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eus\DAF - Transferencias\U° DE PROCESOS Y PAGOS 2020\20 OCAS Vigentes\TRANSPARENCIA  MESES 19862\"/>
    </mc:Choice>
  </mc:AlternateContent>
  <bookViews>
    <workbookView xWindow="-120" yWindow="-120" windowWidth="20730" windowHeight="11160" tabRatio="599" firstSheet="2" activeTab="2"/>
  </bookViews>
  <sheets>
    <sheet name="Hoja3" sheetId="7" state="hidden" r:id="rId1"/>
    <sheet name="TRABAJO OCTUBRE" sheetId="8" state="hidden" r:id="rId2"/>
    <sheet name="OCTUBRE 2020" sheetId="10" r:id="rId3"/>
    <sheet name="BASE TRABAJO" sheetId="9" state="hidden" r:id="rId4"/>
  </sheets>
  <definedNames>
    <definedName name="_xlnm._FilterDatabase" localSheetId="3" hidden="1">'BASE TRABAJO'!$A$1:$U$872</definedName>
    <definedName name="_xlnm._FilterDatabase" localSheetId="0" hidden="1">Hoja3!$A$1:$T$863</definedName>
    <definedName name="_xlnm._FilterDatabase" localSheetId="1" hidden="1">'TRABAJO OCTUBRE'!$A$6:$AB$995</definedName>
    <definedName name="Listado_web">#REF!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996" i="10" l="1"/>
  <c r="V996" i="10"/>
  <c r="D9" i="8"/>
  <c r="E9" i="8"/>
  <c r="F9" i="8"/>
  <c r="G9" i="8"/>
  <c r="H9" i="8"/>
  <c r="I9" i="8"/>
  <c r="J9" i="8"/>
  <c r="K9" i="8"/>
  <c r="L9" i="8"/>
  <c r="M9" i="8"/>
  <c r="N9" i="8"/>
  <c r="O9" i="8"/>
  <c r="P9" i="8"/>
  <c r="Q9" i="8"/>
  <c r="R9" i="8"/>
  <c r="S9" i="8"/>
  <c r="T9" i="8"/>
  <c r="D10" i="8"/>
  <c r="E10" i="8"/>
  <c r="F10" i="8"/>
  <c r="G10" i="8"/>
  <c r="H10" i="8"/>
  <c r="I10" i="8"/>
  <c r="J10" i="8"/>
  <c r="K10" i="8"/>
  <c r="L10" i="8"/>
  <c r="M10" i="8"/>
  <c r="N10" i="8"/>
  <c r="O10" i="8"/>
  <c r="P10" i="8"/>
  <c r="Q10" i="8"/>
  <c r="R10" i="8"/>
  <c r="S10" i="8"/>
  <c r="T10" i="8"/>
  <c r="D11" i="8"/>
  <c r="E11" i="8"/>
  <c r="F11" i="8"/>
  <c r="G11" i="8"/>
  <c r="H11" i="8"/>
  <c r="I11" i="8"/>
  <c r="J11" i="8"/>
  <c r="K11" i="8"/>
  <c r="L11" i="8"/>
  <c r="M11" i="8"/>
  <c r="N11" i="8"/>
  <c r="O11" i="8"/>
  <c r="P11" i="8"/>
  <c r="Q11" i="8"/>
  <c r="R11" i="8"/>
  <c r="S11" i="8"/>
  <c r="T11" i="8"/>
  <c r="D12" i="8"/>
  <c r="E12" i="8"/>
  <c r="F12" i="8"/>
  <c r="G12" i="8"/>
  <c r="H12" i="8"/>
  <c r="I12" i="8"/>
  <c r="J12" i="8"/>
  <c r="K12" i="8"/>
  <c r="L12" i="8"/>
  <c r="M12" i="8"/>
  <c r="N12" i="8"/>
  <c r="O12" i="8"/>
  <c r="P12" i="8"/>
  <c r="Q12" i="8"/>
  <c r="R12" i="8"/>
  <c r="S12" i="8"/>
  <c r="T12" i="8"/>
  <c r="D13" i="8"/>
  <c r="E13" i="8"/>
  <c r="F13" i="8"/>
  <c r="G13" i="8"/>
  <c r="H13" i="8"/>
  <c r="I13" i="8"/>
  <c r="J13" i="8"/>
  <c r="K13" i="8"/>
  <c r="L13" i="8"/>
  <c r="M13" i="8"/>
  <c r="N13" i="8"/>
  <c r="O13" i="8"/>
  <c r="P13" i="8"/>
  <c r="Q13" i="8"/>
  <c r="R13" i="8"/>
  <c r="S13" i="8"/>
  <c r="T13" i="8"/>
  <c r="D14" i="8"/>
  <c r="E14" i="8"/>
  <c r="F14" i="8"/>
  <c r="G14" i="8"/>
  <c r="H14" i="8"/>
  <c r="I14" i="8"/>
  <c r="J14" i="8"/>
  <c r="K14" i="8"/>
  <c r="L14" i="8"/>
  <c r="M14" i="8"/>
  <c r="N14" i="8"/>
  <c r="O14" i="8"/>
  <c r="P14" i="8"/>
  <c r="Q14" i="8"/>
  <c r="R14" i="8"/>
  <c r="S14" i="8"/>
  <c r="T14" i="8"/>
  <c r="D15" i="8"/>
  <c r="E15" i="8"/>
  <c r="F15" i="8"/>
  <c r="G15" i="8"/>
  <c r="H15" i="8"/>
  <c r="I15" i="8"/>
  <c r="J15" i="8"/>
  <c r="K15" i="8"/>
  <c r="L15" i="8"/>
  <c r="M15" i="8"/>
  <c r="N15" i="8"/>
  <c r="O15" i="8"/>
  <c r="P15" i="8"/>
  <c r="Q15" i="8"/>
  <c r="R15" i="8"/>
  <c r="S15" i="8"/>
  <c r="T15" i="8"/>
  <c r="D16" i="8"/>
  <c r="E16" i="8"/>
  <c r="F16" i="8"/>
  <c r="G16" i="8"/>
  <c r="H16" i="8"/>
  <c r="I16" i="8"/>
  <c r="J16" i="8"/>
  <c r="K16" i="8"/>
  <c r="L16" i="8"/>
  <c r="M16" i="8"/>
  <c r="N16" i="8"/>
  <c r="O16" i="8"/>
  <c r="P16" i="8"/>
  <c r="Q16" i="8"/>
  <c r="R16" i="8"/>
  <c r="S16" i="8"/>
  <c r="T16" i="8"/>
  <c r="D17" i="8"/>
  <c r="E17" i="8"/>
  <c r="F17" i="8"/>
  <c r="G17" i="8"/>
  <c r="H17" i="8"/>
  <c r="I17" i="8"/>
  <c r="J17" i="8"/>
  <c r="K17" i="8"/>
  <c r="L17" i="8"/>
  <c r="M17" i="8"/>
  <c r="N17" i="8"/>
  <c r="O17" i="8"/>
  <c r="P17" i="8"/>
  <c r="Q17" i="8"/>
  <c r="R17" i="8"/>
  <c r="S17" i="8"/>
  <c r="T17" i="8"/>
  <c r="D18" i="8"/>
  <c r="E18" i="8"/>
  <c r="F18" i="8"/>
  <c r="G18" i="8"/>
  <c r="H18" i="8"/>
  <c r="I18" i="8"/>
  <c r="J18" i="8"/>
  <c r="K18" i="8"/>
  <c r="L18" i="8"/>
  <c r="M18" i="8"/>
  <c r="N18" i="8"/>
  <c r="O18" i="8"/>
  <c r="P18" i="8"/>
  <c r="Q18" i="8"/>
  <c r="R18" i="8"/>
  <c r="S18" i="8"/>
  <c r="T18" i="8"/>
  <c r="D19" i="8"/>
  <c r="E19" i="8"/>
  <c r="F19" i="8"/>
  <c r="G19" i="8"/>
  <c r="H19" i="8"/>
  <c r="I19" i="8"/>
  <c r="J19" i="8"/>
  <c r="K19" i="8"/>
  <c r="L19" i="8"/>
  <c r="M19" i="8"/>
  <c r="N19" i="8"/>
  <c r="O19" i="8"/>
  <c r="P19" i="8"/>
  <c r="Q19" i="8"/>
  <c r="R19" i="8"/>
  <c r="S19" i="8"/>
  <c r="T19" i="8"/>
  <c r="D20" i="8"/>
  <c r="E20" i="8"/>
  <c r="F20" i="8"/>
  <c r="G20" i="8"/>
  <c r="H20" i="8"/>
  <c r="I20" i="8"/>
  <c r="J20" i="8"/>
  <c r="K20" i="8"/>
  <c r="L20" i="8"/>
  <c r="M20" i="8"/>
  <c r="N20" i="8"/>
  <c r="O20" i="8"/>
  <c r="P20" i="8"/>
  <c r="Q20" i="8"/>
  <c r="R20" i="8"/>
  <c r="S20" i="8"/>
  <c r="T20" i="8"/>
  <c r="D21" i="8"/>
  <c r="E21" i="8"/>
  <c r="F21" i="8"/>
  <c r="G21" i="8"/>
  <c r="H21" i="8"/>
  <c r="I21" i="8"/>
  <c r="J21" i="8"/>
  <c r="K21" i="8"/>
  <c r="L21" i="8"/>
  <c r="M21" i="8"/>
  <c r="N21" i="8"/>
  <c r="O21" i="8"/>
  <c r="P21" i="8"/>
  <c r="Q21" i="8"/>
  <c r="R21" i="8"/>
  <c r="S21" i="8"/>
  <c r="T21" i="8"/>
  <c r="D22" i="8"/>
  <c r="E22" i="8"/>
  <c r="F22" i="8"/>
  <c r="G22" i="8"/>
  <c r="H22" i="8"/>
  <c r="I22" i="8"/>
  <c r="J22" i="8"/>
  <c r="K22" i="8"/>
  <c r="L22" i="8"/>
  <c r="M22" i="8"/>
  <c r="N22" i="8"/>
  <c r="O22" i="8"/>
  <c r="P22" i="8"/>
  <c r="Q22" i="8"/>
  <c r="R22" i="8"/>
  <c r="S22" i="8"/>
  <c r="T22" i="8"/>
  <c r="D23" i="8"/>
  <c r="E23" i="8"/>
  <c r="F23" i="8"/>
  <c r="G23" i="8"/>
  <c r="H23" i="8"/>
  <c r="I23" i="8"/>
  <c r="J23" i="8"/>
  <c r="K23" i="8"/>
  <c r="L23" i="8"/>
  <c r="M23" i="8"/>
  <c r="N23" i="8"/>
  <c r="O23" i="8"/>
  <c r="P23" i="8"/>
  <c r="Q23" i="8"/>
  <c r="R23" i="8"/>
  <c r="S23" i="8"/>
  <c r="T23" i="8"/>
  <c r="D24" i="8"/>
  <c r="E24" i="8"/>
  <c r="F24" i="8"/>
  <c r="G24" i="8"/>
  <c r="H24" i="8"/>
  <c r="I24" i="8"/>
  <c r="J24" i="8"/>
  <c r="K24" i="8"/>
  <c r="L24" i="8"/>
  <c r="M24" i="8"/>
  <c r="N24" i="8"/>
  <c r="O24" i="8"/>
  <c r="P24" i="8"/>
  <c r="Q24" i="8"/>
  <c r="R24" i="8"/>
  <c r="S24" i="8"/>
  <c r="T24" i="8"/>
  <c r="D25" i="8"/>
  <c r="E25" i="8"/>
  <c r="F25" i="8"/>
  <c r="G25" i="8"/>
  <c r="H25" i="8"/>
  <c r="I25" i="8"/>
  <c r="J25" i="8"/>
  <c r="K25" i="8"/>
  <c r="L25" i="8"/>
  <c r="M25" i="8"/>
  <c r="N25" i="8"/>
  <c r="O25" i="8"/>
  <c r="P25" i="8"/>
  <c r="Q25" i="8"/>
  <c r="R25" i="8"/>
  <c r="S25" i="8"/>
  <c r="T25" i="8"/>
  <c r="D26" i="8"/>
  <c r="E26" i="8"/>
  <c r="F26" i="8"/>
  <c r="G26" i="8"/>
  <c r="H26" i="8"/>
  <c r="I26" i="8"/>
  <c r="J26" i="8"/>
  <c r="K26" i="8"/>
  <c r="L26" i="8"/>
  <c r="M26" i="8"/>
  <c r="N26" i="8"/>
  <c r="O26" i="8"/>
  <c r="P26" i="8"/>
  <c r="Q26" i="8"/>
  <c r="R26" i="8"/>
  <c r="S26" i="8"/>
  <c r="T26" i="8"/>
  <c r="D27" i="8"/>
  <c r="E27" i="8"/>
  <c r="F27" i="8"/>
  <c r="G27" i="8"/>
  <c r="H27" i="8"/>
  <c r="I27" i="8"/>
  <c r="J27" i="8"/>
  <c r="K27" i="8"/>
  <c r="L27" i="8"/>
  <c r="M27" i="8"/>
  <c r="N27" i="8"/>
  <c r="O27" i="8"/>
  <c r="P27" i="8"/>
  <c r="Q27" i="8"/>
  <c r="R27" i="8"/>
  <c r="S27" i="8"/>
  <c r="T27" i="8"/>
  <c r="D28" i="8"/>
  <c r="E28" i="8"/>
  <c r="F28" i="8"/>
  <c r="G28" i="8"/>
  <c r="H28" i="8"/>
  <c r="I28" i="8"/>
  <c r="J28" i="8"/>
  <c r="K28" i="8"/>
  <c r="L28" i="8"/>
  <c r="M28" i="8"/>
  <c r="N28" i="8"/>
  <c r="O28" i="8"/>
  <c r="P28" i="8"/>
  <c r="Q28" i="8"/>
  <c r="R28" i="8"/>
  <c r="S28" i="8"/>
  <c r="T28" i="8"/>
  <c r="D29" i="8"/>
  <c r="E29" i="8"/>
  <c r="F29" i="8"/>
  <c r="G29" i="8"/>
  <c r="H29" i="8"/>
  <c r="I29" i="8"/>
  <c r="J29" i="8"/>
  <c r="K29" i="8"/>
  <c r="L29" i="8"/>
  <c r="M29" i="8"/>
  <c r="N29" i="8"/>
  <c r="O29" i="8"/>
  <c r="P29" i="8"/>
  <c r="Q29" i="8"/>
  <c r="R29" i="8"/>
  <c r="S29" i="8"/>
  <c r="T29" i="8"/>
  <c r="D30" i="8"/>
  <c r="E30" i="8"/>
  <c r="F30" i="8"/>
  <c r="G30" i="8"/>
  <c r="H30" i="8"/>
  <c r="I30" i="8"/>
  <c r="J30" i="8"/>
  <c r="K30" i="8"/>
  <c r="L30" i="8"/>
  <c r="M30" i="8"/>
  <c r="N30" i="8"/>
  <c r="O30" i="8"/>
  <c r="P30" i="8"/>
  <c r="Q30" i="8"/>
  <c r="R30" i="8"/>
  <c r="S30" i="8"/>
  <c r="T30" i="8"/>
  <c r="D31" i="8"/>
  <c r="E31" i="8"/>
  <c r="F31" i="8"/>
  <c r="G31" i="8"/>
  <c r="H31" i="8"/>
  <c r="I31" i="8"/>
  <c r="J31" i="8"/>
  <c r="K31" i="8"/>
  <c r="L31" i="8"/>
  <c r="M31" i="8"/>
  <c r="N31" i="8"/>
  <c r="O31" i="8"/>
  <c r="P31" i="8"/>
  <c r="Q31" i="8"/>
  <c r="R31" i="8"/>
  <c r="S31" i="8"/>
  <c r="T31" i="8"/>
  <c r="D32" i="8"/>
  <c r="E32" i="8"/>
  <c r="F32" i="8"/>
  <c r="G32" i="8"/>
  <c r="H32" i="8"/>
  <c r="I32" i="8"/>
  <c r="J32" i="8"/>
  <c r="K32" i="8"/>
  <c r="L32" i="8"/>
  <c r="M32" i="8"/>
  <c r="N32" i="8"/>
  <c r="O32" i="8"/>
  <c r="P32" i="8"/>
  <c r="Q32" i="8"/>
  <c r="R32" i="8"/>
  <c r="S32" i="8"/>
  <c r="T32" i="8"/>
  <c r="D33" i="8"/>
  <c r="E33" i="8"/>
  <c r="F33" i="8"/>
  <c r="G33" i="8"/>
  <c r="H33" i="8"/>
  <c r="I33" i="8"/>
  <c r="J33" i="8"/>
  <c r="K33" i="8"/>
  <c r="L33" i="8"/>
  <c r="M33" i="8"/>
  <c r="N33" i="8"/>
  <c r="O33" i="8"/>
  <c r="P33" i="8"/>
  <c r="Q33" i="8"/>
  <c r="R33" i="8"/>
  <c r="S33" i="8"/>
  <c r="T33" i="8"/>
  <c r="D34" i="8"/>
  <c r="E34" i="8"/>
  <c r="F34" i="8"/>
  <c r="G34" i="8"/>
  <c r="H34" i="8"/>
  <c r="I34" i="8"/>
  <c r="J34" i="8"/>
  <c r="K34" i="8"/>
  <c r="L34" i="8"/>
  <c r="M34" i="8"/>
  <c r="N34" i="8"/>
  <c r="O34" i="8"/>
  <c r="P34" i="8"/>
  <c r="Q34" i="8"/>
  <c r="R34" i="8"/>
  <c r="S34" i="8"/>
  <c r="T34" i="8"/>
  <c r="D35" i="8"/>
  <c r="E35" i="8"/>
  <c r="F35" i="8"/>
  <c r="G35" i="8"/>
  <c r="H35" i="8"/>
  <c r="I35" i="8"/>
  <c r="J35" i="8"/>
  <c r="K35" i="8"/>
  <c r="L35" i="8"/>
  <c r="M35" i="8"/>
  <c r="N35" i="8"/>
  <c r="O35" i="8"/>
  <c r="P35" i="8"/>
  <c r="Q35" i="8"/>
  <c r="R35" i="8"/>
  <c r="S35" i="8"/>
  <c r="T35" i="8"/>
  <c r="D36" i="8"/>
  <c r="E36" i="8"/>
  <c r="F36" i="8"/>
  <c r="G36" i="8"/>
  <c r="H36" i="8"/>
  <c r="I36" i="8"/>
  <c r="J36" i="8"/>
  <c r="K36" i="8"/>
  <c r="L36" i="8"/>
  <c r="M36" i="8"/>
  <c r="N36" i="8"/>
  <c r="O36" i="8"/>
  <c r="P36" i="8"/>
  <c r="Q36" i="8"/>
  <c r="R36" i="8"/>
  <c r="S36" i="8"/>
  <c r="T36" i="8"/>
  <c r="D37" i="8"/>
  <c r="E37" i="8"/>
  <c r="F37" i="8"/>
  <c r="G37" i="8"/>
  <c r="H37" i="8"/>
  <c r="I37" i="8"/>
  <c r="J37" i="8"/>
  <c r="K37" i="8"/>
  <c r="L37" i="8"/>
  <c r="M37" i="8"/>
  <c r="N37" i="8"/>
  <c r="O37" i="8"/>
  <c r="P37" i="8"/>
  <c r="Q37" i="8"/>
  <c r="R37" i="8"/>
  <c r="S37" i="8"/>
  <c r="T37" i="8"/>
  <c r="D38" i="8"/>
  <c r="E38" i="8"/>
  <c r="F38" i="8"/>
  <c r="G38" i="8"/>
  <c r="H38" i="8"/>
  <c r="I38" i="8"/>
  <c r="J38" i="8"/>
  <c r="K38" i="8"/>
  <c r="L38" i="8"/>
  <c r="M38" i="8"/>
  <c r="N38" i="8"/>
  <c r="O38" i="8"/>
  <c r="P38" i="8"/>
  <c r="Q38" i="8"/>
  <c r="R38" i="8"/>
  <c r="S38" i="8"/>
  <c r="T38" i="8"/>
  <c r="D39" i="8"/>
  <c r="E39" i="8"/>
  <c r="F39" i="8"/>
  <c r="G39" i="8"/>
  <c r="H39" i="8"/>
  <c r="I39" i="8"/>
  <c r="J39" i="8"/>
  <c r="K39" i="8"/>
  <c r="L39" i="8"/>
  <c r="M39" i="8"/>
  <c r="N39" i="8"/>
  <c r="O39" i="8"/>
  <c r="P39" i="8"/>
  <c r="Q39" i="8"/>
  <c r="R39" i="8"/>
  <c r="S39" i="8"/>
  <c r="T39" i="8"/>
  <c r="D40" i="8"/>
  <c r="E40" i="8"/>
  <c r="F40" i="8"/>
  <c r="G40" i="8"/>
  <c r="H40" i="8"/>
  <c r="I40" i="8"/>
  <c r="J40" i="8"/>
  <c r="K40" i="8"/>
  <c r="L40" i="8"/>
  <c r="M40" i="8"/>
  <c r="N40" i="8"/>
  <c r="O40" i="8"/>
  <c r="P40" i="8"/>
  <c r="Q40" i="8"/>
  <c r="R40" i="8"/>
  <c r="S40" i="8"/>
  <c r="T40" i="8"/>
  <c r="D41" i="8"/>
  <c r="E41" i="8"/>
  <c r="F41" i="8"/>
  <c r="G41" i="8"/>
  <c r="H41" i="8"/>
  <c r="I41" i="8"/>
  <c r="J41" i="8"/>
  <c r="K41" i="8"/>
  <c r="L41" i="8"/>
  <c r="M41" i="8"/>
  <c r="N41" i="8"/>
  <c r="O41" i="8"/>
  <c r="P41" i="8"/>
  <c r="Q41" i="8"/>
  <c r="R41" i="8"/>
  <c r="S41" i="8"/>
  <c r="T41" i="8"/>
  <c r="D42" i="8"/>
  <c r="E42" i="8"/>
  <c r="F42" i="8"/>
  <c r="G42" i="8"/>
  <c r="H42" i="8"/>
  <c r="I42" i="8"/>
  <c r="J42" i="8"/>
  <c r="K42" i="8"/>
  <c r="L42" i="8"/>
  <c r="M42" i="8"/>
  <c r="N42" i="8"/>
  <c r="O42" i="8"/>
  <c r="P42" i="8"/>
  <c r="Q42" i="8"/>
  <c r="R42" i="8"/>
  <c r="S42" i="8"/>
  <c r="T42" i="8"/>
  <c r="D43" i="8"/>
  <c r="E43" i="8"/>
  <c r="F43" i="8"/>
  <c r="G43" i="8"/>
  <c r="H43" i="8"/>
  <c r="I43" i="8"/>
  <c r="J43" i="8"/>
  <c r="K43" i="8"/>
  <c r="L43" i="8"/>
  <c r="M43" i="8"/>
  <c r="N43" i="8"/>
  <c r="O43" i="8"/>
  <c r="P43" i="8"/>
  <c r="Q43" i="8"/>
  <c r="R43" i="8"/>
  <c r="S43" i="8"/>
  <c r="T43" i="8"/>
  <c r="D44" i="8"/>
  <c r="E44" i="8"/>
  <c r="F44" i="8"/>
  <c r="G44" i="8"/>
  <c r="H44" i="8"/>
  <c r="I44" i="8"/>
  <c r="J44" i="8"/>
  <c r="K44" i="8"/>
  <c r="L44" i="8"/>
  <c r="M44" i="8"/>
  <c r="N44" i="8"/>
  <c r="O44" i="8"/>
  <c r="P44" i="8"/>
  <c r="Q44" i="8"/>
  <c r="R44" i="8"/>
  <c r="S44" i="8"/>
  <c r="T44" i="8"/>
  <c r="D45" i="8"/>
  <c r="E45" i="8"/>
  <c r="F45" i="8"/>
  <c r="G45" i="8"/>
  <c r="H45" i="8"/>
  <c r="I45" i="8"/>
  <c r="J45" i="8"/>
  <c r="K45" i="8"/>
  <c r="L45" i="8"/>
  <c r="M45" i="8"/>
  <c r="N45" i="8"/>
  <c r="O45" i="8"/>
  <c r="P45" i="8"/>
  <c r="Q45" i="8"/>
  <c r="R45" i="8"/>
  <c r="S45" i="8"/>
  <c r="T45" i="8"/>
  <c r="D46" i="8"/>
  <c r="E46" i="8"/>
  <c r="F46" i="8"/>
  <c r="G46" i="8"/>
  <c r="H46" i="8"/>
  <c r="I46" i="8"/>
  <c r="J46" i="8"/>
  <c r="K46" i="8"/>
  <c r="L46" i="8"/>
  <c r="M46" i="8"/>
  <c r="N46" i="8"/>
  <c r="O46" i="8"/>
  <c r="P46" i="8"/>
  <c r="Q46" i="8"/>
  <c r="R46" i="8"/>
  <c r="S46" i="8"/>
  <c r="T46" i="8"/>
  <c r="D47" i="8"/>
  <c r="E47" i="8"/>
  <c r="F47" i="8"/>
  <c r="G47" i="8"/>
  <c r="H47" i="8"/>
  <c r="I47" i="8"/>
  <c r="J47" i="8"/>
  <c r="K47" i="8"/>
  <c r="L47" i="8"/>
  <c r="M47" i="8"/>
  <c r="N47" i="8"/>
  <c r="O47" i="8"/>
  <c r="P47" i="8"/>
  <c r="Q47" i="8"/>
  <c r="R47" i="8"/>
  <c r="S47" i="8"/>
  <c r="T47" i="8"/>
  <c r="D48" i="8"/>
  <c r="E48" i="8"/>
  <c r="F48" i="8"/>
  <c r="G48" i="8"/>
  <c r="H48" i="8"/>
  <c r="I48" i="8"/>
  <c r="J48" i="8"/>
  <c r="K48" i="8"/>
  <c r="L48" i="8"/>
  <c r="M48" i="8"/>
  <c r="N48" i="8"/>
  <c r="O48" i="8"/>
  <c r="P48" i="8"/>
  <c r="Q48" i="8"/>
  <c r="R48" i="8"/>
  <c r="S48" i="8"/>
  <c r="T48" i="8"/>
  <c r="D49" i="8"/>
  <c r="E49" i="8"/>
  <c r="F49" i="8"/>
  <c r="G49" i="8"/>
  <c r="H49" i="8"/>
  <c r="I49" i="8"/>
  <c r="J49" i="8"/>
  <c r="K49" i="8"/>
  <c r="L49" i="8"/>
  <c r="M49" i="8"/>
  <c r="N49" i="8"/>
  <c r="O49" i="8"/>
  <c r="P49" i="8"/>
  <c r="Q49" i="8"/>
  <c r="R49" i="8"/>
  <c r="S49" i="8"/>
  <c r="T49" i="8"/>
  <c r="D50" i="8"/>
  <c r="E50" i="8"/>
  <c r="F50" i="8"/>
  <c r="G50" i="8"/>
  <c r="H50" i="8"/>
  <c r="I50" i="8"/>
  <c r="J50" i="8"/>
  <c r="K50" i="8"/>
  <c r="L50" i="8"/>
  <c r="M50" i="8"/>
  <c r="N50" i="8"/>
  <c r="O50" i="8"/>
  <c r="P50" i="8"/>
  <c r="Q50" i="8"/>
  <c r="R50" i="8"/>
  <c r="S50" i="8"/>
  <c r="T50" i="8"/>
  <c r="D51" i="8"/>
  <c r="E51" i="8"/>
  <c r="F51" i="8"/>
  <c r="G51" i="8"/>
  <c r="H51" i="8"/>
  <c r="I51" i="8"/>
  <c r="J51" i="8"/>
  <c r="K51" i="8"/>
  <c r="L51" i="8"/>
  <c r="M51" i="8"/>
  <c r="N51" i="8"/>
  <c r="O51" i="8"/>
  <c r="P51" i="8"/>
  <c r="Q51" i="8"/>
  <c r="R51" i="8"/>
  <c r="S51" i="8"/>
  <c r="T51" i="8"/>
  <c r="D52" i="8"/>
  <c r="E52" i="8"/>
  <c r="F52" i="8"/>
  <c r="G52" i="8"/>
  <c r="H52" i="8"/>
  <c r="I52" i="8"/>
  <c r="J52" i="8"/>
  <c r="K52" i="8"/>
  <c r="L52" i="8"/>
  <c r="M52" i="8"/>
  <c r="N52" i="8"/>
  <c r="O52" i="8"/>
  <c r="P52" i="8"/>
  <c r="Q52" i="8"/>
  <c r="R52" i="8"/>
  <c r="S52" i="8"/>
  <c r="T52" i="8"/>
  <c r="D53" i="8"/>
  <c r="E53" i="8"/>
  <c r="F53" i="8"/>
  <c r="G53" i="8"/>
  <c r="H53" i="8"/>
  <c r="I53" i="8"/>
  <c r="J53" i="8"/>
  <c r="K53" i="8"/>
  <c r="L53" i="8"/>
  <c r="M53" i="8"/>
  <c r="N53" i="8"/>
  <c r="O53" i="8"/>
  <c r="P53" i="8"/>
  <c r="Q53" i="8"/>
  <c r="R53" i="8"/>
  <c r="S53" i="8"/>
  <c r="T53" i="8"/>
  <c r="D54" i="8"/>
  <c r="E54" i="8"/>
  <c r="F54" i="8"/>
  <c r="G54" i="8"/>
  <c r="H54" i="8"/>
  <c r="I54" i="8"/>
  <c r="J54" i="8"/>
  <c r="K54" i="8"/>
  <c r="L54" i="8"/>
  <c r="M54" i="8"/>
  <c r="N54" i="8"/>
  <c r="O54" i="8"/>
  <c r="P54" i="8"/>
  <c r="Q54" i="8"/>
  <c r="R54" i="8"/>
  <c r="S54" i="8"/>
  <c r="T54" i="8"/>
  <c r="D55" i="8"/>
  <c r="E55" i="8"/>
  <c r="F55" i="8"/>
  <c r="G55" i="8"/>
  <c r="H55" i="8"/>
  <c r="I55" i="8"/>
  <c r="J55" i="8"/>
  <c r="K55" i="8"/>
  <c r="L55" i="8"/>
  <c r="M55" i="8"/>
  <c r="N55" i="8"/>
  <c r="O55" i="8"/>
  <c r="P55" i="8"/>
  <c r="Q55" i="8"/>
  <c r="R55" i="8"/>
  <c r="S55" i="8"/>
  <c r="T55" i="8"/>
  <c r="D56" i="8"/>
  <c r="E56" i="8"/>
  <c r="F56" i="8"/>
  <c r="G56" i="8"/>
  <c r="H56" i="8"/>
  <c r="I56" i="8"/>
  <c r="J56" i="8"/>
  <c r="K56" i="8"/>
  <c r="L56" i="8"/>
  <c r="M56" i="8"/>
  <c r="N56" i="8"/>
  <c r="O56" i="8"/>
  <c r="P56" i="8"/>
  <c r="Q56" i="8"/>
  <c r="R56" i="8"/>
  <c r="S56" i="8"/>
  <c r="T56" i="8"/>
  <c r="D57" i="8"/>
  <c r="E57" i="8"/>
  <c r="F57" i="8"/>
  <c r="G57" i="8"/>
  <c r="H57" i="8"/>
  <c r="I57" i="8"/>
  <c r="J57" i="8"/>
  <c r="K57" i="8"/>
  <c r="L57" i="8"/>
  <c r="M57" i="8"/>
  <c r="N57" i="8"/>
  <c r="O57" i="8"/>
  <c r="P57" i="8"/>
  <c r="Q57" i="8"/>
  <c r="R57" i="8"/>
  <c r="S57" i="8"/>
  <c r="T57" i="8"/>
  <c r="D58" i="8"/>
  <c r="E58" i="8"/>
  <c r="F58" i="8"/>
  <c r="G58" i="8"/>
  <c r="H58" i="8"/>
  <c r="I58" i="8"/>
  <c r="J58" i="8"/>
  <c r="K58" i="8"/>
  <c r="L58" i="8"/>
  <c r="M58" i="8"/>
  <c r="N58" i="8"/>
  <c r="O58" i="8"/>
  <c r="P58" i="8"/>
  <c r="Q58" i="8"/>
  <c r="R58" i="8"/>
  <c r="S58" i="8"/>
  <c r="T58" i="8"/>
  <c r="D59" i="8"/>
  <c r="E59" i="8"/>
  <c r="F59" i="8"/>
  <c r="G59" i="8"/>
  <c r="H59" i="8"/>
  <c r="I59" i="8"/>
  <c r="J59" i="8"/>
  <c r="K59" i="8"/>
  <c r="L59" i="8"/>
  <c r="M59" i="8"/>
  <c r="N59" i="8"/>
  <c r="O59" i="8"/>
  <c r="P59" i="8"/>
  <c r="Q59" i="8"/>
  <c r="R59" i="8"/>
  <c r="S59" i="8"/>
  <c r="T59" i="8"/>
  <c r="D60" i="8"/>
  <c r="E60" i="8"/>
  <c r="F60" i="8"/>
  <c r="G60" i="8"/>
  <c r="H60" i="8"/>
  <c r="I60" i="8"/>
  <c r="J60" i="8"/>
  <c r="K60" i="8"/>
  <c r="L60" i="8"/>
  <c r="M60" i="8"/>
  <c r="N60" i="8"/>
  <c r="O60" i="8"/>
  <c r="P60" i="8"/>
  <c r="Q60" i="8"/>
  <c r="R60" i="8"/>
  <c r="S60" i="8"/>
  <c r="T60" i="8"/>
  <c r="D61" i="8"/>
  <c r="E61" i="8"/>
  <c r="F61" i="8"/>
  <c r="G61" i="8"/>
  <c r="H61" i="8"/>
  <c r="I61" i="8"/>
  <c r="J61" i="8"/>
  <c r="K61" i="8"/>
  <c r="L61" i="8"/>
  <c r="M61" i="8"/>
  <c r="N61" i="8"/>
  <c r="O61" i="8"/>
  <c r="P61" i="8"/>
  <c r="Q61" i="8"/>
  <c r="R61" i="8"/>
  <c r="S61" i="8"/>
  <c r="T61" i="8"/>
  <c r="D62" i="8"/>
  <c r="E62" i="8"/>
  <c r="F62" i="8"/>
  <c r="G62" i="8"/>
  <c r="H62" i="8"/>
  <c r="I62" i="8"/>
  <c r="J62" i="8"/>
  <c r="K62" i="8"/>
  <c r="L62" i="8"/>
  <c r="M62" i="8"/>
  <c r="N62" i="8"/>
  <c r="O62" i="8"/>
  <c r="P62" i="8"/>
  <c r="Q62" i="8"/>
  <c r="R62" i="8"/>
  <c r="S62" i="8"/>
  <c r="T62" i="8"/>
  <c r="D63" i="8"/>
  <c r="E63" i="8"/>
  <c r="F63" i="8"/>
  <c r="G63" i="8"/>
  <c r="H63" i="8"/>
  <c r="I63" i="8"/>
  <c r="J63" i="8"/>
  <c r="K63" i="8"/>
  <c r="L63" i="8"/>
  <c r="M63" i="8"/>
  <c r="N63" i="8"/>
  <c r="O63" i="8"/>
  <c r="P63" i="8"/>
  <c r="Q63" i="8"/>
  <c r="R63" i="8"/>
  <c r="S63" i="8"/>
  <c r="T63" i="8"/>
  <c r="D64" i="8"/>
  <c r="E64" i="8"/>
  <c r="F64" i="8"/>
  <c r="G64" i="8"/>
  <c r="H64" i="8"/>
  <c r="I64" i="8"/>
  <c r="J64" i="8"/>
  <c r="K64" i="8"/>
  <c r="L64" i="8"/>
  <c r="M64" i="8"/>
  <c r="N64" i="8"/>
  <c r="O64" i="8"/>
  <c r="P64" i="8"/>
  <c r="Q64" i="8"/>
  <c r="R64" i="8"/>
  <c r="S64" i="8"/>
  <c r="T64" i="8"/>
  <c r="D65" i="8"/>
  <c r="E65" i="8"/>
  <c r="F65" i="8"/>
  <c r="G65" i="8"/>
  <c r="H65" i="8"/>
  <c r="I65" i="8"/>
  <c r="J65" i="8"/>
  <c r="K65" i="8"/>
  <c r="L65" i="8"/>
  <c r="M65" i="8"/>
  <c r="N65" i="8"/>
  <c r="O65" i="8"/>
  <c r="P65" i="8"/>
  <c r="Q65" i="8"/>
  <c r="R65" i="8"/>
  <c r="S65" i="8"/>
  <c r="T65" i="8"/>
  <c r="D66" i="8"/>
  <c r="E66" i="8"/>
  <c r="F66" i="8"/>
  <c r="G66" i="8"/>
  <c r="H66" i="8"/>
  <c r="I66" i="8"/>
  <c r="J66" i="8"/>
  <c r="K66" i="8"/>
  <c r="L66" i="8"/>
  <c r="M66" i="8"/>
  <c r="N66" i="8"/>
  <c r="O66" i="8"/>
  <c r="P66" i="8"/>
  <c r="Q66" i="8"/>
  <c r="R66" i="8"/>
  <c r="S66" i="8"/>
  <c r="T66" i="8"/>
  <c r="D67" i="8"/>
  <c r="E67" i="8"/>
  <c r="F67" i="8"/>
  <c r="G67" i="8"/>
  <c r="H67" i="8"/>
  <c r="I67" i="8"/>
  <c r="J67" i="8"/>
  <c r="K67" i="8"/>
  <c r="L67" i="8"/>
  <c r="M67" i="8"/>
  <c r="N67" i="8"/>
  <c r="O67" i="8"/>
  <c r="P67" i="8"/>
  <c r="Q67" i="8"/>
  <c r="R67" i="8"/>
  <c r="S67" i="8"/>
  <c r="T67" i="8"/>
  <c r="D68" i="8"/>
  <c r="E68" i="8"/>
  <c r="F68" i="8"/>
  <c r="G68" i="8"/>
  <c r="H68" i="8"/>
  <c r="I68" i="8"/>
  <c r="J68" i="8"/>
  <c r="K68" i="8"/>
  <c r="L68" i="8"/>
  <c r="M68" i="8"/>
  <c r="N68" i="8"/>
  <c r="O68" i="8"/>
  <c r="P68" i="8"/>
  <c r="Q68" i="8"/>
  <c r="R68" i="8"/>
  <c r="S68" i="8"/>
  <c r="T68" i="8"/>
  <c r="D69" i="8"/>
  <c r="E69" i="8"/>
  <c r="F69" i="8"/>
  <c r="G69" i="8"/>
  <c r="H69" i="8"/>
  <c r="I69" i="8"/>
  <c r="J69" i="8"/>
  <c r="K69" i="8"/>
  <c r="L69" i="8"/>
  <c r="M69" i="8"/>
  <c r="N69" i="8"/>
  <c r="O69" i="8"/>
  <c r="P69" i="8"/>
  <c r="Q69" i="8"/>
  <c r="R69" i="8"/>
  <c r="S69" i="8"/>
  <c r="T69" i="8"/>
  <c r="D70" i="8"/>
  <c r="E70" i="8"/>
  <c r="F70" i="8"/>
  <c r="G70" i="8"/>
  <c r="H70" i="8"/>
  <c r="I70" i="8"/>
  <c r="J70" i="8"/>
  <c r="K70" i="8"/>
  <c r="L70" i="8"/>
  <c r="M70" i="8"/>
  <c r="N70" i="8"/>
  <c r="O70" i="8"/>
  <c r="P70" i="8"/>
  <c r="Q70" i="8"/>
  <c r="R70" i="8"/>
  <c r="S70" i="8"/>
  <c r="T70" i="8"/>
  <c r="D71" i="8"/>
  <c r="E71" i="8"/>
  <c r="F71" i="8"/>
  <c r="G71" i="8"/>
  <c r="H71" i="8"/>
  <c r="I71" i="8"/>
  <c r="J71" i="8"/>
  <c r="K71" i="8"/>
  <c r="L71" i="8"/>
  <c r="M71" i="8"/>
  <c r="N71" i="8"/>
  <c r="O71" i="8"/>
  <c r="P71" i="8"/>
  <c r="Q71" i="8"/>
  <c r="R71" i="8"/>
  <c r="S71" i="8"/>
  <c r="T71" i="8"/>
  <c r="D72" i="8"/>
  <c r="E72" i="8"/>
  <c r="F72" i="8"/>
  <c r="G72" i="8"/>
  <c r="H72" i="8"/>
  <c r="I72" i="8"/>
  <c r="J72" i="8"/>
  <c r="K72" i="8"/>
  <c r="L72" i="8"/>
  <c r="M72" i="8"/>
  <c r="N72" i="8"/>
  <c r="O72" i="8"/>
  <c r="P72" i="8"/>
  <c r="Q72" i="8"/>
  <c r="R72" i="8"/>
  <c r="S72" i="8"/>
  <c r="T72" i="8"/>
  <c r="D73" i="8"/>
  <c r="E73" i="8"/>
  <c r="F73" i="8"/>
  <c r="G73" i="8"/>
  <c r="H73" i="8"/>
  <c r="I73" i="8"/>
  <c r="J73" i="8"/>
  <c r="K73" i="8"/>
  <c r="L73" i="8"/>
  <c r="M73" i="8"/>
  <c r="N73" i="8"/>
  <c r="O73" i="8"/>
  <c r="P73" i="8"/>
  <c r="Q73" i="8"/>
  <c r="R73" i="8"/>
  <c r="S73" i="8"/>
  <c r="T73" i="8"/>
  <c r="D74" i="8"/>
  <c r="E74" i="8"/>
  <c r="F74" i="8"/>
  <c r="G74" i="8"/>
  <c r="H74" i="8"/>
  <c r="I74" i="8"/>
  <c r="J74" i="8"/>
  <c r="K74" i="8"/>
  <c r="L74" i="8"/>
  <c r="M74" i="8"/>
  <c r="N74" i="8"/>
  <c r="O74" i="8"/>
  <c r="P74" i="8"/>
  <c r="Q74" i="8"/>
  <c r="R74" i="8"/>
  <c r="S74" i="8"/>
  <c r="T74" i="8"/>
  <c r="D75" i="8"/>
  <c r="E75" i="8"/>
  <c r="F75" i="8"/>
  <c r="G75" i="8"/>
  <c r="H75" i="8"/>
  <c r="I75" i="8"/>
  <c r="J75" i="8"/>
  <c r="K75" i="8"/>
  <c r="L75" i="8"/>
  <c r="M75" i="8"/>
  <c r="N75" i="8"/>
  <c r="O75" i="8"/>
  <c r="P75" i="8"/>
  <c r="Q75" i="8"/>
  <c r="R75" i="8"/>
  <c r="S75" i="8"/>
  <c r="T75" i="8"/>
  <c r="D76" i="8"/>
  <c r="E76" i="8"/>
  <c r="F76" i="8"/>
  <c r="G76" i="8"/>
  <c r="H76" i="8"/>
  <c r="I76" i="8"/>
  <c r="J76" i="8"/>
  <c r="K76" i="8"/>
  <c r="L76" i="8"/>
  <c r="M76" i="8"/>
  <c r="N76" i="8"/>
  <c r="O76" i="8"/>
  <c r="P76" i="8"/>
  <c r="Q76" i="8"/>
  <c r="R76" i="8"/>
  <c r="S76" i="8"/>
  <c r="T76" i="8"/>
  <c r="D77" i="8"/>
  <c r="E77" i="8"/>
  <c r="F77" i="8"/>
  <c r="G77" i="8"/>
  <c r="H77" i="8"/>
  <c r="I77" i="8"/>
  <c r="J77" i="8"/>
  <c r="K77" i="8"/>
  <c r="L77" i="8"/>
  <c r="M77" i="8"/>
  <c r="N77" i="8"/>
  <c r="O77" i="8"/>
  <c r="P77" i="8"/>
  <c r="Q77" i="8"/>
  <c r="R77" i="8"/>
  <c r="S77" i="8"/>
  <c r="T77" i="8"/>
  <c r="D78" i="8"/>
  <c r="E78" i="8"/>
  <c r="F78" i="8"/>
  <c r="G78" i="8"/>
  <c r="H78" i="8"/>
  <c r="I78" i="8"/>
  <c r="J78" i="8"/>
  <c r="K78" i="8"/>
  <c r="L78" i="8"/>
  <c r="M78" i="8"/>
  <c r="N78" i="8"/>
  <c r="O78" i="8"/>
  <c r="P78" i="8"/>
  <c r="Q78" i="8"/>
  <c r="R78" i="8"/>
  <c r="S78" i="8"/>
  <c r="T78" i="8"/>
  <c r="D79" i="8"/>
  <c r="E79" i="8"/>
  <c r="F79" i="8"/>
  <c r="G79" i="8"/>
  <c r="H79" i="8"/>
  <c r="I79" i="8"/>
  <c r="J79" i="8"/>
  <c r="K79" i="8"/>
  <c r="L79" i="8"/>
  <c r="M79" i="8"/>
  <c r="N79" i="8"/>
  <c r="O79" i="8"/>
  <c r="P79" i="8"/>
  <c r="Q79" i="8"/>
  <c r="R79" i="8"/>
  <c r="S79" i="8"/>
  <c r="T79" i="8"/>
  <c r="D80" i="8"/>
  <c r="E80" i="8"/>
  <c r="F80" i="8"/>
  <c r="G80" i="8"/>
  <c r="H80" i="8"/>
  <c r="I80" i="8"/>
  <c r="J80" i="8"/>
  <c r="K80" i="8"/>
  <c r="L80" i="8"/>
  <c r="M80" i="8"/>
  <c r="N80" i="8"/>
  <c r="O80" i="8"/>
  <c r="P80" i="8"/>
  <c r="Q80" i="8"/>
  <c r="R80" i="8"/>
  <c r="S80" i="8"/>
  <c r="T80" i="8"/>
  <c r="D81" i="8"/>
  <c r="E81" i="8"/>
  <c r="F81" i="8"/>
  <c r="G81" i="8"/>
  <c r="H81" i="8"/>
  <c r="I81" i="8"/>
  <c r="J81" i="8"/>
  <c r="K81" i="8"/>
  <c r="L81" i="8"/>
  <c r="M81" i="8"/>
  <c r="N81" i="8"/>
  <c r="O81" i="8"/>
  <c r="P81" i="8"/>
  <c r="Q81" i="8"/>
  <c r="R81" i="8"/>
  <c r="S81" i="8"/>
  <c r="T81" i="8"/>
  <c r="D82" i="8"/>
  <c r="E82" i="8"/>
  <c r="F82" i="8"/>
  <c r="G82" i="8"/>
  <c r="H82" i="8"/>
  <c r="I82" i="8"/>
  <c r="J82" i="8"/>
  <c r="K82" i="8"/>
  <c r="L82" i="8"/>
  <c r="M82" i="8"/>
  <c r="N82" i="8"/>
  <c r="O82" i="8"/>
  <c r="P82" i="8"/>
  <c r="Q82" i="8"/>
  <c r="R82" i="8"/>
  <c r="S82" i="8"/>
  <c r="T82" i="8"/>
  <c r="D83" i="8"/>
  <c r="E83" i="8"/>
  <c r="F83" i="8"/>
  <c r="G83" i="8"/>
  <c r="H83" i="8"/>
  <c r="I83" i="8"/>
  <c r="J83" i="8"/>
  <c r="K83" i="8"/>
  <c r="L83" i="8"/>
  <c r="M83" i="8"/>
  <c r="N83" i="8"/>
  <c r="O83" i="8"/>
  <c r="P83" i="8"/>
  <c r="Q83" i="8"/>
  <c r="R83" i="8"/>
  <c r="S83" i="8"/>
  <c r="T83" i="8"/>
  <c r="D84" i="8"/>
  <c r="E84" i="8"/>
  <c r="F84" i="8"/>
  <c r="G84" i="8"/>
  <c r="H84" i="8"/>
  <c r="I84" i="8"/>
  <c r="J84" i="8"/>
  <c r="K84" i="8"/>
  <c r="L84" i="8"/>
  <c r="M84" i="8"/>
  <c r="N84" i="8"/>
  <c r="O84" i="8"/>
  <c r="P84" i="8"/>
  <c r="Q84" i="8"/>
  <c r="R84" i="8"/>
  <c r="S84" i="8"/>
  <c r="T84" i="8"/>
  <c r="D85" i="8"/>
  <c r="E85" i="8"/>
  <c r="F85" i="8"/>
  <c r="G85" i="8"/>
  <c r="H85" i="8"/>
  <c r="I85" i="8"/>
  <c r="J85" i="8"/>
  <c r="K85" i="8"/>
  <c r="L85" i="8"/>
  <c r="M85" i="8"/>
  <c r="N85" i="8"/>
  <c r="O85" i="8"/>
  <c r="P85" i="8"/>
  <c r="Q85" i="8"/>
  <c r="R85" i="8"/>
  <c r="S85" i="8"/>
  <c r="T85" i="8"/>
  <c r="D86" i="8"/>
  <c r="E86" i="8"/>
  <c r="F86" i="8"/>
  <c r="G86" i="8"/>
  <c r="H86" i="8"/>
  <c r="I86" i="8"/>
  <c r="J86" i="8"/>
  <c r="K86" i="8"/>
  <c r="L86" i="8"/>
  <c r="M86" i="8"/>
  <c r="N86" i="8"/>
  <c r="O86" i="8"/>
  <c r="P86" i="8"/>
  <c r="Q86" i="8"/>
  <c r="R86" i="8"/>
  <c r="S86" i="8"/>
  <c r="T86" i="8"/>
  <c r="D87" i="8"/>
  <c r="E87" i="8"/>
  <c r="F87" i="8"/>
  <c r="G87" i="8"/>
  <c r="H87" i="8"/>
  <c r="I87" i="8"/>
  <c r="J87" i="8"/>
  <c r="K87" i="8"/>
  <c r="L87" i="8"/>
  <c r="M87" i="8"/>
  <c r="N87" i="8"/>
  <c r="O87" i="8"/>
  <c r="P87" i="8"/>
  <c r="Q87" i="8"/>
  <c r="R87" i="8"/>
  <c r="S87" i="8"/>
  <c r="T87" i="8"/>
  <c r="D88" i="8"/>
  <c r="E88" i="8"/>
  <c r="F88" i="8"/>
  <c r="G88" i="8"/>
  <c r="H88" i="8"/>
  <c r="I88" i="8"/>
  <c r="J88" i="8"/>
  <c r="K88" i="8"/>
  <c r="L88" i="8"/>
  <c r="M88" i="8"/>
  <c r="N88" i="8"/>
  <c r="O88" i="8"/>
  <c r="P88" i="8"/>
  <c r="Q88" i="8"/>
  <c r="R88" i="8"/>
  <c r="S88" i="8"/>
  <c r="T88" i="8"/>
  <c r="D89" i="8"/>
  <c r="E89" i="8"/>
  <c r="F89" i="8"/>
  <c r="G89" i="8"/>
  <c r="H89" i="8"/>
  <c r="I89" i="8"/>
  <c r="J89" i="8"/>
  <c r="K89" i="8"/>
  <c r="L89" i="8"/>
  <c r="M89" i="8"/>
  <c r="N89" i="8"/>
  <c r="O89" i="8"/>
  <c r="P89" i="8"/>
  <c r="Q89" i="8"/>
  <c r="R89" i="8"/>
  <c r="S89" i="8"/>
  <c r="T89" i="8"/>
  <c r="D90" i="8"/>
  <c r="E90" i="8"/>
  <c r="F90" i="8"/>
  <c r="G90" i="8"/>
  <c r="H90" i="8"/>
  <c r="I90" i="8"/>
  <c r="J90" i="8"/>
  <c r="K90" i="8"/>
  <c r="L90" i="8"/>
  <c r="M90" i="8"/>
  <c r="N90" i="8"/>
  <c r="O90" i="8"/>
  <c r="P90" i="8"/>
  <c r="Q90" i="8"/>
  <c r="R90" i="8"/>
  <c r="S90" i="8"/>
  <c r="T90" i="8"/>
  <c r="D91" i="8"/>
  <c r="E91" i="8"/>
  <c r="F91" i="8"/>
  <c r="G91" i="8"/>
  <c r="H91" i="8"/>
  <c r="I91" i="8"/>
  <c r="J91" i="8"/>
  <c r="K91" i="8"/>
  <c r="L91" i="8"/>
  <c r="M91" i="8"/>
  <c r="N91" i="8"/>
  <c r="O91" i="8"/>
  <c r="P91" i="8"/>
  <c r="Q91" i="8"/>
  <c r="R91" i="8"/>
  <c r="S91" i="8"/>
  <c r="T91" i="8"/>
  <c r="D92" i="8"/>
  <c r="E92" i="8"/>
  <c r="F92" i="8"/>
  <c r="G92" i="8"/>
  <c r="H92" i="8"/>
  <c r="I92" i="8"/>
  <c r="J92" i="8"/>
  <c r="K92" i="8"/>
  <c r="L92" i="8"/>
  <c r="M92" i="8"/>
  <c r="N92" i="8"/>
  <c r="O92" i="8"/>
  <c r="P92" i="8"/>
  <c r="Q92" i="8"/>
  <c r="R92" i="8"/>
  <c r="S92" i="8"/>
  <c r="T92" i="8"/>
  <c r="D93" i="8"/>
  <c r="E93" i="8"/>
  <c r="F93" i="8"/>
  <c r="G93" i="8"/>
  <c r="H93" i="8"/>
  <c r="I93" i="8"/>
  <c r="J93" i="8"/>
  <c r="K93" i="8"/>
  <c r="L93" i="8"/>
  <c r="M93" i="8"/>
  <c r="N93" i="8"/>
  <c r="O93" i="8"/>
  <c r="P93" i="8"/>
  <c r="Q93" i="8"/>
  <c r="R93" i="8"/>
  <c r="S93" i="8"/>
  <c r="T93" i="8"/>
  <c r="D94" i="8"/>
  <c r="E94" i="8"/>
  <c r="F94" i="8"/>
  <c r="G94" i="8"/>
  <c r="H94" i="8"/>
  <c r="I94" i="8"/>
  <c r="J94" i="8"/>
  <c r="K94" i="8"/>
  <c r="L94" i="8"/>
  <c r="M94" i="8"/>
  <c r="N94" i="8"/>
  <c r="O94" i="8"/>
  <c r="P94" i="8"/>
  <c r="Q94" i="8"/>
  <c r="R94" i="8"/>
  <c r="S94" i="8"/>
  <c r="T94" i="8"/>
  <c r="D95" i="8"/>
  <c r="E95" i="8"/>
  <c r="F95" i="8"/>
  <c r="G95" i="8"/>
  <c r="H95" i="8"/>
  <c r="I95" i="8"/>
  <c r="J95" i="8"/>
  <c r="K95" i="8"/>
  <c r="L95" i="8"/>
  <c r="M95" i="8"/>
  <c r="N95" i="8"/>
  <c r="O95" i="8"/>
  <c r="P95" i="8"/>
  <c r="Q95" i="8"/>
  <c r="R95" i="8"/>
  <c r="S95" i="8"/>
  <c r="T95" i="8"/>
  <c r="D96" i="8"/>
  <c r="E96" i="8"/>
  <c r="F96" i="8"/>
  <c r="G96" i="8"/>
  <c r="H96" i="8"/>
  <c r="I96" i="8"/>
  <c r="J96" i="8"/>
  <c r="K96" i="8"/>
  <c r="L96" i="8"/>
  <c r="M96" i="8"/>
  <c r="N96" i="8"/>
  <c r="O96" i="8"/>
  <c r="P96" i="8"/>
  <c r="Q96" i="8"/>
  <c r="R96" i="8"/>
  <c r="S96" i="8"/>
  <c r="T96" i="8"/>
  <c r="D97" i="8"/>
  <c r="E97" i="8"/>
  <c r="F97" i="8"/>
  <c r="G97" i="8"/>
  <c r="H97" i="8"/>
  <c r="I97" i="8"/>
  <c r="J97" i="8"/>
  <c r="K97" i="8"/>
  <c r="L97" i="8"/>
  <c r="M97" i="8"/>
  <c r="N97" i="8"/>
  <c r="O97" i="8"/>
  <c r="P97" i="8"/>
  <c r="Q97" i="8"/>
  <c r="R97" i="8"/>
  <c r="S97" i="8"/>
  <c r="T97" i="8"/>
  <c r="D98" i="8"/>
  <c r="E98" i="8"/>
  <c r="F98" i="8"/>
  <c r="G98" i="8"/>
  <c r="H98" i="8"/>
  <c r="I98" i="8"/>
  <c r="J98" i="8"/>
  <c r="K98" i="8"/>
  <c r="L98" i="8"/>
  <c r="M98" i="8"/>
  <c r="N98" i="8"/>
  <c r="O98" i="8"/>
  <c r="P98" i="8"/>
  <c r="Q98" i="8"/>
  <c r="R98" i="8"/>
  <c r="S98" i="8"/>
  <c r="T98" i="8"/>
  <c r="D99" i="8"/>
  <c r="E99" i="8"/>
  <c r="F99" i="8"/>
  <c r="G99" i="8"/>
  <c r="H99" i="8"/>
  <c r="I99" i="8"/>
  <c r="J99" i="8"/>
  <c r="K99" i="8"/>
  <c r="L99" i="8"/>
  <c r="M99" i="8"/>
  <c r="N99" i="8"/>
  <c r="O99" i="8"/>
  <c r="P99" i="8"/>
  <c r="Q99" i="8"/>
  <c r="R99" i="8"/>
  <c r="S99" i="8"/>
  <c r="T99" i="8"/>
  <c r="D100" i="8"/>
  <c r="E100" i="8"/>
  <c r="F100" i="8"/>
  <c r="G100" i="8"/>
  <c r="H100" i="8"/>
  <c r="I100" i="8"/>
  <c r="J100" i="8"/>
  <c r="K100" i="8"/>
  <c r="L100" i="8"/>
  <c r="M100" i="8"/>
  <c r="N100" i="8"/>
  <c r="O100" i="8"/>
  <c r="P100" i="8"/>
  <c r="Q100" i="8"/>
  <c r="R100" i="8"/>
  <c r="S100" i="8"/>
  <c r="T100" i="8"/>
  <c r="D101" i="8"/>
  <c r="E101" i="8"/>
  <c r="F101" i="8"/>
  <c r="G101" i="8"/>
  <c r="H101" i="8"/>
  <c r="I101" i="8"/>
  <c r="J101" i="8"/>
  <c r="K101" i="8"/>
  <c r="L101" i="8"/>
  <c r="M101" i="8"/>
  <c r="N101" i="8"/>
  <c r="O101" i="8"/>
  <c r="P101" i="8"/>
  <c r="Q101" i="8"/>
  <c r="R101" i="8"/>
  <c r="S101" i="8"/>
  <c r="T101" i="8"/>
  <c r="D102" i="8"/>
  <c r="E102" i="8"/>
  <c r="F102" i="8"/>
  <c r="G102" i="8"/>
  <c r="H102" i="8"/>
  <c r="I102" i="8"/>
  <c r="J102" i="8"/>
  <c r="K102" i="8"/>
  <c r="L102" i="8"/>
  <c r="M102" i="8"/>
  <c r="N102" i="8"/>
  <c r="O102" i="8"/>
  <c r="P102" i="8"/>
  <c r="Q102" i="8"/>
  <c r="R102" i="8"/>
  <c r="S102" i="8"/>
  <c r="T102" i="8"/>
  <c r="D103" i="8"/>
  <c r="E103" i="8"/>
  <c r="F103" i="8"/>
  <c r="G103" i="8"/>
  <c r="H103" i="8"/>
  <c r="I103" i="8"/>
  <c r="J103" i="8"/>
  <c r="K103" i="8"/>
  <c r="L103" i="8"/>
  <c r="M103" i="8"/>
  <c r="N103" i="8"/>
  <c r="O103" i="8"/>
  <c r="P103" i="8"/>
  <c r="Q103" i="8"/>
  <c r="R103" i="8"/>
  <c r="S103" i="8"/>
  <c r="T103" i="8"/>
  <c r="D104" i="8"/>
  <c r="E104" i="8"/>
  <c r="F104" i="8"/>
  <c r="G104" i="8"/>
  <c r="H104" i="8"/>
  <c r="I104" i="8"/>
  <c r="J104" i="8"/>
  <c r="K104" i="8"/>
  <c r="L104" i="8"/>
  <c r="M104" i="8"/>
  <c r="N104" i="8"/>
  <c r="O104" i="8"/>
  <c r="P104" i="8"/>
  <c r="Q104" i="8"/>
  <c r="R104" i="8"/>
  <c r="S104" i="8"/>
  <c r="T104" i="8"/>
  <c r="D105" i="8"/>
  <c r="E105" i="8"/>
  <c r="F105" i="8"/>
  <c r="G105" i="8"/>
  <c r="H105" i="8"/>
  <c r="I105" i="8"/>
  <c r="J105" i="8"/>
  <c r="K105" i="8"/>
  <c r="L105" i="8"/>
  <c r="M105" i="8"/>
  <c r="N105" i="8"/>
  <c r="O105" i="8"/>
  <c r="P105" i="8"/>
  <c r="Q105" i="8"/>
  <c r="R105" i="8"/>
  <c r="S105" i="8"/>
  <c r="T105" i="8"/>
  <c r="D106" i="8"/>
  <c r="E106" i="8"/>
  <c r="F106" i="8"/>
  <c r="G106" i="8"/>
  <c r="H106" i="8"/>
  <c r="I106" i="8"/>
  <c r="J106" i="8"/>
  <c r="K106" i="8"/>
  <c r="L106" i="8"/>
  <c r="M106" i="8"/>
  <c r="N106" i="8"/>
  <c r="O106" i="8"/>
  <c r="P106" i="8"/>
  <c r="Q106" i="8"/>
  <c r="R106" i="8"/>
  <c r="S106" i="8"/>
  <c r="T106" i="8"/>
  <c r="D107" i="8"/>
  <c r="E107" i="8"/>
  <c r="F107" i="8"/>
  <c r="G107" i="8"/>
  <c r="H107" i="8"/>
  <c r="I107" i="8"/>
  <c r="J107" i="8"/>
  <c r="K107" i="8"/>
  <c r="L107" i="8"/>
  <c r="M107" i="8"/>
  <c r="N107" i="8"/>
  <c r="O107" i="8"/>
  <c r="P107" i="8"/>
  <c r="Q107" i="8"/>
  <c r="R107" i="8"/>
  <c r="S107" i="8"/>
  <c r="T107" i="8"/>
  <c r="D108" i="8"/>
  <c r="E108" i="8"/>
  <c r="F108" i="8"/>
  <c r="G108" i="8"/>
  <c r="H108" i="8"/>
  <c r="I108" i="8"/>
  <c r="J108" i="8"/>
  <c r="K108" i="8"/>
  <c r="L108" i="8"/>
  <c r="M108" i="8"/>
  <c r="N108" i="8"/>
  <c r="O108" i="8"/>
  <c r="P108" i="8"/>
  <c r="Q108" i="8"/>
  <c r="R108" i="8"/>
  <c r="S108" i="8"/>
  <c r="T108" i="8"/>
  <c r="D109" i="8"/>
  <c r="E109" i="8"/>
  <c r="F109" i="8"/>
  <c r="G109" i="8"/>
  <c r="H109" i="8"/>
  <c r="I109" i="8"/>
  <c r="J109" i="8"/>
  <c r="K109" i="8"/>
  <c r="L109" i="8"/>
  <c r="M109" i="8"/>
  <c r="N109" i="8"/>
  <c r="O109" i="8"/>
  <c r="P109" i="8"/>
  <c r="Q109" i="8"/>
  <c r="R109" i="8"/>
  <c r="S109" i="8"/>
  <c r="T109" i="8"/>
  <c r="D110" i="8"/>
  <c r="E110" i="8"/>
  <c r="F110" i="8"/>
  <c r="G110" i="8"/>
  <c r="H110" i="8"/>
  <c r="I110" i="8"/>
  <c r="J110" i="8"/>
  <c r="K110" i="8"/>
  <c r="L110" i="8"/>
  <c r="M110" i="8"/>
  <c r="N110" i="8"/>
  <c r="O110" i="8"/>
  <c r="P110" i="8"/>
  <c r="Q110" i="8"/>
  <c r="R110" i="8"/>
  <c r="S110" i="8"/>
  <c r="T110" i="8"/>
  <c r="D111" i="8"/>
  <c r="E111" i="8"/>
  <c r="F111" i="8"/>
  <c r="G111" i="8"/>
  <c r="H111" i="8"/>
  <c r="I111" i="8"/>
  <c r="J111" i="8"/>
  <c r="K111" i="8"/>
  <c r="L111" i="8"/>
  <c r="M111" i="8"/>
  <c r="N111" i="8"/>
  <c r="O111" i="8"/>
  <c r="P111" i="8"/>
  <c r="Q111" i="8"/>
  <c r="R111" i="8"/>
  <c r="S111" i="8"/>
  <c r="T111" i="8"/>
  <c r="D112" i="8"/>
  <c r="E112" i="8"/>
  <c r="F112" i="8"/>
  <c r="G112" i="8"/>
  <c r="H112" i="8"/>
  <c r="I112" i="8"/>
  <c r="J112" i="8"/>
  <c r="K112" i="8"/>
  <c r="L112" i="8"/>
  <c r="M112" i="8"/>
  <c r="N112" i="8"/>
  <c r="O112" i="8"/>
  <c r="P112" i="8"/>
  <c r="Q112" i="8"/>
  <c r="R112" i="8"/>
  <c r="S112" i="8"/>
  <c r="T112" i="8"/>
  <c r="D113" i="8"/>
  <c r="E113" i="8"/>
  <c r="F113" i="8"/>
  <c r="G113" i="8"/>
  <c r="H113" i="8"/>
  <c r="I113" i="8"/>
  <c r="J113" i="8"/>
  <c r="K113" i="8"/>
  <c r="L113" i="8"/>
  <c r="M113" i="8"/>
  <c r="N113" i="8"/>
  <c r="O113" i="8"/>
  <c r="P113" i="8"/>
  <c r="Q113" i="8"/>
  <c r="R113" i="8"/>
  <c r="S113" i="8"/>
  <c r="T113" i="8"/>
  <c r="D114" i="8"/>
  <c r="E114" i="8"/>
  <c r="F114" i="8"/>
  <c r="G114" i="8"/>
  <c r="H114" i="8"/>
  <c r="I114" i="8"/>
  <c r="J114" i="8"/>
  <c r="K114" i="8"/>
  <c r="L114" i="8"/>
  <c r="M114" i="8"/>
  <c r="N114" i="8"/>
  <c r="O114" i="8"/>
  <c r="P114" i="8"/>
  <c r="Q114" i="8"/>
  <c r="R114" i="8"/>
  <c r="S114" i="8"/>
  <c r="T114" i="8"/>
  <c r="D115" i="8"/>
  <c r="E115" i="8"/>
  <c r="F115" i="8"/>
  <c r="G115" i="8"/>
  <c r="H115" i="8"/>
  <c r="I115" i="8"/>
  <c r="J115" i="8"/>
  <c r="K115" i="8"/>
  <c r="L115" i="8"/>
  <c r="M115" i="8"/>
  <c r="N115" i="8"/>
  <c r="O115" i="8"/>
  <c r="P115" i="8"/>
  <c r="Q115" i="8"/>
  <c r="R115" i="8"/>
  <c r="S115" i="8"/>
  <c r="T115" i="8"/>
  <c r="D116" i="8"/>
  <c r="E116" i="8"/>
  <c r="F116" i="8"/>
  <c r="G116" i="8"/>
  <c r="H116" i="8"/>
  <c r="I116" i="8"/>
  <c r="J116" i="8"/>
  <c r="K116" i="8"/>
  <c r="L116" i="8"/>
  <c r="M116" i="8"/>
  <c r="N116" i="8"/>
  <c r="O116" i="8"/>
  <c r="P116" i="8"/>
  <c r="Q116" i="8"/>
  <c r="R116" i="8"/>
  <c r="S116" i="8"/>
  <c r="T116" i="8"/>
  <c r="D117" i="8"/>
  <c r="E117" i="8"/>
  <c r="F117" i="8"/>
  <c r="G117" i="8"/>
  <c r="H117" i="8"/>
  <c r="I117" i="8"/>
  <c r="J117" i="8"/>
  <c r="K117" i="8"/>
  <c r="L117" i="8"/>
  <c r="M117" i="8"/>
  <c r="N117" i="8"/>
  <c r="O117" i="8"/>
  <c r="P117" i="8"/>
  <c r="Q117" i="8"/>
  <c r="R117" i="8"/>
  <c r="S117" i="8"/>
  <c r="T117" i="8"/>
  <c r="D118" i="8"/>
  <c r="E118" i="8"/>
  <c r="F118" i="8"/>
  <c r="G118" i="8"/>
  <c r="H118" i="8"/>
  <c r="I118" i="8"/>
  <c r="J118" i="8"/>
  <c r="K118" i="8"/>
  <c r="L118" i="8"/>
  <c r="M118" i="8"/>
  <c r="N118" i="8"/>
  <c r="O118" i="8"/>
  <c r="P118" i="8"/>
  <c r="Q118" i="8"/>
  <c r="R118" i="8"/>
  <c r="S118" i="8"/>
  <c r="T118" i="8"/>
  <c r="D119" i="8"/>
  <c r="E119" i="8"/>
  <c r="F119" i="8"/>
  <c r="G119" i="8"/>
  <c r="H119" i="8"/>
  <c r="I119" i="8"/>
  <c r="J119" i="8"/>
  <c r="K119" i="8"/>
  <c r="L119" i="8"/>
  <c r="M119" i="8"/>
  <c r="N119" i="8"/>
  <c r="O119" i="8"/>
  <c r="P119" i="8"/>
  <c r="Q119" i="8"/>
  <c r="R119" i="8"/>
  <c r="S119" i="8"/>
  <c r="T119" i="8"/>
  <c r="D120" i="8"/>
  <c r="E120" i="8"/>
  <c r="F120" i="8"/>
  <c r="G120" i="8"/>
  <c r="H120" i="8"/>
  <c r="I120" i="8"/>
  <c r="J120" i="8"/>
  <c r="K120" i="8"/>
  <c r="L120" i="8"/>
  <c r="M120" i="8"/>
  <c r="N120" i="8"/>
  <c r="O120" i="8"/>
  <c r="P120" i="8"/>
  <c r="Q120" i="8"/>
  <c r="R120" i="8"/>
  <c r="S120" i="8"/>
  <c r="T120" i="8"/>
  <c r="D121" i="8"/>
  <c r="E121" i="8"/>
  <c r="F121" i="8"/>
  <c r="G121" i="8"/>
  <c r="H121" i="8"/>
  <c r="I121" i="8"/>
  <c r="J121" i="8"/>
  <c r="K121" i="8"/>
  <c r="L121" i="8"/>
  <c r="M121" i="8"/>
  <c r="N121" i="8"/>
  <c r="O121" i="8"/>
  <c r="P121" i="8"/>
  <c r="Q121" i="8"/>
  <c r="R121" i="8"/>
  <c r="S121" i="8"/>
  <c r="T121" i="8"/>
  <c r="D122" i="8"/>
  <c r="E122" i="8"/>
  <c r="F122" i="8"/>
  <c r="G122" i="8"/>
  <c r="H122" i="8"/>
  <c r="I122" i="8"/>
  <c r="J122" i="8"/>
  <c r="K122" i="8"/>
  <c r="L122" i="8"/>
  <c r="M122" i="8"/>
  <c r="N122" i="8"/>
  <c r="O122" i="8"/>
  <c r="P122" i="8"/>
  <c r="Q122" i="8"/>
  <c r="R122" i="8"/>
  <c r="S122" i="8"/>
  <c r="T122" i="8"/>
  <c r="D123" i="8"/>
  <c r="E123" i="8"/>
  <c r="F123" i="8"/>
  <c r="G123" i="8"/>
  <c r="H123" i="8"/>
  <c r="I123" i="8"/>
  <c r="J123" i="8"/>
  <c r="K123" i="8"/>
  <c r="L123" i="8"/>
  <c r="M123" i="8"/>
  <c r="N123" i="8"/>
  <c r="O123" i="8"/>
  <c r="P123" i="8"/>
  <c r="Q123" i="8"/>
  <c r="R123" i="8"/>
  <c r="S123" i="8"/>
  <c r="T123" i="8"/>
  <c r="D124" i="8"/>
  <c r="E124" i="8"/>
  <c r="F124" i="8"/>
  <c r="G124" i="8"/>
  <c r="H124" i="8"/>
  <c r="I124" i="8"/>
  <c r="J124" i="8"/>
  <c r="K124" i="8"/>
  <c r="L124" i="8"/>
  <c r="M124" i="8"/>
  <c r="N124" i="8"/>
  <c r="O124" i="8"/>
  <c r="P124" i="8"/>
  <c r="Q124" i="8"/>
  <c r="R124" i="8"/>
  <c r="S124" i="8"/>
  <c r="T124" i="8"/>
  <c r="D125" i="8"/>
  <c r="E125" i="8"/>
  <c r="F125" i="8"/>
  <c r="G125" i="8"/>
  <c r="H125" i="8"/>
  <c r="I125" i="8"/>
  <c r="J125" i="8"/>
  <c r="K125" i="8"/>
  <c r="L125" i="8"/>
  <c r="M125" i="8"/>
  <c r="N125" i="8"/>
  <c r="O125" i="8"/>
  <c r="P125" i="8"/>
  <c r="Q125" i="8"/>
  <c r="R125" i="8"/>
  <c r="S125" i="8"/>
  <c r="T125" i="8"/>
  <c r="D126" i="8"/>
  <c r="E126" i="8"/>
  <c r="F126" i="8"/>
  <c r="G126" i="8"/>
  <c r="H126" i="8"/>
  <c r="I126" i="8"/>
  <c r="J126" i="8"/>
  <c r="K126" i="8"/>
  <c r="L126" i="8"/>
  <c r="M126" i="8"/>
  <c r="N126" i="8"/>
  <c r="O126" i="8"/>
  <c r="P126" i="8"/>
  <c r="Q126" i="8"/>
  <c r="R126" i="8"/>
  <c r="S126" i="8"/>
  <c r="T126" i="8"/>
  <c r="D127" i="8"/>
  <c r="E127" i="8"/>
  <c r="F127" i="8"/>
  <c r="G127" i="8"/>
  <c r="H127" i="8"/>
  <c r="I127" i="8"/>
  <c r="J127" i="8"/>
  <c r="K127" i="8"/>
  <c r="L127" i="8"/>
  <c r="M127" i="8"/>
  <c r="N127" i="8"/>
  <c r="O127" i="8"/>
  <c r="P127" i="8"/>
  <c r="Q127" i="8"/>
  <c r="R127" i="8"/>
  <c r="S127" i="8"/>
  <c r="T127" i="8"/>
  <c r="D128" i="8"/>
  <c r="E128" i="8"/>
  <c r="F128" i="8"/>
  <c r="G128" i="8"/>
  <c r="H128" i="8"/>
  <c r="I128" i="8"/>
  <c r="J128" i="8"/>
  <c r="K128" i="8"/>
  <c r="L128" i="8"/>
  <c r="M128" i="8"/>
  <c r="N128" i="8"/>
  <c r="O128" i="8"/>
  <c r="P128" i="8"/>
  <c r="Q128" i="8"/>
  <c r="R128" i="8"/>
  <c r="S128" i="8"/>
  <c r="T128" i="8"/>
  <c r="D129" i="8"/>
  <c r="E129" i="8"/>
  <c r="F129" i="8"/>
  <c r="G129" i="8"/>
  <c r="H129" i="8"/>
  <c r="I129" i="8"/>
  <c r="J129" i="8"/>
  <c r="K129" i="8"/>
  <c r="L129" i="8"/>
  <c r="M129" i="8"/>
  <c r="N129" i="8"/>
  <c r="O129" i="8"/>
  <c r="P129" i="8"/>
  <c r="Q129" i="8"/>
  <c r="R129" i="8"/>
  <c r="S129" i="8"/>
  <c r="T129" i="8"/>
  <c r="D130" i="8"/>
  <c r="E130" i="8"/>
  <c r="F130" i="8"/>
  <c r="G130" i="8"/>
  <c r="H130" i="8"/>
  <c r="I130" i="8"/>
  <c r="J130" i="8"/>
  <c r="K130" i="8"/>
  <c r="L130" i="8"/>
  <c r="M130" i="8"/>
  <c r="N130" i="8"/>
  <c r="O130" i="8"/>
  <c r="P130" i="8"/>
  <c r="Q130" i="8"/>
  <c r="R130" i="8"/>
  <c r="S130" i="8"/>
  <c r="T130" i="8"/>
  <c r="D131" i="8"/>
  <c r="E131" i="8"/>
  <c r="F131" i="8"/>
  <c r="G131" i="8"/>
  <c r="H131" i="8"/>
  <c r="I131" i="8"/>
  <c r="J131" i="8"/>
  <c r="K131" i="8"/>
  <c r="L131" i="8"/>
  <c r="M131" i="8"/>
  <c r="N131" i="8"/>
  <c r="O131" i="8"/>
  <c r="P131" i="8"/>
  <c r="Q131" i="8"/>
  <c r="R131" i="8"/>
  <c r="S131" i="8"/>
  <c r="T131" i="8"/>
  <c r="D132" i="8"/>
  <c r="E132" i="8"/>
  <c r="F132" i="8"/>
  <c r="G132" i="8"/>
  <c r="H132" i="8"/>
  <c r="I132" i="8"/>
  <c r="J132" i="8"/>
  <c r="K132" i="8"/>
  <c r="L132" i="8"/>
  <c r="M132" i="8"/>
  <c r="N132" i="8"/>
  <c r="O132" i="8"/>
  <c r="P132" i="8"/>
  <c r="Q132" i="8"/>
  <c r="R132" i="8"/>
  <c r="S132" i="8"/>
  <c r="T132" i="8"/>
  <c r="D133" i="8"/>
  <c r="E133" i="8"/>
  <c r="F133" i="8"/>
  <c r="G133" i="8"/>
  <c r="H133" i="8"/>
  <c r="I133" i="8"/>
  <c r="J133" i="8"/>
  <c r="K133" i="8"/>
  <c r="L133" i="8"/>
  <c r="M133" i="8"/>
  <c r="N133" i="8"/>
  <c r="O133" i="8"/>
  <c r="P133" i="8"/>
  <c r="Q133" i="8"/>
  <c r="R133" i="8"/>
  <c r="S133" i="8"/>
  <c r="T133" i="8"/>
  <c r="D134" i="8"/>
  <c r="E134" i="8"/>
  <c r="F134" i="8"/>
  <c r="G134" i="8"/>
  <c r="H134" i="8"/>
  <c r="I134" i="8"/>
  <c r="J134" i="8"/>
  <c r="K134" i="8"/>
  <c r="L134" i="8"/>
  <c r="M134" i="8"/>
  <c r="N134" i="8"/>
  <c r="O134" i="8"/>
  <c r="P134" i="8"/>
  <c r="Q134" i="8"/>
  <c r="R134" i="8"/>
  <c r="S134" i="8"/>
  <c r="T134" i="8"/>
  <c r="D135" i="8"/>
  <c r="E135" i="8"/>
  <c r="F135" i="8"/>
  <c r="G135" i="8"/>
  <c r="H135" i="8"/>
  <c r="I135" i="8"/>
  <c r="J135" i="8"/>
  <c r="K135" i="8"/>
  <c r="L135" i="8"/>
  <c r="M135" i="8"/>
  <c r="N135" i="8"/>
  <c r="O135" i="8"/>
  <c r="P135" i="8"/>
  <c r="Q135" i="8"/>
  <c r="R135" i="8"/>
  <c r="S135" i="8"/>
  <c r="T135" i="8"/>
  <c r="D136" i="8"/>
  <c r="E136" i="8"/>
  <c r="F136" i="8"/>
  <c r="G136" i="8"/>
  <c r="H136" i="8"/>
  <c r="I136" i="8"/>
  <c r="J136" i="8"/>
  <c r="K136" i="8"/>
  <c r="L136" i="8"/>
  <c r="M136" i="8"/>
  <c r="N136" i="8"/>
  <c r="O136" i="8"/>
  <c r="P136" i="8"/>
  <c r="Q136" i="8"/>
  <c r="R136" i="8"/>
  <c r="S136" i="8"/>
  <c r="T136" i="8"/>
  <c r="D137" i="8"/>
  <c r="E137" i="8"/>
  <c r="F137" i="8"/>
  <c r="G137" i="8"/>
  <c r="H137" i="8"/>
  <c r="I137" i="8"/>
  <c r="J137" i="8"/>
  <c r="K137" i="8"/>
  <c r="L137" i="8"/>
  <c r="M137" i="8"/>
  <c r="N137" i="8"/>
  <c r="O137" i="8"/>
  <c r="P137" i="8"/>
  <c r="Q137" i="8"/>
  <c r="R137" i="8"/>
  <c r="S137" i="8"/>
  <c r="T137" i="8"/>
  <c r="D138" i="8"/>
  <c r="E138" i="8"/>
  <c r="F138" i="8"/>
  <c r="G138" i="8"/>
  <c r="H138" i="8"/>
  <c r="I138" i="8"/>
  <c r="J138" i="8"/>
  <c r="K138" i="8"/>
  <c r="L138" i="8"/>
  <c r="M138" i="8"/>
  <c r="N138" i="8"/>
  <c r="O138" i="8"/>
  <c r="P138" i="8"/>
  <c r="Q138" i="8"/>
  <c r="R138" i="8"/>
  <c r="S138" i="8"/>
  <c r="T138" i="8"/>
  <c r="D139" i="8"/>
  <c r="E139" i="8"/>
  <c r="F139" i="8"/>
  <c r="G139" i="8"/>
  <c r="H139" i="8"/>
  <c r="I139" i="8"/>
  <c r="J139" i="8"/>
  <c r="K139" i="8"/>
  <c r="L139" i="8"/>
  <c r="M139" i="8"/>
  <c r="N139" i="8"/>
  <c r="O139" i="8"/>
  <c r="P139" i="8"/>
  <c r="Q139" i="8"/>
  <c r="R139" i="8"/>
  <c r="S139" i="8"/>
  <c r="T139" i="8"/>
  <c r="D140" i="8"/>
  <c r="E140" i="8"/>
  <c r="F140" i="8"/>
  <c r="G140" i="8"/>
  <c r="H140" i="8"/>
  <c r="I140" i="8"/>
  <c r="J140" i="8"/>
  <c r="K140" i="8"/>
  <c r="L140" i="8"/>
  <c r="M140" i="8"/>
  <c r="N140" i="8"/>
  <c r="O140" i="8"/>
  <c r="P140" i="8"/>
  <c r="Q140" i="8"/>
  <c r="R140" i="8"/>
  <c r="S140" i="8"/>
  <c r="T140" i="8"/>
  <c r="D141" i="8"/>
  <c r="E141" i="8"/>
  <c r="F141" i="8"/>
  <c r="G141" i="8"/>
  <c r="H141" i="8"/>
  <c r="I141" i="8"/>
  <c r="J141" i="8"/>
  <c r="K141" i="8"/>
  <c r="L141" i="8"/>
  <c r="M141" i="8"/>
  <c r="N141" i="8"/>
  <c r="O141" i="8"/>
  <c r="P141" i="8"/>
  <c r="Q141" i="8"/>
  <c r="R141" i="8"/>
  <c r="S141" i="8"/>
  <c r="T141" i="8"/>
  <c r="D142" i="8"/>
  <c r="E142" i="8"/>
  <c r="F142" i="8"/>
  <c r="G142" i="8"/>
  <c r="H142" i="8"/>
  <c r="I142" i="8"/>
  <c r="J142" i="8"/>
  <c r="K142" i="8"/>
  <c r="L142" i="8"/>
  <c r="M142" i="8"/>
  <c r="N142" i="8"/>
  <c r="O142" i="8"/>
  <c r="P142" i="8"/>
  <c r="Q142" i="8"/>
  <c r="R142" i="8"/>
  <c r="S142" i="8"/>
  <c r="T142" i="8"/>
  <c r="D143" i="8"/>
  <c r="E143" i="8"/>
  <c r="F143" i="8"/>
  <c r="G143" i="8"/>
  <c r="H143" i="8"/>
  <c r="I143" i="8"/>
  <c r="J143" i="8"/>
  <c r="K143" i="8"/>
  <c r="L143" i="8"/>
  <c r="M143" i="8"/>
  <c r="N143" i="8"/>
  <c r="O143" i="8"/>
  <c r="P143" i="8"/>
  <c r="Q143" i="8"/>
  <c r="R143" i="8"/>
  <c r="S143" i="8"/>
  <c r="T143" i="8"/>
  <c r="D144" i="8"/>
  <c r="E144" i="8"/>
  <c r="F144" i="8"/>
  <c r="G144" i="8"/>
  <c r="H144" i="8"/>
  <c r="I144" i="8"/>
  <c r="J144" i="8"/>
  <c r="K144" i="8"/>
  <c r="L144" i="8"/>
  <c r="M144" i="8"/>
  <c r="N144" i="8"/>
  <c r="O144" i="8"/>
  <c r="P144" i="8"/>
  <c r="Q144" i="8"/>
  <c r="R144" i="8"/>
  <c r="S144" i="8"/>
  <c r="T144" i="8"/>
  <c r="D145" i="8"/>
  <c r="E145" i="8"/>
  <c r="F145" i="8"/>
  <c r="G145" i="8"/>
  <c r="H145" i="8"/>
  <c r="I145" i="8"/>
  <c r="J145" i="8"/>
  <c r="K145" i="8"/>
  <c r="L145" i="8"/>
  <c r="M145" i="8"/>
  <c r="N145" i="8"/>
  <c r="O145" i="8"/>
  <c r="P145" i="8"/>
  <c r="Q145" i="8"/>
  <c r="R145" i="8"/>
  <c r="S145" i="8"/>
  <c r="T145" i="8"/>
  <c r="D146" i="8"/>
  <c r="E146" i="8"/>
  <c r="F146" i="8"/>
  <c r="G146" i="8"/>
  <c r="H146" i="8"/>
  <c r="I146" i="8"/>
  <c r="J146" i="8"/>
  <c r="K146" i="8"/>
  <c r="L146" i="8"/>
  <c r="M146" i="8"/>
  <c r="N146" i="8"/>
  <c r="O146" i="8"/>
  <c r="P146" i="8"/>
  <c r="Q146" i="8"/>
  <c r="R146" i="8"/>
  <c r="S146" i="8"/>
  <c r="T146" i="8"/>
  <c r="D147" i="8"/>
  <c r="E147" i="8"/>
  <c r="F147" i="8"/>
  <c r="G147" i="8"/>
  <c r="H147" i="8"/>
  <c r="I147" i="8"/>
  <c r="J147" i="8"/>
  <c r="K147" i="8"/>
  <c r="L147" i="8"/>
  <c r="M147" i="8"/>
  <c r="N147" i="8"/>
  <c r="O147" i="8"/>
  <c r="P147" i="8"/>
  <c r="Q147" i="8"/>
  <c r="R147" i="8"/>
  <c r="S147" i="8"/>
  <c r="T147" i="8"/>
  <c r="D148" i="8"/>
  <c r="E148" i="8"/>
  <c r="F148" i="8"/>
  <c r="G148" i="8"/>
  <c r="H148" i="8"/>
  <c r="I148" i="8"/>
  <c r="J148" i="8"/>
  <c r="K148" i="8"/>
  <c r="L148" i="8"/>
  <c r="M148" i="8"/>
  <c r="N148" i="8"/>
  <c r="O148" i="8"/>
  <c r="P148" i="8"/>
  <c r="Q148" i="8"/>
  <c r="R148" i="8"/>
  <c r="S148" i="8"/>
  <c r="T148" i="8"/>
  <c r="D149" i="8"/>
  <c r="E149" i="8"/>
  <c r="F149" i="8"/>
  <c r="G149" i="8"/>
  <c r="H149" i="8"/>
  <c r="I149" i="8"/>
  <c r="J149" i="8"/>
  <c r="K149" i="8"/>
  <c r="L149" i="8"/>
  <c r="M149" i="8"/>
  <c r="N149" i="8"/>
  <c r="O149" i="8"/>
  <c r="P149" i="8"/>
  <c r="Q149" i="8"/>
  <c r="R149" i="8"/>
  <c r="S149" i="8"/>
  <c r="T149" i="8"/>
  <c r="D150" i="8"/>
  <c r="E150" i="8"/>
  <c r="F150" i="8"/>
  <c r="G150" i="8"/>
  <c r="H150" i="8"/>
  <c r="I150" i="8"/>
  <c r="J150" i="8"/>
  <c r="K150" i="8"/>
  <c r="L150" i="8"/>
  <c r="M150" i="8"/>
  <c r="N150" i="8"/>
  <c r="O150" i="8"/>
  <c r="P150" i="8"/>
  <c r="Q150" i="8"/>
  <c r="R150" i="8"/>
  <c r="S150" i="8"/>
  <c r="T150" i="8"/>
  <c r="D151" i="8"/>
  <c r="E151" i="8"/>
  <c r="F151" i="8"/>
  <c r="G151" i="8"/>
  <c r="H151" i="8"/>
  <c r="I151" i="8"/>
  <c r="J151" i="8"/>
  <c r="K151" i="8"/>
  <c r="L151" i="8"/>
  <c r="M151" i="8"/>
  <c r="N151" i="8"/>
  <c r="O151" i="8"/>
  <c r="P151" i="8"/>
  <c r="Q151" i="8"/>
  <c r="R151" i="8"/>
  <c r="S151" i="8"/>
  <c r="T151" i="8"/>
  <c r="D152" i="8"/>
  <c r="E152" i="8"/>
  <c r="F152" i="8"/>
  <c r="G152" i="8"/>
  <c r="H152" i="8"/>
  <c r="I152" i="8"/>
  <c r="J152" i="8"/>
  <c r="K152" i="8"/>
  <c r="L152" i="8"/>
  <c r="M152" i="8"/>
  <c r="N152" i="8"/>
  <c r="O152" i="8"/>
  <c r="P152" i="8"/>
  <c r="Q152" i="8"/>
  <c r="R152" i="8"/>
  <c r="S152" i="8"/>
  <c r="T152" i="8"/>
  <c r="D153" i="8"/>
  <c r="E153" i="8"/>
  <c r="F153" i="8"/>
  <c r="G153" i="8"/>
  <c r="H153" i="8"/>
  <c r="I153" i="8"/>
  <c r="J153" i="8"/>
  <c r="K153" i="8"/>
  <c r="L153" i="8"/>
  <c r="M153" i="8"/>
  <c r="N153" i="8"/>
  <c r="O153" i="8"/>
  <c r="P153" i="8"/>
  <c r="Q153" i="8"/>
  <c r="R153" i="8"/>
  <c r="S153" i="8"/>
  <c r="T153" i="8"/>
  <c r="D154" i="8"/>
  <c r="E154" i="8"/>
  <c r="F154" i="8"/>
  <c r="G154" i="8"/>
  <c r="H154" i="8"/>
  <c r="I154" i="8"/>
  <c r="J154" i="8"/>
  <c r="K154" i="8"/>
  <c r="L154" i="8"/>
  <c r="M154" i="8"/>
  <c r="N154" i="8"/>
  <c r="O154" i="8"/>
  <c r="P154" i="8"/>
  <c r="Q154" i="8"/>
  <c r="R154" i="8"/>
  <c r="S154" i="8"/>
  <c r="T154" i="8"/>
  <c r="D155" i="8"/>
  <c r="E155" i="8"/>
  <c r="F155" i="8"/>
  <c r="G155" i="8"/>
  <c r="H155" i="8"/>
  <c r="I155" i="8"/>
  <c r="J155" i="8"/>
  <c r="K155" i="8"/>
  <c r="L155" i="8"/>
  <c r="M155" i="8"/>
  <c r="N155" i="8"/>
  <c r="O155" i="8"/>
  <c r="P155" i="8"/>
  <c r="Q155" i="8"/>
  <c r="R155" i="8"/>
  <c r="S155" i="8"/>
  <c r="T155" i="8"/>
  <c r="D156" i="8"/>
  <c r="E156" i="8"/>
  <c r="F156" i="8"/>
  <c r="G156" i="8"/>
  <c r="H156" i="8"/>
  <c r="I156" i="8"/>
  <c r="J156" i="8"/>
  <c r="K156" i="8"/>
  <c r="L156" i="8"/>
  <c r="M156" i="8"/>
  <c r="N156" i="8"/>
  <c r="O156" i="8"/>
  <c r="P156" i="8"/>
  <c r="Q156" i="8"/>
  <c r="R156" i="8"/>
  <c r="S156" i="8"/>
  <c r="T156" i="8"/>
  <c r="D157" i="8"/>
  <c r="E157" i="8"/>
  <c r="F157" i="8"/>
  <c r="G157" i="8"/>
  <c r="H157" i="8"/>
  <c r="I157" i="8"/>
  <c r="J157" i="8"/>
  <c r="K157" i="8"/>
  <c r="L157" i="8"/>
  <c r="M157" i="8"/>
  <c r="N157" i="8"/>
  <c r="O157" i="8"/>
  <c r="P157" i="8"/>
  <c r="Q157" i="8"/>
  <c r="R157" i="8"/>
  <c r="S157" i="8"/>
  <c r="T157" i="8"/>
  <c r="D158" i="8"/>
  <c r="E158" i="8"/>
  <c r="F158" i="8"/>
  <c r="G158" i="8"/>
  <c r="H158" i="8"/>
  <c r="I158" i="8"/>
  <c r="J158" i="8"/>
  <c r="K158" i="8"/>
  <c r="L158" i="8"/>
  <c r="M158" i="8"/>
  <c r="N158" i="8"/>
  <c r="O158" i="8"/>
  <c r="P158" i="8"/>
  <c r="Q158" i="8"/>
  <c r="R158" i="8"/>
  <c r="S158" i="8"/>
  <c r="T158" i="8"/>
  <c r="D159" i="8"/>
  <c r="E159" i="8"/>
  <c r="F159" i="8"/>
  <c r="G159" i="8"/>
  <c r="H159" i="8"/>
  <c r="I159" i="8"/>
  <c r="J159" i="8"/>
  <c r="K159" i="8"/>
  <c r="L159" i="8"/>
  <c r="M159" i="8"/>
  <c r="N159" i="8"/>
  <c r="O159" i="8"/>
  <c r="P159" i="8"/>
  <c r="Q159" i="8"/>
  <c r="R159" i="8"/>
  <c r="S159" i="8"/>
  <c r="T159" i="8"/>
  <c r="D160" i="8"/>
  <c r="E160" i="8"/>
  <c r="F160" i="8"/>
  <c r="G160" i="8"/>
  <c r="H160" i="8"/>
  <c r="I160" i="8"/>
  <c r="J160" i="8"/>
  <c r="K160" i="8"/>
  <c r="L160" i="8"/>
  <c r="M160" i="8"/>
  <c r="N160" i="8"/>
  <c r="O160" i="8"/>
  <c r="P160" i="8"/>
  <c r="Q160" i="8"/>
  <c r="R160" i="8"/>
  <c r="S160" i="8"/>
  <c r="T160" i="8"/>
  <c r="D161" i="8"/>
  <c r="E161" i="8"/>
  <c r="F161" i="8"/>
  <c r="G161" i="8"/>
  <c r="H161" i="8"/>
  <c r="I161" i="8"/>
  <c r="J161" i="8"/>
  <c r="K161" i="8"/>
  <c r="L161" i="8"/>
  <c r="M161" i="8"/>
  <c r="N161" i="8"/>
  <c r="O161" i="8"/>
  <c r="P161" i="8"/>
  <c r="Q161" i="8"/>
  <c r="R161" i="8"/>
  <c r="S161" i="8"/>
  <c r="T161" i="8"/>
  <c r="D162" i="8"/>
  <c r="E162" i="8"/>
  <c r="F162" i="8"/>
  <c r="G162" i="8"/>
  <c r="H162" i="8"/>
  <c r="I162" i="8"/>
  <c r="J162" i="8"/>
  <c r="K162" i="8"/>
  <c r="L162" i="8"/>
  <c r="M162" i="8"/>
  <c r="N162" i="8"/>
  <c r="O162" i="8"/>
  <c r="P162" i="8"/>
  <c r="Q162" i="8"/>
  <c r="R162" i="8"/>
  <c r="S162" i="8"/>
  <c r="T162" i="8"/>
  <c r="D163" i="8"/>
  <c r="E163" i="8"/>
  <c r="F163" i="8"/>
  <c r="G163" i="8"/>
  <c r="H163" i="8"/>
  <c r="I163" i="8"/>
  <c r="J163" i="8"/>
  <c r="K163" i="8"/>
  <c r="L163" i="8"/>
  <c r="M163" i="8"/>
  <c r="N163" i="8"/>
  <c r="O163" i="8"/>
  <c r="P163" i="8"/>
  <c r="Q163" i="8"/>
  <c r="R163" i="8"/>
  <c r="S163" i="8"/>
  <c r="T163" i="8"/>
  <c r="D164" i="8"/>
  <c r="E164" i="8"/>
  <c r="F164" i="8"/>
  <c r="G164" i="8"/>
  <c r="H164" i="8"/>
  <c r="I164" i="8"/>
  <c r="J164" i="8"/>
  <c r="K164" i="8"/>
  <c r="L164" i="8"/>
  <c r="M164" i="8"/>
  <c r="N164" i="8"/>
  <c r="O164" i="8"/>
  <c r="P164" i="8"/>
  <c r="Q164" i="8"/>
  <c r="R164" i="8"/>
  <c r="S164" i="8"/>
  <c r="T164" i="8"/>
  <c r="D165" i="8"/>
  <c r="E165" i="8"/>
  <c r="F165" i="8"/>
  <c r="G165" i="8"/>
  <c r="H165" i="8"/>
  <c r="I165" i="8"/>
  <c r="J165" i="8"/>
  <c r="K165" i="8"/>
  <c r="L165" i="8"/>
  <c r="M165" i="8"/>
  <c r="N165" i="8"/>
  <c r="O165" i="8"/>
  <c r="P165" i="8"/>
  <c r="Q165" i="8"/>
  <c r="R165" i="8"/>
  <c r="S165" i="8"/>
  <c r="T165" i="8"/>
  <c r="D166" i="8"/>
  <c r="E166" i="8"/>
  <c r="F166" i="8"/>
  <c r="G166" i="8"/>
  <c r="H166" i="8"/>
  <c r="I166" i="8"/>
  <c r="J166" i="8"/>
  <c r="K166" i="8"/>
  <c r="L166" i="8"/>
  <c r="M166" i="8"/>
  <c r="N166" i="8"/>
  <c r="O166" i="8"/>
  <c r="P166" i="8"/>
  <c r="Q166" i="8"/>
  <c r="R166" i="8"/>
  <c r="S166" i="8"/>
  <c r="T166" i="8"/>
  <c r="D167" i="8"/>
  <c r="E167" i="8"/>
  <c r="F167" i="8"/>
  <c r="G167" i="8"/>
  <c r="H167" i="8"/>
  <c r="I167" i="8"/>
  <c r="J167" i="8"/>
  <c r="K167" i="8"/>
  <c r="L167" i="8"/>
  <c r="M167" i="8"/>
  <c r="N167" i="8"/>
  <c r="O167" i="8"/>
  <c r="P167" i="8"/>
  <c r="Q167" i="8"/>
  <c r="R167" i="8"/>
  <c r="S167" i="8"/>
  <c r="T167" i="8"/>
  <c r="D168" i="8"/>
  <c r="E168" i="8"/>
  <c r="F168" i="8"/>
  <c r="G168" i="8"/>
  <c r="H168" i="8"/>
  <c r="I168" i="8"/>
  <c r="J168" i="8"/>
  <c r="K168" i="8"/>
  <c r="L168" i="8"/>
  <c r="M168" i="8"/>
  <c r="N168" i="8"/>
  <c r="O168" i="8"/>
  <c r="P168" i="8"/>
  <c r="Q168" i="8"/>
  <c r="R168" i="8"/>
  <c r="S168" i="8"/>
  <c r="T168" i="8"/>
  <c r="D169" i="8"/>
  <c r="E169" i="8"/>
  <c r="F169" i="8"/>
  <c r="G169" i="8"/>
  <c r="H169" i="8"/>
  <c r="I169" i="8"/>
  <c r="J169" i="8"/>
  <c r="K169" i="8"/>
  <c r="L169" i="8"/>
  <c r="M169" i="8"/>
  <c r="N169" i="8"/>
  <c r="O169" i="8"/>
  <c r="P169" i="8"/>
  <c r="Q169" i="8"/>
  <c r="R169" i="8"/>
  <c r="S169" i="8"/>
  <c r="T169" i="8"/>
  <c r="D170" i="8"/>
  <c r="E170" i="8"/>
  <c r="F170" i="8"/>
  <c r="G170" i="8"/>
  <c r="H170" i="8"/>
  <c r="I170" i="8"/>
  <c r="J170" i="8"/>
  <c r="K170" i="8"/>
  <c r="L170" i="8"/>
  <c r="M170" i="8"/>
  <c r="N170" i="8"/>
  <c r="O170" i="8"/>
  <c r="P170" i="8"/>
  <c r="Q170" i="8"/>
  <c r="R170" i="8"/>
  <c r="S170" i="8"/>
  <c r="T170" i="8"/>
  <c r="D171" i="8"/>
  <c r="E171" i="8"/>
  <c r="F171" i="8"/>
  <c r="G171" i="8"/>
  <c r="H171" i="8"/>
  <c r="I171" i="8"/>
  <c r="J171" i="8"/>
  <c r="K171" i="8"/>
  <c r="L171" i="8"/>
  <c r="M171" i="8"/>
  <c r="N171" i="8"/>
  <c r="O171" i="8"/>
  <c r="P171" i="8"/>
  <c r="Q171" i="8"/>
  <c r="R171" i="8"/>
  <c r="S171" i="8"/>
  <c r="T171" i="8"/>
  <c r="D172" i="8"/>
  <c r="E172" i="8"/>
  <c r="F172" i="8"/>
  <c r="G172" i="8"/>
  <c r="H172" i="8"/>
  <c r="I172" i="8"/>
  <c r="J172" i="8"/>
  <c r="K172" i="8"/>
  <c r="L172" i="8"/>
  <c r="M172" i="8"/>
  <c r="N172" i="8"/>
  <c r="O172" i="8"/>
  <c r="P172" i="8"/>
  <c r="Q172" i="8"/>
  <c r="R172" i="8"/>
  <c r="S172" i="8"/>
  <c r="T172" i="8"/>
  <c r="D173" i="8"/>
  <c r="E173" i="8"/>
  <c r="F173" i="8"/>
  <c r="G173" i="8"/>
  <c r="H173" i="8"/>
  <c r="I173" i="8"/>
  <c r="J173" i="8"/>
  <c r="K173" i="8"/>
  <c r="L173" i="8"/>
  <c r="M173" i="8"/>
  <c r="N173" i="8"/>
  <c r="O173" i="8"/>
  <c r="P173" i="8"/>
  <c r="Q173" i="8"/>
  <c r="R173" i="8"/>
  <c r="S173" i="8"/>
  <c r="T173" i="8"/>
  <c r="D174" i="8"/>
  <c r="E174" i="8"/>
  <c r="F174" i="8"/>
  <c r="G174" i="8"/>
  <c r="H174" i="8"/>
  <c r="I174" i="8"/>
  <c r="J174" i="8"/>
  <c r="K174" i="8"/>
  <c r="L174" i="8"/>
  <c r="M174" i="8"/>
  <c r="N174" i="8"/>
  <c r="O174" i="8"/>
  <c r="P174" i="8"/>
  <c r="Q174" i="8"/>
  <c r="R174" i="8"/>
  <c r="S174" i="8"/>
  <c r="T174" i="8"/>
  <c r="D175" i="8"/>
  <c r="E175" i="8"/>
  <c r="F175" i="8"/>
  <c r="G175" i="8"/>
  <c r="H175" i="8"/>
  <c r="I175" i="8"/>
  <c r="J175" i="8"/>
  <c r="K175" i="8"/>
  <c r="L175" i="8"/>
  <c r="M175" i="8"/>
  <c r="N175" i="8"/>
  <c r="O175" i="8"/>
  <c r="P175" i="8"/>
  <c r="Q175" i="8"/>
  <c r="R175" i="8"/>
  <c r="S175" i="8"/>
  <c r="T175" i="8"/>
  <c r="D176" i="8"/>
  <c r="E176" i="8"/>
  <c r="F176" i="8"/>
  <c r="G176" i="8"/>
  <c r="H176" i="8"/>
  <c r="I176" i="8"/>
  <c r="J176" i="8"/>
  <c r="K176" i="8"/>
  <c r="L176" i="8"/>
  <c r="M176" i="8"/>
  <c r="N176" i="8"/>
  <c r="O176" i="8"/>
  <c r="P176" i="8"/>
  <c r="Q176" i="8"/>
  <c r="R176" i="8"/>
  <c r="S176" i="8"/>
  <c r="T176" i="8"/>
  <c r="D177" i="8"/>
  <c r="E177" i="8"/>
  <c r="F177" i="8"/>
  <c r="G177" i="8"/>
  <c r="H177" i="8"/>
  <c r="I177" i="8"/>
  <c r="J177" i="8"/>
  <c r="K177" i="8"/>
  <c r="L177" i="8"/>
  <c r="M177" i="8"/>
  <c r="N177" i="8"/>
  <c r="O177" i="8"/>
  <c r="P177" i="8"/>
  <c r="Q177" i="8"/>
  <c r="R177" i="8"/>
  <c r="S177" i="8"/>
  <c r="T177" i="8"/>
  <c r="D178" i="8"/>
  <c r="E178" i="8"/>
  <c r="F178" i="8"/>
  <c r="G178" i="8"/>
  <c r="H178" i="8"/>
  <c r="I178" i="8"/>
  <c r="J178" i="8"/>
  <c r="K178" i="8"/>
  <c r="L178" i="8"/>
  <c r="M178" i="8"/>
  <c r="N178" i="8"/>
  <c r="O178" i="8"/>
  <c r="P178" i="8"/>
  <c r="Q178" i="8"/>
  <c r="R178" i="8"/>
  <c r="S178" i="8"/>
  <c r="T178" i="8"/>
  <c r="D179" i="8"/>
  <c r="E179" i="8"/>
  <c r="F179" i="8"/>
  <c r="G179" i="8"/>
  <c r="H179" i="8"/>
  <c r="I179" i="8"/>
  <c r="J179" i="8"/>
  <c r="K179" i="8"/>
  <c r="L179" i="8"/>
  <c r="M179" i="8"/>
  <c r="N179" i="8"/>
  <c r="O179" i="8"/>
  <c r="P179" i="8"/>
  <c r="Q179" i="8"/>
  <c r="R179" i="8"/>
  <c r="S179" i="8"/>
  <c r="T179" i="8"/>
  <c r="D180" i="8"/>
  <c r="E180" i="8"/>
  <c r="F180" i="8"/>
  <c r="G180" i="8"/>
  <c r="H180" i="8"/>
  <c r="I180" i="8"/>
  <c r="J180" i="8"/>
  <c r="K180" i="8"/>
  <c r="L180" i="8"/>
  <c r="M180" i="8"/>
  <c r="N180" i="8"/>
  <c r="O180" i="8"/>
  <c r="P180" i="8"/>
  <c r="Q180" i="8"/>
  <c r="R180" i="8"/>
  <c r="S180" i="8"/>
  <c r="T180" i="8"/>
  <c r="D181" i="8"/>
  <c r="E181" i="8"/>
  <c r="F181" i="8"/>
  <c r="G181" i="8"/>
  <c r="H181" i="8"/>
  <c r="I181" i="8"/>
  <c r="J181" i="8"/>
  <c r="K181" i="8"/>
  <c r="L181" i="8"/>
  <c r="M181" i="8"/>
  <c r="N181" i="8"/>
  <c r="O181" i="8"/>
  <c r="P181" i="8"/>
  <c r="Q181" i="8"/>
  <c r="R181" i="8"/>
  <c r="S181" i="8"/>
  <c r="T181" i="8"/>
  <c r="D182" i="8"/>
  <c r="E182" i="8"/>
  <c r="F182" i="8"/>
  <c r="G182" i="8"/>
  <c r="H182" i="8"/>
  <c r="I182" i="8"/>
  <c r="J182" i="8"/>
  <c r="K182" i="8"/>
  <c r="L182" i="8"/>
  <c r="M182" i="8"/>
  <c r="N182" i="8"/>
  <c r="O182" i="8"/>
  <c r="P182" i="8"/>
  <c r="Q182" i="8"/>
  <c r="R182" i="8"/>
  <c r="S182" i="8"/>
  <c r="T182" i="8"/>
  <c r="D183" i="8"/>
  <c r="E183" i="8"/>
  <c r="F183" i="8"/>
  <c r="G183" i="8"/>
  <c r="H183" i="8"/>
  <c r="I183" i="8"/>
  <c r="J183" i="8"/>
  <c r="K183" i="8"/>
  <c r="L183" i="8"/>
  <c r="M183" i="8"/>
  <c r="N183" i="8"/>
  <c r="O183" i="8"/>
  <c r="P183" i="8"/>
  <c r="Q183" i="8"/>
  <c r="R183" i="8"/>
  <c r="S183" i="8"/>
  <c r="T183" i="8"/>
  <c r="D184" i="8"/>
  <c r="E184" i="8"/>
  <c r="F184" i="8"/>
  <c r="G184" i="8"/>
  <c r="H184" i="8"/>
  <c r="I184" i="8"/>
  <c r="J184" i="8"/>
  <c r="K184" i="8"/>
  <c r="L184" i="8"/>
  <c r="M184" i="8"/>
  <c r="N184" i="8"/>
  <c r="O184" i="8"/>
  <c r="P184" i="8"/>
  <c r="Q184" i="8"/>
  <c r="R184" i="8"/>
  <c r="S184" i="8"/>
  <c r="T184" i="8"/>
  <c r="D185" i="8"/>
  <c r="E185" i="8"/>
  <c r="F185" i="8"/>
  <c r="G185" i="8"/>
  <c r="H185" i="8"/>
  <c r="I185" i="8"/>
  <c r="J185" i="8"/>
  <c r="K185" i="8"/>
  <c r="L185" i="8"/>
  <c r="M185" i="8"/>
  <c r="N185" i="8"/>
  <c r="O185" i="8"/>
  <c r="P185" i="8"/>
  <c r="Q185" i="8"/>
  <c r="R185" i="8"/>
  <c r="S185" i="8"/>
  <c r="T185" i="8"/>
  <c r="D186" i="8"/>
  <c r="E186" i="8"/>
  <c r="F186" i="8"/>
  <c r="G186" i="8"/>
  <c r="H186" i="8"/>
  <c r="I186" i="8"/>
  <c r="J186" i="8"/>
  <c r="K186" i="8"/>
  <c r="L186" i="8"/>
  <c r="M186" i="8"/>
  <c r="N186" i="8"/>
  <c r="O186" i="8"/>
  <c r="P186" i="8"/>
  <c r="Q186" i="8"/>
  <c r="R186" i="8"/>
  <c r="S186" i="8"/>
  <c r="T186" i="8"/>
  <c r="D187" i="8"/>
  <c r="E187" i="8"/>
  <c r="F187" i="8"/>
  <c r="G187" i="8"/>
  <c r="H187" i="8"/>
  <c r="I187" i="8"/>
  <c r="J187" i="8"/>
  <c r="K187" i="8"/>
  <c r="L187" i="8"/>
  <c r="M187" i="8"/>
  <c r="N187" i="8"/>
  <c r="O187" i="8"/>
  <c r="P187" i="8"/>
  <c r="Q187" i="8"/>
  <c r="R187" i="8"/>
  <c r="S187" i="8"/>
  <c r="T187" i="8"/>
  <c r="D188" i="8"/>
  <c r="E188" i="8"/>
  <c r="F188" i="8"/>
  <c r="G188" i="8"/>
  <c r="H188" i="8"/>
  <c r="I188" i="8"/>
  <c r="J188" i="8"/>
  <c r="K188" i="8"/>
  <c r="L188" i="8"/>
  <c r="M188" i="8"/>
  <c r="N188" i="8"/>
  <c r="O188" i="8"/>
  <c r="P188" i="8"/>
  <c r="Q188" i="8"/>
  <c r="R188" i="8"/>
  <c r="S188" i="8"/>
  <c r="T188" i="8"/>
  <c r="D189" i="8"/>
  <c r="E189" i="8"/>
  <c r="F189" i="8"/>
  <c r="G189" i="8"/>
  <c r="H189" i="8"/>
  <c r="I189" i="8"/>
  <c r="J189" i="8"/>
  <c r="K189" i="8"/>
  <c r="L189" i="8"/>
  <c r="M189" i="8"/>
  <c r="N189" i="8"/>
  <c r="O189" i="8"/>
  <c r="P189" i="8"/>
  <c r="Q189" i="8"/>
  <c r="R189" i="8"/>
  <c r="S189" i="8"/>
  <c r="T189" i="8"/>
  <c r="D190" i="8"/>
  <c r="E190" i="8"/>
  <c r="F190" i="8"/>
  <c r="G190" i="8"/>
  <c r="H190" i="8"/>
  <c r="I190" i="8"/>
  <c r="J190" i="8"/>
  <c r="K190" i="8"/>
  <c r="L190" i="8"/>
  <c r="M190" i="8"/>
  <c r="N190" i="8"/>
  <c r="O190" i="8"/>
  <c r="P190" i="8"/>
  <c r="Q190" i="8"/>
  <c r="R190" i="8"/>
  <c r="S190" i="8"/>
  <c r="T190" i="8"/>
  <c r="D191" i="8"/>
  <c r="E191" i="8"/>
  <c r="F191" i="8"/>
  <c r="G191" i="8"/>
  <c r="H191" i="8"/>
  <c r="I191" i="8"/>
  <c r="J191" i="8"/>
  <c r="K191" i="8"/>
  <c r="L191" i="8"/>
  <c r="M191" i="8"/>
  <c r="N191" i="8"/>
  <c r="O191" i="8"/>
  <c r="P191" i="8"/>
  <c r="Q191" i="8"/>
  <c r="R191" i="8"/>
  <c r="S191" i="8"/>
  <c r="T191" i="8"/>
  <c r="D192" i="8"/>
  <c r="E192" i="8"/>
  <c r="F192" i="8"/>
  <c r="G192" i="8"/>
  <c r="H192" i="8"/>
  <c r="I192" i="8"/>
  <c r="J192" i="8"/>
  <c r="K192" i="8"/>
  <c r="L192" i="8"/>
  <c r="M192" i="8"/>
  <c r="N192" i="8"/>
  <c r="O192" i="8"/>
  <c r="P192" i="8"/>
  <c r="Q192" i="8"/>
  <c r="R192" i="8"/>
  <c r="S192" i="8"/>
  <c r="T192" i="8"/>
  <c r="D193" i="8"/>
  <c r="E193" i="8"/>
  <c r="F193" i="8"/>
  <c r="G193" i="8"/>
  <c r="H193" i="8"/>
  <c r="I193" i="8"/>
  <c r="J193" i="8"/>
  <c r="K193" i="8"/>
  <c r="L193" i="8"/>
  <c r="M193" i="8"/>
  <c r="N193" i="8"/>
  <c r="O193" i="8"/>
  <c r="P193" i="8"/>
  <c r="Q193" i="8"/>
  <c r="R193" i="8"/>
  <c r="S193" i="8"/>
  <c r="T193" i="8"/>
  <c r="D194" i="8"/>
  <c r="E194" i="8"/>
  <c r="F194" i="8"/>
  <c r="G194" i="8"/>
  <c r="H194" i="8"/>
  <c r="I194" i="8"/>
  <c r="J194" i="8"/>
  <c r="K194" i="8"/>
  <c r="L194" i="8"/>
  <c r="M194" i="8"/>
  <c r="N194" i="8"/>
  <c r="O194" i="8"/>
  <c r="P194" i="8"/>
  <c r="Q194" i="8"/>
  <c r="R194" i="8"/>
  <c r="S194" i="8"/>
  <c r="T194" i="8"/>
  <c r="D195" i="8"/>
  <c r="E195" i="8"/>
  <c r="F195" i="8"/>
  <c r="G195" i="8"/>
  <c r="H195" i="8"/>
  <c r="I195" i="8"/>
  <c r="J195" i="8"/>
  <c r="K195" i="8"/>
  <c r="L195" i="8"/>
  <c r="M195" i="8"/>
  <c r="N195" i="8"/>
  <c r="O195" i="8"/>
  <c r="P195" i="8"/>
  <c r="Q195" i="8"/>
  <c r="R195" i="8"/>
  <c r="S195" i="8"/>
  <c r="T195" i="8"/>
  <c r="D196" i="8"/>
  <c r="E196" i="8"/>
  <c r="F196" i="8"/>
  <c r="G196" i="8"/>
  <c r="H196" i="8"/>
  <c r="I196" i="8"/>
  <c r="J196" i="8"/>
  <c r="K196" i="8"/>
  <c r="L196" i="8"/>
  <c r="M196" i="8"/>
  <c r="N196" i="8"/>
  <c r="O196" i="8"/>
  <c r="P196" i="8"/>
  <c r="Q196" i="8"/>
  <c r="R196" i="8"/>
  <c r="S196" i="8"/>
  <c r="T196" i="8"/>
  <c r="D197" i="8"/>
  <c r="E197" i="8"/>
  <c r="F197" i="8"/>
  <c r="G197" i="8"/>
  <c r="H197" i="8"/>
  <c r="I197" i="8"/>
  <c r="J197" i="8"/>
  <c r="K197" i="8"/>
  <c r="L197" i="8"/>
  <c r="M197" i="8"/>
  <c r="N197" i="8"/>
  <c r="O197" i="8"/>
  <c r="P197" i="8"/>
  <c r="Q197" i="8"/>
  <c r="R197" i="8"/>
  <c r="S197" i="8"/>
  <c r="T197" i="8"/>
  <c r="D198" i="8"/>
  <c r="E198" i="8"/>
  <c r="F198" i="8"/>
  <c r="G198" i="8"/>
  <c r="H198" i="8"/>
  <c r="I198" i="8"/>
  <c r="J198" i="8"/>
  <c r="K198" i="8"/>
  <c r="L198" i="8"/>
  <c r="M198" i="8"/>
  <c r="N198" i="8"/>
  <c r="O198" i="8"/>
  <c r="P198" i="8"/>
  <c r="Q198" i="8"/>
  <c r="R198" i="8"/>
  <c r="S198" i="8"/>
  <c r="T198" i="8"/>
  <c r="D199" i="8"/>
  <c r="E199" i="8"/>
  <c r="F199" i="8"/>
  <c r="G199" i="8"/>
  <c r="H199" i="8"/>
  <c r="I199" i="8"/>
  <c r="J199" i="8"/>
  <c r="K199" i="8"/>
  <c r="L199" i="8"/>
  <c r="M199" i="8"/>
  <c r="N199" i="8"/>
  <c r="O199" i="8"/>
  <c r="P199" i="8"/>
  <c r="Q199" i="8"/>
  <c r="R199" i="8"/>
  <c r="S199" i="8"/>
  <c r="T199" i="8"/>
  <c r="D200" i="8"/>
  <c r="E200" i="8"/>
  <c r="F200" i="8"/>
  <c r="G200" i="8"/>
  <c r="H200" i="8"/>
  <c r="I200" i="8"/>
  <c r="J200" i="8"/>
  <c r="K200" i="8"/>
  <c r="L200" i="8"/>
  <c r="M200" i="8"/>
  <c r="N200" i="8"/>
  <c r="O200" i="8"/>
  <c r="P200" i="8"/>
  <c r="Q200" i="8"/>
  <c r="R200" i="8"/>
  <c r="S200" i="8"/>
  <c r="T200" i="8"/>
  <c r="D201" i="8"/>
  <c r="E201" i="8"/>
  <c r="F201" i="8"/>
  <c r="G201" i="8"/>
  <c r="H201" i="8"/>
  <c r="I201" i="8"/>
  <c r="J201" i="8"/>
  <c r="K201" i="8"/>
  <c r="L201" i="8"/>
  <c r="M201" i="8"/>
  <c r="N201" i="8"/>
  <c r="O201" i="8"/>
  <c r="P201" i="8"/>
  <c r="Q201" i="8"/>
  <c r="R201" i="8"/>
  <c r="S201" i="8"/>
  <c r="T201" i="8"/>
  <c r="D202" i="8"/>
  <c r="E202" i="8"/>
  <c r="F202" i="8"/>
  <c r="G202" i="8"/>
  <c r="H202" i="8"/>
  <c r="I202" i="8"/>
  <c r="J202" i="8"/>
  <c r="K202" i="8"/>
  <c r="L202" i="8"/>
  <c r="M202" i="8"/>
  <c r="N202" i="8"/>
  <c r="O202" i="8"/>
  <c r="P202" i="8"/>
  <c r="Q202" i="8"/>
  <c r="R202" i="8"/>
  <c r="S202" i="8"/>
  <c r="T202" i="8"/>
  <c r="D203" i="8"/>
  <c r="E203" i="8"/>
  <c r="F203" i="8"/>
  <c r="G203" i="8"/>
  <c r="H203" i="8"/>
  <c r="I203" i="8"/>
  <c r="J203" i="8"/>
  <c r="K203" i="8"/>
  <c r="L203" i="8"/>
  <c r="M203" i="8"/>
  <c r="N203" i="8"/>
  <c r="O203" i="8"/>
  <c r="P203" i="8"/>
  <c r="Q203" i="8"/>
  <c r="R203" i="8"/>
  <c r="S203" i="8"/>
  <c r="T203" i="8"/>
  <c r="D204" i="8"/>
  <c r="E204" i="8"/>
  <c r="F204" i="8"/>
  <c r="G204" i="8"/>
  <c r="H204" i="8"/>
  <c r="I204" i="8"/>
  <c r="J204" i="8"/>
  <c r="K204" i="8"/>
  <c r="L204" i="8"/>
  <c r="M204" i="8"/>
  <c r="N204" i="8"/>
  <c r="O204" i="8"/>
  <c r="P204" i="8"/>
  <c r="Q204" i="8"/>
  <c r="R204" i="8"/>
  <c r="S204" i="8"/>
  <c r="T204" i="8"/>
  <c r="D205" i="8"/>
  <c r="E205" i="8"/>
  <c r="F205" i="8"/>
  <c r="G205" i="8"/>
  <c r="H205" i="8"/>
  <c r="I205" i="8"/>
  <c r="J205" i="8"/>
  <c r="K205" i="8"/>
  <c r="L205" i="8"/>
  <c r="M205" i="8"/>
  <c r="N205" i="8"/>
  <c r="O205" i="8"/>
  <c r="P205" i="8"/>
  <c r="Q205" i="8"/>
  <c r="R205" i="8"/>
  <c r="S205" i="8"/>
  <c r="T205" i="8"/>
  <c r="D206" i="8"/>
  <c r="E206" i="8"/>
  <c r="F206" i="8"/>
  <c r="G206" i="8"/>
  <c r="H206" i="8"/>
  <c r="I206" i="8"/>
  <c r="J206" i="8"/>
  <c r="K206" i="8"/>
  <c r="L206" i="8"/>
  <c r="M206" i="8"/>
  <c r="N206" i="8"/>
  <c r="O206" i="8"/>
  <c r="P206" i="8"/>
  <c r="Q206" i="8"/>
  <c r="R206" i="8"/>
  <c r="S206" i="8"/>
  <c r="T206" i="8"/>
  <c r="D207" i="8"/>
  <c r="E207" i="8"/>
  <c r="F207" i="8"/>
  <c r="G207" i="8"/>
  <c r="H207" i="8"/>
  <c r="I207" i="8"/>
  <c r="J207" i="8"/>
  <c r="K207" i="8"/>
  <c r="L207" i="8"/>
  <c r="M207" i="8"/>
  <c r="N207" i="8"/>
  <c r="O207" i="8"/>
  <c r="P207" i="8"/>
  <c r="Q207" i="8"/>
  <c r="R207" i="8"/>
  <c r="S207" i="8"/>
  <c r="T207" i="8"/>
  <c r="D208" i="8"/>
  <c r="E208" i="8"/>
  <c r="F208" i="8"/>
  <c r="G208" i="8"/>
  <c r="H208" i="8"/>
  <c r="I208" i="8"/>
  <c r="J208" i="8"/>
  <c r="K208" i="8"/>
  <c r="L208" i="8"/>
  <c r="M208" i="8"/>
  <c r="N208" i="8"/>
  <c r="O208" i="8"/>
  <c r="P208" i="8"/>
  <c r="Q208" i="8"/>
  <c r="R208" i="8"/>
  <c r="S208" i="8"/>
  <c r="T208" i="8"/>
  <c r="D209" i="8"/>
  <c r="E209" i="8"/>
  <c r="F209" i="8"/>
  <c r="G209" i="8"/>
  <c r="H209" i="8"/>
  <c r="I209" i="8"/>
  <c r="J209" i="8"/>
  <c r="K209" i="8"/>
  <c r="L209" i="8"/>
  <c r="M209" i="8"/>
  <c r="N209" i="8"/>
  <c r="O209" i="8"/>
  <c r="P209" i="8"/>
  <c r="Q209" i="8"/>
  <c r="R209" i="8"/>
  <c r="S209" i="8"/>
  <c r="T209" i="8"/>
  <c r="D210" i="8"/>
  <c r="E210" i="8"/>
  <c r="F210" i="8"/>
  <c r="G210" i="8"/>
  <c r="H210" i="8"/>
  <c r="I210" i="8"/>
  <c r="J210" i="8"/>
  <c r="K210" i="8"/>
  <c r="L210" i="8"/>
  <c r="M210" i="8"/>
  <c r="N210" i="8"/>
  <c r="O210" i="8"/>
  <c r="P210" i="8"/>
  <c r="Q210" i="8"/>
  <c r="R210" i="8"/>
  <c r="S210" i="8"/>
  <c r="T210" i="8"/>
  <c r="D211" i="8"/>
  <c r="E211" i="8"/>
  <c r="F211" i="8"/>
  <c r="G211" i="8"/>
  <c r="H211" i="8"/>
  <c r="I211" i="8"/>
  <c r="J211" i="8"/>
  <c r="K211" i="8"/>
  <c r="L211" i="8"/>
  <c r="M211" i="8"/>
  <c r="N211" i="8"/>
  <c r="O211" i="8"/>
  <c r="P211" i="8"/>
  <c r="Q211" i="8"/>
  <c r="R211" i="8"/>
  <c r="S211" i="8"/>
  <c r="T211" i="8"/>
  <c r="D212" i="8"/>
  <c r="E212" i="8"/>
  <c r="F212" i="8"/>
  <c r="G212" i="8"/>
  <c r="H212" i="8"/>
  <c r="I212" i="8"/>
  <c r="J212" i="8"/>
  <c r="K212" i="8"/>
  <c r="L212" i="8"/>
  <c r="M212" i="8"/>
  <c r="N212" i="8"/>
  <c r="O212" i="8"/>
  <c r="P212" i="8"/>
  <c r="Q212" i="8"/>
  <c r="R212" i="8"/>
  <c r="S212" i="8"/>
  <c r="T212" i="8"/>
  <c r="D213" i="8"/>
  <c r="E213" i="8"/>
  <c r="F213" i="8"/>
  <c r="G213" i="8"/>
  <c r="H213" i="8"/>
  <c r="I213" i="8"/>
  <c r="J213" i="8"/>
  <c r="K213" i="8"/>
  <c r="L213" i="8"/>
  <c r="M213" i="8"/>
  <c r="N213" i="8"/>
  <c r="O213" i="8"/>
  <c r="P213" i="8"/>
  <c r="Q213" i="8"/>
  <c r="R213" i="8"/>
  <c r="S213" i="8"/>
  <c r="T213" i="8"/>
  <c r="D214" i="8"/>
  <c r="E214" i="8"/>
  <c r="F214" i="8"/>
  <c r="G214" i="8"/>
  <c r="H214" i="8"/>
  <c r="I214" i="8"/>
  <c r="J214" i="8"/>
  <c r="K214" i="8"/>
  <c r="L214" i="8"/>
  <c r="M214" i="8"/>
  <c r="N214" i="8"/>
  <c r="O214" i="8"/>
  <c r="P214" i="8"/>
  <c r="Q214" i="8"/>
  <c r="R214" i="8"/>
  <c r="S214" i="8"/>
  <c r="T214" i="8"/>
  <c r="D215" i="8"/>
  <c r="E215" i="8"/>
  <c r="F215" i="8"/>
  <c r="G215" i="8"/>
  <c r="H215" i="8"/>
  <c r="I215" i="8"/>
  <c r="J215" i="8"/>
  <c r="K215" i="8"/>
  <c r="L215" i="8"/>
  <c r="M215" i="8"/>
  <c r="N215" i="8"/>
  <c r="O215" i="8"/>
  <c r="P215" i="8"/>
  <c r="Q215" i="8"/>
  <c r="R215" i="8"/>
  <c r="S215" i="8"/>
  <c r="T215" i="8"/>
  <c r="D216" i="8"/>
  <c r="E216" i="8"/>
  <c r="F216" i="8"/>
  <c r="G216" i="8"/>
  <c r="H216" i="8"/>
  <c r="I216" i="8"/>
  <c r="J216" i="8"/>
  <c r="K216" i="8"/>
  <c r="L216" i="8"/>
  <c r="M216" i="8"/>
  <c r="N216" i="8"/>
  <c r="O216" i="8"/>
  <c r="P216" i="8"/>
  <c r="Q216" i="8"/>
  <c r="R216" i="8"/>
  <c r="S216" i="8"/>
  <c r="T216" i="8"/>
  <c r="D217" i="8"/>
  <c r="E217" i="8"/>
  <c r="F217" i="8"/>
  <c r="G217" i="8"/>
  <c r="H217" i="8"/>
  <c r="I217" i="8"/>
  <c r="J217" i="8"/>
  <c r="K217" i="8"/>
  <c r="L217" i="8"/>
  <c r="M217" i="8"/>
  <c r="N217" i="8"/>
  <c r="O217" i="8"/>
  <c r="P217" i="8"/>
  <c r="Q217" i="8"/>
  <c r="R217" i="8"/>
  <c r="S217" i="8"/>
  <c r="T217" i="8"/>
  <c r="D218" i="8"/>
  <c r="E218" i="8"/>
  <c r="F218" i="8"/>
  <c r="G218" i="8"/>
  <c r="H218" i="8"/>
  <c r="I218" i="8"/>
  <c r="J218" i="8"/>
  <c r="K218" i="8"/>
  <c r="L218" i="8"/>
  <c r="M218" i="8"/>
  <c r="N218" i="8"/>
  <c r="O218" i="8"/>
  <c r="P218" i="8"/>
  <c r="Q218" i="8"/>
  <c r="R218" i="8"/>
  <c r="S218" i="8"/>
  <c r="T218" i="8"/>
  <c r="D219" i="8"/>
  <c r="E219" i="8"/>
  <c r="F219" i="8"/>
  <c r="G219" i="8"/>
  <c r="H219" i="8"/>
  <c r="I219" i="8"/>
  <c r="J219" i="8"/>
  <c r="K219" i="8"/>
  <c r="L219" i="8"/>
  <c r="M219" i="8"/>
  <c r="N219" i="8"/>
  <c r="O219" i="8"/>
  <c r="P219" i="8"/>
  <c r="Q219" i="8"/>
  <c r="R219" i="8"/>
  <c r="S219" i="8"/>
  <c r="T219" i="8"/>
  <c r="D220" i="8"/>
  <c r="E220" i="8"/>
  <c r="F220" i="8"/>
  <c r="G220" i="8"/>
  <c r="H220" i="8"/>
  <c r="I220" i="8"/>
  <c r="J220" i="8"/>
  <c r="K220" i="8"/>
  <c r="L220" i="8"/>
  <c r="M220" i="8"/>
  <c r="N220" i="8"/>
  <c r="O220" i="8"/>
  <c r="P220" i="8"/>
  <c r="Q220" i="8"/>
  <c r="R220" i="8"/>
  <c r="S220" i="8"/>
  <c r="T220" i="8"/>
  <c r="D221" i="8"/>
  <c r="E221" i="8"/>
  <c r="F221" i="8"/>
  <c r="G221" i="8"/>
  <c r="H221" i="8"/>
  <c r="I221" i="8"/>
  <c r="J221" i="8"/>
  <c r="K221" i="8"/>
  <c r="L221" i="8"/>
  <c r="M221" i="8"/>
  <c r="N221" i="8"/>
  <c r="O221" i="8"/>
  <c r="P221" i="8"/>
  <c r="Q221" i="8"/>
  <c r="R221" i="8"/>
  <c r="S221" i="8"/>
  <c r="T221" i="8"/>
  <c r="D222" i="8"/>
  <c r="E222" i="8"/>
  <c r="F222" i="8"/>
  <c r="G222" i="8"/>
  <c r="H222" i="8"/>
  <c r="I222" i="8"/>
  <c r="J222" i="8"/>
  <c r="K222" i="8"/>
  <c r="L222" i="8"/>
  <c r="M222" i="8"/>
  <c r="N222" i="8"/>
  <c r="O222" i="8"/>
  <c r="P222" i="8"/>
  <c r="Q222" i="8"/>
  <c r="R222" i="8"/>
  <c r="S222" i="8"/>
  <c r="T222" i="8"/>
  <c r="D223" i="8"/>
  <c r="E223" i="8"/>
  <c r="F223" i="8"/>
  <c r="G223" i="8"/>
  <c r="H223" i="8"/>
  <c r="I223" i="8"/>
  <c r="J223" i="8"/>
  <c r="K223" i="8"/>
  <c r="L223" i="8"/>
  <c r="M223" i="8"/>
  <c r="N223" i="8"/>
  <c r="O223" i="8"/>
  <c r="P223" i="8"/>
  <c r="Q223" i="8"/>
  <c r="R223" i="8"/>
  <c r="S223" i="8"/>
  <c r="T223" i="8"/>
  <c r="D224" i="8"/>
  <c r="E224" i="8"/>
  <c r="F224" i="8"/>
  <c r="G224" i="8"/>
  <c r="H224" i="8"/>
  <c r="I224" i="8"/>
  <c r="J224" i="8"/>
  <c r="K224" i="8"/>
  <c r="L224" i="8"/>
  <c r="M224" i="8"/>
  <c r="N224" i="8"/>
  <c r="O224" i="8"/>
  <c r="P224" i="8"/>
  <c r="Q224" i="8"/>
  <c r="R224" i="8"/>
  <c r="S224" i="8"/>
  <c r="T224" i="8"/>
  <c r="D225" i="8"/>
  <c r="E225" i="8"/>
  <c r="F225" i="8"/>
  <c r="G225" i="8"/>
  <c r="H225" i="8"/>
  <c r="I225" i="8"/>
  <c r="J225" i="8"/>
  <c r="K225" i="8"/>
  <c r="L225" i="8"/>
  <c r="M225" i="8"/>
  <c r="N225" i="8"/>
  <c r="O225" i="8"/>
  <c r="P225" i="8"/>
  <c r="Q225" i="8"/>
  <c r="R225" i="8"/>
  <c r="S225" i="8"/>
  <c r="T225" i="8"/>
  <c r="D226" i="8"/>
  <c r="E226" i="8"/>
  <c r="F226" i="8"/>
  <c r="G226" i="8"/>
  <c r="H226" i="8"/>
  <c r="I226" i="8"/>
  <c r="J226" i="8"/>
  <c r="K226" i="8"/>
  <c r="L226" i="8"/>
  <c r="M226" i="8"/>
  <c r="N226" i="8"/>
  <c r="O226" i="8"/>
  <c r="P226" i="8"/>
  <c r="Q226" i="8"/>
  <c r="R226" i="8"/>
  <c r="S226" i="8"/>
  <c r="T226" i="8"/>
  <c r="D227" i="8"/>
  <c r="E227" i="8"/>
  <c r="F227" i="8"/>
  <c r="G227" i="8"/>
  <c r="H227" i="8"/>
  <c r="I227" i="8"/>
  <c r="J227" i="8"/>
  <c r="K227" i="8"/>
  <c r="L227" i="8"/>
  <c r="M227" i="8"/>
  <c r="N227" i="8"/>
  <c r="O227" i="8"/>
  <c r="P227" i="8"/>
  <c r="Q227" i="8"/>
  <c r="R227" i="8"/>
  <c r="S227" i="8"/>
  <c r="T227" i="8"/>
  <c r="D228" i="8"/>
  <c r="E228" i="8"/>
  <c r="F228" i="8"/>
  <c r="G228" i="8"/>
  <c r="H228" i="8"/>
  <c r="I228" i="8"/>
  <c r="J228" i="8"/>
  <c r="K228" i="8"/>
  <c r="L228" i="8"/>
  <c r="M228" i="8"/>
  <c r="N228" i="8"/>
  <c r="O228" i="8"/>
  <c r="P228" i="8"/>
  <c r="Q228" i="8"/>
  <c r="R228" i="8"/>
  <c r="S228" i="8"/>
  <c r="T228" i="8"/>
  <c r="D229" i="8"/>
  <c r="E229" i="8"/>
  <c r="F229" i="8"/>
  <c r="G229" i="8"/>
  <c r="H229" i="8"/>
  <c r="I229" i="8"/>
  <c r="J229" i="8"/>
  <c r="K229" i="8"/>
  <c r="L229" i="8"/>
  <c r="M229" i="8"/>
  <c r="N229" i="8"/>
  <c r="O229" i="8"/>
  <c r="P229" i="8"/>
  <c r="Q229" i="8"/>
  <c r="R229" i="8"/>
  <c r="S229" i="8"/>
  <c r="T229" i="8"/>
  <c r="D230" i="8"/>
  <c r="E230" i="8"/>
  <c r="F230" i="8"/>
  <c r="G230" i="8"/>
  <c r="H230" i="8"/>
  <c r="I230" i="8"/>
  <c r="J230" i="8"/>
  <c r="K230" i="8"/>
  <c r="L230" i="8"/>
  <c r="M230" i="8"/>
  <c r="N230" i="8"/>
  <c r="O230" i="8"/>
  <c r="P230" i="8"/>
  <c r="Q230" i="8"/>
  <c r="R230" i="8"/>
  <c r="S230" i="8"/>
  <c r="T230" i="8"/>
  <c r="D231" i="8"/>
  <c r="E231" i="8"/>
  <c r="F231" i="8"/>
  <c r="G231" i="8"/>
  <c r="H231" i="8"/>
  <c r="I231" i="8"/>
  <c r="J231" i="8"/>
  <c r="K231" i="8"/>
  <c r="L231" i="8"/>
  <c r="M231" i="8"/>
  <c r="N231" i="8"/>
  <c r="O231" i="8"/>
  <c r="P231" i="8"/>
  <c r="Q231" i="8"/>
  <c r="R231" i="8"/>
  <c r="S231" i="8"/>
  <c r="T231" i="8"/>
  <c r="D232" i="8"/>
  <c r="E232" i="8"/>
  <c r="F232" i="8"/>
  <c r="G232" i="8"/>
  <c r="H232" i="8"/>
  <c r="I232" i="8"/>
  <c r="J232" i="8"/>
  <c r="K232" i="8"/>
  <c r="L232" i="8"/>
  <c r="M232" i="8"/>
  <c r="N232" i="8"/>
  <c r="O232" i="8"/>
  <c r="P232" i="8"/>
  <c r="Q232" i="8"/>
  <c r="R232" i="8"/>
  <c r="S232" i="8"/>
  <c r="T232" i="8"/>
  <c r="D233" i="8"/>
  <c r="E233" i="8"/>
  <c r="F233" i="8"/>
  <c r="G233" i="8"/>
  <c r="H233" i="8"/>
  <c r="I233" i="8"/>
  <c r="J233" i="8"/>
  <c r="K233" i="8"/>
  <c r="L233" i="8"/>
  <c r="M233" i="8"/>
  <c r="N233" i="8"/>
  <c r="O233" i="8"/>
  <c r="P233" i="8"/>
  <c r="Q233" i="8"/>
  <c r="R233" i="8"/>
  <c r="S233" i="8"/>
  <c r="T233" i="8"/>
  <c r="D234" i="8"/>
  <c r="E234" i="8"/>
  <c r="F234" i="8"/>
  <c r="G234" i="8"/>
  <c r="H234" i="8"/>
  <c r="I234" i="8"/>
  <c r="J234" i="8"/>
  <c r="K234" i="8"/>
  <c r="L234" i="8"/>
  <c r="M234" i="8"/>
  <c r="N234" i="8"/>
  <c r="O234" i="8"/>
  <c r="P234" i="8"/>
  <c r="Q234" i="8"/>
  <c r="R234" i="8"/>
  <c r="S234" i="8"/>
  <c r="T234" i="8"/>
  <c r="D235" i="8"/>
  <c r="E235" i="8"/>
  <c r="F235" i="8"/>
  <c r="G235" i="8"/>
  <c r="H235" i="8"/>
  <c r="I235" i="8"/>
  <c r="J235" i="8"/>
  <c r="K235" i="8"/>
  <c r="L235" i="8"/>
  <c r="M235" i="8"/>
  <c r="N235" i="8"/>
  <c r="O235" i="8"/>
  <c r="P235" i="8"/>
  <c r="Q235" i="8"/>
  <c r="R235" i="8"/>
  <c r="S235" i="8"/>
  <c r="T235" i="8"/>
  <c r="D236" i="8"/>
  <c r="E236" i="8"/>
  <c r="F236" i="8"/>
  <c r="G236" i="8"/>
  <c r="H236" i="8"/>
  <c r="I236" i="8"/>
  <c r="J236" i="8"/>
  <c r="K236" i="8"/>
  <c r="L236" i="8"/>
  <c r="M236" i="8"/>
  <c r="N236" i="8"/>
  <c r="O236" i="8"/>
  <c r="P236" i="8"/>
  <c r="Q236" i="8"/>
  <c r="R236" i="8"/>
  <c r="S236" i="8"/>
  <c r="T236" i="8"/>
  <c r="D237" i="8"/>
  <c r="E237" i="8"/>
  <c r="F237" i="8"/>
  <c r="G237" i="8"/>
  <c r="H237" i="8"/>
  <c r="I237" i="8"/>
  <c r="J237" i="8"/>
  <c r="K237" i="8"/>
  <c r="L237" i="8"/>
  <c r="M237" i="8"/>
  <c r="N237" i="8"/>
  <c r="O237" i="8"/>
  <c r="P237" i="8"/>
  <c r="Q237" i="8"/>
  <c r="R237" i="8"/>
  <c r="S237" i="8"/>
  <c r="T237" i="8"/>
  <c r="D238" i="8"/>
  <c r="E238" i="8"/>
  <c r="F238" i="8"/>
  <c r="G238" i="8"/>
  <c r="H238" i="8"/>
  <c r="I238" i="8"/>
  <c r="J238" i="8"/>
  <c r="K238" i="8"/>
  <c r="L238" i="8"/>
  <c r="M238" i="8"/>
  <c r="N238" i="8"/>
  <c r="O238" i="8"/>
  <c r="P238" i="8"/>
  <c r="Q238" i="8"/>
  <c r="R238" i="8"/>
  <c r="S238" i="8"/>
  <c r="T238" i="8"/>
  <c r="D239" i="8"/>
  <c r="E239" i="8"/>
  <c r="F239" i="8"/>
  <c r="G239" i="8"/>
  <c r="H239" i="8"/>
  <c r="I239" i="8"/>
  <c r="J239" i="8"/>
  <c r="K239" i="8"/>
  <c r="L239" i="8"/>
  <c r="M239" i="8"/>
  <c r="N239" i="8"/>
  <c r="O239" i="8"/>
  <c r="P239" i="8"/>
  <c r="Q239" i="8"/>
  <c r="R239" i="8"/>
  <c r="S239" i="8"/>
  <c r="T239" i="8"/>
  <c r="D240" i="8"/>
  <c r="E240" i="8"/>
  <c r="F240" i="8"/>
  <c r="G240" i="8"/>
  <c r="H240" i="8"/>
  <c r="I240" i="8"/>
  <c r="J240" i="8"/>
  <c r="K240" i="8"/>
  <c r="L240" i="8"/>
  <c r="M240" i="8"/>
  <c r="N240" i="8"/>
  <c r="O240" i="8"/>
  <c r="P240" i="8"/>
  <c r="Q240" i="8"/>
  <c r="R240" i="8"/>
  <c r="S240" i="8"/>
  <c r="T240" i="8"/>
  <c r="D241" i="8"/>
  <c r="E241" i="8"/>
  <c r="F241" i="8"/>
  <c r="G241" i="8"/>
  <c r="H241" i="8"/>
  <c r="I241" i="8"/>
  <c r="J241" i="8"/>
  <c r="K241" i="8"/>
  <c r="L241" i="8"/>
  <c r="M241" i="8"/>
  <c r="N241" i="8"/>
  <c r="O241" i="8"/>
  <c r="P241" i="8"/>
  <c r="Q241" i="8"/>
  <c r="R241" i="8"/>
  <c r="S241" i="8"/>
  <c r="T241" i="8"/>
  <c r="D242" i="8"/>
  <c r="E242" i="8"/>
  <c r="F242" i="8"/>
  <c r="G242" i="8"/>
  <c r="H242" i="8"/>
  <c r="I242" i="8"/>
  <c r="J242" i="8"/>
  <c r="K242" i="8"/>
  <c r="L242" i="8"/>
  <c r="M242" i="8"/>
  <c r="N242" i="8"/>
  <c r="O242" i="8"/>
  <c r="P242" i="8"/>
  <c r="Q242" i="8"/>
  <c r="R242" i="8"/>
  <c r="S242" i="8"/>
  <c r="T242" i="8"/>
  <c r="D243" i="8"/>
  <c r="E243" i="8"/>
  <c r="F243" i="8"/>
  <c r="G243" i="8"/>
  <c r="H243" i="8"/>
  <c r="I243" i="8"/>
  <c r="J243" i="8"/>
  <c r="K243" i="8"/>
  <c r="L243" i="8"/>
  <c r="M243" i="8"/>
  <c r="N243" i="8"/>
  <c r="O243" i="8"/>
  <c r="P243" i="8"/>
  <c r="Q243" i="8"/>
  <c r="R243" i="8"/>
  <c r="S243" i="8"/>
  <c r="T243" i="8"/>
  <c r="D244" i="8"/>
  <c r="E244" i="8"/>
  <c r="F244" i="8"/>
  <c r="G244" i="8"/>
  <c r="H244" i="8"/>
  <c r="I244" i="8"/>
  <c r="J244" i="8"/>
  <c r="K244" i="8"/>
  <c r="L244" i="8"/>
  <c r="M244" i="8"/>
  <c r="N244" i="8"/>
  <c r="O244" i="8"/>
  <c r="P244" i="8"/>
  <c r="Q244" i="8"/>
  <c r="R244" i="8"/>
  <c r="S244" i="8"/>
  <c r="T244" i="8"/>
  <c r="D245" i="8"/>
  <c r="E245" i="8"/>
  <c r="F245" i="8"/>
  <c r="G245" i="8"/>
  <c r="H245" i="8"/>
  <c r="I245" i="8"/>
  <c r="J245" i="8"/>
  <c r="K245" i="8"/>
  <c r="L245" i="8"/>
  <c r="M245" i="8"/>
  <c r="N245" i="8"/>
  <c r="O245" i="8"/>
  <c r="P245" i="8"/>
  <c r="Q245" i="8"/>
  <c r="R245" i="8"/>
  <c r="S245" i="8"/>
  <c r="T245" i="8"/>
  <c r="D246" i="8"/>
  <c r="E246" i="8"/>
  <c r="F246" i="8"/>
  <c r="G246" i="8"/>
  <c r="H246" i="8"/>
  <c r="I246" i="8"/>
  <c r="J246" i="8"/>
  <c r="K246" i="8"/>
  <c r="L246" i="8"/>
  <c r="M246" i="8"/>
  <c r="N246" i="8"/>
  <c r="O246" i="8"/>
  <c r="P246" i="8"/>
  <c r="Q246" i="8"/>
  <c r="R246" i="8"/>
  <c r="S246" i="8"/>
  <c r="T246" i="8"/>
  <c r="D247" i="8"/>
  <c r="E247" i="8"/>
  <c r="F247" i="8"/>
  <c r="G247" i="8"/>
  <c r="H247" i="8"/>
  <c r="I247" i="8"/>
  <c r="J247" i="8"/>
  <c r="K247" i="8"/>
  <c r="L247" i="8"/>
  <c r="M247" i="8"/>
  <c r="N247" i="8"/>
  <c r="O247" i="8"/>
  <c r="P247" i="8"/>
  <c r="Q247" i="8"/>
  <c r="R247" i="8"/>
  <c r="S247" i="8"/>
  <c r="T247" i="8"/>
  <c r="D248" i="8"/>
  <c r="E248" i="8"/>
  <c r="F248" i="8"/>
  <c r="G248" i="8"/>
  <c r="H248" i="8"/>
  <c r="I248" i="8"/>
  <c r="J248" i="8"/>
  <c r="K248" i="8"/>
  <c r="L248" i="8"/>
  <c r="M248" i="8"/>
  <c r="N248" i="8"/>
  <c r="O248" i="8"/>
  <c r="P248" i="8"/>
  <c r="Q248" i="8"/>
  <c r="R248" i="8"/>
  <c r="S248" i="8"/>
  <c r="T248" i="8"/>
  <c r="D249" i="8"/>
  <c r="E249" i="8"/>
  <c r="F249" i="8"/>
  <c r="G249" i="8"/>
  <c r="H249" i="8"/>
  <c r="I249" i="8"/>
  <c r="J249" i="8"/>
  <c r="K249" i="8"/>
  <c r="L249" i="8"/>
  <c r="M249" i="8"/>
  <c r="N249" i="8"/>
  <c r="O249" i="8"/>
  <c r="P249" i="8"/>
  <c r="Q249" i="8"/>
  <c r="R249" i="8"/>
  <c r="S249" i="8"/>
  <c r="T249" i="8"/>
  <c r="D250" i="8"/>
  <c r="E250" i="8"/>
  <c r="F250" i="8"/>
  <c r="G250" i="8"/>
  <c r="H250" i="8"/>
  <c r="I250" i="8"/>
  <c r="J250" i="8"/>
  <c r="K250" i="8"/>
  <c r="L250" i="8"/>
  <c r="M250" i="8"/>
  <c r="N250" i="8"/>
  <c r="O250" i="8"/>
  <c r="P250" i="8"/>
  <c r="Q250" i="8"/>
  <c r="R250" i="8"/>
  <c r="S250" i="8"/>
  <c r="T250" i="8"/>
  <c r="D251" i="8"/>
  <c r="E251" i="8"/>
  <c r="F251" i="8"/>
  <c r="G251" i="8"/>
  <c r="H251" i="8"/>
  <c r="I251" i="8"/>
  <c r="J251" i="8"/>
  <c r="K251" i="8"/>
  <c r="L251" i="8"/>
  <c r="M251" i="8"/>
  <c r="N251" i="8"/>
  <c r="O251" i="8"/>
  <c r="P251" i="8"/>
  <c r="Q251" i="8"/>
  <c r="R251" i="8"/>
  <c r="S251" i="8"/>
  <c r="T251" i="8"/>
  <c r="D252" i="8"/>
  <c r="E252" i="8"/>
  <c r="F252" i="8"/>
  <c r="G252" i="8"/>
  <c r="H252" i="8"/>
  <c r="I252" i="8"/>
  <c r="J252" i="8"/>
  <c r="K252" i="8"/>
  <c r="L252" i="8"/>
  <c r="M252" i="8"/>
  <c r="N252" i="8"/>
  <c r="O252" i="8"/>
  <c r="P252" i="8"/>
  <c r="Q252" i="8"/>
  <c r="R252" i="8"/>
  <c r="S252" i="8"/>
  <c r="T252" i="8"/>
  <c r="D253" i="8"/>
  <c r="E253" i="8"/>
  <c r="F253" i="8"/>
  <c r="G253" i="8"/>
  <c r="H253" i="8"/>
  <c r="I253" i="8"/>
  <c r="J253" i="8"/>
  <c r="K253" i="8"/>
  <c r="L253" i="8"/>
  <c r="M253" i="8"/>
  <c r="N253" i="8"/>
  <c r="O253" i="8"/>
  <c r="P253" i="8"/>
  <c r="Q253" i="8"/>
  <c r="R253" i="8"/>
  <c r="S253" i="8"/>
  <c r="T253" i="8"/>
  <c r="D254" i="8"/>
  <c r="E254" i="8"/>
  <c r="F254" i="8"/>
  <c r="G254" i="8"/>
  <c r="H254" i="8"/>
  <c r="I254" i="8"/>
  <c r="J254" i="8"/>
  <c r="K254" i="8"/>
  <c r="L254" i="8"/>
  <c r="M254" i="8"/>
  <c r="N254" i="8"/>
  <c r="O254" i="8"/>
  <c r="P254" i="8"/>
  <c r="Q254" i="8"/>
  <c r="R254" i="8"/>
  <c r="S254" i="8"/>
  <c r="T254" i="8"/>
  <c r="D255" i="8"/>
  <c r="E255" i="8"/>
  <c r="F255" i="8"/>
  <c r="G255" i="8"/>
  <c r="H255" i="8"/>
  <c r="I255" i="8"/>
  <c r="J255" i="8"/>
  <c r="K255" i="8"/>
  <c r="L255" i="8"/>
  <c r="M255" i="8"/>
  <c r="N255" i="8"/>
  <c r="O255" i="8"/>
  <c r="P255" i="8"/>
  <c r="Q255" i="8"/>
  <c r="R255" i="8"/>
  <c r="S255" i="8"/>
  <c r="T255" i="8"/>
  <c r="D256" i="8"/>
  <c r="E256" i="8"/>
  <c r="F256" i="8"/>
  <c r="G256" i="8"/>
  <c r="H256" i="8"/>
  <c r="I256" i="8"/>
  <c r="J256" i="8"/>
  <c r="K256" i="8"/>
  <c r="L256" i="8"/>
  <c r="M256" i="8"/>
  <c r="N256" i="8"/>
  <c r="O256" i="8"/>
  <c r="P256" i="8"/>
  <c r="Q256" i="8"/>
  <c r="R256" i="8"/>
  <c r="S256" i="8"/>
  <c r="T256" i="8"/>
  <c r="D257" i="8"/>
  <c r="E257" i="8"/>
  <c r="F257" i="8"/>
  <c r="G257" i="8"/>
  <c r="H257" i="8"/>
  <c r="I257" i="8"/>
  <c r="J257" i="8"/>
  <c r="K257" i="8"/>
  <c r="L257" i="8"/>
  <c r="M257" i="8"/>
  <c r="N257" i="8"/>
  <c r="O257" i="8"/>
  <c r="P257" i="8"/>
  <c r="Q257" i="8"/>
  <c r="R257" i="8"/>
  <c r="S257" i="8"/>
  <c r="T257" i="8"/>
  <c r="D258" i="8"/>
  <c r="E258" i="8"/>
  <c r="F258" i="8"/>
  <c r="G258" i="8"/>
  <c r="H258" i="8"/>
  <c r="I258" i="8"/>
  <c r="J258" i="8"/>
  <c r="K258" i="8"/>
  <c r="L258" i="8"/>
  <c r="M258" i="8"/>
  <c r="N258" i="8"/>
  <c r="O258" i="8"/>
  <c r="P258" i="8"/>
  <c r="Q258" i="8"/>
  <c r="R258" i="8"/>
  <c r="S258" i="8"/>
  <c r="T258" i="8"/>
  <c r="D259" i="8"/>
  <c r="E259" i="8"/>
  <c r="F259" i="8"/>
  <c r="G259" i="8"/>
  <c r="H259" i="8"/>
  <c r="I259" i="8"/>
  <c r="J259" i="8"/>
  <c r="K259" i="8"/>
  <c r="L259" i="8"/>
  <c r="M259" i="8"/>
  <c r="N259" i="8"/>
  <c r="O259" i="8"/>
  <c r="P259" i="8"/>
  <c r="Q259" i="8"/>
  <c r="R259" i="8"/>
  <c r="S259" i="8"/>
  <c r="T259" i="8"/>
  <c r="D260" i="8"/>
  <c r="E260" i="8"/>
  <c r="F260" i="8"/>
  <c r="G260" i="8"/>
  <c r="H260" i="8"/>
  <c r="I260" i="8"/>
  <c r="J260" i="8"/>
  <c r="K260" i="8"/>
  <c r="L260" i="8"/>
  <c r="M260" i="8"/>
  <c r="N260" i="8"/>
  <c r="O260" i="8"/>
  <c r="P260" i="8"/>
  <c r="Q260" i="8"/>
  <c r="R260" i="8"/>
  <c r="S260" i="8"/>
  <c r="T260" i="8"/>
  <c r="D261" i="8"/>
  <c r="E261" i="8"/>
  <c r="F261" i="8"/>
  <c r="G261" i="8"/>
  <c r="H261" i="8"/>
  <c r="I261" i="8"/>
  <c r="J261" i="8"/>
  <c r="K261" i="8"/>
  <c r="L261" i="8"/>
  <c r="M261" i="8"/>
  <c r="N261" i="8"/>
  <c r="O261" i="8"/>
  <c r="P261" i="8"/>
  <c r="Q261" i="8"/>
  <c r="R261" i="8"/>
  <c r="S261" i="8"/>
  <c r="T261" i="8"/>
  <c r="D262" i="8"/>
  <c r="E262" i="8"/>
  <c r="F262" i="8"/>
  <c r="G262" i="8"/>
  <c r="H262" i="8"/>
  <c r="I262" i="8"/>
  <c r="J262" i="8"/>
  <c r="K262" i="8"/>
  <c r="L262" i="8"/>
  <c r="M262" i="8"/>
  <c r="N262" i="8"/>
  <c r="O262" i="8"/>
  <c r="P262" i="8"/>
  <c r="Q262" i="8"/>
  <c r="R262" i="8"/>
  <c r="S262" i="8"/>
  <c r="T262" i="8"/>
  <c r="D263" i="8"/>
  <c r="E263" i="8"/>
  <c r="F263" i="8"/>
  <c r="G263" i="8"/>
  <c r="H263" i="8"/>
  <c r="I263" i="8"/>
  <c r="J263" i="8"/>
  <c r="K263" i="8"/>
  <c r="L263" i="8"/>
  <c r="M263" i="8"/>
  <c r="N263" i="8"/>
  <c r="O263" i="8"/>
  <c r="P263" i="8"/>
  <c r="Q263" i="8"/>
  <c r="R263" i="8"/>
  <c r="S263" i="8"/>
  <c r="T263" i="8"/>
  <c r="D264" i="8"/>
  <c r="E264" i="8"/>
  <c r="F264" i="8"/>
  <c r="G264" i="8"/>
  <c r="H264" i="8"/>
  <c r="I264" i="8"/>
  <c r="J264" i="8"/>
  <c r="K264" i="8"/>
  <c r="L264" i="8"/>
  <c r="M264" i="8"/>
  <c r="N264" i="8"/>
  <c r="O264" i="8"/>
  <c r="P264" i="8"/>
  <c r="Q264" i="8"/>
  <c r="R264" i="8"/>
  <c r="S264" i="8"/>
  <c r="T264" i="8"/>
  <c r="D265" i="8"/>
  <c r="E265" i="8"/>
  <c r="F265" i="8"/>
  <c r="G265" i="8"/>
  <c r="H265" i="8"/>
  <c r="I265" i="8"/>
  <c r="J265" i="8"/>
  <c r="K265" i="8"/>
  <c r="L265" i="8"/>
  <c r="M265" i="8"/>
  <c r="N265" i="8"/>
  <c r="O265" i="8"/>
  <c r="P265" i="8"/>
  <c r="Q265" i="8"/>
  <c r="R265" i="8"/>
  <c r="S265" i="8"/>
  <c r="T265" i="8"/>
  <c r="D266" i="8"/>
  <c r="E266" i="8"/>
  <c r="F266" i="8"/>
  <c r="G266" i="8"/>
  <c r="H266" i="8"/>
  <c r="I266" i="8"/>
  <c r="J266" i="8"/>
  <c r="K266" i="8"/>
  <c r="L266" i="8"/>
  <c r="M266" i="8"/>
  <c r="N266" i="8"/>
  <c r="O266" i="8"/>
  <c r="P266" i="8"/>
  <c r="Q266" i="8"/>
  <c r="R266" i="8"/>
  <c r="S266" i="8"/>
  <c r="T266" i="8"/>
  <c r="D267" i="8"/>
  <c r="E267" i="8"/>
  <c r="F267" i="8"/>
  <c r="G267" i="8"/>
  <c r="H267" i="8"/>
  <c r="I267" i="8"/>
  <c r="J267" i="8"/>
  <c r="K267" i="8"/>
  <c r="L267" i="8"/>
  <c r="M267" i="8"/>
  <c r="N267" i="8"/>
  <c r="O267" i="8"/>
  <c r="P267" i="8"/>
  <c r="Q267" i="8"/>
  <c r="R267" i="8"/>
  <c r="S267" i="8"/>
  <c r="T267" i="8"/>
  <c r="D268" i="8"/>
  <c r="E268" i="8"/>
  <c r="F268" i="8"/>
  <c r="G268" i="8"/>
  <c r="H268" i="8"/>
  <c r="I268" i="8"/>
  <c r="J268" i="8"/>
  <c r="K268" i="8"/>
  <c r="L268" i="8"/>
  <c r="M268" i="8"/>
  <c r="N268" i="8"/>
  <c r="O268" i="8"/>
  <c r="P268" i="8"/>
  <c r="Q268" i="8"/>
  <c r="R268" i="8"/>
  <c r="S268" i="8"/>
  <c r="T268" i="8"/>
  <c r="D269" i="8"/>
  <c r="E269" i="8"/>
  <c r="F269" i="8"/>
  <c r="G269" i="8"/>
  <c r="H269" i="8"/>
  <c r="I269" i="8"/>
  <c r="J269" i="8"/>
  <c r="K269" i="8"/>
  <c r="L269" i="8"/>
  <c r="M269" i="8"/>
  <c r="N269" i="8"/>
  <c r="O269" i="8"/>
  <c r="P269" i="8"/>
  <c r="Q269" i="8"/>
  <c r="R269" i="8"/>
  <c r="S269" i="8"/>
  <c r="T269" i="8"/>
  <c r="D270" i="8"/>
  <c r="E270" i="8"/>
  <c r="F270" i="8"/>
  <c r="G270" i="8"/>
  <c r="H270" i="8"/>
  <c r="I270" i="8"/>
  <c r="J270" i="8"/>
  <c r="K270" i="8"/>
  <c r="L270" i="8"/>
  <c r="M270" i="8"/>
  <c r="N270" i="8"/>
  <c r="O270" i="8"/>
  <c r="P270" i="8"/>
  <c r="Q270" i="8"/>
  <c r="R270" i="8"/>
  <c r="S270" i="8"/>
  <c r="T270" i="8"/>
  <c r="D271" i="8"/>
  <c r="E271" i="8"/>
  <c r="F271" i="8"/>
  <c r="G271" i="8"/>
  <c r="H271" i="8"/>
  <c r="I271" i="8"/>
  <c r="J271" i="8"/>
  <c r="K271" i="8"/>
  <c r="L271" i="8"/>
  <c r="M271" i="8"/>
  <c r="N271" i="8"/>
  <c r="O271" i="8"/>
  <c r="P271" i="8"/>
  <c r="Q271" i="8"/>
  <c r="R271" i="8"/>
  <c r="S271" i="8"/>
  <c r="T271" i="8"/>
  <c r="D272" i="8"/>
  <c r="E272" i="8"/>
  <c r="F272" i="8"/>
  <c r="G272" i="8"/>
  <c r="H272" i="8"/>
  <c r="I272" i="8"/>
  <c r="J272" i="8"/>
  <c r="K272" i="8"/>
  <c r="L272" i="8"/>
  <c r="M272" i="8"/>
  <c r="N272" i="8"/>
  <c r="O272" i="8"/>
  <c r="P272" i="8"/>
  <c r="Q272" i="8"/>
  <c r="R272" i="8"/>
  <c r="S272" i="8"/>
  <c r="T272" i="8"/>
  <c r="D273" i="8"/>
  <c r="E273" i="8"/>
  <c r="F273" i="8"/>
  <c r="G273" i="8"/>
  <c r="H273" i="8"/>
  <c r="I273" i="8"/>
  <c r="J273" i="8"/>
  <c r="K273" i="8"/>
  <c r="L273" i="8"/>
  <c r="M273" i="8"/>
  <c r="N273" i="8"/>
  <c r="O273" i="8"/>
  <c r="P273" i="8"/>
  <c r="Q273" i="8"/>
  <c r="R273" i="8"/>
  <c r="S273" i="8"/>
  <c r="T273" i="8"/>
  <c r="D274" i="8"/>
  <c r="E274" i="8"/>
  <c r="F274" i="8"/>
  <c r="G274" i="8"/>
  <c r="H274" i="8"/>
  <c r="I274" i="8"/>
  <c r="J274" i="8"/>
  <c r="K274" i="8"/>
  <c r="L274" i="8"/>
  <c r="M274" i="8"/>
  <c r="N274" i="8"/>
  <c r="O274" i="8"/>
  <c r="P274" i="8"/>
  <c r="Q274" i="8"/>
  <c r="R274" i="8"/>
  <c r="S274" i="8"/>
  <c r="T274" i="8"/>
  <c r="D275" i="8"/>
  <c r="E275" i="8"/>
  <c r="F275" i="8"/>
  <c r="G275" i="8"/>
  <c r="H275" i="8"/>
  <c r="I275" i="8"/>
  <c r="J275" i="8"/>
  <c r="K275" i="8"/>
  <c r="L275" i="8"/>
  <c r="M275" i="8"/>
  <c r="N275" i="8"/>
  <c r="O275" i="8"/>
  <c r="P275" i="8"/>
  <c r="Q275" i="8"/>
  <c r="R275" i="8"/>
  <c r="S275" i="8"/>
  <c r="T275" i="8"/>
  <c r="D276" i="8"/>
  <c r="E276" i="8"/>
  <c r="F276" i="8"/>
  <c r="G276" i="8"/>
  <c r="H276" i="8"/>
  <c r="I276" i="8"/>
  <c r="J276" i="8"/>
  <c r="K276" i="8"/>
  <c r="L276" i="8"/>
  <c r="M276" i="8"/>
  <c r="N276" i="8"/>
  <c r="O276" i="8"/>
  <c r="P276" i="8"/>
  <c r="Q276" i="8"/>
  <c r="R276" i="8"/>
  <c r="S276" i="8"/>
  <c r="T276" i="8"/>
  <c r="D277" i="8"/>
  <c r="E277" i="8"/>
  <c r="F277" i="8"/>
  <c r="G277" i="8"/>
  <c r="H277" i="8"/>
  <c r="I277" i="8"/>
  <c r="J277" i="8"/>
  <c r="K277" i="8"/>
  <c r="L277" i="8"/>
  <c r="M277" i="8"/>
  <c r="N277" i="8"/>
  <c r="O277" i="8"/>
  <c r="P277" i="8"/>
  <c r="Q277" i="8"/>
  <c r="R277" i="8"/>
  <c r="S277" i="8"/>
  <c r="T277" i="8"/>
  <c r="D278" i="8"/>
  <c r="E278" i="8"/>
  <c r="F278" i="8"/>
  <c r="G278" i="8"/>
  <c r="H278" i="8"/>
  <c r="I278" i="8"/>
  <c r="J278" i="8"/>
  <c r="K278" i="8"/>
  <c r="L278" i="8"/>
  <c r="M278" i="8"/>
  <c r="N278" i="8"/>
  <c r="O278" i="8"/>
  <c r="P278" i="8"/>
  <c r="Q278" i="8"/>
  <c r="R278" i="8"/>
  <c r="S278" i="8"/>
  <c r="T278" i="8"/>
  <c r="D279" i="8"/>
  <c r="E279" i="8"/>
  <c r="F279" i="8"/>
  <c r="G279" i="8"/>
  <c r="H279" i="8"/>
  <c r="I279" i="8"/>
  <c r="J279" i="8"/>
  <c r="K279" i="8"/>
  <c r="L279" i="8"/>
  <c r="M279" i="8"/>
  <c r="N279" i="8"/>
  <c r="O279" i="8"/>
  <c r="P279" i="8"/>
  <c r="Q279" i="8"/>
  <c r="R279" i="8"/>
  <c r="S279" i="8"/>
  <c r="T279" i="8"/>
  <c r="D280" i="8"/>
  <c r="E280" i="8"/>
  <c r="F280" i="8"/>
  <c r="G280" i="8"/>
  <c r="H280" i="8"/>
  <c r="I280" i="8"/>
  <c r="J280" i="8"/>
  <c r="K280" i="8"/>
  <c r="L280" i="8"/>
  <c r="M280" i="8"/>
  <c r="N280" i="8"/>
  <c r="O280" i="8"/>
  <c r="P280" i="8"/>
  <c r="Q280" i="8"/>
  <c r="R280" i="8"/>
  <c r="S280" i="8"/>
  <c r="T280" i="8"/>
  <c r="D281" i="8"/>
  <c r="E281" i="8"/>
  <c r="F281" i="8"/>
  <c r="G281" i="8"/>
  <c r="H281" i="8"/>
  <c r="I281" i="8"/>
  <c r="J281" i="8"/>
  <c r="K281" i="8"/>
  <c r="L281" i="8"/>
  <c r="M281" i="8"/>
  <c r="N281" i="8"/>
  <c r="O281" i="8"/>
  <c r="P281" i="8"/>
  <c r="Q281" i="8"/>
  <c r="R281" i="8"/>
  <c r="S281" i="8"/>
  <c r="T281" i="8"/>
  <c r="D282" i="8"/>
  <c r="E282" i="8"/>
  <c r="F282" i="8"/>
  <c r="G282" i="8"/>
  <c r="H282" i="8"/>
  <c r="I282" i="8"/>
  <c r="J282" i="8"/>
  <c r="K282" i="8"/>
  <c r="L282" i="8"/>
  <c r="M282" i="8"/>
  <c r="N282" i="8"/>
  <c r="O282" i="8"/>
  <c r="P282" i="8"/>
  <c r="Q282" i="8"/>
  <c r="R282" i="8"/>
  <c r="S282" i="8"/>
  <c r="T282" i="8"/>
  <c r="D283" i="8"/>
  <c r="E283" i="8"/>
  <c r="F283" i="8"/>
  <c r="G283" i="8"/>
  <c r="H283" i="8"/>
  <c r="I283" i="8"/>
  <c r="J283" i="8"/>
  <c r="K283" i="8"/>
  <c r="L283" i="8"/>
  <c r="M283" i="8"/>
  <c r="N283" i="8"/>
  <c r="O283" i="8"/>
  <c r="P283" i="8"/>
  <c r="Q283" i="8"/>
  <c r="R283" i="8"/>
  <c r="S283" i="8"/>
  <c r="T283" i="8"/>
  <c r="D284" i="8"/>
  <c r="E284" i="8"/>
  <c r="F284" i="8"/>
  <c r="G284" i="8"/>
  <c r="H284" i="8"/>
  <c r="I284" i="8"/>
  <c r="J284" i="8"/>
  <c r="K284" i="8"/>
  <c r="L284" i="8"/>
  <c r="M284" i="8"/>
  <c r="N284" i="8"/>
  <c r="O284" i="8"/>
  <c r="P284" i="8"/>
  <c r="Q284" i="8"/>
  <c r="R284" i="8"/>
  <c r="S284" i="8"/>
  <c r="T284" i="8"/>
  <c r="D285" i="8"/>
  <c r="E285" i="8"/>
  <c r="F285" i="8"/>
  <c r="G285" i="8"/>
  <c r="H285" i="8"/>
  <c r="I285" i="8"/>
  <c r="J285" i="8"/>
  <c r="K285" i="8"/>
  <c r="L285" i="8"/>
  <c r="M285" i="8"/>
  <c r="N285" i="8"/>
  <c r="O285" i="8"/>
  <c r="P285" i="8"/>
  <c r="Q285" i="8"/>
  <c r="R285" i="8"/>
  <c r="S285" i="8"/>
  <c r="T285" i="8"/>
  <c r="D286" i="8"/>
  <c r="E286" i="8"/>
  <c r="F286" i="8"/>
  <c r="G286" i="8"/>
  <c r="H286" i="8"/>
  <c r="I286" i="8"/>
  <c r="J286" i="8"/>
  <c r="K286" i="8"/>
  <c r="L286" i="8"/>
  <c r="M286" i="8"/>
  <c r="N286" i="8"/>
  <c r="O286" i="8"/>
  <c r="P286" i="8"/>
  <c r="Q286" i="8"/>
  <c r="R286" i="8"/>
  <c r="S286" i="8"/>
  <c r="T286" i="8"/>
  <c r="D287" i="8"/>
  <c r="E287" i="8"/>
  <c r="F287" i="8"/>
  <c r="G287" i="8"/>
  <c r="H287" i="8"/>
  <c r="I287" i="8"/>
  <c r="J287" i="8"/>
  <c r="K287" i="8"/>
  <c r="L287" i="8"/>
  <c r="M287" i="8"/>
  <c r="N287" i="8"/>
  <c r="O287" i="8"/>
  <c r="P287" i="8"/>
  <c r="Q287" i="8"/>
  <c r="R287" i="8"/>
  <c r="S287" i="8"/>
  <c r="T287" i="8"/>
  <c r="D288" i="8"/>
  <c r="E288" i="8"/>
  <c r="F288" i="8"/>
  <c r="G288" i="8"/>
  <c r="H288" i="8"/>
  <c r="I288" i="8"/>
  <c r="J288" i="8"/>
  <c r="K288" i="8"/>
  <c r="L288" i="8"/>
  <c r="M288" i="8"/>
  <c r="N288" i="8"/>
  <c r="O288" i="8"/>
  <c r="P288" i="8"/>
  <c r="Q288" i="8"/>
  <c r="R288" i="8"/>
  <c r="S288" i="8"/>
  <c r="T288" i="8"/>
  <c r="D289" i="8"/>
  <c r="E289" i="8"/>
  <c r="F289" i="8"/>
  <c r="G289" i="8"/>
  <c r="H289" i="8"/>
  <c r="I289" i="8"/>
  <c r="J289" i="8"/>
  <c r="K289" i="8"/>
  <c r="L289" i="8"/>
  <c r="M289" i="8"/>
  <c r="N289" i="8"/>
  <c r="O289" i="8"/>
  <c r="P289" i="8"/>
  <c r="Q289" i="8"/>
  <c r="R289" i="8"/>
  <c r="S289" i="8"/>
  <c r="T289" i="8"/>
  <c r="D290" i="8"/>
  <c r="E290" i="8"/>
  <c r="F290" i="8"/>
  <c r="G290" i="8"/>
  <c r="H290" i="8"/>
  <c r="I290" i="8"/>
  <c r="J290" i="8"/>
  <c r="K290" i="8"/>
  <c r="L290" i="8"/>
  <c r="M290" i="8"/>
  <c r="N290" i="8"/>
  <c r="O290" i="8"/>
  <c r="P290" i="8"/>
  <c r="Q290" i="8"/>
  <c r="R290" i="8"/>
  <c r="S290" i="8"/>
  <c r="T290" i="8"/>
  <c r="D291" i="8"/>
  <c r="E291" i="8"/>
  <c r="F291" i="8"/>
  <c r="G291" i="8"/>
  <c r="H291" i="8"/>
  <c r="I291" i="8"/>
  <c r="J291" i="8"/>
  <c r="K291" i="8"/>
  <c r="L291" i="8"/>
  <c r="M291" i="8"/>
  <c r="N291" i="8"/>
  <c r="O291" i="8"/>
  <c r="P291" i="8"/>
  <c r="Q291" i="8"/>
  <c r="R291" i="8"/>
  <c r="S291" i="8"/>
  <c r="T291" i="8"/>
  <c r="D292" i="8"/>
  <c r="E292" i="8"/>
  <c r="F292" i="8"/>
  <c r="G292" i="8"/>
  <c r="H292" i="8"/>
  <c r="I292" i="8"/>
  <c r="J292" i="8"/>
  <c r="K292" i="8"/>
  <c r="L292" i="8"/>
  <c r="M292" i="8"/>
  <c r="N292" i="8"/>
  <c r="O292" i="8"/>
  <c r="P292" i="8"/>
  <c r="Q292" i="8"/>
  <c r="R292" i="8"/>
  <c r="S292" i="8"/>
  <c r="T292" i="8"/>
  <c r="D293" i="8"/>
  <c r="E293" i="8"/>
  <c r="F293" i="8"/>
  <c r="G293" i="8"/>
  <c r="H293" i="8"/>
  <c r="I293" i="8"/>
  <c r="J293" i="8"/>
  <c r="K293" i="8"/>
  <c r="L293" i="8"/>
  <c r="M293" i="8"/>
  <c r="N293" i="8"/>
  <c r="O293" i="8"/>
  <c r="P293" i="8"/>
  <c r="Q293" i="8"/>
  <c r="R293" i="8"/>
  <c r="S293" i="8"/>
  <c r="T293" i="8"/>
  <c r="D294" i="8"/>
  <c r="E294" i="8"/>
  <c r="F294" i="8"/>
  <c r="G294" i="8"/>
  <c r="H294" i="8"/>
  <c r="I294" i="8"/>
  <c r="J294" i="8"/>
  <c r="K294" i="8"/>
  <c r="L294" i="8"/>
  <c r="M294" i="8"/>
  <c r="N294" i="8"/>
  <c r="O294" i="8"/>
  <c r="P294" i="8"/>
  <c r="Q294" i="8"/>
  <c r="R294" i="8"/>
  <c r="S294" i="8"/>
  <c r="T294" i="8"/>
  <c r="D295" i="8"/>
  <c r="E295" i="8"/>
  <c r="F295" i="8"/>
  <c r="G295" i="8"/>
  <c r="H295" i="8"/>
  <c r="I295" i="8"/>
  <c r="J295" i="8"/>
  <c r="K295" i="8"/>
  <c r="L295" i="8"/>
  <c r="M295" i="8"/>
  <c r="N295" i="8"/>
  <c r="O295" i="8"/>
  <c r="P295" i="8"/>
  <c r="Q295" i="8"/>
  <c r="R295" i="8"/>
  <c r="S295" i="8"/>
  <c r="T295" i="8"/>
  <c r="D296" i="8"/>
  <c r="E296" i="8"/>
  <c r="F296" i="8"/>
  <c r="G296" i="8"/>
  <c r="H296" i="8"/>
  <c r="I296" i="8"/>
  <c r="J296" i="8"/>
  <c r="K296" i="8"/>
  <c r="L296" i="8"/>
  <c r="M296" i="8"/>
  <c r="N296" i="8"/>
  <c r="O296" i="8"/>
  <c r="P296" i="8"/>
  <c r="Q296" i="8"/>
  <c r="R296" i="8"/>
  <c r="S296" i="8"/>
  <c r="T296" i="8"/>
  <c r="D297" i="8"/>
  <c r="E297" i="8"/>
  <c r="F297" i="8"/>
  <c r="G297" i="8"/>
  <c r="H297" i="8"/>
  <c r="I297" i="8"/>
  <c r="J297" i="8"/>
  <c r="K297" i="8"/>
  <c r="L297" i="8"/>
  <c r="M297" i="8"/>
  <c r="N297" i="8"/>
  <c r="O297" i="8"/>
  <c r="P297" i="8"/>
  <c r="Q297" i="8"/>
  <c r="R297" i="8"/>
  <c r="S297" i="8"/>
  <c r="T297" i="8"/>
  <c r="D298" i="8"/>
  <c r="E298" i="8"/>
  <c r="F298" i="8"/>
  <c r="G298" i="8"/>
  <c r="H298" i="8"/>
  <c r="I298" i="8"/>
  <c r="J298" i="8"/>
  <c r="K298" i="8"/>
  <c r="L298" i="8"/>
  <c r="M298" i="8"/>
  <c r="N298" i="8"/>
  <c r="O298" i="8"/>
  <c r="P298" i="8"/>
  <c r="Q298" i="8"/>
  <c r="R298" i="8"/>
  <c r="S298" i="8"/>
  <c r="T298" i="8"/>
  <c r="D299" i="8"/>
  <c r="E299" i="8"/>
  <c r="F299" i="8"/>
  <c r="G299" i="8"/>
  <c r="H299" i="8"/>
  <c r="I299" i="8"/>
  <c r="J299" i="8"/>
  <c r="K299" i="8"/>
  <c r="L299" i="8"/>
  <c r="M299" i="8"/>
  <c r="N299" i="8"/>
  <c r="O299" i="8"/>
  <c r="P299" i="8"/>
  <c r="Q299" i="8"/>
  <c r="R299" i="8"/>
  <c r="S299" i="8"/>
  <c r="T299" i="8"/>
  <c r="D300" i="8"/>
  <c r="E300" i="8"/>
  <c r="F300" i="8"/>
  <c r="G300" i="8"/>
  <c r="H300" i="8"/>
  <c r="I300" i="8"/>
  <c r="J300" i="8"/>
  <c r="K300" i="8"/>
  <c r="L300" i="8"/>
  <c r="M300" i="8"/>
  <c r="N300" i="8"/>
  <c r="O300" i="8"/>
  <c r="P300" i="8"/>
  <c r="Q300" i="8"/>
  <c r="R300" i="8"/>
  <c r="S300" i="8"/>
  <c r="T300" i="8"/>
  <c r="D301" i="8"/>
  <c r="E301" i="8"/>
  <c r="F301" i="8"/>
  <c r="G301" i="8"/>
  <c r="H301" i="8"/>
  <c r="I301" i="8"/>
  <c r="J301" i="8"/>
  <c r="K301" i="8"/>
  <c r="L301" i="8"/>
  <c r="M301" i="8"/>
  <c r="N301" i="8"/>
  <c r="O301" i="8"/>
  <c r="P301" i="8"/>
  <c r="Q301" i="8"/>
  <c r="R301" i="8"/>
  <c r="S301" i="8"/>
  <c r="T301" i="8"/>
  <c r="D302" i="8"/>
  <c r="E302" i="8"/>
  <c r="F302" i="8"/>
  <c r="G302" i="8"/>
  <c r="H302" i="8"/>
  <c r="I302" i="8"/>
  <c r="J302" i="8"/>
  <c r="K302" i="8"/>
  <c r="L302" i="8"/>
  <c r="M302" i="8"/>
  <c r="N302" i="8"/>
  <c r="O302" i="8"/>
  <c r="P302" i="8"/>
  <c r="Q302" i="8"/>
  <c r="R302" i="8"/>
  <c r="S302" i="8"/>
  <c r="T302" i="8"/>
  <c r="D303" i="8"/>
  <c r="E303" i="8"/>
  <c r="F303" i="8"/>
  <c r="G303" i="8"/>
  <c r="H303" i="8"/>
  <c r="I303" i="8"/>
  <c r="J303" i="8"/>
  <c r="K303" i="8"/>
  <c r="L303" i="8"/>
  <c r="M303" i="8"/>
  <c r="N303" i="8"/>
  <c r="O303" i="8"/>
  <c r="P303" i="8"/>
  <c r="Q303" i="8"/>
  <c r="R303" i="8"/>
  <c r="S303" i="8"/>
  <c r="T303" i="8"/>
  <c r="D304" i="8"/>
  <c r="E304" i="8"/>
  <c r="F304" i="8"/>
  <c r="G304" i="8"/>
  <c r="H304" i="8"/>
  <c r="I304" i="8"/>
  <c r="J304" i="8"/>
  <c r="K304" i="8"/>
  <c r="L304" i="8"/>
  <c r="M304" i="8"/>
  <c r="N304" i="8"/>
  <c r="O304" i="8"/>
  <c r="P304" i="8"/>
  <c r="Q304" i="8"/>
  <c r="R304" i="8"/>
  <c r="S304" i="8"/>
  <c r="T304" i="8"/>
  <c r="D305" i="8"/>
  <c r="E305" i="8"/>
  <c r="F305" i="8"/>
  <c r="G305" i="8"/>
  <c r="H305" i="8"/>
  <c r="I305" i="8"/>
  <c r="J305" i="8"/>
  <c r="K305" i="8"/>
  <c r="L305" i="8"/>
  <c r="M305" i="8"/>
  <c r="N305" i="8"/>
  <c r="O305" i="8"/>
  <c r="P305" i="8"/>
  <c r="Q305" i="8"/>
  <c r="R305" i="8"/>
  <c r="S305" i="8"/>
  <c r="T305" i="8"/>
  <c r="D306" i="8"/>
  <c r="E306" i="8"/>
  <c r="F306" i="8"/>
  <c r="G306" i="8"/>
  <c r="H306" i="8"/>
  <c r="I306" i="8"/>
  <c r="J306" i="8"/>
  <c r="K306" i="8"/>
  <c r="L306" i="8"/>
  <c r="M306" i="8"/>
  <c r="N306" i="8"/>
  <c r="O306" i="8"/>
  <c r="P306" i="8"/>
  <c r="Q306" i="8"/>
  <c r="R306" i="8"/>
  <c r="S306" i="8"/>
  <c r="T306" i="8"/>
  <c r="D307" i="8"/>
  <c r="E307" i="8"/>
  <c r="F307" i="8"/>
  <c r="G307" i="8"/>
  <c r="H307" i="8"/>
  <c r="I307" i="8"/>
  <c r="J307" i="8"/>
  <c r="K307" i="8"/>
  <c r="L307" i="8"/>
  <c r="M307" i="8"/>
  <c r="N307" i="8"/>
  <c r="O307" i="8"/>
  <c r="P307" i="8"/>
  <c r="Q307" i="8"/>
  <c r="R307" i="8"/>
  <c r="S307" i="8"/>
  <c r="T307" i="8"/>
  <c r="D308" i="8"/>
  <c r="E308" i="8"/>
  <c r="F308" i="8"/>
  <c r="G308" i="8"/>
  <c r="H308" i="8"/>
  <c r="I308" i="8"/>
  <c r="J308" i="8"/>
  <c r="K308" i="8"/>
  <c r="L308" i="8"/>
  <c r="M308" i="8"/>
  <c r="N308" i="8"/>
  <c r="O308" i="8"/>
  <c r="P308" i="8"/>
  <c r="Q308" i="8"/>
  <c r="R308" i="8"/>
  <c r="S308" i="8"/>
  <c r="T308" i="8"/>
  <c r="D309" i="8"/>
  <c r="E309" i="8"/>
  <c r="F309" i="8"/>
  <c r="G309" i="8"/>
  <c r="H309" i="8"/>
  <c r="I309" i="8"/>
  <c r="J309" i="8"/>
  <c r="K309" i="8"/>
  <c r="L309" i="8"/>
  <c r="M309" i="8"/>
  <c r="N309" i="8"/>
  <c r="O309" i="8"/>
  <c r="P309" i="8"/>
  <c r="Q309" i="8"/>
  <c r="R309" i="8"/>
  <c r="S309" i="8"/>
  <c r="T309" i="8"/>
  <c r="D310" i="8"/>
  <c r="E310" i="8"/>
  <c r="F310" i="8"/>
  <c r="G310" i="8"/>
  <c r="H310" i="8"/>
  <c r="I310" i="8"/>
  <c r="J310" i="8"/>
  <c r="K310" i="8"/>
  <c r="L310" i="8"/>
  <c r="M310" i="8"/>
  <c r="N310" i="8"/>
  <c r="O310" i="8"/>
  <c r="P310" i="8"/>
  <c r="Q310" i="8"/>
  <c r="R310" i="8"/>
  <c r="S310" i="8"/>
  <c r="T310" i="8"/>
  <c r="D311" i="8"/>
  <c r="E311" i="8"/>
  <c r="F311" i="8"/>
  <c r="G311" i="8"/>
  <c r="H311" i="8"/>
  <c r="I311" i="8"/>
  <c r="J311" i="8"/>
  <c r="K311" i="8"/>
  <c r="L311" i="8"/>
  <c r="M311" i="8"/>
  <c r="N311" i="8"/>
  <c r="O311" i="8"/>
  <c r="P311" i="8"/>
  <c r="Q311" i="8"/>
  <c r="R311" i="8"/>
  <c r="S311" i="8"/>
  <c r="T311" i="8"/>
  <c r="D312" i="8"/>
  <c r="E312" i="8"/>
  <c r="F312" i="8"/>
  <c r="G312" i="8"/>
  <c r="H312" i="8"/>
  <c r="I312" i="8"/>
  <c r="J312" i="8"/>
  <c r="K312" i="8"/>
  <c r="L312" i="8"/>
  <c r="M312" i="8"/>
  <c r="N312" i="8"/>
  <c r="O312" i="8"/>
  <c r="P312" i="8"/>
  <c r="Q312" i="8"/>
  <c r="R312" i="8"/>
  <c r="S312" i="8"/>
  <c r="T312" i="8"/>
  <c r="D313" i="8"/>
  <c r="E313" i="8"/>
  <c r="F313" i="8"/>
  <c r="G313" i="8"/>
  <c r="H313" i="8"/>
  <c r="I313" i="8"/>
  <c r="J313" i="8"/>
  <c r="K313" i="8"/>
  <c r="L313" i="8"/>
  <c r="M313" i="8"/>
  <c r="N313" i="8"/>
  <c r="O313" i="8"/>
  <c r="P313" i="8"/>
  <c r="Q313" i="8"/>
  <c r="R313" i="8"/>
  <c r="S313" i="8"/>
  <c r="T313" i="8"/>
  <c r="D314" i="8"/>
  <c r="E314" i="8"/>
  <c r="F314" i="8"/>
  <c r="G314" i="8"/>
  <c r="H314" i="8"/>
  <c r="I314" i="8"/>
  <c r="J314" i="8"/>
  <c r="K314" i="8"/>
  <c r="L314" i="8"/>
  <c r="M314" i="8"/>
  <c r="N314" i="8"/>
  <c r="O314" i="8"/>
  <c r="P314" i="8"/>
  <c r="Q314" i="8"/>
  <c r="R314" i="8"/>
  <c r="S314" i="8"/>
  <c r="T314" i="8"/>
  <c r="D315" i="8"/>
  <c r="E315" i="8"/>
  <c r="F315" i="8"/>
  <c r="G315" i="8"/>
  <c r="H315" i="8"/>
  <c r="I315" i="8"/>
  <c r="J315" i="8"/>
  <c r="K315" i="8"/>
  <c r="L315" i="8"/>
  <c r="M315" i="8"/>
  <c r="N315" i="8"/>
  <c r="O315" i="8"/>
  <c r="P315" i="8"/>
  <c r="Q315" i="8"/>
  <c r="R315" i="8"/>
  <c r="S315" i="8"/>
  <c r="T315" i="8"/>
  <c r="D316" i="8"/>
  <c r="E316" i="8"/>
  <c r="F316" i="8"/>
  <c r="G316" i="8"/>
  <c r="H316" i="8"/>
  <c r="I316" i="8"/>
  <c r="J316" i="8"/>
  <c r="K316" i="8"/>
  <c r="L316" i="8"/>
  <c r="M316" i="8"/>
  <c r="N316" i="8"/>
  <c r="O316" i="8"/>
  <c r="P316" i="8"/>
  <c r="Q316" i="8"/>
  <c r="R316" i="8"/>
  <c r="S316" i="8"/>
  <c r="T316" i="8"/>
  <c r="D317" i="8"/>
  <c r="E317" i="8"/>
  <c r="F317" i="8"/>
  <c r="G317" i="8"/>
  <c r="H317" i="8"/>
  <c r="I317" i="8"/>
  <c r="J317" i="8"/>
  <c r="K317" i="8"/>
  <c r="L317" i="8"/>
  <c r="M317" i="8"/>
  <c r="N317" i="8"/>
  <c r="O317" i="8"/>
  <c r="P317" i="8"/>
  <c r="Q317" i="8"/>
  <c r="R317" i="8"/>
  <c r="S317" i="8"/>
  <c r="T317" i="8"/>
  <c r="D318" i="8"/>
  <c r="E318" i="8"/>
  <c r="F318" i="8"/>
  <c r="G318" i="8"/>
  <c r="H318" i="8"/>
  <c r="I318" i="8"/>
  <c r="J318" i="8"/>
  <c r="K318" i="8"/>
  <c r="L318" i="8"/>
  <c r="M318" i="8"/>
  <c r="N318" i="8"/>
  <c r="O318" i="8"/>
  <c r="P318" i="8"/>
  <c r="Q318" i="8"/>
  <c r="R318" i="8"/>
  <c r="S318" i="8"/>
  <c r="T318" i="8"/>
  <c r="D319" i="8"/>
  <c r="E319" i="8"/>
  <c r="F319" i="8"/>
  <c r="G319" i="8"/>
  <c r="H319" i="8"/>
  <c r="I319" i="8"/>
  <c r="J319" i="8"/>
  <c r="K319" i="8"/>
  <c r="L319" i="8"/>
  <c r="M319" i="8"/>
  <c r="N319" i="8"/>
  <c r="O319" i="8"/>
  <c r="P319" i="8"/>
  <c r="Q319" i="8"/>
  <c r="R319" i="8"/>
  <c r="S319" i="8"/>
  <c r="T319" i="8"/>
  <c r="D320" i="8"/>
  <c r="E320" i="8"/>
  <c r="F320" i="8"/>
  <c r="G320" i="8"/>
  <c r="H320" i="8"/>
  <c r="I320" i="8"/>
  <c r="J320" i="8"/>
  <c r="K320" i="8"/>
  <c r="L320" i="8"/>
  <c r="M320" i="8"/>
  <c r="N320" i="8"/>
  <c r="O320" i="8"/>
  <c r="P320" i="8"/>
  <c r="Q320" i="8"/>
  <c r="R320" i="8"/>
  <c r="S320" i="8"/>
  <c r="T320" i="8"/>
  <c r="D321" i="8"/>
  <c r="E321" i="8"/>
  <c r="F321" i="8"/>
  <c r="G321" i="8"/>
  <c r="H321" i="8"/>
  <c r="I321" i="8"/>
  <c r="J321" i="8"/>
  <c r="K321" i="8"/>
  <c r="L321" i="8"/>
  <c r="M321" i="8"/>
  <c r="N321" i="8"/>
  <c r="O321" i="8"/>
  <c r="P321" i="8"/>
  <c r="Q321" i="8"/>
  <c r="R321" i="8"/>
  <c r="S321" i="8"/>
  <c r="T321" i="8"/>
  <c r="D322" i="8"/>
  <c r="E322" i="8"/>
  <c r="F322" i="8"/>
  <c r="G322" i="8"/>
  <c r="H322" i="8"/>
  <c r="I322" i="8"/>
  <c r="J322" i="8"/>
  <c r="K322" i="8"/>
  <c r="L322" i="8"/>
  <c r="M322" i="8"/>
  <c r="N322" i="8"/>
  <c r="O322" i="8"/>
  <c r="P322" i="8"/>
  <c r="Q322" i="8"/>
  <c r="R322" i="8"/>
  <c r="S322" i="8"/>
  <c r="T322" i="8"/>
  <c r="D323" i="8"/>
  <c r="E323" i="8"/>
  <c r="F323" i="8"/>
  <c r="G323" i="8"/>
  <c r="H323" i="8"/>
  <c r="I323" i="8"/>
  <c r="J323" i="8"/>
  <c r="K323" i="8"/>
  <c r="L323" i="8"/>
  <c r="M323" i="8"/>
  <c r="N323" i="8"/>
  <c r="O323" i="8"/>
  <c r="P323" i="8"/>
  <c r="Q323" i="8"/>
  <c r="R323" i="8"/>
  <c r="S323" i="8"/>
  <c r="T323" i="8"/>
  <c r="D324" i="8"/>
  <c r="E324" i="8"/>
  <c r="F324" i="8"/>
  <c r="G324" i="8"/>
  <c r="H324" i="8"/>
  <c r="I324" i="8"/>
  <c r="J324" i="8"/>
  <c r="K324" i="8"/>
  <c r="L324" i="8"/>
  <c r="M324" i="8"/>
  <c r="N324" i="8"/>
  <c r="O324" i="8"/>
  <c r="P324" i="8"/>
  <c r="Q324" i="8"/>
  <c r="R324" i="8"/>
  <c r="S324" i="8"/>
  <c r="T324" i="8"/>
  <c r="D325" i="8"/>
  <c r="E325" i="8"/>
  <c r="F325" i="8"/>
  <c r="G325" i="8"/>
  <c r="H325" i="8"/>
  <c r="I325" i="8"/>
  <c r="J325" i="8"/>
  <c r="K325" i="8"/>
  <c r="L325" i="8"/>
  <c r="M325" i="8"/>
  <c r="N325" i="8"/>
  <c r="O325" i="8"/>
  <c r="P325" i="8"/>
  <c r="Q325" i="8"/>
  <c r="R325" i="8"/>
  <c r="S325" i="8"/>
  <c r="T325" i="8"/>
  <c r="D326" i="8"/>
  <c r="E326" i="8"/>
  <c r="F326" i="8"/>
  <c r="G326" i="8"/>
  <c r="H326" i="8"/>
  <c r="I326" i="8"/>
  <c r="J326" i="8"/>
  <c r="K326" i="8"/>
  <c r="L326" i="8"/>
  <c r="M326" i="8"/>
  <c r="N326" i="8"/>
  <c r="O326" i="8"/>
  <c r="P326" i="8"/>
  <c r="Q326" i="8"/>
  <c r="R326" i="8"/>
  <c r="S326" i="8"/>
  <c r="T326" i="8"/>
  <c r="D327" i="8"/>
  <c r="E327" i="8"/>
  <c r="F327" i="8"/>
  <c r="G327" i="8"/>
  <c r="H327" i="8"/>
  <c r="I327" i="8"/>
  <c r="J327" i="8"/>
  <c r="K327" i="8"/>
  <c r="L327" i="8"/>
  <c r="M327" i="8"/>
  <c r="N327" i="8"/>
  <c r="O327" i="8"/>
  <c r="P327" i="8"/>
  <c r="Q327" i="8"/>
  <c r="R327" i="8"/>
  <c r="S327" i="8"/>
  <c r="T327" i="8"/>
  <c r="D328" i="8"/>
  <c r="E328" i="8"/>
  <c r="F328" i="8"/>
  <c r="G328" i="8"/>
  <c r="H328" i="8"/>
  <c r="I328" i="8"/>
  <c r="J328" i="8"/>
  <c r="K328" i="8"/>
  <c r="L328" i="8"/>
  <c r="M328" i="8"/>
  <c r="N328" i="8"/>
  <c r="O328" i="8"/>
  <c r="P328" i="8"/>
  <c r="Q328" i="8"/>
  <c r="R328" i="8"/>
  <c r="S328" i="8"/>
  <c r="T328" i="8"/>
  <c r="D329" i="8"/>
  <c r="E329" i="8"/>
  <c r="F329" i="8"/>
  <c r="G329" i="8"/>
  <c r="H329" i="8"/>
  <c r="I329" i="8"/>
  <c r="J329" i="8"/>
  <c r="K329" i="8"/>
  <c r="L329" i="8"/>
  <c r="M329" i="8"/>
  <c r="N329" i="8"/>
  <c r="O329" i="8"/>
  <c r="P329" i="8"/>
  <c r="Q329" i="8"/>
  <c r="R329" i="8"/>
  <c r="S329" i="8"/>
  <c r="T329" i="8"/>
  <c r="D330" i="8"/>
  <c r="E330" i="8"/>
  <c r="F330" i="8"/>
  <c r="G330" i="8"/>
  <c r="H330" i="8"/>
  <c r="I330" i="8"/>
  <c r="J330" i="8"/>
  <c r="K330" i="8"/>
  <c r="L330" i="8"/>
  <c r="M330" i="8"/>
  <c r="N330" i="8"/>
  <c r="O330" i="8"/>
  <c r="P330" i="8"/>
  <c r="Q330" i="8"/>
  <c r="R330" i="8"/>
  <c r="S330" i="8"/>
  <c r="T330" i="8"/>
  <c r="D331" i="8"/>
  <c r="E331" i="8"/>
  <c r="F331" i="8"/>
  <c r="G331" i="8"/>
  <c r="H331" i="8"/>
  <c r="I331" i="8"/>
  <c r="J331" i="8"/>
  <c r="K331" i="8"/>
  <c r="L331" i="8"/>
  <c r="M331" i="8"/>
  <c r="N331" i="8"/>
  <c r="O331" i="8"/>
  <c r="P331" i="8"/>
  <c r="Q331" i="8"/>
  <c r="R331" i="8"/>
  <c r="S331" i="8"/>
  <c r="T331" i="8"/>
  <c r="D332" i="8"/>
  <c r="E332" i="8"/>
  <c r="F332" i="8"/>
  <c r="G332" i="8"/>
  <c r="H332" i="8"/>
  <c r="I332" i="8"/>
  <c r="J332" i="8"/>
  <c r="K332" i="8"/>
  <c r="L332" i="8"/>
  <c r="M332" i="8"/>
  <c r="N332" i="8"/>
  <c r="O332" i="8"/>
  <c r="P332" i="8"/>
  <c r="Q332" i="8"/>
  <c r="R332" i="8"/>
  <c r="S332" i="8"/>
  <c r="T332" i="8"/>
  <c r="D333" i="8"/>
  <c r="E333" i="8"/>
  <c r="F333" i="8"/>
  <c r="G333" i="8"/>
  <c r="H333" i="8"/>
  <c r="I333" i="8"/>
  <c r="J333" i="8"/>
  <c r="K333" i="8"/>
  <c r="L333" i="8"/>
  <c r="M333" i="8"/>
  <c r="N333" i="8"/>
  <c r="O333" i="8"/>
  <c r="P333" i="8"/>
  <c r="Q333" i="8"/>
  <c r="R333" i="8"/>
  <c r="S333" i="8"/>
  <c r="T333" i="8"/>
  <c r="D334" i="8"/>
  <c r="E334" i="8"/>
  <c r="F334" i="8"/>
  <c r="G334" i="8"/>
  <c r="H334" i="8"/>
  <c r="I334" i="8"/>
  <c r="J334" i="8"/>
  <c r="K334" i="8"/>
  <c r="L334" i="8"/>
  <c r="M334" i="8"/>
  <c r="N334" i="8"/>
  <c r="O334" i="8"/>
  <c r="P334" i="8"/>
  <c r="Q334" i="8"/>
  <c r="R334" i="8"/>
  <c r="S334" i="8"/>
  <c r="T334" i="8"/>
  <c r="D335" i="8"/>
  <c r="E335" i="8"/>
  <c r="F335" i="8"/>
  <c r="G335" i="8"/>
  <c r="H335" i="8"/>
  <c r="I335" i="8"/>
  <c r="J335" i="8"/>
  <c r="K335" i="8"/>
  <c r="L335" i="8"/>
  <c r="M335" i="8"/>
  <c r="N335" i="8"/>
  <c r="O335" i="8"/>
  <c r="P335" i="8"/>
  <c r="Q335" i="8"/>
  <c r="R335" i="8"/>
  <c r="S335" i="8"/>
  <c r="T335" i="8"/>
  <c r="D336" i="8"/>
  <c r="E336" i="8"/>
  <c r="F336" i="8"/>
  <c r="G336" i="8"/>
  <c r="H336" i="8"/>
  <c r="I336" i="8"/>
  <c r="J336" i="8"/>
  <c r="K336" i="8"/>
  <c r="L336" i="8"/>
  <c r="M336" i="8"/>
  <c r="N336" i="8"/>
  <c r="O336" i="8"/>
  <c r="P336" i="8"/>
  <c r="Q336" i="8"/>
  <c r="R336" i="8"/>
  <c r="S336" i="8"/>
  <c r="T336" i="8"/>
  <c r="D337" i="8"/>
  <c r="E337" i="8"/>
  <c r="F337" i="8"/>
  <c r="G337" i="8"/>
  <c r="H337" i="8"/>
  <c r="I337" i="8"/>
  <c r="J337" i="8"/>
  <c r="K337" i="8"/>
  <c r="L337" i="8"/>
  <c r="M337" i="8"/>
  <c r="N337" i="8"/>
  <c r="O337" i="8"/>
  <c r="P337" i="8"/>
  <c r="Q337" i="8"/>
  <c r="R337" i="8"/>
  <c r="S337" i="8"/>
  <c r="T337" i="8"/>
  <c r="D338" i="8"/>
  <c r="E338" i="8"/>
  <c r="F338" i="8"/>
  <c r="G338" i="8"/>
  <c r="H338" i="8"/>
  <c r="I338" i="8"/>
  <c r="J338" i="8"/>
  <c r="K338" i="8"/>
  <c r="L338" i="8"/>
  <c r="M338" i="8"/>
  <c r="N338" i="8"/>
  <c r="O338" i="8"/>
  <c r="P338" i="8"/>
  <c r="Q338" i="8"/>
  <c r="R338" i="8"/>
  <c r="S338" i="8"/>
  <c r="T338" i="8"/>
  <c r="D339" i="8"/>
  <c r="E339" i="8"/>
  <c r="F339" i="8"/>
  <c r="G339" i="8"/>
  <c r="H339" i="8"/>
  <c r="I339" i="8"/>
  <c r="J339" i="8"/>
  <c r="K339" i="8"/>
  <c r="L339" i="8"/>
  <c r="M339" i="8"/>
  <c r="N339" i="8"/>
  <c r="O339" i="8"/>
  <c r="P339" i="8"/>
  <c r="Q339" i="8"/>
  <c r="R339" i="8"/>
  <c r="S339" i="8"/>
  <c r="T339" i="8"/>
  <c r="D340" i="8"/>
  <c r="E340" i="8"/>
  <c r="F340" i="8"/>
  <c r="G340" i="8"/>
  <c r="H340" i="8"/>
  <c r="I340" i="8"/>
  <c r="J340" i="8"/>
  <c r="K340" i="8"/>
  <c r="L340" i="8"/>
  <c r="M340" i="8"/>
  <c r="N340" i="8"/>
  <c r="O340" i="8"/>
  <c r="P340" i="8"/>
  <c r="Q340" i="8"/>
  <c r="R340" i="8"/>
  <c r="S340" i="8"/>
  <c r="T340" i="8"/>
  <c r="D341" i="8"/>
  <c r="E341" i="8"/>
  <c r="F341" i="8"/>
  <c r="G341" i="8"/>
  <c r="H341" i="8"/>
  <c r="I341" i="8"/>
  <c r="J341" i="8"/>
  <c r="K341" i="8"/>
  <c r="L341" i="8"/>
  <c r="M341" i="8"/>
  <c r="N341" i="8"/>
  <c r="O341" i="8"/>
  <c r="P341" i="8"/>
  <c r="Q341" i="8"/>
  <c r="R341" i="8"/>
  <c r="S341" i="8"/>
  <c r="T341" i="8"/>
  <c r="D342" i="8"/>
  <c r="E342" i="8"/>
  <c r="F342" i="8"/>
  <c r="G342" i="8"/>
  <c r="H342" i="8"/>
  <c r="I342" i="8"/>
  <c r="J342" i="8"/>
  <c r="K342" i="8"/>
  <c r="L342" i="8"/>
  <c r="M342" i="8"/>
  <c r="N342" i="8"/>
  <c r="O342" i="8"/>
  <c r="P342" i="8"/>
  <c r="Q342" i="8"/>
  <c r="R342" i="8"/>
  <c r="S342" i="8"/>
  <c r="T342" i="8"/>
  <c r="D343" i="8"/>
  <c r="E343" i="8"/>
  <c r="F343" i="8"/>
  <c r="G343" i="8"/>
  <c r="H343" i="8"/>
  <c r="I343" i="8"/>
  <c r="J343" i="8"/>
  <c r="K343" i="8"/>
  <c r="L343" i="8"/>
  <c r="M343" i="8"/>
  <c r="N343" i="8"/>
  <c r="O343" i="8"/>
  <c r="P343" i="8"/>
  <c r="Q343" i="8"/>
  <c r="R343" i="8"/>
  <c r="S343" i="8"/>
  <c r="T343" i="8"/>
  <c r="D344" i="8"/>
  <c r="E344" i="8"/>
  <c r="F344" i="8"/>
  <c r="G344" i="8"/>
  <c r="H344" i="8"/>
  <c r="I344" i="8"/>
  <c r="J344" i="8"/>
  <c r="K344" i="8"/>
  <c r="L344" i="8"/>
  <c r="M344" i="8"/>
  <c r="N344" i="8"/>
  <c r="O344" i="8"/>
  <c r="P344" i="8"/>
  <c r="Q344" i="8"/>
  <c r="R344" i="8"/>
  <c r="S344" i="8"/>
  <c r="T344" i="8"/>
  <c r="D345" i="8"/>
  <c r="E345" i="8"/>
  <c r="F345" i="8"/>
  <c r="G345" i="8"/>
  <c r="H345" i="8"/>
  <c r="I345" i="8"/>
  <c r="J345" i="8"/>
  <c r="K345" i="8"/>
  <c r="L345" i="8"/>
  <c r="M345" i="8"/>
  <c r="N345" i="8"/>
  <c r="O345" i="8"/>
  <c r="P345" i="8"/>
  <c r="Q345" i="8"/>
  <c r="R345" i="8"/>
  <c r="S345" i="8"/>
  <c r="T345" i="8"/>
  <c r="D346" i="8"/>
  <c r="E346" i="8"/>
  <c r="F346" i="8"/>
  <c r="G346" i="8"/>
  <c r="H346" i="8"/>
  <c r="I346" i="8"/>
  <c r="J346" i="8"/>
  <c r="K346" i="8"/>
  <c r="L346" i="8"/>
  <c r="M346" i="8"/>
  <c r="N346" i="8"/>
  <c r="O346" i="8"/>
  <c r="P346" i="8"/>
  <c r="Q346" i="8"/>
  <c r="R346" i="8"/>
  <c r="S346" i="8"/>
  <c r="T346" i="8"/>
  <c r="D347" i="8"/>
  <c r="E347" i="8"/>
  <c r="F347" i="8"/>
  <c r="G347" i="8"/>
  <c r="H347" i="8"/>
  <c r="I347" i="8"/>
  <c r="J347" i="8"/>
  <c r="K347" i="8"/>
  <c r="L347" i="8"/>
  <c r="M347" i="8"/>
  <c r="N347" i="8"/>
  <c r="O347" i="8"/>
  <c r="P347" i="8"/>
  <c r="Q347" i="8"/>
  <c r="R347" i="8"/>
  <c r="S347" i="8"/>
  <c r="T347" i="8"/>
  <c r="D348" i="8"/>
  <c r="E348" i="8"/>
  <c r="F348" i="8"/>
  <c r="G348" i="8"/>
  <c r="H348" i="8"/>
  <c r="I348" i="8"/>
  <c r="J348" i="8"/>
  <c r="K348" i="8"/>
  <c r="L348" i="8"/>
  <c r="M348" i="8"/>
  <c r="N348" i="8"/>
  <c r="O348" i="8"/>
  <c r="P348" i="8"/>
  <c r="Q348" i="8"/>
  <c r="R348" i="8"/>
  <c r="S348" i="8"/>
  <c r="T348" i="8"/>
  <c r="D349" i="8"/>
  <c r="E349" i="8"/>
  <c r="F349" i="8"/>
  <c r="G349" i="8"/>
  <c r="H349" i="8"/>
  <c r="I349" i="8"/>
  <c r="J349" i="8"/>
  <c r="K349" i="8"/>
  <c r="L349" i="8"/>
  <c r="M349" i="8"/>
  <c r="N349" i="8"/>
  <c r="O349" i="8"/>
  <c r="P349" i="8"/>
  <c r="Q349" i="8"/>
  <c r="R349" i="8"/>
  <c r="S349" i="8"/>
  <c r="T349" i="8"/>
  <c r="D350" i="8"/>
  <c r="E350" i="8"/>
  <c r="F350" i="8"/>
  <c r="G350" i="8"/>
  <c r="H350" i="8"/>
  <c r="I350" i="8"/>
  <c r="J350" i="8"/>
  <c r="K350" i="8"/>
  <c r="L350" i="8"/>
  <c r="M350" i="8"/>
  <c r="N350" i="8"/>
  <c r="O350" i="8"/>
  <c r="P350" i="8"/>
  <c r="Q350" i="8"/>
  <c r="R350" i="8"/>
  <c r="S350" i="8"/>
  <c r="T350" i="8"/>
  <c r="D351" i="8"/>
  <c r="E351" i="8"/>
  <c r="F351" i="8"/>
  <c r="G351" i="8"/>
  <c r="H351" i="8"/>
  <c r="I351" i="8"/>
  <c r="J351" i="8"/>
  <c r="K351" i="8"/>
  <c r="L351" i="8"/>
  <c r="M351" i="8"/>
  <c r="N351" i="8"/>
  <c r="O351" i="8"/>
  <c r="P351" i="8"/>
  <c r="Q351" i="8"/>
  <c r="R351" i="8"/>
  <c r="S351" i="8"/>
  <c r="T351" i="8"/>
  <c r="D352" i="8"/>
  <c r="E352" i="8"/>
  <c r="F352" i="8"/>
  <c r="G352" i="8"/>
  <c r="H352" i="8"/>
  <c r="I352" i="8"/>
  <c r="J352" i="8"/>
  <c r="K352" i="8"/>
  <c r="L352" i="8"/>
  <c r="M352" i="8"/>
  <c r="N352" i="8"/>
  <c r="O352" i="8"/>
  <c r="P352" i="8"/>
  <c r="Q352" i="8"/>
  <c r="R352" i="8"/>
  <c r="S352" i="8"/>
  <c r="T352" i="8"/>
  <c r="D353" i="8"/>
  <c r="E353" i="8"/>
  <c r="F353" i="8"/>
  <c r="G353" i="8"/>
  <c r="H353" i="8"/>
  <c r="I353" i="8"/>
  <c r="J353" i="8"/>
  <c r="K353" i="8"/>
  <c r="L353" i="8"/>
  <c r="M353" i="8"/>
  <c r="N353" i="8"/>
  <c r="O353" i="8"/>
  <c r="P353" i="8"/>
  <c r="Q353" i="8"/>
  <c r="R353" i="8"/>
  <c r="S353" i="8"/>
  <c r="T353" i="8"/>
  <c r="D354" i="8"/>
  <c r="E354" i="8"/>
  <c r="F354" i="8"/>
  <c r="G354" i="8"/>
  <c r="H354" i="8"/>
  <c r="I354" i="8"/>
  <c r="J354" i="8"/>
  <c r="K354" i="8"/>
  <c r="L354" i="8"/>
  <c r="M354" i="8"/>
  <c r="N354" i="8"/>
  <c r="O354" i="8"/>
  <c r="P354" i="8"/>
  <c r="Q354" i="8"/>
  <c r="R354" i="8"/>
  <c r="S354" i="8"/>
  <c r="T354" i="8"/>
  <c r="D355" i="8"/>
  <c r="E355" i="8"/>
  <c r="F355" i="8"/>
  <c r="G355" i="8"/>
  <c r="H355" i="8"/>
  <c r="I355" i="8"/>
  <c r="J355" i="8"/>
  <c r="K355" i="8"/>
  <c r="L355" i="8"/>
  <c r="M355" i="8"/>
  <c r="N355" i="8"/>
  <c r="O355" i="8"/>
  <c r="P355" i="8"/>
  <c r="Q355" i="8"/>
  <c r="R355" i="8"/>
  <c r="S355" i="8"/>
  <c r="T355" i="8"/>
  <c r="D356" i="8"/>
  <c r="E356" i="8"/>
  <c r="F356" i="8"/>
  <c r="G356" i="8"/>
  <c r="H356" i="8"/>
  <c r="I356" i="8"/>
  <c r="J356" i="8"/>
  <c r="K356" i="8"/>
  <c r="L356" i="8"/>
  <c r="M356" i="8"/>
  <c r="N356" i="8"/>
  <c r="O356" i="8"/>
  <c r="P356" i="8"/>
  <c r="Q356" i="8"/>
  <c r="R356" i="8"/>
  <c r="S356" i="8"/>
  <c r="T356" i="8"/>
  <c r="D357" i="8"/>
  <c r="E357" i="8"/>
  <c r="F357" i="8"/>
  <c r="G357" i="8"/>
  <c r="H357" i="8"/>
  <c r="I357" i="8"/>
  <c r="J357" i="8"/>
  <c r="K357" i="8"/>
  <c r="L357" i="8"/>
  <c r="M357" i="8"/>
  <c r="N357" i="8"/>
  <c r="O357" i="8"/>
  <c r="P357" i="8"/>
  <c r="Q357" i="8"/>
  <c r="R357" i="8"/>
  <c r="S357" i="8"/>
  <c r="T357" i="8"/>
  <c r="D358" i="8"/>
  <c r="E358" i="8"/>
  <c r="F358" i="8"/>
  <c r="G358" i="8"/>
  <c r="H358" i="8"/>
  <c r="I358" i="8"/>
  <c r="J358" i="8"/>
  <c r="K358" i="8"/>
  <c r="L358" i="8"/>
  <c r="M358" i="8"/>
  <c r="N358" i="8"/>
  <c r="O358" i="8"/>
  <c r="P358" i="8"/>
  <c r="Q358" i="8"/>
  <c r="R358" i="8"/>
  <c r="S358" i="8"/>
  <c r="T358" i="8"/>
  <c r="D359" i="8"/>
  <c r="E359" i="8"/>
  <c r="F359" i="8"/>
  <c r="G359" i="8"/>
  <c r="H359" i="8"/>
  <c r="I359" i="8"/>
  <c r="J359" i="8"/>
  <c r="K359" i="8"/>
  <c r="L359" i="8"/>
  <c r="M359" i="8"/>
  <c r="N359" i="8"/>
  <c r="O359" i="8"/>
  <c r="P359" i="8"/>
  <c r="Q359" i="8"/>
  <c r="R359" i="8"/>
  <c r="S359" i="8"/>
  <c r="T359" i="8"/>
  <c r="D360" i="8"/>
  <c r="E360" i="8"/>
  <c r="F360" i="8"/>
  <c r="G360" i="8"/>
  <c r="H360" i="8"/>
  <c r="I360" i="8"/>
  <c r="J360" i="8"/>
  <c r="K360" i="8"/>
  <c r="L360" i="8"/>
  <c r="M360" i="8"/>
  <c r="N360" i="8"/>
  <c r="O360" i="8"/>
  <c r="P360" i="8"/>
  <c r="Q360" i="8"/>
  <c r="R360" i="8"/>
  <c r="S360" i="8"/>
  <c r="T360" i="8"/>
  <c r="D361" i="8"/>
  <c r="E361" i="8"/>
  <c r="F361" i="8"/>
  <c r="G361" i="8"/>
  <c r="H361" i="8"/>
  <c r="I361" i="8"/>
  <c r="J361" i="8"/>
  <c r="K361" i="8"/>
  <c r="L361" i="8"/>
  <c r="M361" i="8"/>
  <c r="N361" i="8"/>
  <c r="O361" i="8"/>
  <c r="P361" i="8"/>
  <c r="Q361" i="8"/>
  <c r="R361" i="8"/>
  <c r="S361" i="8"/>
  <c r="T361" i="8"/>
  <c r="D362" i="8"/>
  <c r="E362" i="8"/>
  <c r="F362" i="8"/>
  <c r="G362" i="8"/>
  <c r="H362" i="8"/>
  <c r="I362" i="8"/>
  <c r="J362" i="8"/>
  <c r="K362" i="8"/>
  <c r="L362" i="8"/>
  <c r="M362" i="8"/>
  <c r="N362" i="8"/>
  <c r="O362" i="8"/>
  <c r="P362" i="8"/>
  <c r="Q362" i="8"/>
  <c r="R362" i="8"/>
  <c r="S362" i="8"/>
  <c r="T362" i="8"/>
  <c r="D363" i="8"/>
  <c r="E363" i="8"/>
  <c r="F363" i="8"/>
  <c r="G363" i="8"/>
  <c r="H363" i="8"/>
  <c r="I363" i="8"/>
  <c r="J363" i="8"/>
  <c r="K363" i="8"/>
  <c r="L363" i="8"/>
  <c r="M363" i="8"/>
  <c r="N363" i="8"/>
  <c r="O363" i="8"/>
  <c r="P363" i="8"/>
  <c r="Q363" i="8"/>
  <c r="R363" i="8"/>
  <c r="S363" i="8"/>
  <c r="T363" i="8"/>
  <c r="D364" i="8"/>
  <c r="E364" i="8"/>
  <c r="F364" i="8"/>
  <c r="G364" i="8"/>
  <c r="H364" i="8"/>
  <c r="I364" i="8"/>
  <c r="J364" i="8"/>
  <c r="K364" i="8"/>
  <c r="L364" i="8"/>
  <c r="M364" i="8"/>
  <c r="N364" i="8"/>
  <c r="O364" i="8"/>
  <c r="P364" i="8"/>
  <c r="Q364" i="8"/>
  <c r="R364" i="8"/>
  <c r="S364" i="8"/>
  <c r="T364" i="8"/>
  <c r="D365" i="8"/>
  <c r="E365" i="8"/>
  <c r="F365" i="8"/>
  <c r="G365" i="8"/>
  <c r="H365" i="8"/>
  <c r="I365" i="8"/>
  <c r="J365" i="8"/>
  <c r="K365" i="8"/>
  <c r="L365" i="8"/>
  <c r="M365" i="8"/>
  <c r="N365" i="8"/>
  <c r="O365" i="8"/>
  <c r="P365" i="8"/>
  <c r="Q365" i="8"/>
  <c r="R365" i="8"/>
  <c r="S365" i="8"/>
  <c r="T365" i="8"/>
  <c r="D366" i="8"/>
  <c r="E366" i="8"/>
  <c r="F366" i="8"/>
  <c r="G366" i="8"/>
  <c r="H366" i="8"/>
  <c r="I366" i="8"/>
  <c r="J366" i="8"/>
  <c r="K366" i="8"/>
  <c r="L366" i="8"/>
  <c r="M366" i="8"/>
  <c r="N366" i="8"/>
  <c r="O366" i="8"/>
  <c r="P366" i="8"/>
  <c r="Q366" i="8"/>
  <c r="R366" i="8"/>
  <c r="S366" i="8"/>
  <c r="T366" i="8"/>
  <c r="D367" i="8"/>
  <c r="E367" i="8"/>
  <c r="F367" i="8"/>
  <c r="G367" i="8"/>
  <c r="H367" i="8"/>
  <c r="I367" i="8"/>
  <c r="J367" i="8"/>
  <c r="K367" i="8"/>
  <c r="L367" i="8"/>
  <c r="M367" i="8"/>
  <c r="N367" i="8"/>
  <c r="O367" i="8"/>
  <c r="P367" i="8"/>
  <c r="Q367" i="8"/>
  <c r="R367" i="8"/>
  <c r="S367" i="8"/>
  <c r="T367" i="8"/>
  <c r="D368" i="8"/>
  <c r="E368" i="8"/>
  <c r="F368" i="8"/>
  <c r="G368" i="8"/>
  <c r="H368" i="8"/>
  <c r="I368" i="8"/>
  <c r="J368" i="8"/>
  <c r="K368" i="8"/>
  <c r="L368" i="8"/>
  <c r="M368" i="8"/>
  <c r="N368" i="8"/>
  <c r="O368" i="8"/>
  <c r="P368" i="8"/>
  <c r="Q368" i="8"/>
  <c r="R368" i="8"/>
  <c r="S368" i="8"/>
  <c r="T368" i="8"/>
  <c r="D369" i="8"/>
  <c r="E369" i="8"/>
  <c r="F369" i="8"/>
  <c r="G369" i="8"/>
  <c r="H369" i="8"/>
  <c r="I369" i="8"/>
  <c r="J369" i="8"/>
  <c r="K369" i="8"/>
  <c r="L369" i="8"/>
  <c r="M369" i="8"/>
  <c r="N369" i="8"/>
  <c r="O369" i="8"/>
  <c r="P369" i="8"/>
  <c r="Q369" i="8"/>
  <c r="R369" i="8"/>
  <c r="S369" i="8"/>
  <c r="T369" i="8"/>
  <c r="D370" i="8"/>
  <c r="E370" i="8"/>
  <c r="F370" i="8"/>
  <c r="G370" i="8"/>
  <c r="H370" i="8"/>
  <c r="I370" i="8"/>
  <c r="J370" i="8"/>
  <c r="K370" i="8"/>
  <c r="L370" i="8"/>
  <c r="M370" i="8"/>
  <c r="N370" i="8"/>
  <c r="O370" i="8"/>
  <c r="P370" i="8"/>
  <c r="Q370" i="8"/>
  <c r="R370" i="8"/>
  <c r="S370" i="8"/>
  <c r="T370" i="8"/>
  <c r="D371" i="8"/>
  <c r="E371" i="8"/>
  <c r="F371" i="8"/>
  <c r="G371" i="8"/>
  <c r="H371" i="8"/>
  <c r="I371" i="8"/>
  <c r="J371" i="8"/>
  <c r="K371" i="8"/>
  <c r="L371" i="8"/>
  <c r="M371" i="8"/>
  <c r="N371" i="8"/>
  <c r="O371" i="8"/>
  <c r="P371" i="8"/>
  <c r="Q371" i="8"/>
  <c r="R371" i="8"/>
  <c r="S371" i="8"/>
  <c r="T371" i="8"/>
  <c r="D372" i="8"/>
  <c r="E372" i="8"/>
  <c r="F372" i="8"/>
  <c r="G372" i="8"/>
  <c r="H372" i="8"/>
  <c r="I372" i="8"/>
  <c r="J372" i="8"/>
  <c r="K372" i="8"/>
  <c r="L372" i="8"/>
  <c r="M372" i="8"/>
  <c r="N372" i="8"/>
  <c r="O372" i="8"/>
  <c r="P372" i="8"/>
  <c r="Q372" i="8"/>
  <c r="R372" i="8"/>
  <c r="S372" i="8"/>
  <c r="T372" i="8"/>
  <c r="D373" i="8"/>
  <c r="E373" i="8"/>
  <c r="F373" i="8"/>
  <c r="G373" i="8"/>
  <c r="H373" i="8"/>
  <c r="I373" i="8"/>
  <c r="J373" i="8"/>
  <c r="K373" i="8"/>
  <c r="L373" i="8"/>
  <c r="M373" i="8"/>
  <c r="N373" i="8"/>
  <c r="O373" i="8"/>
  <c r="P373" i="8"/>
  <c r="Q373" i="8"/>
  <c r="R373" i="8"/>
  <c r="S373" i="8"/>
  <c r="T373" i="8"/>
  <c r="D374" i="8"/>
  <c r="E374" i="8"/>
  <c r="F374" i="8"/>
  <c r="G374" i="8"/>
  <c r="H374" i="8"/>
  <c r="I374" i="8"/>
  <c r="J374" i="8"/>
  <c r="K374" i="8"/>
  <c r="L374" i="8"/>
  <c r="M374" i="8"/>
  <c r="N374" i="8"/>
  <c r="O374" i="8"/>
  <c r="P374" i="8"/>
  <c r="Q374" i="8"/>
  <c r="R374" i="8"/>
  <c r="S374" i="8"/>
  <c r="T374" i="8"/>
  <c r="D375" i="8"/>
  <c r="E375" i="8"/>
  <c r="F375" i="8"/>
  <c r="G375" i="8"/>
  <c r="H375" i="8"/>
  <c r="I375" i="8"/>
  <c r="J375" i="8"/>
  <c r="K375" i="8"/>
  <c r="L375" i="8"/>
  <c r="M375" i="8"/>
  <c r="N375" i="8"/>
  <c r="O375" i="8"/>
  <c r="P375" i="8"/>
  <c r="Q375" i="8"/>
  <c r="R375" i="8"/>
  <c r="S375" i="8"/>
  <c r="T375" i="8"/>
  <c r="D376" i="8"/>
  <c r="E376" i="8"/>
  <c r="F376" i="8"/>
  <c r="G376" i="8"/>
  <c r="H376" i="8"/>
  <c r="I376" i="8"/>
  <c r="J376" i="8"/>
  <c r="K376" i="8"/>
  <c r="L376" i="8"/>
  <c r="M376" i="8"/>
  <c r="N376" i="8"/>
  <c r="O376" i="8"/>
  <c r="P376" i="8"/>
  <c r="Q376" i="8"/>
  <c r="R376" i="8"/>
  <c r="S376" i="8"/>
  <c r="T376" i="8"/>
  <c r="D377" i="8"/>
  <c r="E377" i="8"/>
  <c r="F377" i="8"/>
  <c r="G377" i="8"/>
  <c r="H377" i="8"/>
  <c r="I377" i="8"/>
  <c r="J377" i="8"/>
  <c r="K377" i="8"/>
  <c r="L377" i="8"/>
  <c r="M377" i="8"/>
  <c r="N377" i="8"/>
  <c r="O377" i="8"/>
  <c r="P377" i="8"/>
  <c r="Q377" i="8"/>
  <c r="R377" i="8"/>
  <c r="S377" i="8"/>
  <c r="T377" i="8"/>
  <c r="D378" i="8"/>
  <c r="E378" i="8"/>
  <c r="F378" i="8"/>
  <c r="G378" i="8"/>
  <c r="H378" i="8"/>
  <c r="I378" i="8"/>
  <c r="J378" i="8"/>
  <c r="K378" i="8"/>
  <c r="L378" i="8"/>
  <c r="M378" i="8"/>
  <c r="N378" i="8"/>
  <c r="O378" i="8"/>
  <c r="P378" i="8"/>
  <c r="Q378" i="8"/>
  <c r="R378" i="8"/>
  <c r="S378" i="8"/>
  <c r="T378" i="8"/>
  <c r="D379" i="8"/>
  <c r="E379" i="8"/>
  <c r="F379" i="8"/>
  <c r="G379" i="8"/>
  <c r="H379" i="8"/>
  <c r="I379" i="8"/>
  <c r="J379" i="8"/>
  <c r="K379" i="8"/>
  <c r="L379" i="8"/>
  <c r="M379" i="8"/>
  <c r="N379" i="8"/>
  <c r="O379" i="8"/>
  <c r="P379" i="8"/>
  <c r="Q379" i="8"/>
  <c r="R379" i="8"/>
  <c r="S379" i="8"/>
  <c r="T379" i="8"/>
  <c r="D380" i="8"/>
  <c r="E380" i="8"/>
  <c r="F380" i="8"/>
  <c r="G380" i="8"/>
  <c r="H380" i="8"/>
  <c r="I380" i="8"/>
  <c r="J380" i="8"/>
  <c r="K380" i="8"/>
  <c r="L380" i="8"/>
  <c r="M380" i="8"/>
  <c r="N380" i="8"/>
  <c r="O380" i="8"/>
  <c r="P380" i="8"/>
  <c r="Q380" i="8"/>
  <c r="R380" i="8"/>
  <c r="S380" i="8"/>
  <c r="T380" i="8"/>
  <c r="D381" i="8"/>
  <c r="E381" i="8"/>
  <c r="F381" i="8"/>
  <c r="G381" i="8"/>
  <c r="H381" i="8"/>
  <c r="I381" i="8"/>
  <c r="J381" i="8"/>
  <c r="K381" i="8"/>
  <c r="L381" i="8"/>
  <c r="M381" i="8"/>
  <c r="N381" i="8"/>
  <c r="O381" i="8"/>
  <c r="P381" i="8"/>
  <c r="Q381" i="8"/>
  <c r="R381" i="8"/>
  <c r="S381" i="8"/>
  <c r="T381" i="8"/>
  <c r="D382" i="8"/>
  <c r="E382" i="8"/>
  <c r="F382" i="8"/>
  <c r="G382" i="8"/>
  <c r="H382" i="8"/>
  <c r="I382" i="8"/>
  <c r="J382" i="8"/>
  <c r="K382" i="8"/>
  <c r="L382" i="8"/>
  <c r="M382" i="8"/>
  <c r="N382" i="8"/>
  <c r="O382" i="8"/>
  <c r="P382" i="8"/>
  <c r="Q382" i="8"/>
  <c r="R382" i="8"/>
  <c r="S382" i="8"/>
  <c r="T382" i="8"/>
  <c r="D383" i="8"/>
  <c r="E383" i="8"/>
  <c r="F383" i="8"/>
  <c r="G383" i="8"/>
  <c r="H383" i="8"/>
  <c r="I383" i="8"/>
  <c r="J383" i="8"/>
  <c r="K383" i="8"/>
  <c r="L383" i="8"/>
  <c r="M383" i="8"/>
  <c r="N383" i="8"/>
  <c r="O383" i="8"/>
  <c r="P383" i="8"/>
  <c r="Q383" i="8"/>
  <c r="R383" i="8"/>
  <c r="S383" i="8"/>
  <c r="T383" i="8"/>
  <c r="D384" i="8"/>
  <c r="E384" i="8"/>
  <c r="F384" i="8"/>
  <c r="G384" i="8"/>
  <c r="H384" i="8"/>
  <c r="I384" i="8"/>
  <c r="J384" i="8"/>
  <c r="K384" i="8"/>
  <c r="L384" i="8"/>
  <c r="M384" i="8"/>
  <c r="N384" i="8"/>
  <c r="O384" i="8"/>
  <c r="P384" i="8"/>
  <c r="Q384" i="8"/>
  <c r="R384" i="8"/>
  <c r="S384" i="8"/>
  <c r="T384" i="8"/>
  <c r="D385" i="8"/>
  <c r="E385" i="8"/>
  <c r="F385" i="8"/>
  <c r="G385" i="8"/>
  <c r="H385" i="8"/>
  <c r="I385" i="8"/>
  <c r="J385" i="8"/>
  <c r="K385" i="8"/>
  <c r="L385" i="8"/>
  <c r="M385" i="8"/>
  <c r="N385" i="8"/>
  <c r="O385" i="8"/>
  <c r="P385" i="8"/>
  <c r="Q385" i="8"/>
  <c r="R385" i="8"/>
  <c r="S385" i="8"/>
  <c r="T385" i="8"/>
  <c r="D386" i="8"/>
  <c r="E386" i="8"/>
  <c r="F386" i="8"/>
  <c r="G386" i="8"/>
  <c r="H386" i="8"/>
  <c r="I386" i="8"/>
  <c r="J386" i="8"/>
  <c r="K386" i="8"/>
  <c r="L386" i="8"/>
  <c r="M386" i="8"/>
  <c r="N386" i="8"/>
  <c r="O386" i="8"/>
  <c r="P386" i="8"/>
  <c r="Q386" i="8"/>
  <c r="R386" i="8"/>
  <c r="S386" i="8"/>
  <c r="T386" i="8"/>
  <c r="D387" i="8"/>
  <c r="E387" i="8"/>
  <c r="F387" i="8"/>
  <c r="G387" i="8"/>
  <c r="H387" i="8"/>
  <c r="I387" i="8"/>
  <c r="J387" i="8"/>
  <c r="K387" i="8"/>
  <c r="L387" i="8"/>
  <c r="M387" i="8"/>
  <c r="N387" i="8"/>
  <c r="O387" i="8"/>
  <c r="P387" i="8"/>
  <c r="Q387" i="8"/>
  <c r="R387" i="8"/>
  <c r="S387" i="8"/>
  <c r="T387" i="8"/>
  <c r="D388" i="8"/>
  <c r="E388" i="8"/>
  <c r="F388" i="8"/>
  <c r="G388" i="8"/>
  <c r="H388" i="8"/>
  <c r="I388" i="8"/>
  <c r="J388" i="8"/>
  <c r="K388" i="8"/>
  <c r="L388" i="8"/>
  <c r="M388" i="8"/>
  <c r="N388" i="8"/>
  <c r="O388" i="8"/>
  <c r="P388" i="8"/>
  <c r="Q388" i="8"/>
  <c r="R388" i="8"/>
  <c r="S388" i="8"/>
  <c r="T388" i="8"/>
  <c r="D389" i="8"/>
  <c r="E389" i="8"/>
  <c r="F389" i="8"/>
  <c r="G389" i="8"/>
  <c r="H389" i="8"/>
  <c r="I389" i="8"/>
  <c r="J389" i="8"/>
  <c r="K389" i="8"/>
  <c r="L389" i="8"/>
  <c r="M389" i="8"/>
  <c r="N389" i="8"/>
  <c r="O389" i="8"/>
  <c r="P389" i="8"/>
  <c r="Q389" i="8"/>
  <c r="R389" i="8"/>
  <c r="S389" i="8"/>
  <c r="T389" i="8"/>
  <c r="D390" i="8"/>
  <c r="E390" i="8"/>
  <c r="F390" i="8"/>
  <c r="G390" i="8"/>
  <c r="H390" i="8"/>
  <c r="I390" i="8"/>
  <c r="J390" i="8"/>
  <c r="K390" i="8"/>
  <c r="L390" i="8"/>
  <c r="M390" i="8"/>
  <c r="N390" i="8"/>
  <c r="O390" i="8"/>
  <c r="P390" i="8"/>
  <c r="Q390" i="8"/>
  <c r="R390" i="8"/>
  <c r="S390" i="8"/>
  <c r="T390" i="8"/>
  <c r="D391" i="8"/>
  <c r="E391" i="8"/>
  <c r="F391" i="8"/>
  <c r="G391" i="8"/>
  <c r="H391" i="8"/>
  <c r="I391" i="8"/>
  <c r="J391" i="8"/>
  <c r="K391" i="8"/>
  <c r="L391" i="8"/>
  <c r="M391" i="8"/>
  <c r="N391" i="8"/>
  <c r="O391" i="8"/>
  <c r="P391" i="8"/>
  <c r="Q391" i="8"/>
  <c r="R391" i="8"/>
  <c r="S391" i="8"/>
  <c r="T391" i="8"/>
  <c r="D392" i="8"/>
  <c r="E392" i="8"/>
  <c r="F392" i="8"/>
  <c r="G392" i="8"/>
  <c r="H392" i="8"/>
  <c r="I392" i="8"/>
  <c r="J392" i="8"/>
  <c r="K392" i="8"/>
  <c r="L392" i="8"/>
  <c r="M392" i="8"/>
  <c r="N392" i="8"/>
  <c r="O392" i="8"/>
  <c r="P392" i="8"/>
  <c r="Q392" i="8"/>
  <c r="R392" i="8"/>
  <c r="S392" i="8"/>
  <c r="T392" i="8"/>
  <c r="D393" i="8"/>
  <c r="E393" i="8"/>
  <c r="F393" i="8"/>
  <c r="G393" i="8"/>
  <c r="H393" i="8"/>
  <c r="I393" i="8"/>
  <c r="J393" i="8"/>
  <c r="K393" i="8"/>
  <c r="L393" i="8"/>
  <c r="M393" i="8"/>
  <c r="N393" i="8"/>
  <c r="O393" i="8"/>
  <c r="P393" i="8"/>
  <c r="Q393" i="8"/>
  <c r="R393" i="8"/>
  <c r="S393" i="8"/>
  <c r="T393" i="8"/>
  <c r="D394" i="8"/>
  <c r="E394" i="8"/>
  <c r="F394" i="8"/>
  <c r="G394" i="8"/>
  <c r="H394" i="8"/>
  <c r="I394" i="8"/>
  <c r="J394" i="8"/>
  <c r="K394" i="8"/>
  <c r="L394" i="8"/>
  <c r="M394" i="8"/>
  <c r="N394" i="8"/>
  <c r="O394" i="8"/>
  <c r="P394" i="8"/>
  <c r="Q394" i="8"/>
  <c r="R394" i="8"/>
  <c r="S394" i="8"/>
  <c r="T394" i="8"/>
  <c r="D395" i="8"/>
  <c r="E395" i="8"/>
  <c r="F395" i="8"/>
  <c r="G395" i="8"/>
  <c r="H395" i="8"/>
  <c r="I395" i="8"/>
  <c r="J395" i="8"/>
  <c r="K395" i="8"/>
  <c r="L395" i="8"/>
  <c r="M395" i="8"/>
  <c r="N395" i="8"/>
  <c r="O395" i="8"/>
  <c r="P395" i="8"/>
  <c r="Q395" i="8"/>
  <c r="R395" i="8"/>
  <c r="S395" i="8"/>
  <c r="T395" i="8"/>
  <c r="D396" i="8"/>
  <c r="E396" i="8"/>
  <c r="F396" i="8"/>
  <c r="G396" i="8"/>
  <c r="H396" i="8"/>
  <c r="I396" i="8"/>
  <c r="J396" i="8"/>
  <c r="K396" i="8"/>
  <c r="L396" i="8"/>
  <c r="M396" i="8"/>
  <c r="N396" i="8"/>
  <c r="O396" i="8"/>
  <c r="P396" i="8"/>
  <c r="Q396" i="8"/>
  <c r="R396" i="8"/>
  <c r="S396" i="8"/>
  <c r="T396" i="8"/>
  <c r="D397" i="8"/>
  <c r="E397" i="8"/>
  <c r="F397" i="8"/>
  <c r="G397" i="8"/>
  <c r="H397" i="8"/>
  <c r="I397" i="8"/>
  <c r="J397" i="8"/>
  <c r="K397" i="8"/>
  <c r="L397" i="8"/>
  <c r="M397" i="8"/>
  <c r="N397" i="8"/>
  <c r="O397" i="8"/>
  <c r="P397" i="8"/>
  <c r="Q397" i="8"/>
  <c r="R397" i="8"/>
  <c r="S397" i="8"/>
  <c r="T397" i="8"/>
  <c r="D398" i="8"/>
  <c r="E398" i="8"/>
  <c r="F398" i="8"/>
  <c r="G398" i="8"/>
  <c r="H398" i="8"/>
  <c r="I398" i="8"/>
  <c r="J398" i="8"/>
  <c r="K398" i="8"/>
  <c r="L398" i="8"/>
  <c r="M398" i="8"/>
  <c r="N398" i="8"/>
  <c r="O398" i="8"/>
  <c r="P398" i="8"/>
  <c r="Q398" i="8"/>
  <c r="R398" i="8"/>
  <c r="S398" i="8"/>
  <c r="T398" i="8"/>
  <c r="D399" i="8"/>
  <c r="E399" i="8"/>
  <c r="F399" i="8"/>
  <c r="G399" i="8"/>
  <c r="H399" i="8"/>
  <c r="I399" i="8"/>
  <c r="J399" i="8"/>
  <c r="K399" i="8"/>
  <c r="L399" i="8"/>
  <c r="M399" i="8"/>
  <c r="N399" i="8"/>
  <c r="O399" i="8"/>
  <c r="P399" i="8"/>
  <c r="Q399" i="8"/>
  <c r="R399" i="8"/>
  <c r="S399" i="8"/>
  <c r="T399" i="8"/>
  <c r="D400" i="8"/>
  <c r="E400" i="8"/>
  <c r="F400" i="8"/>
  <c r="G400" i="8"/>
  <c r="H400" i="8"/>
  <c r="I400" i="8"/>
  <c r="J400" i="8"/>
  <c r="K400" i="8"/>
  <c r="L400" i="8"/>
  <c r="M400" i="8"/>
  <c r="N400" i="8"/>
  <c r="O400" i="8"/>
  <c r="P400" i="8"/>
  <c r="Q400" i="8"/>
  <c r="R400" i="8"/>
  <c r="S400" i="8"/>
  <c r="T400" i="8"/>
  <c r="D401" i="8"/>
  <c r="E401" i="8"/>
  <c r="F401" i="8"/>
  <c r="G401" i="8"/>
  <c r="H401" i="8"/>
  <c r="I401" i="8"/>
  <c r="J401" i="8"/>
  <c r="K401" i="8"/>
  <c r="L401" i="8"/>
  <c r="M401" i="8"/>
  <c r="N401" i="8"/>
  <c r="O401" i="8"/>
  <c r="P401" i="8"/>
  <c r="Q401" i="8"/>
  <c r="R401" i="8"/>
  <c r="S401" i="8"/>
  <c r="T401" i="8"/>
  <c r="D402" i="8"/>
  <c r="E402" i="8"/>
  <c r="F402" i="8"/>
  <c r="G402" i="8"/>
  <c r="H402" i="8"/>
  <c r="I402" i="8"/>
  <c r="J402" i="8"/>
  <c r="K402" i="8"/>
  <c r="L402" i="8"/>
  <c r="M402" i="8"/>
  <c r="N402" i="8"/>
  <c r="O402" i="8"/>
  <c r="P402" i="8"/>
  <c r="Q402" i="8"/>
  <c r="R402" i="8"/>
  <c r="S402" i="8"/>
  <c r="T402" i="8"/>
  <c r="D403" i="8"/>
  <c r="E403" i="8"/>
  <c r="F403" i="8"/>
  <c r="G403" i="8"/>
  <c r="H403" i="8"/>
  <c r="I403" i="8"/>
  <c r="J403" i="8"/>
  <c r="K403" i="8"/>
  <c r="L403" i="8"/>
  <c r="M403" i="8"/>
  <c r="N403" i="8"/>
  <c r="O403" i="8"/>
  <c r="P403" i="8"/>
  <c r="Q403" i="8"/>
  <c r="R403" i="8"/>
  <c r="S403" i="8"/>
  <c r="T403" i="8"/>
  <c r="D404" i="8"/>
  <c r="E404" i="8"/>
  <c r="F404" i="8"/>
  <c r="G404" i="8"/>
  <c r="H404" i="8"/>
  <c r="I404" i="8"/>
  <c r="J404" i="8"/>
  <c r="K404" i="8"/>
  <c r="L404" i="8"/>
  <c r="M404" i="8"/>
  <c r="N404" i="8"/>
  <c r="O404" i="8"/>
  <c r="P404" i="8"/>
  <c r="Q404" i="8"/>
  <c r="R404" i="8"/>
  <c r="S404" i="8"/>
  <c r="T404" i="8"/>
  <c r="D405" i="8"/>
  <c r="E405" i="8"/>
  <c r="F405" i="8"/>
  <c r="G405" i="8"/>
  <c r="H405" i="8"/>
  <c r="I405" i="8"/>
  <c r="J405" i="8"/>
  <c r="K405" i="8"/>
  <c r="L405" i="8"/>
  <c r="M405" i="8"/>
  <c r="N405" i="8"/>
  <c r="O405" i="8"/>
  <c r="P405" i="8"/>
  <c r="Q405" i="8"/>
  <c r="R405" i="8"/>
  <c r="S405" i="8"/>
  <c r="T405" i="8"/>
  <c r="D406" i="8"/>
  <c r="E406" i="8"/>
  <c r="F406" i="8"/>
  <c r="G406" i="8"/>
  <c r="H406" i="8"/>
  <c r="I406" i="8"/>
  <c r="J406" i="8"/>
  <c r="K406" i="8"/>
  <c r="L406" i="8"/>
  <c r="M406" i="8"/>
  <c r="N406" i="8"/>
  <c r="O406" i="8"/>
  <c r="P406" i="8"/>
  <c r="Q406" i="8"/>
  <c r="R406" i="8"/>
  <c r="S406" i="8"/>
  <c r="T406" i="8"/>
  <c r="D407" i="8"/>
  <c r="E407" i="8"/>
  <c r="F407" i="8"/>
  <c r="G407" i="8"/>
  <c r="H407" i="8"/>
  <c r="I407" i="8"/>
  <c r="J407" i="8"/>
  <c r="K407" i="8"/>
  <c r="L407" i="8"/>
  <c r="M407" i="8"/>
  <c r="N407" i="8"/>
  <c r="O407" i="8"/>
  <c r="P407" i="8"/>
  <c r="Q407" i="8"/>
  <c r="R407" i="8"/>
  <c r="S407" i="8"/>
  <c r="T407" i="8"/>
  <c r="D408" i="8"/>
  <c r="E408" i="8"/>
  <c r="F408" i="8"/>
  <c r="G408" i="8"/>
  <c r="H408" i="8"/>
  <c r="I408" i="8"/>
  <c r="J408" i="8"/>
  <c r="K408" i="8"/>
  <c r="L408" i="8"/>
  <c r="M408" i="8"/>
  <c r="N408" i="8"/>
  <c r="O408" i="8"/>
  <c r="P408" i="8"/>
  <c r="Q408" i="8"/>
  <c r="R408" i="8"/>
  <c r="S408" i="8"/>
  <c r="T408" i="8"/>
  <c r="D409" i="8"/>
  <c r="E409" i="8"/>
  <c r="F409" i="8"/>
  <c r="G409" i="8"/>
  <c r="H409" i="8"/>
  <c r="I409" i="8"/>
  <c r="J409" i="8"/>
  <c r="K409" i="8"/>
  <c r="L409" i="8"/>
  <c r="M409" i="8"/>
  <c r="N409" i="8"/>
  <c r="O409" i="8"/>
  <c r="P409" i="8"/>
  <c r="Q409" i="8"/>
  <c r="R409" i="8"/>
  <c r="S409" i="8"/>
  <c r="T409" i="8"/>
  <c r="D410" i="8"/>
  <c r="E410" i="8"/>
  <c r="F410" i="8"/>
  <c r="G410" i="8"/>
  <c r="H410" i="8"/>
  <c r="I410" i="8"/>
  <c r="J410" i="8"/>
  <c r="K410" i="8"/>
  <c r="L410" i="8"/>
  <c r="M410" i="8"/>
  <c r="N410" i="8"/>
  <c r="O410" i="8"/>
  <c r="P410" i="8"/>
  <c r="Q410" i="8"/>
  <c r="R410" i="8"/>
  <c r="S410" i="8"/>
  <c r="T410" i="8"/>
  <c r="D411" i="8"/>
  <c r="E411" i="8"/>
  <c r="F411" i="8"/>
  <c r="G411" i="8"/>
  <c r="H411" i="8"/>
  <c r="I411" i="8"/>
  <c r="J411" i="8"/>
  <c r="K411" i="8"/>
  <c r="L411" i="8"/>
  <c r="M411" i="8"/>
  <c r="N411" i="8"/>
  <c r="O411" i="8"/>
  <c r="P411" i="8"/>
  <c r="Q411" i="8"/>
  <c r="R411" i="8"/>
  <c r="S411" i="8"/>
  <c r="T411" i="8"/>
  <c r="D412" i="8"/>
  <c r="E412" i="8"/>
  <c r="F412" i="8"/>
  <c r="G412" i="8"/>
  <c r="H412" i="8"/>
  <c r="I412" i="8"/>
  <c r="J412" i="8"/>
  <c r="K412" i="8"/>
  <c r="L412" i="8"/>
  <c r="M412" i="8"/>
  <c r="N412" i="8"/>
  <c r="O412" i="8"/>
  <c r="P412" i="8"/>
  <c r="Q412" i="8"/>
  <c r="R412" i="8"/>
  <c r="S412" i="8"/>
  <c r="T412" i="8"/>
  <c r="D413" i="8"/>
  <c r="E413" i="8"/>
  <c r="F413" i="8"/>
  <c r="G413" i="8"/>
  <c r="H413" i="8"/>
  <c r="I413" i="8"/>
  <c r="J413" i="8"/>
  <c r="K413" i="8"/>
  <c r="L413" i="8"/>
  <c r="M413" i="8"/>
  <c r="N413" i="8"/>
  <c r="O413" i="8"/>
  <c r="P413" i="8"/>
  <c r="Q413" i="8"/>
  <c r="R413" i="8"/>
  <c r="S413" i="8"/>
  <c r="T413" i="8"/>
  <c r="D414" i="8"/>
  <c r="E414" i="8"/>
  <c r="F414" i="8"/>
  <c r="G414" i="8"/>
  <c r="H414" i="8"/>
  <c r="I414" i="8"/>
  <c r="J414" i="8"/>
  <c r="K414" i="8"/>
  <c r="L414" i="8"/>
  <c r="M414" i="8"/>
  <c r="N414" i="8"/>
  <c r="O414" i="8"/>
  <c r="P414" i="8"/>
  <c r="Q414" i="8"/>
  <c r="R414" i="8"/>
  <c r="S414" i="8"/>
  <c r="T414" i="8"/>
  <c r="D415" i="8"/>
  <c r="E415" i="8"/>
  <c r="F415" i="8"/>
  <c r="G415" i="8"/>
  <c r="H415" i="8"/>
  <c r="I415" i="8"/>
  <c r="J415" i="8"/>
  <c r="K415" i="8"/>
  <c r="L415" i="8"/>
  <c r="M415" i="8"/>
  <c r="N415" i="8"/>
  <c r="O415" i="8"/>
  <c r="P415" i="8"/>
  <c r="Q415" i="8"/>
  <c r="R415" i="8"/>
  <c r="S415" i="8"/>
  <c r="T415" i="8"/>
  <c r="D416" i="8"/>
  <c r="E416" i="8"/>
  <c r="F416" i="8"/>
  <c r="G416" i="8"/>
  <c r="H416" i="8"/>
  <c r="I416" i="8"/>
  <c r="J416" i="8"/>
  <c r="K416" i="8"/>
  <c r="L416" i="8"/>
  <c r="M416" i="8"/>
  <c r="N416" i="8"/>
  <c r="O416" i="8"/>
  <c r="P416" i="8"/>
  <c r="Q416" i="8"/>
  <c r="R416" i="8"/>
  <c r="S416" i="8"/>
  <c r="T416" i="8"/>
  <c r="D417" i="8"/>
  <c r="E417" i="8"/>
  <c r="F417" i="8"/>
  <c r="G417" i="8"/>
  <c r="H417" i="8"/>
  <c r="I417" i="8"/>
  <c r="J417" i="8"/>
  <c r="K417" i="8"/>
  <c r="L417" i="8"/>
  <c r="M417" i="8"/>
  <c r="N417" i="8"/>
  <c r="O417" i="8"/>
  <c r="P417" i="8"/>
  <c r="Q417" i="8"/>
  <c r="R417" i="8"/>
  <c r="S417" i="8"/>
  <c r="T417" i="8"/>
  <c r="D418" i="8"/>
  <c r="E418" i="8"/>
  <c r="F418" i="8"/>
  <c r="G418" i="8"/>
  <c r="H418" i="8"/>
  <c r="I418" i="8"/>
  <c r="J418" i="8"/>
  <c r="K418" i="8"/>
  <c r="L418" i="8"/>
  <c r="M418" i="8"/>
  <c r="N418" i="8"/>
  <c r="O418" i="8"/>
  <c r="P418" i="8"/>
  <c r="Q418" i="8"/>
  <c r="R418" i="8"/>
  <c r="S418" i="8"/>
  <c r="T418" i="8"/>
  <c r="D419" i="8"/>
  <c r="E419" i="8"/>
  <c r="F419" i="8"/>
  <c r="G419" i="8"/>
  <c r="H419" i="8"/>
  <c r="I419" i="8"/>
  <c r="J419" i="8"/>
  <c r="K419" i="8"/>
  <c r="L419" i="8"/>
  <c r="M419" i="8"/>
  <c r="N419" i="8"/>
  <c r="O419" i="8"/>
  <c r="P419" i="8"/>
  <c r="Q419" i="8"/>
  <c r="R419" i="8"/>
  <c r="S419" i="8"/>
  <c r="T419" i="8"/>
  <c r="D420" i="8"/>
  <c r="E420" i="8"/>
  <c r="F420" i="8"/>
  <c r="G420" i="8"/>
  <c r="H420" i="8"/>
  <c r="I420" i="8"/>
  <c r="J420" i="8"/>
  <c r="K420" i="8"/>
  <c r="L420" i="8"/>
  <c r="M420" i="8"/>
  <c r="N420" i="8"/>
  <c r="O420" i="8"/>
  <c r="P420" i="8"/>
  <c r="Q420" i="8"/>
  <c r="R420" i="8"/>
  <c r="S420" i="8"/>
  <c r="T420" i="8"/>
  <c r="D421" i="8"/>
  <c r="E421" i="8"/>
  <c r="F421" i="8"/>
  <c r="G421" i="8"/>
  <c r="H421" i="8"/>
  <c r="I421" i="8"/>
  <c r="J421" i="8"/>
  <c r="K421" i="8"/>
  <c r="L421" i="8"/>
  <c r="M421" i="8"/>
  <c r="N421" i="8"/>
  <c r="O421" i="8"/>
  <c r="P421" i="8"/>
  <c r="Q421" i="8"/>
  <c r="R421" i="8"/>
  <c r="S421" i="8"/>
  <c r="T421" i="8"/>
  <c r="D422" i="8"/>
  <c r="E422" i="8"/>
  <c r="F422" i="8"/>
  <c r="G422" i="8"/>
  <c r="H422" i="8"/>
  <c r="I422" i="8"/>
  <c r="J422" i="8"/>
  <c r="K422" i="8"/>
  <c r="L422" i="8"/>
  <c r="M422" i="8"/>
  <c r="N422" i="8"/>
  <c r="O422" i="8"/>
  <c r="P422" i="8"/>
  <c r="Q422" i="8"/>
  <c r="R422" i="8"/>
  <c r="S422" i="8"/>
  <c r="T422" i="8"/>
  <c r="D423" i="8"/>
  <c r="E423" i="8"/>
  <c r="F423" i="8"/>
  <c r="G423" i="8"/>
  <c r="H423" i="8"/>
  <c r="I423" i="8"/>
  <c r="J423" i="8"/>
  <c r="K423" i="8"/>
  <c r="L423" i="8"/>
  <c r="M423" i="8"/>
  <c r="N423" i="8"/>
  <c r="O423" i="8"/>
  <c r="P423" i="8"/>
  <c r="Q423" i="8"/>
  <c r="R423" i="8"/>
  <c r="S423" i="8"/>
  <c r="T423" i="8"/>
  <c r="D424" i="8"/>
  <c r="E424" i="8"/>
  <c r="F424" i="8"/>
  <c r="G424" i="8"/>
  <c r="H424" i="8"/>
  <c r="I424" i="8"/>
  <c r="J424" i="8"/>
  <c r="K424" i="8"/>
  <c r="L424" i="8"/>
  <c r="M424" i="8"/>
  <c r="N424" i="8"/>
  <c r="O424" i="8"/>
  <c r="P424" i="8"/>
  <c r="Q424" i="8"/>
  <c r="R424" i="8"/>
  <c r="S424" i="8"/>
  <c r="T424" i="8"/>
  <c r="D425" i="8"/>
  <c r="E425" i="8"/>
  <c r="F425" i="8"/>
  <c r="G425" i="8"/>
  <c r="H425" i="8"/>
  <c r="I425" i="8"/>
  <c r="J425" i="8"/>
  <c r="K425" i="8"/>
  <c r="L425" i="8"/>
  <c r="M425" i="8"/>
  <c r="N425" i="8"/>
  <c r="O425" i="8"/>
  <c r="P425" i="8"/>
  <c r="Q425" i="8"/>
  <c r="R425" i="8"/>
  <c r="S425" i="8"/>
  <c r="T425" i="8"/>
  <c r="D426" i="8"/>
  <c r="E426" i="8"/>
  <c r="F426" i="8"/>
  <c r="G426" i="8"/>
  <c r="H426" i="8"/>
  <c r="I426" i="8"/>
  <c r="J426" i="8"/>
  <c r="K426" i="8"/>
  <c r="L426" i="8"/>
  <c r="M426" i="8"/>
  <c r="N426" i="8"/>
  <c r="O426" i="8"/>
  <c r="P426" i="8"/>
  <c r="Q426" i="8"/>
  <c r="R426" i="8"/>
  <c r="S426" i="8"/>
  <c r="T426" i="8"/>
  <c r="D427" i="8"/>
  <c r="E427" i="8"/>
  <c r="F427" i="8"/>
  <c r="G427" i="8"/>
  <c r="H427" i="8"/>
  <c r="I427" i="8"/>
  <c r="J427" i="8"/>
  <c r="K427" i="8"/>
  <c r="L427" i="8"/>
  <c r="M427" i="8"/>
  <c r="N427" i="8"/>
  <c r="O427" i="8"/>
  <c r="P427" i="8"/>
  <c r="Q427" i="8"/>
  <c r="R427" i="8"/>
  <c r="S427" i="8"/>
  <c r="T427" i="8"/>
  <c r="D428" i="8"/>
  <c r="E428" i="8"/>
  <c r="F428" i="8"/>
  <c r="G428" i="8"/>
  <c r="H428" i="8"/>
  <c r="I428" i="8"/>
  <c r="J428" i="8"/>
  <c r="K428" i="8"/>
  <c r="L428" i="8"/>
  <c r="M428" i="8"/>
  <c r="N428" i="8"/>
  <c r="O428" i="8"/>
  <c r="P428" i="8"/>
  <c r="Q428" i="8"/>
  <c r="R428" i="8"/>
  <c r="S428" i="8"/>
  <c r="T428" i="8"/>
  <c r="D429" i="8"/>
  <c r="E429" i="8"/>
  <c r="F429" i="8"/>
  <c r="G429" i="8"/>
  <c r="H429" i="8"/>
  <c r="I429" i="8"/>
  <c r="J429" i="8"/>
  <c r="K429" i="8"/>
  <c r="L429" i="8"/>
  <c r="M429" i="8"/>
  <c r="N429" i="8"/>
  <c r="O429" i="8"/>
  <c r="P429" i="8"/>
  <c r="Q429" i="8"/>
  <c r="R429" i="8"/>
  <c r="S429" i="8"/>
  <c r="T429" i="8"/>
  <c r="D430" i="8"/>
  <c r="E430" i="8"/>
  <c r="F430" i="8"/>
  <c r="G430" i="8"/>
  <c r="H430" i="8"/>
  <c r="I430" i="8"/>
  <c r="J430" i="8"/>
  <c r="K430" i="8"/>
  <c r="L430" i="8"/>
  <c r="M430" i="8"/>
  <c r="N430" i="8"/>
  <c r="O430" i="8"/>
  <c r="P430" i="8"/>
  <c r="Q430" i="8"/>
  <c r="R430" i="8"/>
  <c r="S430" i="8"/>
  <c r="T430" i="8"/>
  <c r="D431" i="8"/>
  <c r="E431" i="8"/>
  <c r="F431" i="8"/>
  <c r="G431" i="8"/>
  <c r="H431" i="8"/>
  <c r="I431" i="8"/>
  <c r="J431" i="8"/>
  <c r="K431" i="8"/>
  <c r="L431" i="8"/>
  <c r="M431" i="8"/>
  <c r="N431" i="8"/>
  <c r="O431" i="8"/>
  <c r="P431" i="8"/>
  <c r="Q431" i="8"/>
  <c r="R431" i="8"/>
  <c r="S431" i="8"/>
  <c r="T431" i="8"/>
  <c r="D432" i="8"/>
  <c r="E432" i="8"/>
  <c r="F432" i="8"/>
  <c r="G432" i="8"/>
  <c r="H432" i="8"/>
  <c r="I432" i="8"/>
  <c r="J432" i="8"/>
  <c r="K432" i="8"/>
  <c r="L432" i="8"/>
  <c r="M432" i="8"/>
  <c r="N432" i="8"/>
  <c r="O432" i="8"/>
  <c r="P432" i="8"/>
  <c r="Q432" i="8"/>
  <c r="R432" i="8"/>
  <c r="S432" i="8"/>
  <c r="T432" i="8"/>
  <c r="D433" i="8"/>
  <c r="E433" i="8"/>
  <c r="F433" i="8"/>
  <c r="G433" i="8"/>
  <c r="H433" i="8"/>
  <c r="I433" i="8"/>
  <c r="J433" i="8"/>
  <c r="K433" i="8"/>
  <c r="L433" i="8"/>
  <c r="M433" i="8"/>
  <c r="N433" i="8"/>
  <c r="O433" i="8"/>
  <c r="P433" i="8"/>
  <c r="Q433" i="8"/>
  <c r="R433" i="8"/>
  <c r="S433" i="8"/>
  <c r="T433" i="8"/>
  <c r="D434" i="8"/>
  <c r="E434" i="8"/>
  <c r="F434" i="8"/>
  <c r="G434" i="8"/>
  <c r="H434" i="8"/>
  <c r="I434" i="8"/>
  <c r="J434" i="8"/>
  <c r="K434" i="8"/>
  <c r="L434" i="8"/>
  <c r="M434" i="8"/>
  <c r="N434" i="8"/>
  <c r="O434" i="8"/>
  <c r="P434" i="8"/>
  <c r="Q434" i="8"/>
  <c r="R434" i="8"/>
  <c r="S434" i="8"/>
  <c r="T434" i="8"/>
  <c r="D435" i="8"/>
  <c r="E435" i="8"/>
  <c r="F435" i="8"/>
  <c r="G435" i="8"/>
  <c r="H435" i="8"/>
  <c r="I435" i="8"/>
  <c r="J435" i="8"/>
  <c r="K435" i="8"/>
  <c r="L435" i="8"/>
  <c r="M435" i="8"/>
  <c r="N435" i="8"/>
  <c r="O435" i="8"/>
  <c r="P435" i="8"/>
  <c r="Q435" i="8"/>
  <c r="R435" i="8"/>
  <c r="S435" i="8"/>
  <c r="T435" i="8"/>
  <c r="D436" i="8"/>
  <c r="E436" i="8"/>
  <c r="F436" i="8"/>
  <c r="G436" i="8"/>
  <c r="H436" i="8"/>
  <c r="I436" i="8"/>
  <c r="J436" i="8"/>
  <c r="K436" i="8"/>
  <c r="L436" i="8"/>
  <c r="M436" i="8"/>
  <c r="N436" i="8"/>
  <c r="O436" i="8"/>
  <c r="P436" i="8"/>
  <c r="Q436" i="8"/>
  <c r="R436" i="8"/>
  <c r="S436" i="8"/>
  <c r="T436" i="8"/>
  <c r="D437" i="8"/>
  <c r="E437" i="8"/>
  <c r="F437" i="8"/>
  <c r="G437" i="8"/>
  <c r="H437" i="8"/>
  <c r="I437" i="8"/>
  <c r="J437" i="8"/>
  <c r="K437" i="8"/>
  <c r="L437" i="8"/>
  <c r="M437" i="8"/>
  <c r="N437" i="8"/>
  <c r="O437" i="8"/>
  <c r="P437" i="8"/>
  <c r="Q437" i="8"/>
  <c r="R437" i="8"/>
  <c r="S437" i="8"/>
  <c r="T437" i="8"/>
  <c r="D438" i="8"/>
  <c r="E438" i="8"/>
  <c r="F438" i="8"/>
  <c r="G438" i="8"/>
  <c r="H438" i="8"/>
  <c r="I438" i="8"/>
  <c r="J438" i="8"/>
  <c r="K438" i="8"/>
  <c r="L438" i="8"/>
  <c r="M438" i="8"/>
  <c r="N438" i="8"/>
  <c r="O438" i="8"/>
  <c r="P438" i="8"/>
  <c r="Q438" i="8"/>
  <c r="R438" i="8"/>
  <c r="S438" i="8"/>
  <c r="T438" i="8"/>
  <c r="D439" i="8"/>
  <c r="E439" i="8"/>
  <c r="F439" i="8"/>
  <c r="G439" i="8"/>
  <c r="H439" i="8"/>
  <c r="I439" i="8"/>
  <c r="J439" i="8"/>
  <c r="K439" i="8"/>
  <c r="L439" i="8"/>
  <c r="M439" i="8"/>
  <c r="N439" i="8"/>
  <c r="O439" i="8"/>
  <c r="P439" i="8"/>
  <c r="Q439" i="8"/>
  <c r="R439" i="8"/>
  <c r="S439" i="8"/>
  <c r="T439" i="8"/>
  <c r="D440" i="8"/>
  <c r="E440" i="8"/>
  <c r="F440" i="8"/>
  <c r="G440" i="8"/>
  <c r="H440" i="8"/>
  <c r="I440" i="8"/>
  <c r="J440" i="8"/>
  <c r="K440" i="8"/>
  <c r="L440" i="8"/>
  <c r="M440" i="8"/>
  <c r="N440" i="8"/>
  <c r="O440" i="8"/>
  <c r="P440" i="8"/>
  <c r="Q440" i="8"/>
  <c r="R440" i="8"/>
  <c r="S440" i="8"/>
  <c r="T440" i="8"/>
  <c r="D441" i="8"/>
  <c r="E441" i="8"/>
  <c r="F441" i="8"/>
  <c r="G441" i="8"/>
  <c r="H441" i="8"/>
  <c r="I441" i="8"/>
  <c r="J441" i="8"/>
  <c r="K441" i="8"/>
  <c r="L441" i="8"/>
  <c r="M441" i="8"/>
  <c r="N441" i="8"/>
  <c r="O441" i="8"/>
  <c r="P441" i="8"/>
  <c r="Q441" i="8"/>
  <c r="R441" i="8"/>
  <c r="S441" i="8"/>
  <c r="T441" i="8"/>
  <c r="D442" i="8"/>
  <c r="E442" i="8"/>
  <c r="F442" i="8"/>
  <c r="G442" i="8"/>
  <c r="H442" i="8"/>
  <c r="I442" i="8"/>
  <c r="J442" i="8"/>
  <c r="K442" i="8"/>
  <c r="L442" i="8"/>
  <c r="M442" i="8"/>
  <c r="N442" i="8"/>
  <c r="O442" i="8"/>
  <c r="P442" i="8"/>
  <c r="Q442" i="8"/>
  <c r="R442" i="8"/>
  <c r="S442" i="8"/>
  <c r="T442" i="8"/>
  <c r="D443" i="8"/>
  <c r="E443" i="8"/>
  <c r="F443" i="8"/>
  <c r="G443" i="8"/>
  <c r="H443" i="8"/>
  <c r="I443" i="8"/>
  <c r="J443" i="8"/>
  <c r="K443" i="8"/>
  <c r="L443" i="8"/>
  <c r="M443" i="8"/>
  <c r="N443" i="8"/>
  <c r="O443" i="8"/>
  <c r="P443" i="8"/>
  <c r="Q443" i="8"/>
  <c r="R443" i="8"/>
  <c r="S443" i="8"/>
  <c r="T443" i="8"/>
  <c r="D444" i="8"/>
  <c r="E444" i="8"/>
  <c r="F444" i="8"/>
  <c r="G444" i="8"/>
  <c r="H444" i="8"/>
  <c r="I444" i="8"/>
  <c r="J444" i="8"/>
  <c r="K444" i="8"/>
  <c r="L444" i="8"/>
  <c r="M444" i="8"/>
  <c r="N444" i="8"/>
  <c r="O444" i="8"/>
  <c r="P444" i="8"/>
  <c r="Q444" i="8"/>
  <c r="R444" i="8"/>
  <c r="S444" i="8"/>
  <c r="T444" i="8"/>
  <c r="D445" i="8"/>
  <c r="E445" i="8"/>
  <c r="F445" i="8"/>
  <c r="G445" i="8"/>
  <c r="H445" i="8"/>
  <c r="I445" i="8"/>
  <c r="J445" i="8"/>
  <c r="K445" i="8"/>
  <c r="L445" i="8"/>
  <c r="M445" i="8"/>
  <c r="N445" i="8"/>
  <c r="O445" i="8"/>
  <c r="P445" i="8"/>
  <c r="Q445" i="8"/>
  <c r="R445" i="8"/>
  <c r="S445" i="8"/>
  <c r="T445" i="8"/>
  <c r="D446" i="8"/>
  <c r="E446" i="8"/>
  <c r="F446" i="8"/>
  <c r="G446" i="8"/>
  <c r="H446" i="8"/>
  <c r="I446" i="8"/>
  <c r="J446" i="8"/>
  <c r="K446" i="8"/>
  <c r="L446" i="8"/>
  <c r="M446" i="8"/>
  <c r="N446" i="8"/>
  <c r="O446" i="8"/>
  <c r="P446" i="8"/>
  <c r="Q446" i="8"/>
  <c r="R446" i="8"/>
  <c r="S446" i="8"/>
  <c r="T446" i="8"/>
  <c r="D447" i="8"/>
  <c r="E447" i="8"/>
  <c r="F447" i="8"/>
  <c r="G447" i="8"/>
  <c r="H447" i="8"/>
  <c r="I447" i="8"/>
  <c r="J447" i="8"/>
  <c r="K447" i="8"/>
  <c r="L447" i="8"/>
  <c r="M447" i="8"/>
  <c r="N447" i="8"/>
  <c r="O447" i="8"/>
  <c r="P447" i="8"/>
  <c r="Q447" i="8"/>
  <c r="R447" i="8"/>
  <c r="S447" i="8"/>
  <c r="T447" i="8"/>
  <c r="D448" i="8"/>
  <c r="E448" i="8"/>
  <c r="F448" i="8"/>
  <c r="G448" i="8"/>
  <c r="H448" i="8"/>
  <c r="I448" i="8"/>
  <c r="J448" i="8"/>
  <c r="K448" i="8"/>
  <c r="L448" i="8"/>
  <c r="M448" i="8"/>
  <c r="N448" i="8"/>
  <c r="O448" i="8"/>
  <c r="P448" i="8"/>
  <c r="Q448" i="8"/>
  <c r="R448" i="8"/>
  <c r="S448" i="8"/>
  <c r="T448" i="8"/>
  <c r="D449" i="8"/>
  <c r="E449" i="8"/>
  <c r="F449" i="8"/>
  <c r="G449" i="8"/>
  <c r="H449" i="8"/>
  <c r="I449" i="8"/>
  <c r="J449" i="8"/>
  <c r="K449" i="8"/>
  <c r="L449" i="8"/>
  <c r="M449" i="8"/>
  <c r="N449" i="8"/>
  <c r="O449" i="8"/>
  <c r="P449" i="8"/>
  <c r="Q449" i="8"/>
  <c r="R449" i="8"/>
  <c r="S449" i="8"/>
  <c r="T449" i="8"/>
  <c r="D450" i="8"/>
  <c r="E450" i="8"/>
  <c r="F450" i="8"/>
  <c r="G450" i="8"/>
  <c r="H450" i="8"/>
  <c r="I450" i="8"/>
  <c r="J450" i="8"/>
  <c r="K450" i="8"/>
  <c r="L450" i="8"/>
  <c r="M450" i="8"/>
  <c r="N450" i="8"/>
  <c r="O450" i="8"/>
  <c r="P450" i="8"/>
  <c r="Q450" i="8"/>
  <c r="R450" i="8"/>
  <c r="S450" i="8"/>
  <c r="T450" i="8"/>
  <c r="D451" i="8"/>
  <c r="E451" i="8"/>
  <c r="F451" i="8"/>
  <c r="G451" i="8"/>
  <c r="H451" i="8"/>
  <c r="I451" i="8"/>
  <c r="J451" i="8"/>
  <c r="K451" i="8"/>
  <c r="L451" i="8"/>
  <c r="M451" i="8"/>
  <c r="N451" i="8"/>
  <c r="O451" i="8"/>
  <c r="P451" i="8"/>
  <c r="Q451" i="8"/>
  <c r="R451" i="8"/>
  <c r="S451" i="8"/>
  <c r="T451" i="8"/>
  <c r="D452" i="8"/>
  <c r="E452" i="8"/>
  <c r="F452" i="8"/>
  <c r="G452" i="8"/>
  <c r="H452" i="8"/>
  <c r="I452" i="8"/>
  <c r="J452" i="8"/>
  <c r="K452" i="8"/>
  <c r="L452" i="8"/>
  <c r="M452" i="8"/>
  <c r="N452" i="8"/>
  <c r="O452" i="8"/>
  <c r="P452" i="8"/>
  <c r="Q452" i="8"/>
  <c r="R452" i="8"/>
  <c r="S452" i="8"/>
  <c r="T452" i="8"/>
  <c r="D453" i="8"/>
  <c r="E453" i="8"/>
  <c r="F453" i="8"/>
  <c r="G453" i="8"/>
  <c r="H453" i="8"/>
  <c r="I453" i="8"/>
  <c r="J453" i="8"/>
  <c r="K453" i="8"/>
  <c r="L453" i="8"/>
  <c r="M453" i="8"/>
  <c r="N453" i="8"/>
  <c r="O453" i="8"/>
  <c r="P453" i="8"/>
  <c r="Q453" i="8"/>
  <c r="R453" i="8"/>
  <c r="S453" i="8"/>
  <c r="T453" i="8"/>
  <c r="D454" i="8"/>
  <c r="E454" i="8"/>
  <c r="F454" i="8"/>
  <c r="G454" i="8"/>
  <c r="H454" i="8"/>
  <c r="I454" i="8"/>
  <c r="J454" i="8"/>
  <c r="K454" i="8"/>
  <c r="L454" i="8"/>
  <c r="M454" i="8"/>
  <c r="N454" i="8"/>
  <c r="O454" i="8"/>
  <c r="P454" i="8"/>
  <c r="Q454" i="8"/>
  <c r="R454" i="8"/>
  <c r="S454" i="8"/>
  <c r="T454" i="8"/>
  <c r="D455" i="8"/>
  <c r="E455" i="8"/>
  <c r="F455" i="8"/>
  <c r="G455" i="8"/>
  <c r="H455" i="8"/>
  <c r="I455" i="8"/>
  <c r="J455" i="8"/>
  <c r="K455" i="8"/>
  <c r="L455" i="8"/>
  <c r="M455" i="8"/>
  <c r="N455" i="8"/>
  <c r="O455" i="8"/>
  <c r="P455" i="8"/>
  <c r="Q455" i="8"/>
  <c r="R455" i="8"/>
  <c r="S455" i="8"/>
  <c r="T455" i="8"/>
  <c r="D456" i="8"/>
  <c r="E456" i="8"/>
  <c r="F456" i="8"/>
  <c r="G456" i="8"/>
  <c r="H456" i="8"/>
  <c r="I456" i="8"/>
  <c r="J456" i="8"/>
  <c r="K456" i="8"/>
  <c r="L456" i="8"/>
  <c r="M456" i="8"/>
  <c r="N456" i="8"/>
  <c r="O456" i="8"/>
  <c r="P456" i="8"/>
  <c r="Q456" i="8"/>
  <c r="R456" i="8"/>
  <c r="S456" i="8"/>
  <c r="T456" i="8"/>
  <c r="D457" i="8"/>
  <c r="E457" i="8"/>
  <c r="F457" i="8"/>
  <c r="G457" i="8"/>
  <c r="H457" i="8"/>
  <c r="I457" i="8"/>
  <c r="J457" i="8"/>
  <c r="K457" i="8"/>
  <c r="L457" i="8"/>
  <c r="M457" i="8"/>
  <c r="N457" i="8"/>
  <c r="O457" i="8"/>
  <c r="P457" i="8"/>
  <c r="Q457" i="8"/>
  <c r="R457" i="8"/>
  <c r="S457" i="8"/>
  <c r="T457" i="8"/>
  <c r="D458" i="8"/>
  <c r="E458" i="8"/>
  <c r="F458" i="8"/>
  <c r="G458" i="8"/>
  <c r="H458" i="8"/>
  <c r="I458" i="8"/>
  <c r="J458" i="8"/>
  <c r="K458" i="8"/>
  <c r="L458" i="8"/>
  <c r="M458" i="8"/>
  <c r="N458" i="8"/>
  <c r="O458" i="8"/>
  <c r="P458" i="8"/>
  <c r="Q458" i="8"/>
  <c r="R458" i="8"/>
  <c r="S458" i="8"/>
  <c r="T458" i="8"/>
  <c r="D459" i="8"/>
  <c r="E459" i="8"/>
  <c r="F459" i="8"/>
  <c r="G459" i="8"/>
  <c r="H459" i="8"/>
  <c r="I459" i="8"/>
  <c r="J459" i="8"/>
  <c r="K459" i="8"/>
  <c r="L459" i="8"/>
  <c r="M459" i="8"/>
  <c r="N459" i="8"/>
  <c r="O459" i="8"/>
  <c r="P459" i="8"/>
  <c r="Q459" i="8"/>
  <c r="R459" i="8"/>
  <c r="S459" i="8"/>
  <c r="T459" i="8"/>
  <c r="D460" i="8"/>
  <c r="E460" i="8"/>
  <c r="F460" i="8"/>
  <c r="G460" i="8"/>
  <c r="H460" i="8"/>
  <c r="I460" i="8"/>
  <c r="J460" i="8"/>
  <c r="K460" i="8"/>
  <c r="L460" i="8"/>
  <c r="M460" i="8"/>
  <c r="N460" i="8"/>
  <c r="O460" i="8"/>
  <c r="P460" i="8"/>
  <c r="Q460" i="8"/>
  <c r="R460" i="8"/>
  <c r="S460" i="8"/>
  <c r="T460" i="8"/>
  <c r="D461" i="8"/>
  <c r="E461" i="8"/>
  <c r="F461" i="8"/>
  <c r="G461" i="8"/>
  <c r="H461" i="8"/>
  <c r="I461" i="8"/>
  <c r="J461" i="8"/>
  <c r="K461" i="8"/>
  <c r="L461" i="8"/>
  <c r="M461" i="8"/>
  <c r="N461" i="8"/>
  <c r="O461" i="8"/>
  <c r="P461" i="8"/>
  <c r="Q461" i="8"/>
  <c r="R461" i="8"/>
  <c r="S461" i="8"/>
  <c r="T461" i="8"/>
  <c r="D462" i="8"/>
  <c r="E462" i="8"/>
  <c r="F462" i="8"/>
  <c r="G462" i="8"/>
  <c r="H462" i="8"/>
  <c r="I462" i="8"/>
  <c r="J462" i="8"/>
  <c r="K462" i="8"/>
  <c r="L462" i="8"/>
  <c r="M462" i="8"/>
  <c r="N462" i="8"/>
  <c r="O462" i="8"/>
  <c r="P462" i="8"/>
  <c r="Q462" i="8"/>
  <c r="R462" i="8"/>
  <c r="S462" i="8"/>
  <c r="T462" i="8"/>
  <c r="D463" i="8"/>
  <c r="E463" i="8"/>
  <c r="F463" i="8"/>
  <c r="G463" i="8"/>
  <c r="H463" i="8"/>
  <c r="I463" i="8"/>
  <c r="J463" i="8"/>
  <c r="K463" i="8"/>
  <c r="L463" i="8"/>
  <c r="M463" i="8"/>
  <c r="N463" i="8"/>
  <c r="O463" i="8"/>
  <c r="P463" i="8"/>
  <c r="Q463" i="8"/>
  <c r="R463" i="8"/>
  <c r="S463" i="8"/>
  <c r="T463" i="8"/>
  <c r="D464" i="8"/>
  <c r="E464" i="8"/>
  <c r="F464" i="8"/>
  <c r="G464" i="8"/>
  <c r="H464" i="8"/>
  <c r="I464" i="8"/>
  <c r="J464" i="8"/>
  <c r="K464" i="8"/>
  <c r="L464" i="8"/>
  <c r="M464" i="8"/>
  <c r="N464" i="8"/>
  <c r="O464" i="8"/>
  <c r="P464" i="8"/>
  <c r="Q464" i="8"/>
  <c r="R464" i="8"/>
  <c r="S464" i="8"/>
  <c r="T464" i="8"/>
  <c r="D465" i="8"/>
  <c r="E465" i="8"/>
  <c r="F465" i="8"/>
  <c r="G465" i="8"/>
  <c r="H465" i="8"/>
  <c r="I465" i="8"/>
  <c r="J465" i="8"/>
  <c r="K465" i="8"/>
  <c r="L465" i="8"/>
  <c r="M465" i="8"/>
  <c r="N465" i="8"/>
  <c r="O465" i="8"/>
  <c r="P465" i="8"/>
  <c r="Q465" i="8"/>
  <c r="R465" i="8"/>
  <c r="S465" i="8"/>
  <c r="T465" i="8"/>
  <c r="D466" i="8"/>
  <c r="E466" i="8"/>
  <c r="F466" i="8"/>
  <c r="G466" i="8"/>
  <c r="H466" i="8"/>
  <c r="I466" i="8"/>
  <c r="J466" i="8"/>
  <c r="K466" i="8"/>
  <c r="L466" i="8"/>
  <c r="M466" i="8"/>
  <c r="N466" i="8"/>
  <c r="O466" i="8"/>
  <c r="P466" i="8"/>
  <c r="Q466" i="8"/>
  <c r="R466" i="8"/>
  <c r="S466" i="8"/>
  <c r="T466" i="8"/>
  <c r="D467" i="8"/>
  <c r="E467" i="8"/>
  <c r="F467" i="8"/>
  <c r="G467" i="8"/>
  <c r="H467" i="8"/>
  <c r="I467" i="8"/>
  <c r="J467" i="8"/>
  <c r="K467" i="8"/>
  <c r="L467" i="8"/>
  <c r="M467" i="8"/>
  <c r="N467" i="8"/>
  <c r="O467" i="8"/>
  <c r="P467" i="8"/>
  <c r="Q467" i="8"/>
  <c r="R467" i="8"/>
  <c r="S467" i="8"/>
  <c r="T467" i="8"/>
  <c r="D468" i="8"/>
  <c r="E468" i="8"/>
  <c r="F468" i="8"/>
  <c r="G468" i="8"/>
  <c r="H468" i="8"/>
  <c r="I468" i="8"/>
  <c r="J468" i="8"/>
  <c r="K468" i="8"/>
  <c r="L468" i="8"/>
  <c r="M468" i="8"/>
  <c r="N468" i="8"/>
  <c r="O468" i="8"/>
  <c r="P468" i="8"/>
  <c r="Q468" i="8"/>
  <c r="R468" i="8"/>
  <c r="S468" i="8"/>
  <c r="T468" i="8"/>
  <c r="D469" i="8"/>
  <c r="E469" i="8"/>
  <c r="F469" i="8"/>
  <c r="G469" i="8"/>
  <c r="H469" i="8"/>
  <c r="I469" i="8"/>
  <c r="J469" i="8"/>
  <c r="K469" i="8"/>
  <c r="L469" i="8"/>
  <c r="M469" i="8"/>
  <c r="N469" i="8"/>
  <c r="O469" i="8"/>
  <c r="P469" i="8"/>
  <c r="Q469" i="8"/>
  <c r="R469" i="8"/>
  <c r="S469" i="8"/>
  <c r="T469" i="8"/>
  <c r="D470" i="8"/>
  <c r="E470" i="8"/>
  <c r="F470" i="8"/>
  <c r="G470" i="8"/>
  <c r="H470" i="8"/>
  <c r="I470" i="8"/>
  <c r="J470" i="8"/>
  <c r="K470" i="8"/>
  <c r="L470" i="8"/>
  <c r="M470" i="8"/>
  <c r="N470" i="8"/>
  <c r="O470" i="8"/>
  <c r="P470" i="8"/>
  <c r="Q470" i="8"/>
  <c r="R470" i="8"/>
  <c r="S470" i="8"/>
  <c r="T470" i="8"/>
  <c r="D471" i="8"/>
  <c r="E471" i="8"/>
  <c r="F471" i="8"/>
  <c r="G471" i="8"/>
  <c r="H471" i="8"/>
  <c r="I471" i="8"/>
  <c r="J471" i="8"/>
  <c r="K471" i="8"/>
  <c r="L471" i="8"/>
  <c r="M471" i="8"/>
  <c r="N471" i="8"/>
  <c r="O471" i="8"/>
  <c r="P471" i="8"/>
  <c r="Q471" i="8"/>
  <c r="R471" i="8"/>
  <c r="S471" i="8"/>
  <c r="T471" i="8"/>
  <c r="D472" i="8"/>
  <c r="E472" i="8"/>
  <c r="F472" i="8"/>
  <c r="G472" i="8"/>
  <c r="H472" i="8"/>
  <c r="I472" i="8"/>
  <c r="J472" i="8"/>
  <c r="K472" i="8"/>
  <c r="L472" i="8"/>
  <c r="M472" i="8"/>
  <c r="N472" i="8"/>
  <c r="O472" i="8"/>
  <c r="P472" i="8"/>
  <c r="Q472" i="8"/>
  <c r="R472" i="8"/>
  <c r="S472" i="8"/>
  <c r="T472" i="8"/>
  <c r="D473" i="8"/>
  <c r="E473" i="8"/>
  <c r="F473" i="8"/>
  <c r="G473" i="8"/>
  <c r="H473" i="8"/>
  <c r="I473" i="8"/>
  <c r="J473" i="8"/>
  <c r="K473" i="8"/>
  <c r="L473" i="8"/>
  <c r="M473" i="8"/>
  <c r="N473" i="8"/>
  <c r="O473" i="8"/>
  <c r="P473" i="8"/>
  <c r="Q473" i="8"/>
  <c r="R473" i="8"/>
  <c r="S473" i="8"/>
  <c r="T473" i="8"/>
  <c r="D474" i="8"/>
  <c r="E474" i="8"/>
  <c r="F474" i="8"/>
  <c r="G474" i="8"/>
  <c r="H474" i="8"/>
  <c r="I474" i="8"/>
  <c r="J474" i="8"/>
  <c r="K474" i="8"/>
  <c r="L474" i="8"/>
  <c r="M474" i="8"/>
  <c r="N474" i="8"/>
  <c r="O474" i="8"/>
  <c r="P474" i="8"/>
  <c r="Q474" i="8"/>
  <c r="R474" i="8"/>
  <c r="S474" i="8"/>
  <c r="T474" i="8"/>
  <c r="D475" i="8"/>
  <c r="E475" i="8"/>
  <c r="F475" i="8"/>
  <c r="G475" i="8"/>
  <c r="H475" i="8"/>
  <c r="I475" i="8"/>
  <c r="J475" i="8"/>
  <c r="K475" i="8"/>
  <c r="L475" i="8"/>
  <c r="M475" i="8"/>
  <c r="N475" i="8"/>
  <c r="O475" i="8"/>
  <c r="P475" i="8"/>
  <c r="Q475" i="8"/>
  <c r="R475" i="8"/>
  <c r="S475" i="8"/>
  <c r="T475" i="8"/>
  <c r="D476" i="8"/>
  <c r="E476" i="8"/>
  <c r="F476" i="8"/>
  <c r="G476" i="8"/>
  <c r="H476" i="8"/>
  <c r="I476" i="8"/>
  <c r="J476" i="8"/>
  <c r="K476" i="8"/>
  <c r="L476" i="8"/>
  <c r="M476" i="8"/>
  <c r="N476" i="8"/>
  <c r="O476" i="8"/>
  <c r="P476" i="8"/>
  <c r="Q476" i="8"/>
  <c r="R476" i="8"/>
  <c r="S476" i="8"/>
  <c r="T476" i="8"/>
  <c r="D477" i="8"/>
  <c r="E477" i="8"/>
  <c r="F477" i="8"/>
  <c r="G477" i="8"/>
  <c r="H477" i="8"/>
  <c r="I477" i="8"/>
  <c r="J477" i="8"/>
  <c r="K477" i="8"/>
  <c r="L477" i="8"/>
  <c r="M477" i="8"/>
  <c r="N477" i="8"/>
  <c r="O477" i="8"/>
  <c r="P477" i="8"/>
  <c r="Q477" i="8"/>
  <c r="R477" i="8"/>
  <c r="S477" i="8"/>
  <c r="T477" i="8"/>
  <c r="D478" i="8"/>
  <c r="E478" i="8"/>
  <c r="F478" i="8"/>
  <c r="G478" i="8"/>
  <c r="H478" i="8"/>
  <c r="I478" i="8"/>
  <c r="J478" i="8"/>
  <c r="K478" i="8"/>
  <c r="L478" i="8"/>
  <c r="M478" i="8"/>
  <c r="N478" i="8"/>
  <c r="O478" i="8"/>
  <c r="P478" i="8"/>
  <c r="Q478" i="8"/>
  <c r="R478" i="8"/>
  <c r="S478" i="8"/>
  <c r="T478" i="8"/>
  <c r="D479" i="8"/>
  <c r="E479" i="8"/>
  <c r="F479" i="8"/>
  <c r="G479" i="8"/>
  <c r="H479" i="8"/>
  <c r="I479" i="8"/>
  <c r="J479" i="8"/>
  <c r="K479" i="8"/>
  <c r="L479" i="8"/>
  <c r="M479" i="8"/>
  <c r="N479" i="8"/>
  <c r="O479" i="8"/>
  <c r="P479" i="8"/>
  <c r="Q479" i="8"/>
  <c r="R479" i="8"/>
  <c r="S479" i="8"/>
  <c r="T479" i="8"/>
  <c r="D480" i="8"/>
  <c r="E480" i="8"/>
  <c r="F480" i="8"/>
  <c r="G480" i="8"/>
  <c r="H480" i="8"/>
  <c r="I480" i="8"/>
  <c r="J480" i="8"/>
  <c r="K480" i="8"/>
  <c r="L480" i="8"/>
  <c r="M480" i="8"/>
  <c r="N480" i="8"/>
  <c r="O480" i="8"/>
  <c r="P480" i="8"/>
  <c r="Q480" i="8"/>
  <c r="R480" i="8"/>
  <c r="S480" i="8"/>
  <c r="T480" i="8"/>
  <c r="D481" i="8"/>
  <c r="E481" i="8"/>
  <c r="F481" i="8"/>
  <c r="G481" i="8"/>
  <c r="H481" i="8"/>
  <c r="I481" i="8"/>
  <c r="J481" i="8"/>
  <c r="K481" i="8"/>
  <c r="L481" i="8"/>
  <c r="M481" i="8"/>
  <c r="N481" i="8"/>
  <c r="O481" i="8"/>
  <c r="P481" i="8"/>
  <c r="Q481" i="8"/>
  <c r="R481" i="8"/>
  <c r="S481" i="8"/>
  <c r="T481" i="8"/>
  <c r="D482" i="8"/>
  <c r="E482" i="8"/>
  <c r="F482" i="8"/>
  <c r="G482" i="8"/>
  <c r="H482" i="8"/>
  <c r="I482" i="8"/>
  <c r="J482" i="8"/>
  <c r="K482" i="8"/>
  <c r="L482" i="8"/>
  <c r="M482" i="8"/>
  <c r="N482" i="8"/>
  <c r="O482" i="8"/>
  <c r="P482" i="8"/>
  <c r="Q482" i="8"/>
  <c r="R482" i="8"/>
  <c r="S482" i="8"/>
  <c r="T482" i="8"/>
  <c r="D483" i="8"/>
  <c r="E483" i="8"/>
  <c r="F483" i="8"/>
  <c r="G483" i="8"/>
  <c r="H483" i="8"/>
  <c r="I483" i="8"/>
  <c r="J483" i="8"/>
  <c r="K483" i="8"/>
  <c r="L483" i="8"/>
  <c r="M483" i="8"/>
  <c r="N483" i="8"/>
  <c r="O483" i="8"/>
  <c r="P483" i="8"/>
  <c r="Q483" i="8"/>
  <c r="R483" i="8"/>
  <c r="S483" i="8"/>
  <c r="T483" i="8"/>
  <c r="D484" i="8"/>
  <c r="E484" i="8"/>
  <c r="F484" i="8"/>
  <c r="G484" i="8"/>
  <c r="H484" i="8"/>
  <c r="I484" i="8"/>
  <c r="J484" i="8"/>
  <c r="K484" i="8"/>
  <c r="L484" i="8"/>
  <c r="M484" i="8"/>
  <c r="N484" i="8"/>
  <c r="O484" i="8"/>
  <c r="P484" i="8"/>
  <c r="Q484" i="8"/>
  <c r="R484" i="8"/>
  <c r="S484" i="8"/>
  <c r="T484" i="8"/>
  <c r="D485" i="8"/>
  <c r="E485" i="8"/>
  <c r="F485" i="8"/>
  <c r="G485" i="8"/>
  <c r="H485" i="8"/>
  <c r="I485" i="8"/>
  <c r="J485" i="8"/>
  <c r="K485" i="8"/>
  <c r="L485" i="8"/>
  <c r="M485" i="8"/>
  <c r="N485" i="8"/>
  <c r="O485" i="8"/>
  <c r="P485" i="8"/>
  <c r="Q485" i="8"/>
  <c r="R485" i="8"/>
  <c r="S485" i="8"/>
  <c r="T485" i="8"/>
  <c r="D486" i="8"/>
  <c r="E486" i="8"/>
  <c r="F486" i="8"/>
  <c r="G486" i="8"/>
  <c r="H486" i="8"/>
  <c r="I486" i="8"/>
  <c r="J486" i="8"/>
  <c r="K486" i="8"/>
  <c r="L486" i="8"/>
  <c r="M486" i="8"/>
  <c r="N486" i="8"/>
  <c r="O486" i="8"/>
  <c r="P486" i="8"/>
  <c r="Q486" i="8"/>
  <c r="R486" i="8"/>
  <c r="S486" i="8"/>
  <c r="T486" i="8"/>
  <c r="D487" i="8"/>
  <c r="E487" i="8"/>
  <c r="F487" i="8"/>
  <c r="G487" i="8"/>
  <c r="H487" i="8"/>
  <c r="I487" i="8"/>
  <c r="J487" i="8"/>
  <c r="K487" i="8"/>
  <c r="L487" i="8"/>
  <c r="M487" i="8"/>
  <c r="N487" i="8"/>
  <c r="O487" i="8"/>
  <c r="P487" i="8"/>
  <c r="Q487" i="8"/>
  <c r="R487" i="8"/>
  <c r="S487" i="8"/>
  <c r="T487" i="8"/>
  <c r="D488" i="8"/>
  <c r="E488" i="8"/>
  <c r="F488" i="8"/>
  <c r="G488" i="8"/>
  <c r="H488" i="8"/>
  <c r="I488" i="8"/>
  <c r="J488" i="8"/>
  <c r="K488" i="8"/>
  <c r="L488" i="8"/>
  <c r="M488" i="8"/>
  <c r="N488" i="8"/>
  <c r="O488" i="8"/>
  <c r="P488" i="8"/>
  <c r="Q488" i="8"/>
  <c r="R488" i="8"/>
  <c r="S488" i="8"/>
  <c r="T488" i="8"/>
  <c r="D489" i="8"/>
  <c r="E489" i="8"/>
  <c r="F489" i="8"/>
  <c r="G489" i="8"/>
  <c r="H489" i="8"/>
  <c r="I489" i="8"/>
  <c r="J489" i="8"/>
  <c r="K489" i="8"/>
  <c r="L489" i="8"/>
  <c r="M489" i="8"/>
  <c r="N489" i="8"/>
  <c r="O489" i="8"/>
  <c r="P489" i="8"/>
  <c r="Q489" i="8"/>
  <c r="R489" i="8"/>
  <c r="S489" i="8"/>
  <c r="T489" i="8"/>
  <c r="D490" i="8"/>
  <c r="E490" i="8"/>
  <c r="F490" i="8"/>
  <c r="G490" i="8"/>
  <c r="H490" i="8"/>
  <c r="I490" i="8"/>
  <c r="J490" i="8"/>
  <c r="K490" i="8"/>
  <c r="L490" i="8"/>
  <c r="M490" i="8"/>
  <c r="N490" i="8"/>
  <c r="O490" i="8"/>
  <c r="P490" i="8"/>
  <c r="Q490" i="8"/>
  <c r="R490" i="8"/>
  <c r="S490" i="8"/>
  <c r="T490" i="8"/>
  <c r="D491" i="8"/>
  <c r="E491" i="8"/>
  <c r="F491" i="8"/>
  <c r="G491" i="8"/>
  <c r="H491" i="8"/>
  <c r="I491" i="8"/>
  <c r="J491" i="8"/>
  <c r="K491" i="8"/>
  <c r="L491" i="8"/>
  <c r="M491" i="8"/>
  <c r="N491" i="8"/>
  <c r="O491" i="8"/>
  <c r="P491" i="8"/>
  <c r="Q491" i="8"/>
  <c r="R491" i="8"/>
  <c r="S491" i="8"/>
  <c r="T491" i="8"/>
  <c r="D492" i="8"/>
  <c r="E492" i="8"/>
  <c r="F492" i="8"/>
  <c r="G492" i="8"/>
  <c r="H492" i="8"/>
  <c r="I492" i="8"/>
  <c r="J492" i="8"/>
  <c r="K492" i="8"/>
  <c r="L492" i="8"/>
  <c r="M492" i="8"/>
  <c r="N492" i="8"/>
  <c r="O492" i="8"/>
  <c r="P492" i="8"/>
  <c r="Q492" i="8"/>
  <c r="R492" i="8"/>
  <c r="S492" i="8"/>
  <c r="T492" i="8"/>
  <c r="D493" i="8"/>
  <c r="E493" i="8"/>
  <c r="F493" i="8"/>
  <c r="G493" i="8"/>
  <c r="H493" i="8"/>
  <c r="I493" i="8"/>
  <c r="J493" i="8"/>
  <c r="K493" i="8"/>
  <c r="L493" i="8"/>
  <c r="M493" i="8"/>
  <c r="N493" i="8"/>
  <c r="O493" i="8"/>
  <c r="P493" i="8"/>
  <c r="Q493" i="8"/>
  <c r="R493" i="8"/>
  <c r="S493" i="8"/>
  <c r="T493" i="8"/>
  <c r="D494" i="8"/>
  <c r="E494" i="8"/>
  <c r="F494" i="8"/>
  <c r="G494" i="8"/>
  <c r="H494" i="8"/>
  <c r="I494" i="8"/>
  <c r="J494" i="8"/>
  <c r="K494" i="8"/>
  <c r="L494" i="8"/>
  <c r="M494" i="8"/>
  <c r="N494" i="8"/>
  <c r="O494" i="8"/>
  <c r="P494" i="8"/>
  <c r="Q494" i="8"/>
  <c r="R494" i="8"/>
  <c r="S494" i="8"/>
  <c r="T494" i="8"/>
  <c r="D495" i="8"/>
  <c r="E495" i="8"/>
  <c r="F495" i="8"/>
  <c r="G495" i="8"/>
  <c r="H495" i="8"/>
  <c r="I495" i="8"/>
  <c r="J495" i="8"/>
  <c r="K495" i="8"/>
  <c r="L495" i="8"/>
  <c r="M495" i="8"/>
  <c r="N495" i="8"/>
  <c r="O495" i="8"/>
  <c r="P495" i="8"/>
  <c r="Q495" i="8"/>
  <c r="R495" i="8"/>
  <c r="S495" i="8"/>
  <c r="T495" i="8"/>
  <c r="D496" i="8"/>
  <c r="E496" i="8"/>
  <c r="F496" i="8"/>
  <c r="G496" i="8"/>
  <c r="H496" i="8"/>
  <c r="I496" i="8"/>
  <c r="J496" i="8"/>
  <c r="K496" i="8"/>
  <c r="L496" i="8"/>
  <c r="M496" i="8"/>
  <c r="N496" i="8"/>
  <c r="O496" i="8"/>
  <c r="P496" i="8"/>
  <c r="Q496" i="8"/>
  <c r="R496" i="8"/>
  <c r="S496" i="8"/>
  <c r="T496" i="8"/>
  <c r="D497" i="8"/>
  <c r="E497" i="8"/>
  <c r="F497" i="8"/>
  <c r="G497" i="8"/>
  <c r="H497" i="8"/>
  <c r="I497" i="8"/>
  <c r="J497" i="8"/>
  <c r="K497" i="8"/>
  <c r="L497" i="8"/>
  <c r="M497" i="8"/>
  <c r="N497" i="8"/>
  <c r="O497" i="8"/>
  <c r="P497" i="8"/>
  <c r="Q497" i="8"/>
  <c r="R497" i="8"/>
  <c r="S497" i="8"/>
  <c r="T497" i="8"/>
  <c r="D498" i="8"/>
  <c r="E498" i="8"/>
  <c r="F498" i="8"/>
  <c r="G498" i="8"/>
  <c r="H498" i="8"/>
  <c r="I498" i="8"/>
  <c r="J498" i="8"/>
  <c r="K498" i="8"/>
  <c r="L498" i="8"/>
  <c r="M498" i="8"/>
  <c r="N498" i="8"/>
  <c r="O498" i="8"/>
  <c r="P498" i="8"/>
  <c r="Q498" i="8"/>
  <c r="R498" i="8"/>
  <c r="S498" i="8"/>
  <c r="T498" i="8"/>
  <c r="D499" i="8"/>
  <c r="E499" i="8"/>
  <c r="F499" i="8"/>
  <c r="G499" i="8"/>
  <c r="H499" i="8"/>
  <c r="I499" i="8"/>
  <c r="J499" i="8"/>
  <c r="K499" i="8"/>
  <c r="L499" i="8"/>
  <c r="M499" i="8"/>
  <c r="N499" i="8"/>
  <c r="O499" i="8"/>
  <c r="P499" i="8"/>
  <c r="Q499" i="8"/>
  <c r="R499" i="8"/>
  <c r="S499" i="8"/>
  <c r="T499" i="8"/>
  <c r="D500" i="8"/>
  <c r="E500" i="8"/>
  <c r="F500" i="8"/>
  <c r="G500" i="8"/>
  <c r="H500" i="8"/>
  <c r="I500" i="8"/>
  <c r="J500" i="8"/>
  <c r="K500" i="8"/>
  <c r="L500" i="8"/>
  <c r="M500" i="8"/>
  <c r="N500" i="8"/>
  <c r="O500" i="8"/>
  <c r="P500" i="8"/>
  <c r="Q500" i="8"/>
  <c r="R500" i="8"/>
  <c r="S500" i="8"/>
  <c r="T500" i="8"/>
  <c r="D501" i="8"/>
  <c r="E501" i="8"/>
  <c r="F501" i="8"/>
  <c r="G501" i="8"/>
  <c r="H501" i="8"/>
  <c r="I501" i="8"/>
  <c r="J501" i="8"/>
  <c r="K501" i="8"/>
  <c r="L501" i="8"/>
  <c r="M501" i="8"/>
  <c r="N501" i="8"/>
  <c r="O501" i="8"/>
  <c r="P501" i="8"/>
  <c r="Q501" i="8"/>
  <c r="R501" i="8"/>
  <c r="S501" i="8"/>
  <c r="T501" i="8"/>
  <c r="D502" i="8"/>
  <c r="E502" i="8"/>
  <c r="F502" i="8"/>
  <c r="G502" i="8"/>
  <c r="H502" i="8"/>
  <c r="I502" i="8"/>
  <c r="J502" i="8"/>
  <c r="K502" i="8"/>
  <c r="L502" i="8"/>
  <c r="M502" i="8"/>
  <c r="N502" i="8"/>
  <c r="O502" i="8"/>
  <c r="P502" i="8"/>
  <c r="Q502" i="8"/>
  <c r="R502" i="8"/>
  <c r="S502" i="8"/>
  <c r="T502" i="8"/>
  <c r="D503" i="8"/>
  <c r="E503" i="8"/>
  <c r="F503" i="8"/>
  <c r="G503" i="8"/>
  <c r="H503" i="8"/>
  <c r="I503" i="8"/>
  <c r="J503" i="8"/>
  <c r="K503" i="8"/>
  <c r="L503" i="8"/>
  <c r="M503" i="8"/>
  <c r="N503" i="8"/>
  <c r="O503" i="8"/>
  <c r="P503" i="8"/>
  <c r="Q503" i="8"/>
  <c r="R503" i="8"/>
  <c r="S503" i="8"/>
  <c r="T503" i="8"/>
  <c r="D504" i="8"/>
  <c r="E504" i="8"/>
  <c r="F504" i="8"/>
  <c r="G504" i="8"/>
  <c r="H504" i="8"/>
  <c r="I504" i="8"/>
  <c r="J504" i="8"/>
  <c r="K504" i="8"/>
  <c r="L504" i="8"/>
  <c r="M504" i="8"/>
  <c r="N504" i="8"/>
  <c r="O504" i="8"/>
  <c r="P504" i="8"/>
  <c r="Q504" i="8"/>
  <c r="R504" i="8"/>
  <c r="S504" i="8"/>
  <c r="T504" i="8"/>
  <c r="D505" i="8"/>
  <c r="E505" i="8"/>
  <c r="F505" i="8"/>
  <c r="G505" i="8"/>
  <c r="H505" i="8"/>
  <c r="I505" i="8"/>
  <c r="J505" i="8"/>
  <c r="K505" i="8"/>
  <c r="L505" i="8"/>
  <c r="M505" i="8"/>
  <c r="N505" i="8"/>
  <c r="O505" i="8"/>
  <c r="P505" i="8"/>
  <c r="Q505" i="8"/>
  <c r="R505" i="8"/>
  <c r="S505" i="8"/>
  <c r="T505" i="8"/>
  <c r="D506" i="8"/>
  <c r="E506" i="8"/>
  <c r="F506" i="8"/>
  <c r="G506" i="8"/>
  <c r="H506" i="8"/>
  <c r="I506" i="8"/>
  <c r="J506" i="8"/>
  <c r="K506" i="8"/>
  <c r="L506" i="8"/>
  <c r="M506" i="8"/>
  <c r="N506" i="8"/>
  <c r="O506" i="8"/>
  <c r="P506" i="8"/>
  <c r="Q506" i="8"/>
  <c r="R506" i="8"/>
  <c r="S506" i="8"/>
  <c r="T506" i="8"/>
  <c r="D507" i="8"/>
  <c r="E507" i="8"/>
  <c r="F507" i="8"/>
  <c r="G507" i="8"/>
  <c r="H507" i="8"/>
  <c r="I507" i="8"/>
  <c r="J507" i="8"/>
  <c r="K507" i="8"/>
  <c r="L507" i="8"/>
  <c r="M507" i="8"/>
  <c r="N507" i="8"/>
  <c r="O507" i="8"/>
  <c r="P507" i="8"/>
  <c r="Q507" i="8"/>
  <c r="R507" i="8"/>
  <c r="S507" i="8"/>
  <c r="T507" i="8"/>
  <c r="D508" i="8"/>
  <c r="E508" i="8"/>
  <c r="F508" i="8"/>
  <c r="G508" i="8"/>
  <c r="H508" i="8"/>
  <c r="I508" i="8"/>
  <c r="J508" i="8"/>
  <c r="K508" i="8"/>
  <c r="L508" i="8"/>
  <c r="M508" i="8"/>
  <c r="N508" i="8"/>
  <c r="O508" i="8"/>
  <c r="P508" i="8"/>
  <c r="Q508" i="8"/>
  <c r="R508" i="8"/>
  <c r="S508" i="8"/>
  <c r="T508" i="8"/>
  <c r="D509" i="8"/>
  <c r="E509" i="8"/>
  <c r="F509" i="8"/>
  <c r="G509" i="8"/>
  <c r="H509" i="8"/>
  <c r="I509" i="8"/>
  <c r="J509" i="8"/>
  <c r="K509" i="8"/>
  <c r="L509" i="8"/>
  <c r="M509" i="8"/>
  <c r="N509" i="8"/>
  <c r="O509" i="8"/>
  <c r="P509" i="8"/>
  <c r="Q509" i="8"/>
  <c r="R509" i="8"/>
  <c r="S509" i="8"/>
  <c r="T509" i="8"/>
  <c r="D510" i="8"/>
  <c r="E510" i="8"/>
  <c r="F510" i="8"/>
  <c r="G510" i="8"/>
  <c r="H510" i="8"/>
  <c r="I510" i="8"/>
  <c r="J510" i="8"/>
  <c r="K510" i="8"/>
  <c r="L510" i="8"/>
  <c r="M510" i="8"/>
  <c r="N510" i="8"/>
  <c r="O510" i="8"/>
  <c r="P510" i="8"/>
  <c r="Q510" i="8"/>
  <c r="R510" i="8"/>
  <c r="S510" i="8"/>
  <c r="T510" i="8"/>
  <c r="D511" i="8"/>
  <c r="E511" i="8"/>
  <c r="F511" i="8"/>
  <c r="G511" i="8"/>
  <c r="H511" i="8"/>
  <c r="I511" i="8"/>
  <c r="J511" i="8"/>
  <c r="K511" i="8"/>
  <c r="L511" i="8"/>
  <c r="M511" i="8"/>
  <c r="N511" i="8"/>
  <c r="O511" i="8"/>
  <c r="P511" i="8"/>
  <c r="Q511" i="8"/>
  <c r="R511" i="8"/>
  <c r="S511" i="8"/>
  <c r="T511" i="8"/>
  <c r="D512" i="8"/>
  <c r="E512" i="8"/>
  <c r="F512" i="8"/>
  <c r="G512" i="8"/>
  <c r="H512" i="8"/>
  <c r="I512" i="8"/>
  <c r="J512" i="8"/>
  <c r="K512" i="8"/>
  <c r="L512" i="8"/>
  <c r="M512" i="8"/>
  <c r="N512" i="8"/>
  <c r="O512" i="8"/>
  <c r="P512" i="8"/>
  <c r="Q512" i="8"/>
  <c r="R512" i="8"/>
  <c r="S512" i="8"/>
  <c r="T512" i="8"/>
  <c r="D513" i="8"/>
  <c r="E513" i="8"/>
  <c r="F513" i="8"/>
  <c r="G513" i="8"/>
  <c r="H513" i="8"/>
  <c r="I513" i="8"/>
  <c r="J513" i="8"/>
  <c r="K513" i="8"/>
  <c r="L513" i="8"/>
  <c r="M513" i="8"/>
  <c r="N513" i="8"/>
  <c r="O513" i="8"/>
  <c r="P513" i="8"/>
  <c r="Q513" i="8"/>
  <c r="R513" i="8"/>
  <c r="S513" i="8"/>
  <c r="T513" i="8"/>
  <c r="D514" i="8"/>
  <c r="E514" i="8"/>
  <c r="F514" i="8"/>
  <c r="G514" i="8"/>
  <c r="H514" i="8"/>
  <c r="I514" i="8"/>
  <c r="J514" i="8"/>
  <c r="K514" i="8"/>
  <c r="L514" i="8"/>
  <c r="M514" i="8"/>
  <c r="N514" i="8"/>
  <c r="O514" i="8"/>
  <c r="P514" i="8"/>
  <c r="Q514" i="8"/>
  <c r="R514" i="8"/>
  <c r="S514" i="8"/>
  <c r="T514" i="8"/>
  <c r="D515" i="8"/>
  <c r="E515" i="8"/>
  <c r="F515" i="8"/>
  <c r="G515" i="8"/>
  <c r="H515" i="8"/>
  <c r="I515" i="8"/>
  <c r="J515" i="8"/>
  <c r="K515" i="8"/>
  <c r="L515" i="8"/>
  <c r="M515" i="8"/>
  <c r="N515" i="8"/>
  <c r="O515" i="8"/>
  <c r="P515" i="8"/>
  <c r="Q515" i="8"/>
  <c r="R515" i="8"/>
  <c r="S515" i="8"/>
  <c r="T515" i="8"/>
  <c r="D516" i="8"/>
  <c r="E516" i="8"/>
  <c r="F516" i="8"/>
  <c r="G516" i="8"/>
  <c r="H516" i="8"/>
  <c r="I516" i="8"/>
  <c r="J516" i="8"/>
  <c r="K516" i="8"/>
  <c r="L516" i="8"/>
  <c r="M516" i="8"/>
  <c r="N516" i="8"/>
  <c r="O516" i="8"/>
  <c r="P516" i="8"/>
  <c r="Q516" i="8"/>
  <c r="R516" i="8"/>
  <c r="S516" i="8"/>
  <c r="T516" i="8"/>
  <c r="D517" i="8"/>
  <c r="E517" i="8"/>
  <c r="F517" i="8"/>
  <c r="G517" i="8"/>
  <c r="H517" i="8"/>
  <c r="I517" i="8"/>
  <c r="J517" i="8"/>
  <c r="K517" i="8"/>
  <c r="L517" i="8"/>
  <c r="M517" i="8"/>
  <c r="N517" i="8"/>
  <c r="O517" i="8"/>
  <c r="P517" i="8"/>
  <c r="Q517" i="8"/>
  <c r="R517" i="8"/>
  <c r="S517" i="8"/>
  <c r="T517" i="8"/>
  <c r="D518" i="8"/>
  <c r="E518" i="8"/>
  <c r="F518" i="8"/>
  <c r="G518" i="8"/>
  <c r="H518" i="8"/>
  <c r="I518" i="8"/>
  <c r="J518" i="8"/>
  <c r="K518" i="8"/>
  <c r="L518" i="8"/>
  <c r="M518" i="8"/>
  <c r="N518" i="8"/>
  <c r="O518" i="8"/>
  <c r="P518" i="8"/>
  <c r="Q518" i="8"/>
  <c r="R518" i="8"/>
  <c r="S518" i="8"/>
  <c r="T518" i="8"/>
  <c r="D519" i="8"/>
  <c r="E519" i="8"/>
  <c r="F519" i="8"/>
  <c r="G519" i="8"/>
  <c r="H519" i="8"/>
  <c r="I519" i="8"/>
  <c r="J519" i="8"/>
  <c r="K519" i="8"/>
  <c r="L519" i="8"/>
  <c r="M519" i="8"/>
  <c r="N519" i="8"/>
  <c r="O519" i="8"/>
  <c r="P519" i="8"/>
  <c r="Q519" i="8"/>
  <c r="R519" i="8"/>
  <c r="S519" i="8"/>
  <c r="T519" i="8"/>
  <c r="D520" i="8"/>
  <c r="E520" i="8"/>
  <c r="F520" i="8"/>
  <c r="G520" i="8"/>
  <c r="H520" i="8"/>
  <c r="I520" i="8"/>
  <c r="J520" i="8"/>
  <c r="K520" i="8"/>
  <c r="L520" i="8"/>
  <c r="M520" i="8"/>
  <c r="N520" i="8"/>
  <c r="O520" i="8"/>
  <c r="P520" i="8"/>
  <c r="Q520" i="8"/>
  <c r="R520" i="8"/>
  <c r="S520" i="8"/>
  <c r="T520" i="8"/>
  <c r="D521" i="8"/>
  <c r="E521" i="8"/>
  <c r="F521" i="8"/>
  <c r="G521" i="8"/>
  <c r="H521" i="8"/>
  <c r="I521" i="8"/>
  <c r="J521" i="8"/>
  <c r="K521" i="8"/>
  <c r="L521" i="8"/>
  <c r="M521" i="8"/>
  <c r="N521" i="8"/>
  <c r="O521" i="8"/>
  <c r="P521" i="8"/>
  <c r="Q521" i="8"/>
  <c r="R521" i="8"/>
  <c r="S521" i="8"/>
  <c r="T521" i="8"/>
  <c r="D522" i="8"/>
  <c r="E522" i="8"/>
  <c r="F522" i="8"/>
  <c r="G522" i="8"/>
  <c r="H522" i="8"/>
  <c r="I522" i="8"/>
  <c r="J522" i="8"/>
  <c r="K522" i="8"/>
  <c r="L522" i="8"/>
  <c r="M522" i="8"/>
  <c r="N522" i="8"/>
  <c r="O522" i="8"/>
  <c r="P522" i="8"/>
  <c r="Q522" i="8"/>
  <c r="R522" i="8"/>
  <c r="S522" i="8"/>
  <c r="T522" i="8"/>
  <c r="D523" i="8"/>
  <c r="E523" i="8"/>
  <c r="F523" i="8"/>
  <c r="G523" i="8"/>
  <c r="H523" i="8"/>
  <c r="I523" i="8"/>
  <c r="J523" i="8"/>
  <c r="K523" i="8"/>
  <c r="L523" i="8"/>
  <c r="M523" i="8"/>
  <c r="N523" i="8"/>
  <c r="O523" i="8"/>
  <c r="P523" i="8"/>
  <c r="Q523" i="8"/>
  <c r="R523" i="8"/>
  <c r="S523" i="8"/>
  <c r="T523" i="8"/>
  <c r="D524" i="8"/>
  <c r="E524" i="8"/>
  <c r="F524" i="8"/>
  <c r="G524" i="8"/>
  <c r="H524" i="8"/>
  <c r="I524" i="8"/>
  <c r="J524" i="8"/>
  <c r="K524" i="8"/>
  <c r="L524" i="8"/>
  <c r="M524" i="8"/>
  <c r="N524" i="8"/>
  <c r="O524" i="8"/>
  <c r="P524" i="8"/>
  <c r="Q524" i="8"/>
  <c r="R524" i="8"/>
  <c r="S524" i="8"/>
  <c r="T524" i="8"/>
  <c r="D525" i="8"/>
  <c r="E525" i="8"/>
  <c r="F525" i="8"/>
  <c r="G525" i="8"/>
  <c r="H525" i="8"/>
  <c r="I525" i="8"/>
  <c r="J525" i="8"/>
  <c r="K525" i="8"/>
  <c r="L525" i="8"/>
  <c r="M525" i="8"/>
  <c r="N525" i="8"/>
  <c r="O525" i="8"/>
  <c r="P525" i="8"/>
  <c r="Q525" i="8"/>
  <c r="R525" i="8"/>
  <c r="S525" i="8"/>
  <c r="T525" i="8"/>
  <c r="D526" i="8"/>
  <c r="E526" i="8"/>
  <c r="F526" i="8"/>
  <c r="G526" i="8"/>
  <c r="H526" i="8"/>
  <c r="I526" i="8"/>
  <c r="J526" i="8"/>
  <c r="K526" i="8"/>
  <c r="L526" i="8"/>
  <c r="M526" i="8"/>
  <c r="N526" i="8"/>
  <c r="O526" i="8"/>
  <c r="P526" i="8"/>
  <c r="Q526" i="8"/>
  <c r="R526" i="8"/>
  <c r="S526" i="8"/>
  <c r="T526" i="8"/>
  <c r="D527" i="8"/>
  <c r="E527" i="8"/>
  <c r="F527" i="8"/>
  <c r="G527" i="8"/>
  <c r="H527" i="8"/>
  <c r="I527" i="8"/>
  <c r="J527" i="8"/>
  <c r="K527" i="8"/>
  <c r="L527" i="8"/>
  <c r="M527" i="8"/>
  <c r="N527" i="8"/>
  <c r="O527" i="8"/>
  <c r="P527" i="8"/>
  <c r="Q527" i="8"/>
  <c r="R527" i="8"/>
  <c r="S527" i="8"/>
  <c r="T527" i="8"/>
  <c r="D528" i="8"/>
  <c r="E528" i="8"/>
  <c r="F528" i="8"/>
  <c r="G528" i="8"/>
  <c r="H528" i="8"/>
  <c r="I528" i="8"/>
  <c r="J528" i="8"/>
  <c r="K528" i="8"/>
  <c r="L528" i="8"/>
  <c r="M528" i="8"/>
  <c r="N528" i="8"/>
  <c r="O528" i="8"/>
  <c r="P528" i="8"/>
  <c r="Q528" i="8"/>
  <c r="R528" i="8"/>
  <c r="S528" i="8"/>
  <c r="T528" i="8"/>
  <c r="D529" i="8"/>
  <c r="E529" i="8"/>
  <c r="F529" i="8"/>
  <c r="G529" i="8"/>
  <c r="H529" i="8"/>
  <c r="I529" i="8"/>
  <c r="J529" i="8"/>
  <c r="K529" i="8"/>
  <c r="L529" i="8"/>
  <c r="M529" i="8"/>
  <c r="N529" i="8"/>
  <c r="O529" i="8"/>
  <c r="P529" i="8"/>
  <c r="Q529" i="8"/>
  <c r="R529" i="8"/>
  <c r="S529" i="8"/>
  <c r="T529" i="8"/>
  <c r="D530" i="8"/>
  <c r="E530" i="8"/>
  <c r="F530" i="8"/>
  <c r="G530" i="8"/>
  <c r="H530" i="8"/>
  <c r="I530" i="8"/>
  <c r="J530" i="8"/>
  <c r="K530" i="8"/>
  <c r="L530" i="8"/>
  <c r="M530" i="8"/>
  <c r="N530" i="8"/>
  <c r="O530" i="8"/>
  <c r="P530" i="8"/>
  <c r="Q530" i="8"/>
  <c r="R530" i="8"/>
  <c r="S530" i="8"/>
  <c r="T530" i="8"/>
  <c r="D531" i="8"/>
  <c r="E531" i="8"/>
  <c r="F531" i="8"/>
  <c r="G531" i="8"/>
  <c r="H531" i="8"/>
  <c r="I531" i="8"/>
  <c r="J531" i="8"/>
  <c r="K531" i="8"/>
  <c r="L531" i="8"/>
  <c r="M531" i="8"/>
  <c r="N531" i="8"/>
  <c r="O531" i="8"/>
  <c r="P531" i="8"/>
  <c r="Q531" i="8"/>
  <c r="R531" i="8"/>
  <c r="S531" i="8"/>
  <c r="T531" i="8"/>
  <c r="D532" i="8"/>
  <c r="E532" i="8"/>
  <c r="F532" i="8"/>
  <c r="G532" i="8"/>
  <c r="H532" i="8"/>
  <c r="I532" i="8"/>
  <c r="J532" i="8"/>
  <c r="K532" i="8"/>
  <c r="L532" i="8"/>
  <c r="M532" i="8"/>
  <c r="N532" i="8"/>
  <c r="O532" i="8"/>
  <c r="P532" i="8"/>
  <c r="Q532" i="8"/>
  <c r="R532" i="8"/>
  <c r="S532" i="8"/>
  <c r="T532" i="8"/>
  <c r="D533" i="8"/>
  <c r="E533" i="8"/>
  <c r="F533" i="8"/>
  <c r="G533" i="8"/>
  <c r="H533" i="8"/>
  <c r="I533" i="8"/>
  <c r="J533" i="8"/>
  <c r="K533" i="8"/>
  <c r="L533" i="8"/>
  <c r="M533" i="8"/>
  <c r="N533" i="8"/>
  <c r="O533" i="8"/>
  <c r="P533" i="8"/>
  <c r="Q533" i="8"/>
  <c r="R533" i="8"/>
  <c r="S533" i="8"/>
  <c r="T533" i="8"/>
  <c r="D534" i="8"/>
  <c r="E534" i="8"/>
  <c r="F534" i="8"/>
  <c r="G534" i="8"/>
  <c r="H534" i="8"/>
  <c r="I534" i="8"/>
  <c r="J534" i="8"/>
  <c r="K534" i="8"/>
  <c r="L534" i="8"/>
  <c r="M534" i="8"/>
  <c r="N534" i="8"/>
  <c r="O534" i="8"/>
  <c r="P534" i="8"/>
  <c r="Q534" i="8"/>
  <c r="R534" i="8"/>
  <c r="S534" i="8"/>
  <c r="T534" i="8"/>
  <c r="D535" i="8"/>
  <c r="E535" i="8"/>
  <c r="F535" i="8"/>
  <c r="G535" i="8"/>
  <c r="H535" i="8"/>
  <c r="I535" i="8"/>
  <c r="J535" i="8"/>
  <c r="K535" i="8"/>
  <c r="L535" i="8"/>
  <c r="M535" i="8"/>
  <c r="N535" i="8"/>
  <c r="O535" i="8"/>
  <c r="P535" i="8"/>
  <c r="Q535" i="8"/>
  <c r="R535" i="8"/>
  <c r="S535" i="8"/>
  <c r="T535" i="8"/>
  <c r="D536" i="8"/>
  <c r="E536" i="8"/>
  <c r="F536" i="8"/>
  <c r="G536" i="8"/>
  <c r="H536" i="8"/>
  <c r="I536" i="8"/>
  <c r="J536" i="8"/>
  <c r="K536" i="8"/>
  <c r="L536" i="8"/>
  <c r="M536" i="8"/>
  <c r="N536" i="8"/>
  <c r="O536" i="8"/>
  <c r="P536" i="8"/>
  <c r="Q536" i="8"/>
  <c r="R536" i="8"/>
  <c r="S536" i="8"/>
  <c r="T536" i="8"/>
  <c r="D537" i="8"/>
  <c r="E537" i="8"/>
  <c r="F537" i="8"/>
  <c r="G537" i="8"/>
  <c r="H537" i="8"/>
  <c r="I537" i="8"/>
  <c r="J537" i="8"/>
  <c r="K537" i="8"/>
  <c r="L537" i="8"/>
  <c r="M537" i="8"/>
  <c r="N537" i="8"/>
  <c r="O537" i="8"/>
  <c r="P537" i="8"/>
  <c r="Q537" i="8"/>
  <c r="R537" i="8"/>
  <c r="S537" i="8"/>
  <c r="T537" i="8"/>
  <c r="D538" i="8"/>
  <c r="E538" i="8"/>
  <c r="F538" i="8"/>
  <c r="G538" i="8"/>
  <c r="H538" i="8"/>
  <c r="I538" i="8"/>
  <c r="J538" i="8"/>
  <c r="K538" i="8"/>
  <c r="L538" i="8"/>
  <c r="M538" i="8"/>
  <c r="N538" i="8"/>
  <c r="O538" i="8"/>
  <c r="P538" i="8"/>
  <c r="Q538" i="8"/>
  <c r="R538" i="8"/>
  <c r="S538" i="8"/>
  <c r="T538" i="8"/>
  <c r="D539" i="8"/>
  <c r="E539" i="8"/>
  <c r="F539" i="8"/>
  <c r="G539" i="8"/>
  <c r="H539" i="8"/>
  <c r="I539" i="8"/>
  <c r="J539" i="8"/>
  <c r="K539" i="8"/>
  <c r="L539" i="8"/>
  <c r="M539" i="8"/>
  <c r="N539" i="8"/>
  <c r="O539" i="8"/>
  <c r="P539" i="8"/>
  <c r="Q539" i="8"/>
  <c r="R539" i="8"/>
  <c r="S539" i="8"/>
  <c r="T539" i="8"/>
  <c r="D540" i="8"/>
  <c r="E540" i="8"/>
  <c r="F540" i="8"/>
  <c r="G540" i="8"/>
  <c r="H540" i="8"/>
  <c r="I540" i="8"/>
  <c r="J540" i="8"/>
  <c r="K540" i="8"/>
  <c r="L540" i="8"/>
  <c r="M540" i="8"/>
  <c r="N540" i="8"/>
  <c r="O540" i="8"/>
  <c r="P540" i="8"/>
  <c r="Q540" i="8"/>
  <c r="R540" i="8"/>
  <c r="S540" i="8"/>
  <c r="T540" i="8"/>
  <c r="D541" i="8"/>
  <c r="E541" i="8"/>
  <c r="F541" i="8"/>
  <c r="G541" i="8"/>
  <c r="H541" i="8"/>
  <c r="I541" i="8"/>
  <c r="J541" i="8"/>
  <c r="K541" i="8"/>
  <c r="L541" i="8"/>
  <c r="M541" i="8"/>
  <c r="N541" i="8"/>
  <c r="O541" i="8"/>
  <c r="P541" i="8"/>
  <c r="Q541" i="8"/>
  <c r="R541" i="8"/>
  <c r="S541" i="8"/>
  <c r="T541" i="8"/>
  <c r="D542" i="8"/>
  <c r="E542" i="8"/>
  <c r="F542" i="8"/>
  <c r="G542" i="8"/>
  <c r="H542" i="8"/>
  <c r="I542" i="8"/>
  <c r="J542" i="8"/>
  <c r="K542" i="8"/>
  <c r="L542" i="8"/>
  <c r="M542" i="8"/>
  <c r="N542" i="8"/>
  <c r="O542" i="8"/>
  <c r="P542" i="8"/>
  <c r="Q542" i="8"/>
  <c r="R542" i="8"/>
  <c r="S542" i="8"/>
  <c r="T542" i="8"/>
  <c r="D543" i="8"/>
  <c r="E543" i="8"/>
  <c r="F543" i="8"/>
  <c r="G543" i="8"/>
  <c r="H543" i="8"/>
  <c r="I543" i="8"/>
  <c r="J543" i="8"/>
  <c r="K543" i="8"/>
  <c r="L543" i="8"/>
  <c r="M543" i="8"/>
  <c r="N543" i="8"/>
  <c r="O543" i="8"/>
  <c r="P543" i="8"/>
  <c r="Q543" i="8"/>
  <c r="R543" i="8"/>
  <c r="S543" i="8"/>
  <c r="T543" i="8"/>
  <c r="D544" i="8"/>
  <c r="E544" i="8"/>
  <c r="F544" i="8"/>
  <c r="G544" i="8"/>
  <c r="H544" i="8"/>
  <c r="I544" i="8"/>
  <c r="J544" i="8"/>
  <c r="K544" i="8"/>
  <c r="L544" i="8"/>
  <c r="M544" i="8"/>
  <c r="N544" i="8"/>
  <c r="O544" i="8"/>
  <c r="P544" i="8"/>
  <c r="Q544" i="8"/>
  <c r="R544" i="8"/>
  <c r="S544" i="8"/>
  <c r="T544" i="8"/>
  <c r="D545" i="8"/>
  <c r="E545" i="8"/>
  <c r="F545" i="8"/>
  <c r="G545" i="8"/>
  <c r="H545" i="8"/>
  <c r="I545" i="8"/>
  <c r="J545" i="8"/>
  <c r="K545" i="8"/>
  <c r="L545" i="8"/>
  <c r="M545" i="8"/>
  <c r="N545" i="8"/>
  <c r="O545" i="8"/>
  <c r="P545" i="8"/>
  <c r="Q545" i="8"/>
  <c r="R545" i="8"/>
  <c r="S545" i="8"/>
  <c r="T545" i="8"/>
  <c r="D546" i="8"/>
  <c r="E546" i="8"/>
  <c r="F546" i="8"/>
  <c r="G546" i="8"/>
  <c r="H546" i="8"/>
  <c r="I546" i="8"/>
  <c r="J546" i="8"/>
  <c r="K546" i="8"/>
  <c r="L546" i="8"/>
  <c r="M546" i="8"/>
  <c r="N546" i="8"/>
  <c r="O546" i="8"/>
  <c r="P546" i="8"/>
  <c r="Q546" i="8"/>
  <c r="R546" i="8"/>
  <c r="S546" i="8"/>
  <c r="T546" i="8"/>
  <c r="D547" i="8"/>
  <c r="E547" i="8"/>
  <c r="F547" i="8"/>
  <c r="G547" i="8"/>
  <c r="H547" i="8"/>
  <c r="I547" i="8"/>
  <c r="J547" i="8"/>
  <c r="K547" i="8"/>
  <c r="L547" i="8"/>
  <c r="M547" i="8"/>
  <c r="N547" i="8"/>
  <c r="O547" i="8"/>
  <c r="P547" i="8"/>
  <c r="Q547" i="8"/>
  <c r="R547" i="8"/>
  <c r="S547" i="8"/>
  <c r="T547" i="8"/>
  <c r="D548" i="8"/>
  <c r="E548" i="8"/>
  <c r="F548" i="8"/>
  <c r="G548" i="8"/>
  <c r="H548" i="8"/>
  <c r="I548" i="8"/>
  <c r="J548" i="8"/>
  <c r="K548" i="8"/>
  <c r="L548" i="8"/>
  <c r="M548" i="8"/>
  <c r="N548" i="8"/>
  <c r="O548" i="8"/>
  <c r="P548" i="8"/>
  <c r="Q548" i="8"/>
  <c r="R548" i="8"/>
  <c r="S548" i="8"/>
  <c r="T548" i="8"/>
  <c r="D549" i="8"/>
  <c r="E549" i="8"/>
  <c r="F549" i="8"/>
  <c r="G549" i="8"/>
  <c r="H549" i="8"/>
  <c r="I549" i="8"/>
  <c r="J549" i="8"/>
  <c r="K549" i="8"/>
  <c r="L549" i="8"/>
  <c r="M549" i="8"/>
  <c r="N549" i="8"/>
  <c r="O549" i="8"/>
  <c r="P549" i="8"/>
  <c r="Q549" i="8"/>
  <c r="R549" i="8"/>
  <c r="S549" i="8"/>
  <c r="T549" i="8"/>
  <c r="D550" i="8"/>
  <c r="E550" i="8"/>
  <c r="F550" i="8"/>
  <c r="G550" i="8"/>
  <c r="H550" i="8"/>
  <c r="I550" i="8"/>
  <c r="J550" i="8"/>
  <c r="K550" i="8"/>
  <c r="L550" i="8"/>
  <c r="M550" i="8"/>
  <c r="N550" i="8"/>
  <c r="O550" i="8"/>
  <c r="P550" i="8"/>
  <c r="Q550" i="8"/>
  <c r="R550" i="8"/>
  <c r="S550" i="8"/>
  <c r="T550" i="8"/>
  <c r="D551" i="8"/>
  <c r="E551" i="8"/>
  <c r="F551" i="8"/>
  <c r="G551" i="8"/>
  <c r="H551" i="8"/>
  <c r="I551" i="8"/>
  <c r="J551" i="8"/>
  <c r="K551" i="8"/>
  <c r="L551" i="8"/>
  <c r="M551" i="8"/>
  <c r="N551" i="8"/>
  <c r="O551" i="8"/>
  <c r="P551" i="8"/>
  <c r="Q551" i="8"/>
  <c r="R551" i="8"/>
  <c r="S551" i="8"/>
  <c r="T551" i="8"/>
  <c r="D552" i="8"/>
  <c r="E552" i="8"/>
  <c r="F552" i="8"/>
  <c r="G552" i="8"/>
  <c r="H552" i="8"/>
  <c r="I552" i="8"/>
  <c r="J552" i="8"/>
  <c r="K552" i="8"/>
  <c r="L552" i="8"/>
  <c r="M552" i="8"/>
  <c r="N552" i="8"/>
  <c r="O552" i="8"/>
  <c r="P552" i="8"/>
  <c r="Q552" i="8"/>
  <c r="R552" i="8"/>
  <c r="S552" i="8"/>
  <c r="T552" i="8"/>
  <c r="D553" i="8"/>
  <c r="E553" i="8"/>
  <c r="F553" i="8"/>
  <c r="G553" i="8"/>
  <c r="H553" i="8"/>
  <c r="I553" i="8"/>
  <c r="J553" i="8"/>
  <c r="K553" i="8"/>
  <c r="L553" i="8"/>
  <c r="M553" i="8"/>
  <c r="N553" i="8"/>
  <c r="O553" i="8"/>
  <c r="P553" i="8"/>
  <c r="Q553" i="8"/>
  <c r="R553" i="8"/>
  <c r="S553" i="8"/>
  <c r="T553" i="8"/>
  <c r="D554" i="8"/>
  <c r="E554" i="8"/>
  <c r="F554" i="8"/>
  <c r="G554" i="8"/>
  <c r="H554" i="8"/>
  <c r="I554" i="8"/>
  <c r="J554" i="8"/>
  <c r="K554" i="8"/>
  <c r="L554" i="8"/>
  <c r="M554" i="8"/>
  <c r="N554" i="8"/>
  <c r="O554" i="8"/>
  <c r="P554" i="8"/>
  <c r="Q554" i="8"/>
  <c r="R554" i="8"/>
  <c r="S554" i="8"/>
  <c r="T554" i="8"/>
  <c r="D555" i="8"/>
  <c r="E555" i="8"/>
  <c r="F555" i="8"/>
  <c r="G555" i="8"/>
  <c r="H555" i="8"/>
  <c r="I555" i="8"/>
  <c r="J555" i="8"/>
  <c r="K555" i="8"/>
  <c r="L555" i="8"/>
  <c r="M555" i="8"/>
  <c r="N555" i="8"/>
  <c r="O555" i="8"/>
  <c r="P555" i="8"/>
  <c r="Q555" i="8"/>
  <c r="R555" i="8"/>
  <c r="S555" i="8"/>
  <c r="T555" i="8"/>
  <c r="D556" i="8"/>
  <c r="E556" i="8"/>
  <c r="F556" i="8"/>
  <c r="G556" i="8"/>
  <c r="H556" i="8"/>
  <c r="I556" i="8"/>
  <c r="J556" i="8"/>
  <c r="K556" i="8"/>
  <c r="L556" i="8"/>
  <c r="M556" i="8"/>
  <c r="N556" i="8"/>
  <c r="O556" i="8"/>
  <c r="P556" i="8"/>
  <c r="Q556" i="8"/>
  <c r="R556" i="8"/>
  <c r="S556" i="8"/>
  <c r="T556" i="8"/>
  <c r="D557" i="8"/>
  <c r="E557" i="8"/>
  <c r="F557" i="8"/>
  <c r="G557" i="8"/>
  <c r="H557" i="8"/>
  <c r="I557" i="8"/>
  <c r="J557" i="8"/>
  <c r="K557" i="8"/>
  <c r="L557" i="8"/>
  <c r="M557" i="8"/>
  <c r="N557" i="8"/>
  <c r="O557" i="8"/>
  <c r="P557" i="8"/>
  <c r="Q557" i="8"/>
  <c r="R557" i="8"/>
  <c r="S557" i="8"/>
  <c r="T557" i="8"/>
  <c r="D558" i="8"/>
  <c r="E558" i="8"/>
  <c r="F558" i="8"/>
  <c r="G558" i="8"/>
  <c r="H558" i="8"/>
  <c r="I558" i="8"/>
  <c r="J558" i="8"/>
  <c r="K558" i="8"/>
  <c r="L558" i="8"/>
  <c r="M558" i="8"/>
  <c r="N558" i="8"/>
  <c r="O558" i="8"/>
  <c r="P558" i="8"/>
  <c r="Q558" i="8"/>
  <c r="R558" i="8"/>
  <c r="S558" i="8"/>
  <c r="T558" i="8"/>
  <c r="D559" i="8"/>
  <c r="E559" i="8"/>
  <c r="F559" i="8"/>
  <c r="G559" i="8"/>
  <c r="H559" i="8"/>
  <c r="I559" i="8"/>
  <c r="J559" i="8"/>
  <c r="K559" i="8"/>
  <c r="L559" i="8"/>
  <c r="M559" i="8"/>
  <c r="N559" i="8"/>
  <c r="O559" i="8"/>
  <c r="P559" i="8"/>
  <c r="Q559" i="8"/>
  <c r="R559" i="8"/>
  <c r="S559" i="8"/>
  <c r="T559" i="8"/>
  <c r="D560" i="8"/>
  <c r="E560" i="8"/>
  <c r="F560" i="8"/>
  <c r="G560" i="8"/>
  <c r="H560" i="8"/>
  <c r="I560" i="8"/>
  <c r="J560" i="8"/>
  <c r="K560" i="8"/>
  <c r="L560" i="8"/>
  <c r="M560" i="8"/>
  <c r="N560" i="8"/>
  <c r="O560" i="8"/>
  <c r="P560" i="8"/>
  <c r="Q560" i="8"/>
  <c r="R560" i="8"/>
  <c r="S560" i="8"/>
  <c r="T560" i="8"/>
  <c r="D561" i="8"/>
  <c r="E561" i="8"/>
  <c r="F561" i="8"/>
  <c r="G561" i="8"/>
  <c r="H561" i="8"/>
  <c r="I561" i="8"/>
  <c r="J561" i="8"/>
  <c r="K561" i="8"/>
  <c r="L561" i="8"/>
  <c r="M561" i="8"/>
  <c r="N561" i="8"/>
  <c r="O561" i="8"/>
  <c r="P561" i="8"/>
  <c r="Q561" i="8"/>
  <c r="R561" i="8"/>
  <c r="S561" i="8"/>
  <c r="T561" i="8"/>
  <c r="D562" i="8"/>
  <c r="E562" i="8"/>
  <c r="F562" i="8"/>
  <c r="G562" i="8"/>
  <c r="H562" i="8"/>
  <c r="I562" i="8"/>
  <c r="J562" i="8"/>
  <c r="K562" i="8"/>
  <c r="L562" i="8"/>
  <c r="M562" i="8"/>
  <c r="N562" i="8"/>
  <c r="O562" i="8"/>
  <c r="P562" i="8"/>
  <c r="Q562" i="8"/>
  <c r="R562" i="8"/>
  <c r="S562" i="8"/>
  <c r="T562" i="8"/>
  <c r="D563" i="8"/>
  <c r="E563" i="8"/>
  <c r="F563" i="8"/>
  <c r="G563" i="8"/>
  <c r="H563" i="8"/>
  <c r="I563" i="8"/>
  <c r="J563" i="8"/>
  <c r="K563" i="8"/>
  <c r="L563" i="8"/>
  <c r="M563" i="8"/>
  <c r="N563" i="8"/>
  <c r="O563" i="8"/>
  <c r="P563" i="8"/>
  <c r="Q563" i="8"/>
  <c r="R563" i="8"/>
  <c r="S563" i="8"/>
  <c r="T563" i="8"/>
  <c r="D564" i="8"/>
  <c r="E564" i="8"/>
  <c r="F564" i="8"/>
  <c r="G564" i="8"/>
  <c r="H564" i="8"/>
  <c r="I564" i="8"/>
  <c r="J564" i="8"/>
  <c r="K564" i="8"/>
  <c r="L564" i="8"/>
  <c r="M564" i="8"/>
  <c r="N564" i="8"/>
  <c r="O564" i="8"/>
  <c r="P564" i="8"/>
  <c r="Q564" i="8"/>
  <c r="R564" i="8"/>
  <c r="S564" i="8"/>
  <c r="T564" i="8"/>
  <c r="D565" i="8"/>
  <c r="E565" i="8"/>
  <c r="F565" i="8"/>
  <c r="G565" i="8"/>
  <c r="H565" i="8"/>
  <c r="I565" i="8"/>
  <c r="J565" i="8"/>
  <c r="K565" i="8"/>
  <c r="L565" i="8"/>
  <c r="M565" i="8"/>
  <c r="N565" i="8"/>
  <c r="O565" i="8"/>
  <c r="P565" i="8"/>
  <c r="Q565" i="8"/>
  <c r="R565" i="8"/>
  <c r="S565" i="8"/>
  <c r="T565" i="8"/>
  <c r="D566" i="8"/>
  <c r="E566" i="8"/>
  <c r="F566" i="8"/>
  <c r="G566" i="8"/>
  <c r="H566" i="8"/>
  <c r="I566" i="8"/>
  <c r="J566" i="8"/>
  <c r="K566" i="8"/>
  <c r="L566" i="8"/>
  <c r="M566" i="8"/>
  <c r="N566" i="8"/>
  <c r="O566" i="8"/>
  <c r="P566" i="8"/>
  <c r="Q566" i="8"/>
  <c r="R566" i="8"/>
  <c r="S566" i="8"/>
  <c r="T566" i="8"/>
  <c r="D567" i="8"/>
  <c r="E567" i="8"/>
  <c r="F567" i="8"/>
  <c r="G567" i="8"/>
  <c r="H567" i="8"/>
  <c r="I567" i="8"/>
  <c r="J567" i="8"/>
  <c r="K567" i="8"/>
  <c r="L567" i="8"/>
  <c r="M567" i="8"/>
  <c r="N567" i="8"/>
  <c r="O567" i="8"/>
  <c r="P567" i="8"/>
  <c r="Q567" i="8"/>
  <c r="R567" i="8"/>
  <c r="S567" i="8"/>
  <c r="T567" i="8"/>
  <c r="D568" i="8"/>
  <c r="E568" i="8"/>
  <c r="F568" i="8"/>
  <c r="G568" i="8"/>
  <c r="H568" i="8"/>
  <c r="I568" i="8"/>
  <c r="J568" i="8"/>
  <c r="K568" i="8"/>
  <c r="L568" i="8"/>
  <c r="M568" i="8"/>
  <c r="N568" i="8"/>
  <c r="O568" i="8"/>
  <c r="P568" i="8"/>
  <c r="Q568" i="8"/>
  <c r="R568" i="8"/>
  <c r="S568" i="8"/>
  <c r="T568" i="8"/>
  <c r="D569" i="8"/>
  <c r="E569" i="8"/>
  <c r="F569" i="8"/>
  <c r="G569" i="8"/>
  <c r="H569" i="8"/>
  <c r="I569" i="8"/>
  <c r="J569" i="8"/>
  <c r="K569" i="8"/>
  <c r="L569" i="8"/>
  <c r="M569" i="8"/>
  <c r="N569" i="8"/>
  <c r="O569" i="8"/>
  <c r="P569" i="8"/>
  <c r="Q569" i="8"/>
  <c r="R569" i="8"/>
  <c r="S569" i="8"/>
  <c r="T569" i="8"/>
  <c r="D570" i="8"/>
  <c r="E570" i="8"/>
  <c r="F570" i="8"/>
  <c r="G570" i="8"/>
  <c r="H570" i="8"/>
  <c r="I570" i="8"/>
  <c r="J570" i="8"/>
  <c r="K570" i="8"/>
  <c r="L570" i="8"/>
  <c r="M570" i="8"/>
  <c r="N570" i="8"/>
  <c r="O570" i="8"/>
  <c r="P570" i="8"/>
  <c r="Q570" i="8"/>
  <c r="R570" i="8"/>
  <c r="S570" i="8"/>
  <c r="T570" i="8"/>
  <c r="D571" i="8"/>
  <c r="E571" i="8"/>
  <c r="F571" i="8"/>
  <c r="G571" i="8"/>
  <c r="H571" i="8"/>
  <c r="I571" i="8"/>
  <c r="J571" i="8"/>
  <c r="K571" i="8"/>
  <c r="L571" i="8"/>
  <c r="M571" i="8"/>
  <c r="N571" i="8"/>
  <c r="O571" i="8"/>
  <c r="P571" i="8"/>
  <c r="Q571" i="8"/>
  <c r="R571" i="8"/>
  <c r="S571" i="8"/>
  <c r="T571" i="8"/>
  <c r="D572" i="8"/>
  <c r="E572" i="8"/>
  <c r="F572" i="8"/>
  <c r="G572" i="8"/>
  <c r="H572" i="8"/>
  <c r="I572" i="8"/>
  <c r="J572" i="8"/>
  <c r="K572" i="8"/>
  <c r="L572" i="8"/>
  <c r="M572" i="8"/>
  <c r="N572" i="8"/>
  <c r="O572" i="8"/>
  <c r="P572" i="8"/>
  <c r="Q572" i="8"/>
  <c r="R572" i="8"/>
  <c r="S572" i="8"/>
  <c r="T572" i="8"/>
  <c r="D573" i="8"/>
  <c r="E573" i="8"/>
  <c r="F573" i="8"/>
  <c r="G573" i="8"/>
  <c r="H573" i="8"/>
  <c r="I573" i="8"/>
  <c r="J573" i="8"/>
  <c r="K573" i="8"/>
  <c r="L573" i="8"/>
  <c r="M573" i="8"/>
  <c r="N573" i="8"/>
  <c r="O573" i="8"/>
  <c r="P573" i="8"/>
  <c r="Q573" i="8"/>
  <c r="R573" i="8"/>
  <c r="S573" i="8"/>
  <c r="T573" i="8"/>
  <c r="D574" i="8"/>
  <c r="E574" i="8"/>
  <c r="F574" i="8"/>
  <c r="G574" i="8"/>
  <c r="H574" i="8"/>
  <c r="I574" i="8"/>
  <c r="J574" i="8"/>
  <c r="K574" i="8"/>
  <c r="L574" i="8"/>
  <c r="M574" i="8"/>
  <c r="N574" i="8"/>
  <c r="O574" i="8"/>
  <c r="P574" i="8"/>
  <c r="Q574" i="8"/>
  <c r="R574" i="8"/>
  <c r="S574" i="8"/>
  <c r="T574" i="8"/>
  <c r="D575" i="8"/>
  <c r="E575" i="8"/>
  <c r="F575" i="8"/>
  <c r="G575" i="8"/>
  <c r="H575" i="8"/>
  <c r="I575" i="8"/>
  <c r="J575" i="8"/>
  <c r="K575" i="8"/>
  <c r="L575" i="8"/>
  <c r="M575" i="8"/>
  <c r="N575" i="8"/>
  <c r="O575" i="8"/>
  <c r="P575" i="8"/>
  <c r="Q575" i="8"/>
  <c r="R575" i="8"/>
  <c r="S575" i="8"/>
  <c r="T575" i="8"/>
  <c r="D576" i="8"/>
  <c r="E576" i="8"/>
  <c r="F576" i="8"/>
  <c r="G576" i="8"/>
  <c r="H576" i="8"/>
  <c r="I576" i="8"/>
  <c r="J576" i="8"/>
  <c r="K576" i="8"/>
  <c r="L576" i="8"/>
  <c r="M576" i="8"/>
  <c r="N576" i="8"/>
  <c r="O576" i="8"/>
  <c r="P576" i="8"/>
  <c r="Q576" i="8"/>
  <c r="R576" i="8"/>
  <c r="S576" i="8"/>
  <c r="T576" i="8"/>
  <c r="D577" i="8"/>
  <c r="E577" i="8"/>
  <c r="F577" i="8"/>
  <c r="G577" i="8"/>
  <c r="H577" i="8"/>
  <c r="I577" i="8"/>
  <c r="J577" i="8"/>
  <c r="K577" i="8"/>
  <c r="L577" i="8"/>
  <c r="M577" i="8"/>
  <c r="N577" i="8"/>
  <c r="O577" i="8"/>
  <c r="P577" i="8"/>
  <c r="Q577" i="8"/>
  <c r="R577" i="8"/>
  <c r="S577" i="8"/>
  <c r="T577" i="8"/>
  <c r="D578" i="8"/>
  <c r="E578" i="8"/>
  <c r="F578" i="8"/>
  <c r="G578" i="8"/>
  <c r="H578" i="8"/>
  <c r="I578" i="8"/>
  <c r="J578" i="8"/>
  <c r="K578" i="8"/>
  <c r="L578" i="8"/>
  <c r="M578" i="8"/>
  <c r="N578" i="8"/>
  <c r="O578" i="8"/>
  <c r="P578" i="8"/>
  <c r="Q578" i="8"/>
  <c r="R578" i="8"/>
  <c r="S578" i="8"/>
  <c r="T578" i="8"/>
  <c r="D579" i="8"/>
  <c r="E579" i="8"/>
  <c r="F579" i="8"/>
  <c r="G579" i="8"/>
  <c r="H579" i="8"/>
  <c r="I579" i="8"/>
  <c r="J579" i="8"/>
  <c r="K579" i="8"/>
  <c r="L579" i="8"/>
  <c r="M579" i="8"/>
  <c r="N579" i="8"/>
  <c r="O579" i="8"/>
  <c r="P579" i="8"/>
  <c r="Q579" i="8"/>
  <c r="R579" i="8"/>
  <c r="S579" i="8"/>
  <c r="T579" i="8"/>
  <c r="D580" i="8"/>
  <c r="E580" i="8"/>
  <c r="F580" i="8"/>
  <c r="G580" i="8"/>
  <c r="H580" i="8"/>
  <c r="I580" i="8"/>
  <c r="J580" i="8"/>
  <c r="K580" i="8"/>
  <c r="L580" i="8"/>
  <c r="M580" i="8"/>
  <c r="N580" i="8"/>
  <c r="O580" i="8"/>
  <c r="P580" i="8"/>
  <c r="Q580" i="8"/>
  <c r="R580" i="8"/>
  <c r="S580" i="8"/>
  <c r="T580" i="8"/>
  <c r="D581" i="8"/>
  <c r="E581" i="8"/>
  <c r="F581" i="8"/>
  <c r="G581" i="8"/>
  <c r="H581" i="8"/>
  <c r="I581" i="8"/>
  <c r="J581" i="8"/>
  <c r="K581" i="8"/>
  <c r="L581" i="8"/>
  <c r="M581" i="8"/>
  <c r="N581" i="8"/>
  <c r="O581" i="8"/>
  <c r="P581" i="8"/>
  <c r="Q581" i="8"/>
  <c r="R581" i="8"/>
  <c r="S581" i="8"/>
  <c r="T581" i="8"/>
  <c r="D582" i="8"/>
  <c r="E582" i="8"/>
  <c r="F582" i="8"/>
  <c r="G582" i="8"/>
  <c r="H582" i="8"/>
  <c r="I582" i="8"/>
  <c r="J582" i="8"/>
  <c r="K582" i="8"/>
  <c r="L582" i="8"/>
  <c r="M582" i="8"/>
  <c r="N582" i="8"/>
  <c r="O582" i="8"/>
  <c r="P582" i="8"/>
  <c r="Q582" i="8"/>
  <c r="R582" i="8"/>
  <c r="S582" i="8"/>
  <c r="T582" i="8"/>
  <c r="D583" i="8"/>
  <c r="E583" i="8"/>
  <c r="F583" i="8"/>
  <c r="G583" i="8"/>
  <c r="H583" i="8"/>
  <c r="I583" i="8"/>
  <c r="J583" i="8"/>
  <c r="K583" i="8"/>
  <c r="L583" i="8"/>
  <c r="M583" i="8"/>
  <c r="N583" i="8"/>
  <c r="O583" i="8"/>
  <c r="P583" i="8"/>
  <c r="Q583" i="8"/>
  <c r="R583" i="8"/>
  <c r="S583" i="8"/>
  <c r="T583" i="8"/>
  <c r="D584" i="8"/>
  <c r="E584" i="8"/>
  <c r="F584" i="8"/>
  <c r="G584" i="8"/>
  <c r="H584" i="8"/>
  <c r="I584" i="8"/>
  <c r="J584" i="8"/>
  <c r="K584" i="8"/>
  <c r="L584" i="8"/>
  <c r="M584" i="8"/>
  <c r="N584" i="8"/>
  <c r="O584" i="8"/>
  <c r="P584" i="8"/>
  <c r="Q584" i="8"/>
  <c r="R584" i="8"/>
  <c r="S584" i="8"/>
  <c r="T584" i="8"/>
  <c r="D585" i="8"/>
  <c r="E585" i="8"/>
  <c r="F585" i="8"/>
  <c r="G585" i="8"/>
  <c r="H585" i="8"/>
  <c r="I585" i="8"/>
  <c r="J585" i="8"/>
  <c r="K585" i="8"/>
  <c r="L585" i="8"/>
  <c r="M585" i="8"/>
  <c r="N585" i="8"/>
  <c r="O585" i="8"/>
  <c r="P585" i="8"/>
  <c r="Q585" i="8"/>
  <c r="R585" i="8"/>
  <c r="S585" i="8"/>
  <c r="T585" i="8"/>
  <c r="D586" i="8"/>
  <c r="E586" i="8"/>
  <c r="F586" i="8"/>
  <c r="G586" i="8"/>
  <c r="H586" i="8"/>
  <c r="I586" i="8"/>
  <c r="J586" i="8"/>
  <c r="K586" i="8"/>
  <c r="L586" i="8"/>
  <c r="M586" i="8"/>
  <c r="N586" i="8"/>
  <c r="O586" i="8"/>
  <c r="P586" i="8"/>
  <c r="Q586" i="8"/>
  <c r="R586" i="8"/>
  <c r="S586" i="8"/>
  <c r="T586" i="8"/>
  <c r="D587" i="8"/>
  <c r="E587" i="8"/>
  <c r="F587" i="8"/>
  <c r="G587" i="8"/>
  <c r="H587" i="8"/>
  <c r="I587" i="8"/>
  <c r="J587" i="8"/>
  <c r="K587" i="8"/>
  <c r="L587" i="8"/>
  <c r="M587" i="8"/>
  <c r="N587" i="8"/>
  <c r="O587" i="8"/>
  <c r="P587" i="8"/>
  <c r="Q587" i="8"/>
  <c r="R587" i="8"/>
  <c r="S587" i="8"/>
  <c r="T587" i="8"/>
  <c r="D588" i="8"/>
  <c r="E588" i="8"/>
  <c r="F588" i="8"/>
  <c r="G588" i="8"/>
  <c r="H588" i="8"/>
  <c r="I588" i="8"/>
  <c r="J588" i="8"/>
  <c r="K588" i="8"/>
  <c r="L588" i="8"/>
  <c r="M588" i="8"/>
  <c r="N588" i="8"/>
  <c r="O588" i="8"/>
  <c r="P588" i="8"/>
  <c r="Q588" i="8"/>
  <c r="R588" i="8"/>
  <c r="S588" i="8"/>
  <c r="T588" i="8"/>
  <c r="D589" i="8"/>
  <c r="E589" i="8"/>
  <c r="F589" i="8"/>
  <c r="G589" i="8"/>
  <c r="H589" i="8"/>
  <c r="I589" i="8"/>
  <c r="J589" i="8"/>
  <c r="K589" i="8"/>
  <c r="L589" i="8"/>
  <c r="M589" i="8"/>
  <c r="N589" i="8"/>
  <c r="O589" i="8"/>
  <c r="P589" i="8"/>
  <c r="Q589" i="8"/>
  <c r="R589" i="8"/>
  <c r="S589" i="8"/>
  <c r="T589" i="8"/>
  <c r="D590" i="8"/>
  <c r="E590" i="8"/>
  <c r="F590" i="8"/>
  <c r="G590" i="8"/>
  <c r="H590" i="8"/>
  <c r="I590" i="8"/>
  <c r="J590" i="8"/>
  <c r="K590" i="8"/>
  <c r="L590" i="8"/>
  <c r="M590" i="8"/>
  <c r="N590" i="8"/>
  <c r="O590" i="8"/>
  <c r="P590" i="8"/>
  <c r="Q590" i="8"/>
  <c r="R590" i="8"/>
  <c r="S590" i="8"/>
  <c r="T590" i="8"/>
  <c r="D591" i="8"/>
  <c r="E591" i="8"/>
  <c r="F591" i="8"/>
  <c r="G591" i="8"/>
  <c r="H591" i="8"/>
  <c r="I591" i="8"/>
  <c r="J591" i="8"/>
  <c r="K591" i="8"/>
  <c r="L591" i="8"/>
  <c r="M591" i="8"/>
  <c r="N591" i="8"/>
  <c r="O591" i="8"/>
  <c r="P591" i="8"/>
  <c r="Q591" i="8"/>
  <c r="R591" i="8"/>
  <c r="S591" i="8"/>
  <c r="T591" i="8"/>
  <c r="D592" i="8"/>
  <c r="E592" i="8"/>
  <c r="F592" i="8"/>
  <c r="G592" i="8"/>
  <c r="H592" i="8"/>
  <c r="I592" i="8"/>
  <c r="J592" i="8"/>
  <c r="K592" i="8"/>
  <c r="L592" i="8"/>
  <c r="M592" i="8"/>
  <c r="N592" i="8"/>
  <c r="O592" i="8"/>
  <c r="P592" i="8"/>
  <c r="Q592" i="8"/>
  <c r="R592" i="8"/>
  <c r="S592" i="8"/>
  <c r="T592" i="8"/>
  <c r="D593" i="8"/>
  <c r="E593" i="8"/>
  <c r="F593" i="8"/>
  <c r="G593" i="8"/>
  <c r="H593" i="8"/>
  <c r="I593" i="8"/>
  <c r="J593" i="8"/>
  <c r="K593" i="8"/>
  <c r="L593" i="8"/>
  <c r="M593" i="8"/>
  <c r="N593" i="8"/>
  <c r="O593" i="8"/>
  <c r="P593" i="8"/>
  <c r="Q593" i="8"/>
  <c r="R593" i="8"/>
  <c r="S593" i="8"/>
  <c r="T593" i="8"/>
  <c r="D594" i="8"/>
  <c r="E594" i="8"/>
  <c r="F594" i="8"/>
  <c r="G594" i="8"/>
  <c r="H594" i="8"/>
  <c r="I594" i="8"/>
  <c r="J594" i="8"/>
  <c r="K594" i="8"/>
  <c r="L594" i="8"/>
  <c r="M594" i="8"/>
  <c r="N594" i="8"/>
  <c r="O594" i="8"/>
  <c r="P594" i="8"/>
  <c r="Q594" i="8"/>
  <c r="R594" i="8"/>
  <c r="S594" i="8"/>
  <c r="T594" i="8"/>
  <c r="D595" i="8"/>
  <c r="E595" i="8"/>
  <c r="F595" i="8"/>
  <c r="G595" i="8"/>
  <c r="H595" i="8"/>
  <c r="I595" i="8"/>
  <c r="J595" i="8"/>
  <c r="K595" i="8"/>
  <c r="L595" i="8"/>
  <c r="M595" i="8"/>
  <c r="N595" i="8"/>
  <c r="O595" i="8"/>
  <c r="P595" i="8"/>
  <c r="Q595" i="8"/>
  <c r="R595" i="8"/>
  <c r="S595" i="8"/>
  <c r="T595" i="8"/>
  <c r="D596" i="8"/>
  <c r="E596" i="8"/>
  <c r="F596" i="8"/>
  <c r="G596" i="8"/>
  <c r="H596" i="8"/>
  <c r="I596" i="8"/>
  <c r="J596" i="8"/>
  <c r="K596" i="8"/>
  <c r="L596" i="8"/>
  <c r="M596" i="8"/>
  <c r="N596" i="8"/>
  <c r="O596" i="8"/>
  <c r="P596" i="8"/>
  <c r="Q596" i="8"/>
  <c r="R596" i="8"/>
  <c r="S596" i="8"/>
  <c r="T596" i="8"/>
  <c r="D597" i="8"/>
  <c r="E597" i="8"/>
  <c r="F597" i="8"/>
  <c r="G597" i="8"/>
  <c r="H597" i="8"/>
  <c r="I597" i="8"/>
  <c r="J597" i="8"/>
  <c r="K597" i="8"/>
  <c r="L597" i="8"/>
  <c r="M597" i="8"/>
  <c r="N597" i="8"/>
  <c r="O597" i="8"/>
  <c r="P597" i="8"/>
  <c r="Q597" i="8"/>
  <c r="R597" i="8"/>
  <c r="S597" i="8"/>
  <c r="T597" i="8"/>
  <c r="D598" i="8"/>
  <c r="E598" i="8"/>
  <c r="F598" i="8"/>
  <c r="G598" i="8"/>
  <c r="H598" i="8"/>
  <c r="I598" i="8"/>
  <c r="J598" i="8"/>
  <c r="K598" i="8"/>
  <c r="L598" i="8"/>
  <c r="M598" i="8"/>
  <c r="N598" i="8"/>
  <c r="O598" i="8"/>
  <c r="P598" i="8"/>
  <c r="Q598" i="8"/>
  <c r="R598" i="8"/>
  <c r="S598" i="8"/>
  <c r="T598" i="8"/>
  <c r="D599" i="8"/>
  <c r="E599" i="8"/>
  <c r="F599" i="8"/>
  <c r="G599" i="8"/>
  <c r="H599" i="8"/>
  <c r="I599" i="8"/>
  <c r="J599" i="8"/>
  <c r="K599" i="8"/>
  <c r="L599" i="8"/>
  <c r="M599" i="8"/>
  <c r="N599" i="8"/>
  <c r="O599" i="8"/>
  <c r="P599" i="8"/>
  <c r="Q599" i="8"/>
  <c r="R599" i="8"/>
  <c r="S599" i="8"/>
  <c r="T599" i="8"/>
  <c r="D600" i="8"/>
  <c r="E600" i="8"/>
  <c r="F600" i="8"/>
  <c r="G600" i="8"/>
  <c r="H600" i="8"/>
  <c r="I600" i="8"/>
  <c r="J600" i="8"/>
  <c r="K600" i="8"/>
  <c r="L600" i="8"/>
  <c r="M600" i="8"/>
  <c r="N600" i="8"/>
  <c r="O600" i="8"/>
  <c r="P600" i="8"/>
  <c r="Q600" i="8"/>
  <c r="R600" i="8"/>
  <c r="S600" i="8"/>
  <c r="T600" i="8"/>
  <c r="D601" i="8"/>
  <c r="E601" i="8"/>
  <c r="F601" i="8"/>
  <c r="G601" i="8"/>
  <c r="H601" i="8"/>
  <c r="I601" i="8"/>
  <c r="J601" i="8"/>
  <c r="K601" i="8"/>
  <c r="L601" i="8"/>
  <c r="M601" i="8"/>
  <c r="N601" i="8"/>
  <c r="O601" i="8"/>
  <c r="P601" i="8"/>
  <c r="Q601" i="8"/>
  <c r="R601" i="8"/>
  <c r="S601" i="8"/>
  <c r="T601" i="8"/>
  <c r="D602" i="8"/>
  <c r="E602" i="8"/>
  <c r="F602" i="8"/>
  <c r="G602" i="8"/>
  <c r="H602" i="8"/>
  <c r="I602" i="8"/>
  <c r="J602" i="8"/>
  <c r="K602" i="8"/>
  <c r="L602" i="8"/>
  <c r="M602" i="8"/>
  <c r="N602" i="8"/>
  <c r="O602" i="8"/>
  <c r="P602" i="8"/>
  <c r="Q602" i="8"/>
  <c r="R602" i="8"/>
  <c r="S602" i="8"/>
  <c r="T602" i="8"/>
  <c r="D603" i="8"/>
  <c r="E603" i="8"/>
  <c r="F603" i="8"/>
  <c r="G603" i="8"/>
  <c r="H603" i="8"/>
  <c r="I603" i="8"/>
  <c r="J603" i="8"/>
  <c r="K603" i="8"/>
  <c r="L603" i="8"/>
  <c r="M603" i="8"/>
  <c r="N603" i="8"/>
  <c r="O603" i="8"/>
  <c r="P603" i="8"/>
  <c r="Q603" i="8"/>
  <c r="R603" i="8"/>
  <c r="S603" i="8"/>
  <c r="T603" i="8"/>
  <c r="D604" i="8"/>
  <c r="E604" i="8"/>
  <c r="F604" i="8"/>
  <c r="G604" i="8"/>
  <c r="H604" i="8"/>
  <c r="I604" i="8"/>
  <c r="J604" i="8"/>
  <c r="K604" i="8"/>
  <c r="L604" i="8"/>
  <c r="M604" i="8"/>
  <c r="N604" i="8"/>
  <c r="O604" i="8"/>
  <c r="P604" i="8"/>
  <c r="Q604" i="8"/>
  <c r="R604" i="8"/>
  <c r="S604" i="8"/>
  <c r="T604" i="8"/>
  <c r="D605" i="8"/>
  <c r="E605" i="8"/>
  <c r="F605" i="8"/>
  <c r="G605" i="8"/>
  <c r="H605" i="8"/>
  <c r="I605" i="8"/>
  <c r="J605" i="8"/>
  <c r="K605" i="8"/>
  <c r="L605" i="8"/>
  <c r="M605" i="8"/>
  <c r="N605" i="8"/>
  <c r="O605" i="8"/>
  <c r="P605" i="8"/>
  <c r="Q605" i="8"/>
  <c r="R605" i="8"/>
  <c r="S605" i="8"/>
  <c r="T605" i="8"/>
  <c r="D606" i="8"/>
  <c r="E606" i="8"/>
  <c r="F606" i="8"/>
  <c r="G606" i="8"/>
  <c r="H606" i="8"/>
  <c r="I606" i="8"/>
  <c r="J606" i="8"/>
  <c r="K606" i="8"/>
  <c r="L606" i="8"/>
  <c r="M606" i="8"/>
  <c r="N606" i="8"/>
  <c r="O606" i="8"/>
  <c r="P606" i="8"/>
  <c r="Q606" i="8"/>
  <c r="R606" i="8"/>
  <c r="S606" i="8"/>
  <c r="T606" i="8"/>
  <c r="D607" i="8"/>
  <c r="E607" i="8"/>
  <c r="F607" i="8"/>
  <c r="G607" i="8"/>
  <c r="H607" i="8"/>
  <c r="I607" i="8"/>
  <c r="J607" i="8"/>
  <c r="K607" i="8"/>
  <c r="L607" i="8"/>
  <c r="M607" i="8"/>
  <c r="N607" i="8"/>
  <c r="O607" i="8"/>
  <c r="P607" i="8"/>
  <c r="Q607" i="8"/>
  <c r="R607" i="8"/>
  <c r="S607" i="8"/>
  <c r="T607" i="8"/>
  <c r="D608" i="8"/>
  <c r="E608" i="8"/>
  <c r="F608" i="8"/>
  <c r="G608" i="8"/>
  <c r="H608" i="8"/>
  <c r="I608" i="8"/>
  <c r="J608" i="8"/>
  <c r="K608" i="8"/>
  <c r="L608" i="8"/>
  <c r="M608" i="8"/>
  <c r="N608" i="8"/>
  <c r="O608" i="8"/>
  <c r="P608" i="8"/>
  <c r="Q608" i="8"/>
  <c r="R608" i="8"/>
  <c r="S608" i="8"/>
  <c r="T608" i="8"/>
  <c r="D609" i="8"/>
  <c r="E609" i="8"/>
  <c r="F609" i="8"/>
  <c r="G609" i="8"/>
  <c r="H609" i="8"/>
  <c r="I609" i="8"/>
  <c r="J609" i="8"/>
  <c r="K609" i="8"/>
  <c r="L609" i="8"/>
  <c r="M609" i="8"/>
  <c r="N609" i="8"/>
  <c r="O609" i="8"/>
  <c r="P609" i="8"/>
  <c r="Q609" i="8"/>
  <c r="R609" i="8"/>
  <c r="S609" i="8"/>
  <c r="T609" i="8"/>
  <c r="D610" i="8"/>
  <c r="E610" i="8"/>
  <c r="F610" i="8"/>
  <c r="G610" i="8"/>
  <c r="H610" i="8"/>
  <c r="I610" i="8"/>
  <c r="J610" i="8"/>
  <c r="K610" i="8"/>
  <c r="L610" i="8"/>
  <c r="M610" i="8"/>
  <c r="N610" i="8"/>
  <c r="O610" i="8"/>
  <c r="P610" i="8"/>
  <c r="Q610" i="8"/>
  <c r="R610" i="8"/>
  <c r="S610" i="8"/>
  <c r="T610" i="8"/>
  <c r="D611" i="8"/>
  <c r="E611" i="8"/>
  <c r="F611" i="8"/>
  <c r="G611" i="8"/>
  <c r="H611" i="8"/>
  <c r="I611" i="8"/>
  <c r="J611" i="8"/>
  <c r="K611" i="8"/>
  <c r="L611" i="8"/>
  <c r="M611" i="8"/>
  <c r="N611" i="8"/>
  <c r="O611" i="8"/>
  <c r="P611" i="8"/>
  <c r="Q611" i="8"/>
  <c r="R611" i="8"/>
  <c r="S611" i="8"/>
  <c r="T611" i="8"/>
  <c r="D612" i="8"/>
  <c r="E612" i="8"/>
  <c r="F612" i="8"/>
  <c r="G612" i="8"/>
  <c r="H612" i="8"/>
  <c r="I612" i="8"/>
  <c r="J612" i="8"/>
  <c r="K612" i="8"/>
  <c r="L612" i="8"/>
  <c r="M612" i="8"/>
  <c r="N612" i="8"/>
  <c r="O612" i="8"/>
  <c r="P612" i="8"/>
  <c r="Q612" i="8"/>
  <c r="R612" i="8"/>
  <c r="S612" i="8"/>
  <c r="T612" i="8"/>
  <c r="D613" i="8"/>
  <c r="E613" i="8"/>
  <c r="F613" i="8"/>
  <c r="G613" i="8"/>
  <c r="H613" i="8"/>
  <c r="I613" i="8"/>
  <c r="J613" i="8"/>
  <c r="K613" i="8"/>
  <c r="L613" i="8"/>
  <c r="M613" i="8"/>
  <c r="N613" i="8"/>
  <c r="O613" i="8"/>
  <c r="P613" i="8"/>
  <c r="Q613" i="8"/>
  <c r="R613" i="8"/>
  <c r="S613" i="8"/>
  <c r="T613" i="8"/>
  <c r="D614" i="8"/>
  <c r="E614" i="8"/>
  <c r="F614" i="8"/>
  <c r="G614" i="8"/>
  <c r="H614" i="8"/>
  <c r="I614" i="8"/>
  <c r="J614" i="8"/>
  <c r="K614" i="8"/>
  <c r="L614" i="8"/>
  <c r="M614" i="8"/>
  <c r="N614" i="8"/>
  <c r="O614" i="8"/>
  <c r="P614" i="8"/>
  <c r="Q614" i="8"/>
  <c r="R614" i="8"/>
  <c r="S614" i="8"/>
  <c r="T614" i="8"/>
  <c r="D615" i="8"/>
  <c r="E615" i="8"/>
  <c r="F615" i="8"/>
  <c r="G615" i="8"/>
  <c r="H615" i="8"/>
  <c r="I615" i="8"/>
  <c r="J615" i="8"/>
  <c r="K615" i="8"/>
  <c r="L615" i="8"/>
  <c r="M615" i="8"/>
  <c r="N615" i="8"/>
  <c r="O615" i="8"/>
  <c r="P615" i="8"/>
  <c r="Q615" i="8"/>
  <c r="R615" i="8"/>
  <c r="S615" i="8"/>
  <c r="T615" i="8"/>
  <c r="D616" i="8"/>
  <c r="E616" i="8"/>
  <c r="F616" i="8"/>
  <c r="G616" i="8"/>
  <c r="H616" i="8"/>
  <c r="I616" i="8"/>
  <c r="J616" i="8"/>
  <c r="K616" i="8"/>
  <c r="L616" i="8"/>
  <c r="M616" i="8"/>
  <c r="N616" i="8"/>
  <c r="O616" i="8"/>
  <c r="P616" i="8"/>
  <c r="Q616" i="8"/>
  <c r="R616" i="8"/>
  <c r="S616" i="8"/>
  <c r="T616" i="8"/>
  <c r="D617" i="8"/>
  <c r="E617" i="8"/>
  <c r="F617" i="8"/>
  <c r="G617" i="8"/>
  <c r="H617" i="8"/>
  <c r="I617" i="8"/>
  <c r="J617" i="8"/>
  <c r="K617" i="8"/>
  <c r="L617" i="8"/>
  <c r="M617" i="8"/>
  <c r="N617" i="8"/>
  <c r="O617" i="8"/>
  <c r="P617" i="8"/>
  <c r="Q617" i="8"/>
  <c r="R617" i="8"/>
  <c r="S617" i="8"/>
  <c r="T617" i="8"/>
  <c r="D618" i="8"/>
  <c r="E618" i="8"/>
  <c r="F618" i="8"/>
  <c r="G618" i="8"/>
  <c r="H618" i="8"/>
  <c r="I618" i="8"/>
  <c r="J618" i="8"/>
  <c r="K618" i="8"/>
  <c r="L618" i="8"/>
  <c r="M618" i="8"/>
  <c r="N618" i="8"/>
  <c r="O618" i="8"/>
  <c r="P618" i="8"/>
  <c r="Q618" i="8"/>
  <c r="R618" i="8"/>
  <c r="S618" i="8"/>
  <c r="T618" i="8"/>
  <c r="D619" i="8"/>
  <c r="E619" i="8"/>
  <c r="F619" i="8"/>
  <c r="G619" i="8"/>
  <c r="H619" i="8"/>
  <c r="I619" i="8"/>
  <c r="J619" i="8"/>
  <c r="K619" i="8"/>
  <c r="L619" i="8"/>
  <c r="M619" i="8"/>
  <c r="N619" i="8"/>
  <c r="O619" i="8"/>
  <c r="P619" i="8"/>
  <c r="Q619" i="8"/>
  <c r="R619" i="8"/>
  <c r="S619" i="8"/>
  <c r="T619" i="8"/>
  <c r="D620" i="8"/>
  <c r="E620" i="8"/>
  <c r="F620" i="8"/>
  <c r="G620" i="8"/>
  <c r="H620" i="8"/>
  <c r="I620" i="8"/>
  <c r="J620" i="8"/>
  <c r="K620" i="8"/>
  <c r="L620" i="8"/>
  <c r="M620" i="8"/>
  <c r="N620" i="8"/>
  <c r="O620" i="8"/>
  <c r="P620" i="8"/>
  <c r="Q620" i="8"/>
  <c r="R620" i="8"/>
  <c r="S620" i="8"/>
  <c r="T620" i="8"/>
  <c r="D621" i="8"/>
  <c r="E621" i="8"/>
  <c r="F621" i="8"/>
  <c r="G621" i="8"/>
  <c r="H621" i="8"/>
  <c r="I621" i="8"/>
  <c r="J621" i="8"/>
  <c r="K621" i="8"/>
  <c r="L621" i="8"/>
  <c r="M621" i="8"/>
  <c r="N621" i="8"/>
  <c r="O621" i="8"/>
  <c r="P621" i="8"/>
  <c r="Q621" i="8"/>
  <c r="R621" i="8"/>
  <c r="S621" i="8"/>
  <c r="T621" i="8"/>
  <c r="D622" i="8"/>
  <c r="E622" i="8"/>
  <c r="F622" i="8"/>
  <c r="G622" i="8"/>
  <c r="H622" i="8"/>
  <c r="I622" i="8"/>
  <c r="J622" i="8"/>
  <c r="K622" i="8"/>
  <c r="L622" i="8"/>
  <c r="M622" i="8"/>
  <c r="N622" i="8"/>
  <c r="O622" i="8"/>
  <c r="P622" i="8"/>
  <c r="Q622" i="8"/>
  <c r="R622" i="8"/>
  <c r="S622" i="8"/>
  <c r="T622" i="8"/>
  <c r="D623" i="8"/>
  <c r="E623" i="8"/>
  <c r="F623" i="8"/>
  <c r="G623" i="8"/>
  <c r="H623" i="8"/>
  <c r="I623" i="8"/>
  <c r="J623" i="8"/>
  <c r="K623" i="8"/>
  <c r="L623" i="8"/>
  <c r="M623" i="8"/>
  <c r="N623" i="8"/>
  <c r="O623" i="8"/>
  <c r="P623" i="8"/>
  <c r="Q623" i="8"/>
  <c r="R623" i="8"/>
  <c r="S623" i="8"/>
  <c r="T623" i="8"/>
  <c r="D624" i="8"/>
  <c r="E624" i="8"/>
  <c r="F624" i="8"/>
  <c r="G624" i="8"/>
  <c r="H624" i="8"/>
  <c r="I624" i="8"/>
  <c r="J624" i="8"/>
  <c r="K624" i="8"/>
  <c r="L624" i="8"/>
  <c r="M624" i="8"/>
  <c r="N624" i="8"/>
  <c r="O624" i="8"/>
  <c r="P624" i="8"/>
  <c r="Q624" i="8"/>
  <c r="R624" i="8"/>
  <c r="S624" i="8"/>
  <c r="T624" i="8"/>
  <c r="D625" i="8"/>
  <c r="E625" i="8"/>
  <c r="F625" i="8"/>
  <c r="G625" i="8"/>
  <c r="H625" i="8"/>
  <c r="I625" i="8"/>
  <c r="J625" i="8"/>
  <c r="K625" i="8"/>
  <c r="L625" i="8"/>
  <c r="M625" i="8"/>
  <c r="N625" i="8"/>
  <c r="O625" i="8"/>
  <c r="P625" i="8"/>
  <c r="Q625" i="8"/>
  <c r="R625" i="8"/>
  <c r="S625" i="8"/>
  <c r="T625" i="8"/>
  <c r="D626" i="8"/>
  <c r="E626" i="8"/>
  <c r="F626" i="8"/>
  <c r="G626" i="8"/>
  <c r="H626" i="8"/>
  <c r="I626" i="8"/>
  <c r="J626" i="8"/>
  <c r="K626" i="8"/>
  <c r="L626" i="8"/>
  <c r="M626" i="8"/>
  <c r="N626" i="8"/>
  <c r="O626" i="8"/>
  <c r="P626" i="8"/>
  <c r="Q626" i="8"/>
  <c r="R626" i="8"/>
  <c r="S626" i="8"/>
  <c r="T626" i="8"/>
  <c r="D627" i="8"/>
  <c r="E627" i="8"/>
  <c r="F627" i="8"/>
  <c r="G627" i="8"/>
  <c r="H627" i="8"/>
  <c r="I627" i="8"/>
  <c r="J627" i="8"/>
  <c r="K627" i="8"/>
  <c r="L627" i="8"/>
  <c r="M627" i="8"/>
  <c r="N627" i="8"/>
  <c r="O627" i="8"/>
  <c r="P627" i="8"/>
  <c r="Q627" i="8"/>
  <c r="R627" i="8"/>
  <c r="S627" i="8"/>
  <c r="T627" i="8"/>
  <c r="D628" i="8"/>
  <c r="E628" i="8"/>
  <c r="F628" i="8"/>
  <c r="G628" i="8"/>
  <c r="H628" i="8"/>
  <c r="I628" i="8"/>
  <c r="J628" i="8"/>
  <c r="K628" i="8"/>
  <c r="L628" i="8"/>
  <c r="M628" i="8"/>
  <c r="N628" i="8"/>
  <c r="O628" i="8"/>
  <c r="P628" i="8"/>
  <c r="Q628" i="8"/>
  <c r="R628" i="8"/>
  <c r="S628" i="8"/>
  <c r="T628" i="8"/>
  <c r="D629" i="8"/>
  <c r="E629" i="8"/>
  <c r="F629" i="8"/>
  <c r="G629" i="8"/>
  <c r="H629" i="8"/>
  <c r="I629" i="8"/>
  <c r="J629" i="8"/>
  <c r="K629" i="8"/>
  <c r="L629" i="8"/>
  <c r="M629" i="8"/>
  <c r="N629" i="8"/>
  <c r="O629" i="8"/>
  <c r="P629" i="8"/>
  <c r="Q629" i="8"/>
  <c r="R629" i="8"/>
  <c r="S629" i="8"/>
  <c r="T629" i="8"/>
  <c r="D630" i="8"/>
  <c r="E630" i="8"/>
  <c r="F630" i="8"/>
  <c r="G630" i="8"/>
  <c r="H630" i="8"/>
  <c r="I630" i="8"/>
  <c r="J630" i="8"/>
  <c r="K630" i="8"/>
  <c r="L630" i="8"/>
  <c r="M630" i="8"/>
  <c r="N630" i="8"/>
  <c r="O630" i="8"/>
  <c r="P630" i="8"/>
  <c r="Q630" i="8"/>
  <c r="R630" i="8"/>
  <c r="S630" i="8"/>
  <c r="T630" i="8"/>
  <c r="D631" i="8"/>
  <c r="E631" i="8"/>
  <c r="F631" i="8"/>
  <c r="G631" i="8"/>
  <c r="H631" i="8"/>
  <c r="I631" i="8"/>
  <c r="J631" i="8"/>
  <c r="K631" i="8"/>
  <c r="L631" i="8"/>
  <c r="M631" i="8"/>
  <c r="N631" i="8"/>
  <c r="O631" i="8"/>
  <c r="P631" i="8"/>
  <c r="Q631" i="8"/>
  <c r="R631" i="8"/>
  <c r="S631" i="8"/>
  <c r="T631" i="8"/>
  <c r="D632" i="8"/>
  <c r="E632" i="8"/>
  <c r="F632" i="8"/>
  <c r="G632" i="8"/>
  <c r="H632" i="8"/>
  <c r="I632" i="8"/>
  <c r="J632" i="8"/>
  <c r="K632" i="8"/>
  <c r="L632" i="8"/>
  <c r="M632" i="8"/>
  <c r="N632" i="8"/>
  <c r="O632" i="8"/>
  <c r="P632" i="8"/>
  <c r="Q632" i="8"/>
  <c r="R632" i="8"/>
  <c r="S632" i="8"/>
  <c r="T632" i="8"/>
  <c r="D633" i="8"/>
  <c r="E633" i="8"/>
  <c r="F633" i="8"/>
  <c r="G633" i="8"/>
  <c r="H633" i="8"/>
  <c r="I633" i="8"/>
  <c r="J633" i="8"/>
  <c r="K633" i="8"/>
  <c r="L633" i="8"/>
  <c r="M633" i="8"/>
  <c r="N633" i="8"/>
  <c r="O633" i="8"/>
  <c r="P633" i="8"/>
  <c r="Q633" i="8"/>
  <c r="R633" i="8"/>
  <c r="S633" i="8"/>
  <c r="T633" i="8"/>
  <c r="D634" i="8"/>
  <c r="E634" i="8"/>
  <c r="F634" i="8"/>
  <c r="G634" i="8"/>
  <c r="H634" i="8"/>
  <c r="I634" i="8"/>
  <c r="J634" i="8"/>
  <c r="K634" i="8"/>
  <c r="L634" i="8"/>
  <c r="M634" i="8"/>
  <c r="N634" i="8"/>
  <c r="O634" i="8"/>
  <c r="P634" i="8"/>
  <c r="Q634" i="8"/>
  <c r="R634" i="8"/>
  <c r="S634" i="8"/>
  <c r="T634" i="8"/>
  <c r="D635" i="8"/>
  <c r="E635" i="8"/>
  <c r="F635" i="8"/>
  <c r="G635" i="8"/>
  <c r="H635" i="8"/>
  <c r="I635" i="8"/>
  <c r="J635" i="8"/>
  <c r="K635" i="8"/>
  <c r="L635" i="8"/>
  <c r="M635" i="8"/>
  <c r="N635" i="8"/>
  <c r="O635" i="8"/>
  <c r="P635" i="8"/>
  <c r="Q635" i="8"/>
  <c r="R635" i="8"/>
  <c r="S635" i="8"/>
  <c r="T635" i="8"/>
  <c r="D636" i="8"/>
  <c r="E636" i="8"/>
  <c r="F636" i="8"/>
  <c r="G636" i="8"/>
  <c r="H636" i="8"/>
  <c r="I636" i="8"/>
  <c r="J636" i="8"/>
  <c r="K636" i="8"/>
  <c r="L636" i="8"/>
  <c r="M636" i="8"/>
  <c r="N636" i="8"/>
  <c r="O636" i="8"/>
  <c r="P636" i="8"/>
  <c r="Q636" i="8"/>
  <c r="R636" i="8"/>
  <c r="S636" i="8"/>
  <c r="T636" i="8"/>
  <c r="D637" i="8"/>
  <c r="E637" i="8"/>
  <c r="F637" i="8"/>
  <c r="G637" i="8"/>
  <c r="H637" i="8"/>
  <c r="I637" i="8"/>
  <c r="J637" i="8"/>
  <c r="K637" i="8"/>
  <c r="L637" i="8"/>
  <c r="M637" i="8"/>
  <c r="N637" i="8"/>
  <c r="O637" i="8"/>
  <c r="P637" i="8"/>
  <c r="Q637" i="8"/>
  <c r="R637" i="8"/>
  <c r="S637" i="8"/>
  <c r="T637" i="8"/>
  <c r="D638" i="8"/>
  <c r="E638" i="8"/>
  <c r="F638" i="8"/>
  <c r="G638" i="8"/>
  <c r="H638" i="8"/>
  <c r="I638" i="8"/>
  <c r="J638" i="8"/>
  <c r="K638" i="8"/>
  <c r="L638" i="8"/>
  <c r="M638" i="8"/>
  <c r="N638" i="8"/>
  <c r="O638" i="8"/>
  <c r="P638" i="8"/>
  <c r="Q638" i="8"/>
  <c r="R638" i="8"/>
  <c r="S638" i="8"/>
  <c r="T638" i="8"/>
  <c r="D639" i="8"/>
  <c r="E639" i="8"/>
  <c r="F639" i="8"/>
  <c r="G639" i="8"/>
  <c r="H639" i="8"/>
  <c r="I639" i="8"/>
  <c r="J639" i="8"/>
  <c r="K639" i="8"/>
  <c r="L639" i="8"/>
  <c r="M639" i="8"/>
  <c r="N639" i="8"/>
  <c r="O639" i="8"/>
  <c r="P639" i="8"/>
  <c r="Q639" i="8"/>
  <c r="R639" i="8"/>
  <c r="S639" i="8"/>
  <c r="T639" i="8"/>
  <c r="D640" i="8"/>
  <c r="E640" i="8"/>
  <c r="F640" i="8"/>
  <c r="G640" i="8"/>
  <c r="H640" i="8"/>
  <c r="I640" i="8"/>
  <c r="J640" i="8"/>
  <c r="K640" i="8"/>
  <c r="L640" i="8"/>
  <c r="M640" i="8"/>
  <c r="N640" i="8"/>
  <c r="O640" i="8"/>
  <c r="P640" i="8"/>
  <c r="Q640" i="8"/>
  <c r="R640" i="8"/>
  <c r="S640" i="8"/>
  <c r="T640" i="8"/>
  <c r="D641" i="8"/>
  <c r="E641" i="8"/>
  <c r="F641" i="8"/>
  <c r="G641" i="8"/>
  <c r="H641" i="8"/>
  <c r="I641" i="8"/>
  <c r="J641" i="8"/>
  <c r="K641" i="8"/>
  <c r="L641" i="8"/>
  <c r="M641" i="8"/>
  <c r="N641" i="8"/>
  <c r="O641" i="8"/>
  <c r="P641" i="8"/>
  <c r="Q641" i="8"/>
  <c r="R641" i="8"/>
  <c r="S641" i="8"/>
  <c r="T641" i="8"/>
  <c r="D642" i="8"/>
  <c r="E642" i="8"/>
  <c r="F642" i="8"/>
  <c r="G642" i="8"/>
  <c r="H642" i="8"/>
  <c r="I642" i="8"/>
  <c r="J642" i="8"/>
  <c r="K642" i="8"/>
  <c r="L642" i="8"/>
  <c r="M642" i="8"/>
  <c r="N642" i="8"/>
  <c r="O642" i="8"/>
  <c r="P642" i="8"/>
  <c r="Q642" i="8"/>
  <c r="R642" i="8"/>
  <c r="S642" i="8"/>
  <c r="T642" i="8"/>
  <c r="D643" i="8"/>
  <c r="E643" i="8"/>
  <c r="F643" i="8"/>
  <c r="G643" i="8"/>
  <c r="H643" i="8"/>
  <c r="I643" i="8"/>
  <c r="J643" i="8"/>
  <c r="K643" i="8"/>
  <c r="L643" i="8"/>
  <c r="M643" i="8"/>
  <c r="N643" i="8"/>
  <c r="O643" i="8"/>
  <c r="P643" i="8"/>
  <c r="Q643" i="8"/>
  <c r="R643" i="8"/>
  <c r="S643" i="8"/>
  <c r="T643" i="8"/>
  <c r="D644" i="8"/>
  <c r="E644" i="8"/>
  <c r="F644" i="8"/>
  <c r="G644" i="8"/>
  <c r="H644" i="8"/>
  <c r="I644" i="8"/>
  <c r="J644" i="8"/>
  <c r="K644" i="8"/>
  <c r="L644" i="8"/>
  <c r="M644" i="8"/>
  <c r="N644" i="8"/>
  <c r="O644" i="8"/>
  <c r="P644" i="8"/>
  <c r="Q644" i="8"/>
  <c r="R644" i="8"/>
  <c r="S644" i="8"/>
  <c r="T644" i="8"/>
  <c r="D645" i="8"/>
  <c r="E645" i="8"/>
  <c r="F645" i="8"/>
  <c r="G645" i="8"/>
  <c r="H645" i="8"/>
  <c r="I645" i="8"/>
  <c r="J645" i="8"/>
  <c r="K645" i="8"/>
  <c r="L645" i="8"/>
  <c r="M645" i="8"/>
  <c r="N645" i="8"/>
  <c r="O645" i="8"/>
  <c r="P645" i="8"/>
  <c r="Q645" i="8"/>
  <c r="R645" i="8"/>
  <c r="S645" i="8"/>
  <c r="T645" i="8"/>
  <c r="D646" i="8"/>
  <c r="E646" i="8"/>
  <c r="F646" i="8"/>
  <c r="G646" i="8"/>
  <c r="H646" i="8"/>
  <c r="I646" i="8"/>
  <c r="J646" i="8"/>
  <c r="K646" i="8"/>
  <c r="L646" i="8"/>
  <c r="M646" i="8"/>
  <c r="N646" i="8"/>
  <c r="O646" i="8"/>
  <c r="P646" i="8"/>
  <c r="Q646" i="8"/>
  <c r="R646" i="8"/>
  <c r="S646" i="8"/>
  <c r="T646" i="8"/>
  <c r="D647" i="8"/>
  <c r="E647" i="8"/>
  <c r="F647" i="8"/>
  <c r="G647" i="8"/>
  <c r="H647" i="8"/>
  <c r="I647" i="8"/>
  <c r="J647" i="8"/>
  <c r="K647" i="8"/>
  <c r="L647" i="8"/>
  <c r="M647" i="8"/>
  <c r="N647" i="8"/>
  <c r="O647" i="8"/>
  <c r="P647" i="8"/>
  <c r="Q647" i="8"/>
  <c r="R647" i="8"/>
  <c r="S647" i="8"/>
  <c r="T647" i="8"/>
  <c r="D648" i="8"/>
  <c r="E648" i="8"/>
  <c r="F648" i="8"/>
  <c r="G648" i="8"/>
  <c r="H648" i="8"/>
  <c r="I648" i="8"/>
  <c r="J648" i="8"/>
  <c r="K648" i="8"/>
  <c r="L648" i="8"/>
  <c r="M648" i="8"/>
  <c r="N648" i="8"/>
  <c r="O648" i="8"/>
  <c r="P648" i="8"/>
  <c r="Q648" i="8"/>
  <c r="R648" i="8"/>
  <c r="S648" i="8"/>
  <c r="T648" i="8"/>
  <c r="D649" i="8"/>
  <c r="E649" i="8"/>
  <c r="F649" i="8"/>
  <c r="G649" i="8"/>
  <c r="H649" i="8"/>
  <c r="I649" i="8"/>
  <c r="J649" i="8"/>
  <c r="K649" i="8"/>
  <c r="L649" i="8"/>
  <c r="M649" i="8"/>
  <c r="N649" i="8"/>
  <c r="O649" i="8"/>
  <c r="P649" i="8"/>
  <c r="Q649" i="8"/>
  <c r="R649" i="8"/>
  <c r="S649" i="8"/>
  <c r="T649" i="8"/>
  <c r="D650" i="8"/>
  <c r="E650" i="8"/>
  <c r="F650" i="8"/>
  <c r="G650" i="8"/>
  <c r="H650" i="8"/>
  <c r="I650" i="8"/>
  <c r="J650" i="8"/>
  <c r="K650" i="8"/>
  <c r="L650" i="8"/>
  <c r="M650" i="8"/>
  <c r="N650" i="8"/>
  <c r="O650" i="8"/>
  <c r="P650" i="8"/>
  <c r="Q650" i="8"/>
  <c r="R650" i="8"/>
  <c r="S650" i="8"/>
  <c r="T650" i="8"/>
  <c r="D651" i="8"/>
  <c r="E651" i="8"/>
  <c r="F651" i="8"/>
  <c r="G651" i="8"/>
  <c r="H651" i="8"/>
  <c r="I651" i="8"/>
  <c r="J651" i="8"/>
  <c r="K651" i="8"/>
  <c r="L651" i="8"/>
  <c r="M651" i="8"/>
  <c r="N651" i="8"/>
  <c r="O651" i="8"/>
  <c r="P651" i="8"/>
  <c r="Q651" i="8"/>
  <c r="R651" i="8"/>
  <c r="S651" i="8"/>
  <c r="T651" i="8"/>
  <c r="D652" i="8"/>
  <c r="E652" i="8"/>
  <c r="F652" i="8"/>
  <c r="G652" i="8"/>
  <c r="H652" i="8"/>
  <c r="I652" i="8"/>
  <c r="J652" i="8"/>
  <c r="K652" i="8"/>
  <c r="L652" i="8"/>
  <c r="M652" i="8"/>
  <c r="N652" i="8"/>
  <c r="O652" i="8"/>
  <c r="P652" i="8"/>
  <c r="Q652" i="8"/>
  <c r="R652" i="8"/>
  <c r="S652" i="8"/>
  <c r="T652" i="8"/>
  <c r="D653" i="8"/>
  <c r="E653" i="8"/>
  <c r="F653" i="8"/>
  <c r="G653" i="8"/>
  <c r="H653" i="8"/>
  <c r="I653" i="8"/>
  <c r="J653" i="8"/>
  <c r="K653" i="8"/>
  <c r="L653" i="8"/>
  <c r="M653" i="8"/>
  <c r="N653" i="8"/>
  <c r="O653" i="8"/>
  <c r="P653" i="8"/>
  <c r="Q653" i="8"/>
  <c r="R653" i="8"/>
  <c r="S653" i="8"/>
  <c r="T653" i="8"/>
  <c r="D654" i="8"/>
  <c r="E654" i="8"/>
  <c r="F654" i="8"/>
  <c r="G654" i="8"/>
  <c r="H654" i="8"/>
  <c r="I654" i="8"/>
  <c r="J654" i="8"/>
  <c r="K654" i="8"/>
  <c r="L654" i="8"/>
  <c r="M654" i="8"/>
  <c r="N654" i="8"/>
  <c r="O654" i="8"/>
  <c r="P654" i="8"/>
  <c r="Q654" i="8"/>
  <c r="R654" i="8"/>
  <c r="S654" i="8"/>
  <c r="T654" i="8"/>
  <c r="D655" i="8"/>
  <c r="E655" i="8"/>
  <c r="F655" i="8"/>
  <c r="G655" i="8"/>
  <c r="H655" i="8"/>
  <c r="I655" i="8"/>
  <c r="J655" i="8"/>
  <c r="K655" i="8"/>
  <c r="L655" i="8"/>
  <c r="M655" i="8"/>
  <c r="N655" i="8"/>
  <c r="O655" i="8"/>
  <c r="P655" i="8"/>
  <c r="Q655" i="8"/>
  <c r="R655" i="8"/>
  <c r="S655" i="8"/>
  <c r="T655" i="8"/>
  <c r="D656" i="8"/>
  <c r="E656" i="8"/>
  <c r="F656" i="8"/>
  <c r="G656" i="8"/>
  <c r="H656" i="8"/>
  <c r="I656" i="8"/>
  <c r="J656" i="8"/>
  <c r="K656" i="8"/>
  <c r="L656" i="8"/>
  <c r="M656" i="8"/>
  <c r="N656" i="8"/>
  <c r="O656" i="8"/>
  <c r="P656" i="8"/>
  <c r="Q656" i="8"/>
  <c r="R656" i="8"/>
  <c r="S656" i="8"/>
  <c r="T656" i="8"/>
  <c r="D657" i="8"/>
  <c r="E657" i="8"/>
  <c r="F657" i="8"/>
  <c r="G657" i="8"/>
  <c r="H657" i="8"/>
  <c r="I657" i="8"/>
  <c r="J657" i="8"/>
  <c r="K657" i="8"/>
  <c r="L657" i="8"/>
  <c r="M657" i="8"/>
  <c r="N657" i="8"/>
  <c r="O657" i="8"/>
  <c r="P657" i="8"/>
  <c r="Q657" i="8"/>
  <c r="R657" i="8"/>
  <c r="S657" i="8"/>
  <c r="T657" i="8"/>
  <c r="D658" i="8"/>
  <c r="E658" i="8"/>
  <c r="F658" i="8"/>
  <c r="G658" i="8"/>
  <c r="H658" i="8"/>
  <c r="I658" i="8"/>
  <c r="J658" i="8"/>
  <c r="K658" i="8"/>
  <c r="L658" i="8"/>
  <c r="M658" i="8"/>
  <c r="N658" i="8"/>
  <c r="O658" i="8"/>
  <c r="P658" i="8"/>
  <c r="Q658" i="8"/>
  <c r="R658" i="8"/>
  <c r="S658" i="8"/>
  <c r="T658" i="8"/>
  <c r="D659" i="8"/>
  <c r="E659" i="8"/>
  <c r="F659" i="8"/>
  <c r="G659" i="8"/>
  <c r="H659" i="8"/>
  <c r="I659" i="8"/>
  <c r="J659" i="8"/>
  <c r="K659" i="8"/>
  <c r="L659" i="8"/>
  <c r="M659" i="8"/>
  <c r="N659" i="8"/>
  <c r="O659" i="8"/>
  <c r="P659" i="8"/>
  <c r="Q659" i="8"/>
  <c r="R659" i="8"/>
  <c r="S659" i="8"/>
  <c r="T659" i="8"/>
  <c r="D660" i="8"/>
  <c r="E660" i="8"/>
  <c r="F660" i="8"/>
  <c r="G660" i="8"/>
  <c r="H660" i="8"/>
  <c r="I660" i="8"/>
  <c r="J660" i="8"/>
  <c r="K660" i="8"/>
  <c r="L660" i="8"/>
  <c r="M660" i="8"/>
  <c r="N660" i="8"/>
  <c r="O660" i="8"/>
  <c r="P660" i="8"/>
  <c r="Q660" i="8"/>
  <c r="R660" i="8"/>
  <c r="S660" i="8"/>
  <c r="T660" i="8"/>
  <c r="D661" i="8"/>
  <c r="E661" i="8"/>
  <c r="F661" i="8"/>
  <c r="G661" i="8"/>
  <c r="H661" i="8"/>
  <c r="I661" i="8"/>
  <c r="J661" i="8"/>
  <c r="K661" i="8"/>
  <c r="L661" i="8"/>
  <c r="M661" i="8"/>
  <c r="N661" i="8"/>
  <c r="O661" i="8"/>
  <c r="P661" i="8"/>
  <c r="Q661" i="8"/>
  <c r="R661" i="8"/>
  <c r="S661" i="8"/>
  <c r="T661" i="8"/>
  <c r="D662" i="8"/>
  <c r="E662" i="8"/>
  <c r="F662" i="8"/>
  <c r="G662" i="8"/>
  <c r="H662" i="8"/>
  <c r="I662" i="8"/>
  <c r="J662" i="8"/>
  <c r="K662" i="8"/>
  <c r="L662" i="8"/>
  <c r="M662" i="8"/>
  <c r="N662" i="8"/>
  <c r="O662" i="8"/>
  <c r="P662" i="8"/>
  <c r="Q662" i="8"/>
  <c r="R662" i="8"/>
  <c r="S662" i="8"/>
  <c r="T662" i="8"/>
  <c r="D663" i="8"/>
  <c r="E663" i="8"/>
  <c r="F663" i="8"/>
  <c r="G663" i="8"/>
  <c r="H663" i="8"/>
  <c r="I663" i="8"/>
  <c r="J663" i="8"/>
  <c r="K663" i="8"/>
  <c r="L663" i="8"/>
  <c r="M663" i="8"/>
  <c r="N663" i="8"/>
  <c r="O663" i="8"/>
  <c r="P663" i="8"/>
  <c r="Q663" i="8"/>
  <c r="R663" i="8"/>
  <c r="S663" i="8"/>
  <c r="T663" i="8"/>
  <c r="D664" i="8"/>
  <c r="E664" i="8"/>
  <c r="F664" i="8"/>
  <c r="G664" i="8"/>
  <c r="H664" i="8"/>
  <c r="I664" i="8"/>
  <c r="J664" i="8"/>
  <c r="K664" i="8"/>
  <c r="L664" i="8"/>
  <c r="M664" i="8"/>
  <c r="N664" i="8"/>
  <c r="O664" i="8"/>
  <c r="P664" i="8"/>
  <c r="Q664" i="8"/>
  <c r="R664" i="8"/>
  <c r="S664" i="8"/>
  <c r="T664" i="8"/>
  <c r="D665" i="8"/>
  <c r="E665" i="8"/>
  <c r="F665" i="8"/>
  <c r="G665" i="8"/>
  <c r="H665" i="8"/>
  <c r="I665" i="8"/>
  <c r="J665" i="8"/>
  <c r="K665" i="8"/>
  <c r="L665" i="8"/>
  <c r="M665" i="8"/>
  <c r="N665" i="8"/>
  <c r="O665" i="8"/>
  <c r="P665" i="8"/>
  <c r="Q665" i="8"/>
  <c r="R665" i="8"/>
  <c r="S665" i="8"/>
  <c r="T665" i="8"/>
  <c r="D666" i="8"/>
  <c r="E666" i="8"/>
  <c r="F666" i="8"/>
  <c r="G666" i="8"/>
  <c r="H666" i="8"/>
  <c r="I666" i="8"/>
  <c r="J666" i="8"/>
  <c r="K666" i="8"/>
  <c r="L666" i="8"/>
  <c r="M666" i="8"/>
  <c r="N666" i="8"/>
  <c r="O666" i="8"/>
  <c r="P666" i="8"/>
  <c r="Q666" i="8"/>
  <c r="R666" i="8"/>
  <c r="S666" i="8"/>
  <c r="T666" i="8"/>
  <c r="D667" i="8"/>
  <c r="E667" i="8"/>
  <c r="F667" i="8"/>
  <c r="G667" i="8"/>
  <c r="H667" i="8"/>
  <c r="I667" i="8"/>
  <c r="J667" i="8"/>
  <c r="K667" i="8"/>
  <c r="L667" i="8"/>
  <c r="M667" i="8"/>
  <c r="N667" i="8"/>
  <c r="O667" i="8"/>
  <c r="P667" i="8"/>
  <c r="Q667" i="8"/>
  <c r="R667" i="8"/>
  <c r="S667" i="8"/>
  <c r="T667" i="8"/>
  <c r="D668" i="8"/>
  <c r="E668" i="8"/>
  <c r="F668" i="8"/>
  <c r="G668" i="8"/>
  <c r="H668" i="8"/>
  <c r="I668" i="8"/>
  <c r="J668" i="8"/>
  <c r="K668" i="8"/>
  <c r="L668" i="8"/>
  <c r="M668" i="8"/>
  <c r="N668" i="8"/>
  <c r="O668" i="8"/>
  <c r="P668" i="8"/>
  <c r="Q668" i="8"/>
  <c r="R668" i="8"/>
  <c r="S668" i="8"/>
  <c r="T668" i="8"/>
  <c r="D669" i="8"/>
  <c r="E669" i="8"/>
  <c r="F669" i="8"/>
  <c r="G669" i="8"/>
  <c r="H669" i="8"/>
  <c r="I669" i="8"/>
  <c r="J669" i="8"/>
  <c r="K669" i="8"/>
  <c r="L669" i="8"/>
  <c r="M669" i="8"/>
  <c r="N669" i="8"/>
  <c r="O669" i="8"/>
  <c r="P669" i="8"/>
  <c r="Q669" i="8"/>
  <c r="R669" i="8"/>
  <c r="S669" i="8"/>
  <c r="T669" i="8"/>
  <c r="D670" i="8"/>
  <c r="E670" i="8"/>
  <c r="F670" i="8"/>
  <c r="G670" i="8"/>
  <c r="H670" i="8"/>
  <c r="I670" i="8"/>
  <c r="J670" i="8"/>
  <c r="K670" i="8"/>
  <c r="L670" i="8"/>
  <c r="M670" i="8"/>
  <c r="N670" i="8"/>
  <c r="O670" i="8"/>
  <c r="P670" i="8"/>
  <c r="Q670" i="8"/>
  <c r="R670" i="8"/>
  <c r="S670" i="8"/>
  <c r="T670" i="8"/>
  <c r="D671" i="8"/>
  <c r="E671" i="8"/>
  <c r="F671" i="8"/>
  <c r="G671" i="8"/>
  <c r="H671" i="8"/>
  <c r="I671" i="8"/>
  <c r="J671" i="8"/>
  <c r="K671" i="8"/>
  <c r="L671" i="8"/>
  <c r="M671" i="8"/>
  <c r="N671" i="8"/>
  <c r="O671" i="8"/>
  <c r="P671" i="8"/>
  <c r="Q671" i="8"/>
  <c r="R671" i="8"/>
  <c r="S671" i="8"/>
  <c r="T671" i="8"/>
  <c r="D672" i="8"/>
  <c r="E672" i="8"/>
  <c r="F672" i="8"/>
  <c r="G672" i="8"/>
  <c r="H672" i="8"/>
  <c r="I672" i="8"/>
  <c r="J672" i="8"/>
  <c r="K672" i="8"/>
  <c r="L672" i="8"/>
  <c r="M672" i="8"/>
  <c r="N672" i="8"/>
  <c r="O672" i="8"/>
  <c r="P672" i="8"/>
  <c r="Q672" i="8"/>
  <c r="R672" i="8"/>
  <c r="S672" i="8"/>
  <c r="T672" i="8"/>
  <c r="D673" i="8"/>
  <c r="E673" i="8"/>
  <c r="F673" i="8"/>
  <c r="G673" i="8"/>
  <c r="H673" i="8"/>
  <c r="I673" i="8"/>
  <c r="J673" i="8"/>
  <c r="K673" i="8"/>
  <c r="L673" i="8"/>
  <c r="M673" i="8"/>
  <c r="N673" i="8"/>
  <c r="O673" i="8"/>
  <c r="P673" i="8"/>
  <c r="Q673" i="8"/>
  <c r="R673" i="8"/>
  <c r="S673" i="8"/>
  <c r="T673" i="8"/>
  <c r="D674" i="8"/>
  <c r="E674" i="8"/>
  <c r="F674" i="8"/>
  <c r="G674" i="8"/>
  <c r="H674" i="8"/>
  <c r="I674" i="8"/>
  <c r="J674" i="8"/>
  <c r="K674" i="8"/>
  <c r="L674" i="8"/>
  <c r="M674" i="8"/>
  <c r="N674" i="8"/>
  <c r="O674" i="8"/>
  <c r="P674" i="8"/>
  <c r="Q674" i="8"/>
  <c r="R674" i="8"/>
  <c r="S674" i="8"/>
  <c r="T674" i="8"/>
  <c r="D675" i="8"/>
  <c r="E675" i="8"/>
  <c r="F675" i="8"/>
  <c r="G675" i="8"/>
  <c r="H675" i="8"/>
  <c r="I675" i="8"/>
  <c r="J675" i="8"/>
  <c r="K675" i="8"/>
  <c r="L675" i="8"/>
  <c r="M675" i="8"/>
  <c r="N675" i="8"/>
  <c r="O675" i="8"/>
  <c r="P675" i="8"/>
  <c r="Q675" i="8"/>
  <c r="R675" i="8"/>
  <c r="S675" i="8"/>
  <c r="T675" i="8"/>
  <c r="D676" i="8"/>
  <c r="E676" i="8"/>
  <c r="F676" i="8"/>
  <c r="G676" i="8"/>
  <c r="H676" i="8"/>
  <c r="I676" i="8"/>
  <c r="J676" i="8"/>
  <c r="K676" i="8"/>
  <c r="L676" i="8"/>
  <c r="M676" i="8"/>
  <c r="N676" i="8"/>
  <c r="O676" i="8"/>
  <c r="P676" i="8"/>
  <c r="Q676" i="8"/>
  <c r="R676" i="8"/>
  <c r="S676" i="8"/>
  <c r="T676" i="8"/>
  <c r="D677" i="8"/>
  <c r="E677" i="8"/>
  <c r="F677" i="8"/>
  <c r="G677" i="8"/>
  <c r="H677" i="8"/>
  <c r="I677" i="8"/>
  <c r="J677" i="8"/>
  <c r="K677" i="8"/>
  <c r="L677" i="8"/>
  <c r="M677" i="8"/>
  <c r="N677" i="8"/>
  <c r="O677" i="8"/>
  <c r="P677" i="8"/>
  <c r="Q677" i="8"/>
  <c r="R677" i="8"/>
  <c r="S677" i="8"/>
  <c r="T677" i="8"/>
  <c r="D678" i="8"/>
  <c r="E678" i="8"/>
  <c r="F678" i="8"/>
  <c r="G678" i="8"/>
  <c r="H678" i="8"/>
  <c r="I678" i="8"/>
  <c r="J678" i="8"/>
  <c r="K678" i="8"/>
  <c r="L678" i="8"/>
  <c r="M678" i="8"/>
  <c r="N678" i="8"/>
  <c r="O678" i="8"/>
  <c r="P678" i="8"/>
  <c r="Q678" i="8"/>
  <c r="R678" i="8"/>
  <c r="S678" i="8"/>
  <c r="T678" i="8"/>
  <c r="D679" i="8"/>
  <c r="E679" i="8"/>
  <c r="F679" i="8"/>
  <c r="G679" i="8"/>
  <c r="H679" i="8"/>
  <c r="I679" i="8"/>
  <c r="J679" i="8"/>
  <c r="K679" i="8"/>
  <c r="L679" i="8"/>
  <c r="M679" i="8"/>
  <c r="N679" i="8"/>
  <c r="O679" i="8"/>
  <c r="P679" i="8"/>
  <c r="Q679" i="8"/>
  <c r="R679" i="8"/>
  <c r="S679" i="8"/>
  <c r="T679" i="8"/>
  <c r="D680" i="8"/>
  <c r="E680" i="8"/>
  <c r="F680" i="8"/>
  <c r="G680" i="8"/>
  <c r="H680" i="8"/>
  <c r="I680" i="8"/>
  <c r="J680" i="8"/>
  <c r="K680" i="8"/>
  <c r="L680" i="8"/>
  <c r="M680" i="8"/>
  <c r="N680" i="8"/>
  <c r="O680" i="8"/>
  <c r="P680" i="8"/>
  <c r="Q680" i="8"/>
  <c r="R680" i="8"/>
  <c r="S680" i="8"/>
  <c r="T680" i="8"/>
  <c r="D681" i="8"/>
  <c r="E681" i="8"/>
  <c r="F681" i="8"/>
  <c r="G681" i="8"/>
  <c r="H681" i="8"/>
  <c r="I681" i="8"/>
  <c r="J681" i="8"/>
  <c r="K681" i="8"/>
  <c r="L681" i="8"/>
  <c r="M681" i="8"/>
  <c r="N681" i="8"/>
  <c r="O681" i="8"/>
  <c r="P681" i="8"/>
  <c r="Q681" i="8"/>
  <c r="R681" i="8"/>
  <c r="S681" i="8"/>
  <c r="T681" i="8"/>
  <c r="D682" i="8"/>
  <c r="E682" i="8"/>
  <c r="F682" i="8"/>
  <c r="G682" i="8"/>
  <c r="H682" i="8"/>
  <c r="I682" i="8"/>
  <c r="J682" i="8"/>
  <c r="K682" i="8"/>
  <c r="L682" i="8"/>
  <c r="M682" i="8"/>
  <c r="N682" i="8"/>
  <c r="O682" i="8"/>
  <c r="P682" i="8"/>
  <c r="Q682" i="8"/>
  <c r="R682" i="8"/>
  <c r="S682" i="8"/>
  <c r="T682" i="8"/>
  <c r="D683" i="8"/>
  <c r="E683" i="8"/>
  <c r="F683" i="8"/>
  <c r="G683" i="8"/>
  <c r="H683" i="8"/>
  <c r="I683" i="8"/>
  <c r="J683" i="8"/>
  <c r="K683" i="8"/>
  <c r="L683" i="8"/>
  <c r="M683" i="8"/>
  <c r="N683" i="8"/>
  <c r="O683" i="8"/>
  <c r="P683" i="8"/>
  <c r="Q683" i="8"/>
  <c r="R683" i="8"/>
  <c r="S683" i="8"/>
  <c r="T683" i="8"/>
  <c r="D684" i="8"/>
  <c r="E684" i="8"/>
  <c r="F684" i="8"/>
  <c r="G684" i="8"/>
  <c r="H684" i="8"/>
  <c r="I684" i="8"/>
  <c r="J684" i="8"/>
  <c r="K684" i="8"/>
  <c r="L684" i="8"/>
  <c r="M684" i="8"/>
  <c r="N684" i="8"/>
  <c r="O684" i="8"/>
  <c r="P684" i="8"/>
  <c r="Q684" i="8"/>
  <c r="R684" i="8"/>
  <c r="S684" i="8"/>
  <c r="T684" i="8"/>
  <c r="D685" i="8"/>
  <c r="E685" i="8"/>
  <c r="F685" i="8"/>
  <c r="G685" i="8"/>
  <c r="H685" i="8"/>
  <c r="I685" i="8"/>
  <c r="J685" i="8"/>
  <c r="K685" i="8"/>
  <c r="L685" i="8"/>
  <c r="M685" i="8"/>
  <c r="N685" i="8"/>
  <c r="O685" i="8"/>
  <c r="P685" i="8"/>
  <c r="Q685" i="8"/>
  <c r="R685" i="8"/>
  <c r="S685" i="8"/>
  <c r="T685" i="8"/>
  <c r="D686" i="8"/>
  <c r="E686" i="8"/>
  <c r="F686" i="8"/>
  <c r="G686" i="8"/>
  <c r="H686" i="8"/>
  <c r="I686" i="8"/>
  <c r="J686" i="8"/>
  <c r="K686" i="8"/>
  <c r="L686" i="8"/>
  <c r="M686" i="8"/>
  <c r="N686" i="8"/>
  <c r="O686" i="8"/>
  <c r="P686" i="8"/>
  <c r="Q686" i="8"/>
  <c r="R686" i="8"/>
  <c r="S686" i="8"/>
  <c r="T686" i="8"/>
  <c r="D687" i="8"/>
  <c r="E687" i="8"/>
  <c r="F687" i="8"/>
  <c r="G687" i="8"/>
  <c r="H687" i="8"/>
  <c r="I687" i="8"/>
  <c r="J687" i="8"/>
  <c r="K687" i="8"/>
  <c r="L687" i="8"/>
  <c r="M687" i="8"/>
  <c r="N687" i="8"/>
  <c r="O687" i="8"/>
  <c r="P687" i="8"/>
  <c r="Q687" i="8"/>
  <c r="R687" i="8"/>
  <c r="S687" i="8"/>
  <c r="T687" i="8"/>
  <c r="D688" i="8"/>
  <c r="E688" i="8"/>
  <c r="F688" i="8"/>
  <c r="G688" i="8"/>
  <c r="H688" i="8"/>
  <c r="I688" i="8"/>
  <c r="J688" i="8"/>
  <c r="K688" i="8"/>
  <c r="L688" i="8"/>
  <c r="M688" i="8"/>
  <c r="N688" i="8"/>
  <c r="O688" i="8"/>
  <c r="P688" i="8"/>
  <c r="Q688" i="8"/>
  <c r="R688" i="8"/>
  <c r="S688" i="8"/>
  <c r="T688" i="8"/>
  <c r="D689" i="8"/>
  <c r="E689" i="8"/>
  <c r="F689" i="8"/>
  <c r="G689" i="8"/>
  <c r="H689" i="8"/>
  <c r="I689" i="8"/>
  <c r="J689" i="8"/>
  <c r="K689" i="8"/>
  <c r="L689" i="8"/>
  <c r="M689" i="8"/>
  <c r="N689" i="8"/>
  <c r="O689" i="8"/>
  <c r="P689" i="8"/>
  <c r="Q689" i="8"/>
  <c r="R689" i="8"/>
  <c r="S689" i="8"/>
  <c r="T689" i="8"/>
  <c r="D690" i="8"/>
  <c r="E690" i="8"/>
  <c r="F690" i="8"/>
  <c r="G690" i="8"/>
  <c r="H690" i="8"/>
  <c r="I690" i="8"/>
  <c r="J690" i="8"/>
  <c r="K690" i="8"/>
  <c r="L690" i="8"/>
  <c r="M690" i="8"/>
  <c r="N690" i="8"/>
  <c r="O690" i="8"/>
  <c r="P690" i="8"/>
  <c r="Q690" i="8"/>
  <c r="R690" i="8"/>
  <c r="S690" i="8"/>
  <c r="T690" i="8"/>
  <c r="D691" i="8"/>
  <c r="E691" i="8"/>
  <c r="F691" i="8"/>
  <c r="G691" i="8"/>
  <c r="H691" i="8"/>
  <c r="I691" i="8"/>
  <c r="J691" i="8"/>
  <c r="K691" i="8"/>
  <c r="L691" i="8"/>
  <c r="M691" i="8"/>
  <c r="N691" i="8"/>
  <c r="O691" i="8"/>
  <c r="P691" i="8"/>
  <c r="Q691" i="8"/>
  <c r="R691" i="8"/>
  <c r="S691" i="8"/>
  <c r="T691" i="8"/>
  <c r="D692" i="8"/>
  <c r="E692" i="8"/>
  <c r="F692" i="8"/>
  <c r="G692" i="8"/>
  <c r="H692" i="8"/>
  <c r="I692" i="8"/>
  <c r="J692" i="8"/>
  <c r="K692" i="8"/>
  <c r="L692" i="8"/>
  <c r="M692" i="8"/>
  <c r="N692" i="8"/>
  <c r="O692" i="8"/>
  <c r="P692" i="8"/>
  <c r="Q692" i="8"/>
  <c r="R692" i="8"/>
  <c r="S692" i="8"/>
  <c r="T692" i="8"/>
  <c r="D693" i="8"/>
  <c r="E693" i="8"/>
  <c r="F693" i="8"/>
  <c r="G693" i="8"/>
  <c r="H693" i="8"/>
  <c r="I693" i="8"/>
  <c r="J693" i="8"/>
  <c r="K693" i="8"/>
  <c r="L693" i="8"/>
  <c r="M693" i="8"/>
  <c r="N693" i="8"/>
  <c r="O693" i="8"/>
  <c r="P693" i="8"/>
  <c r="Q693" i="8"/>
  <c r="R693" i="8"/>
  <c r="S693" i="8"/>
  <c r="T693" i="8"/>
  <c r="D694" i="8"/>
  <c r="E694" i="8"/>
  <c r="F694" i="8"/>
  <c r="G694" i="8"/>
  <c r="H694" i="8"/>
  <c r="I694" i="8"/>
  <c r="J694" i="8"/>
  <c r="K694" i="8"/>
  <c r="L694" i="8"/>
  <c r="M694" i="8"/>
  <c r="N694" i="8"/>
  <c r="O694" i="8"/>
  <c r="P694" i="8"/>
  <c r="Q694" i="8"/>
  <c r="R694" i="8"/>
  <c r="S694" i="8"/>
  <c r="T694" i="8"/>
  <c r="D695" i="8"/>
  <c r="E695" i="8"/>
  <c r="F695" i="8"/>
  <c r="G695" i="8"/>
  <c r="H695" i="8"/>
  <c r="I695" i="8"/>
  <c r="J695" i="8"/>
  <c r="K695" i="8"/>
  <c r="L695" i="8"/>
  <c r="M695" i="8"/>
  <c r="N695" i="8"/>
  <c r="O695" i="8"/>
  <c r="P695" i="8"/>
  <c r="Q695" i="8"/>
  <c r="R695" i="8"/>
  <c r="S695" i="8"/>
  <c r="T695" i="8"/>
  <c r="D696" i="8"/>
  <c r="E696" i="8"/>
  <c r="F696" i="8"/>
  <c r="G696" i="8"/>
  <c r="H696" i="8"/>
  <c r="I696" i="8"/>
  <c r="J696" i="8"/>
  <c r="K696" i="8"/>
  <c r="L696" i="8"/>
  <c r="M696" i="8"/>
  <c r="N696" i="8"/>
  <c r="O696" i="8"/>
  <c r="P696" i="8"/>
  <c r="Q696" i="8"/>
  <c r="R696" i="8"/>
  <c r="S696" i="8"/>
  <c r="T696" i="8"/>
  <c r="D697" i="8"/>
  <c r="E697" i="8"/>
  <c r="F697" i="8"/>
  <c r="G697" i="8"/>
  <c r="H697" i="8"/>
  <c r="I697" i="8"/>
  <c r="J697" i="8"/>
  <c r="K697" i="8"/>
  <c r="L697" i="8"/>
  <c r="M697" i="8"/>
  <c r="N697" i="8"/>
  <c r="O697" i="8"/>
  <c r="P697" i="8"/>
  <c r="Q697" i="8"/>
  <c r="R697" i="8"/>
  <c r="S697" i="8"/>
  <c r="T697" i="8"/>
  <c r="D698" i="8"/>
  <c r="E698" i="8"/>
  <c r="F698" i="8"/>
  <c r="G698" i="8"/>
  <c r="H698" i="8"/>
  <c r="I698" i="8"/>
  <c r="J698" i="8"/>
  <c r="K698" i="8"/>
  <c r="L698" i="8"/>
  <c r="M698" i="8"/>
  <c r="N698" i="8"/>
  <c r="O698" i="8"/>
  <c r="P698" i="8"/>
  <c r="Q698" i="8"/>
  <c r="R698" i="8"/>
  <c r="S698" i="8"/>
  <c r="T698" i="8"/>
  <c r="D699" i="8"/>
  <c r="E699" i="8"/>
  <c r="F699" i="8"/>
  <c r="G699" i="8"/>
  <c r="H699" i="8"/>
  <c r="I699" i="8"/>
  <c r="J699" i="8"/>
  <c r="K699" i="8"/>
  <c r="L699" i="8"/>
  <c r="M699" i="8"/>
  <c r="N699" i="8"/>
  <c r="O699" i="8"/>
  <c r="P699" i="8"/>
  <c r="Q699" i="8"/>
  <c r="R699" i="8"/>
  <c r="S699" i="8"/>
  <c r="T699" i="8"/>
  <c r="D700" i="8"/>
  <c r="E700" i="8"/>
  <c r="F700" i="8"/>
  <c r="G700" i="8"/>
  <c r="H700" i="8"/>
  <c r="I700" i="8"/>
  <c r="J700" i="8"/>
  <c r="K700" i="8"/>
  <c r="L700" i="8"/>
  <c r="M700" i="8"/>
  <c r="N700" i="8"/>
  <c r="O700" i="8"/>
  <c r="P700" i="8"/>
  <c r="Q700" i="8"/>
  <c r="R700" i="8"/>
  <c r="S700" i="8"/>
  <c r="T700" i="8"/>
  <c r="D701" i="8"/>
  <c r="E701" i="8"/>
  <c r="F701" i="8"/>
  <c r="G701" i="8"/>
  <c r="H701" i="8"/>
  <c r="I701" i="8"/>
  <c r="J701" i="8"/>
  <c r="K701" i="8"/>
  <c r="L701" i="8"/>
  <c r="M701" i="8"/>
  <c r="N701" i="8"/>
  <c r="O701" i="8"/>
  <c r="P701" i="8"/>
  <c r="Q701" i="8"/>
  <c r="R701" i="8"/>
  <c r="S701" i="8"/>
  <c r="T701" i="8"/>
  <c r="D702" i="8"/>
  <c r="E702" i="8"/>
  <c r="F702" i="8"/>
  <c r="G702" i="8"/>
  <c r="H702" i="8"/>
  <c r="I702" i="8"/>
  <c r="J702" i="8"/>
  <c r="K702" i="8"/>
  <c r="L702" i="8"/>
  <c r="M702" i="8"/>
  <c r="N702" i="8"/>
  <c r="O702" i="8"/>
  <c r="P702" i="8"/>
  <c r="Q702" i="8"/>
  <c r="R702" i="8"/>
  <c r="S702" i="8"/>
  <c r="T702" i="8"/>
  <c r="D703" i="8"/>
  <c r="E703" i="8"/>
  <c r="F703" i="8"/>
  <c r="G703" i="8"/>
  <c r="H703" i="8"/>
  <c r="I703" i="8"/>
  <c r="J703" i="8"/>
  <c r="K703" i="8"/>
  <c r="L703" i="8"/>
  <c r="M703" i="8"/>
  <c r="N703" i="8"/>
  <c r="O703" i="8"/>
  <c r="P703" i="8"/>
  <c r="Q703" i="8"/>
  <c r="R703" i="8"/>
  <c r="S703" i="8"/>
  <c r="T703" i="8"/>
  <c r="D704" i="8"/>
  <c r="E704" i="8"/>
  <c r="F704" i="8"/>
  <c r="G704" i="8"/>
  <c r="H704" i="8"/>
  <c r="I704" i="8"/>
  <c r="J704" i="8"/>
  <c r="K704" i="8"/>
  <c r="L704" i="8"/>
  <c r="M704" i="8"/>
  <c r="N704" i="8"/>
  <c r="O704" i="8"/>
  <c r="P704" i="8"/>
  <c r="Q704" i="8"/>
  <c r="R704" i="8"/>
  <c r="S704" i="8"/>
  <c r="T704" i="8"/>
  <c r="D705" i="8"/>
  <c r="E705" i="8"/>
  <c r="F705" i="8"/>
  <c r="G705" i="8"/>
  <c r="H705" i="8"/>
  <c r="I705" i="8"/>
  <c r="J705" i="8"/>
  <c r="K705" i="8"/>
  <c r="L705" i="8"/>
  <c r="M705" i="8"/>
  <c r="N705" i="8"/>
  <c r="O705" i="8"/>
  <c r="P705" i="8"/>
  <c r="Q705" i="8"/>
  <c r="R705" i="8"/>
  <c r="S705" i="8"/>
  <c r="T705" i="8"/>
  <c r="D706" i="8"/>
  <c r="E706" i="8"/>
  <c r="F706" i="8"/>
  <c r="G706" i="8"/>
  <c r="H706" i="8"/>
  <c r="I706" i="8"/>
  <c r="J706" i="8"/>
  <c r="K706" i="8"/>
  <c r="L706" i="8"/>
  <c r="M706" i="8"/>
  <c r="N706" i="8"/>
  <c r="O706" i="8"/>
  <c r="P706" i="8"/>
  <c r="Q706" i="8"/>
  <c r="R706" i="8"/>
  <c r="S706" i="8"/>
  <c r="T706" i="8"/>
  <c r="D707" i="8"/>
  <c r="E707" i="8"/>
  <c r="F707" i="8"/>
  <c r="G707" i="8"/>
  <c r="H707" i="8"/>
  <c r="I707" i="8"/>
  <c r="J707" i="8"/>
  <c r="K707" i="8"/>
  <c r="L707" i="8"/>
  <c r="M707" i="8"/>
  <c r="N707" i="8"/>
  <c r="O707" i="8"/>
  <c r="P707" i="8"/>
  <c r="Q707" i="8"/>
  <c r="R707" i="8"/>
  <c r="S707" i="8"/>
  <c r="T707" i="8"/>
  <c r="D708" i="8"/>
  <c r="E708" i="8"/>
  <c r="F708" i="8"/>
  <c r="G708" i="8"/>
  <c r="H708" i="8"/>
  <c r="I708" i="8"/>
  <c r="J708" i="8"/>
  <c r="K708" i="8"/>
  <c r="L708" i="8"/>
  <c r="M708" i="8"/>
  <c r="N708" i="8"/>
  <c r="O708" i="8"/>
  <c r="P708" i="8"/>
  <c r="Q708" i="8"/>
  <c r="R708" i="8"/>
  <c r="S708" i="8"/>
  <c r="T708" i="8"/>
  <c r="D709" i="8"/>
  <c r="E709" i="8"/>
  <c r="F709" i="8"/>
  <c r="G709" i="8"/>
  <c r="H709" i="8"/>
  <c r="I709" i="8"/>
  <c r="J709" i="8"/>
  <c r="K709" i="8"/>
  <c r="L709" i="8"/>
  <c r="M709" i="8"/>
  <c r="N709" i="8"/>
  <c r="O709" i="8"/>
  <c r="P709" i="8"/>
  <c r="Q709" i="8"/>
  <c r="R709" i="8"/>
  <c r="S709" i="8"/>
  <c r="T709" i="8"/>
  <c r="D710" i="8"/>
  <c r="E710" i="8"/>
  <c r="F710" i="8"/>
  <c r="G710" i="8"/>
  <c r="H710" i="8"/>
  <c r="I710" i="8"/>
  <c r="J710" i="8"/>
  <c r="K710" i="8"/>
  <c r="L710" i="8"/>
  <c r="M710" i="8"/>
  <c r="N710" i="8"/>
  <c r="O710" i="8"/>
  <c r="P710" i="8"/>
  <c r="Q710" i="8"/>
  <c r="R710" i="8"/>
  <c r="S710" i="8"/>
  <c r="T710" i="8"/>
  <c r="D711" i="8"/>
  <c r="E711" i="8"/>
  <c r="F711" i="8"/>
  <c r="G711" i="8"/>
  <c r="H711" i="8"/>
  <c r="I711" i="8"/>
  <c r="J711" i="8"/>
  <c r="K711" i="8"/>
  <c r="L711" i="8"/>
  <c r="M711" i="8"/>
  <c r="N711" i="8"/>
  <c r="O711" i="8"/>
  <c r="P711" i="8"/>
  <c r="Q711" i="8"/>
  <c r="R711" i="8"/>
  <c r="S711" i="8"/>
  <c r="T711" i="8"/>
  <c r="D712" i="8"/>
  <c r="E712" i="8"/>
  <c r="F712" i="8"/>
  <c r="G712" i="8"/>
  <c r="H712" i="8"/>
  <c r="I712" i="8"/>
  <c r="J712" i="8"/>
  <c r="K712" i="8"/>
  <c r="L712" i="8"/>
  <c r="M712" i="8"/>
  <c r="N712" i="8"/>
  <c r="O712" i="8"/>
  <c r="P712" i="8"/>
  <c r="Q712" i="8"/>
  <c r="R712" i="8"/>
  <c r="S712" i="8"/>
  <c r="T712" i="8"/>
  <c r="D713" i="8"/>
  <c r="E713" i="8"/>
  <c r="F713" i="8"/>
  <c r="G713" i="8"/>
  <c r="H713" i="8"/>
  <c r="I713" i="8"/>
  <c r="J713" i="8"/>
  <c r="K713" i="8"/>
  <c r="L713" i="8"/>
  <c r="M713" i="8"/>
  <c r="N713" i="8"/>
  <c r="O713" i="8"/>
  <c r="P713" i="8"/>
  <c r="Q713" i="8"/>
  <c r="R713" i="8"/>
  <c r="S713" i="8"/>
  <c r="T713" i="8"/>
  <c r="D714" i="8"/>
  <c r="E714" i="8"/>
  <c r="F714" i="8"/>
  <c r="G714" i="8"/>
  <c r="H714" i="8"/>
  <c r="I714" i="8"/>
  <c r="J714" i="8"/>
  <c r="K714" i="8"/>
  <c r="L714" i="8"/>
  <c r="M714" i="8"/>
  <c r="N714" i="8"/>
  <c r="O714" i="8"/>
  <c r="P714" i="8"/>
  <c r="Q714" i="8"/>
  <c r="R714" i="8"/>
  <c r="S714" i="8"/>
  <c r="T714" i="8"/>
  <c r="D715" i="8"/>
  <c r="E715" i="8"/>
  <c r="F715" i="8"/>
  <c r="G715" i="8"/>
  <c r="H715" i="8"/>
  <c r="I715" i="8"/>
  <c r="J715" i="8"/>
  <c r="K715" i="8"/>
  <c r="L715" i="8"/>
  <c r="M715" i="8"/>
  <c r="N715" i="8"/>
  <c r="O715" i="8"/>
  <c r="P715" i="8"/>
  <c r="Q715" i="8"/>
  <c r="R715" i="8"/>
  <c r="S715" i="8"/>
  <c r="T715" i="8"/>
  <c r="D716" i="8"/>
  <c r="E716" i="8"/>
  <c r="F716" i="8"/>
  <c r="G716" i="8"/>
  <c r="H716" i="8"/>
  <c r="I716" i="8"/>
  <c r="J716" i="8"/>
  <c r="K716" i="8"/>
  <c r="L716" i="8"/>
  <c r="M716" i="8"/>
  <c r="N716" i="8"/>
  <c r="O716" i="8"/>
  <c r="P716" i="8"/>
  <c r="Q716" i="8"/>
  <c r="R716" i="8"/>
  <c r="S716" i="8"/>
  <c r="T716" i="8"/>
  <c r="D717" i="8"/>
  <c r="E717" i="8"/>
  <c r="F717" i="8"/>
  <c r="G717" i="8"/>
  <c r="H717" i="8"/>
  <c r="I717" i="8"/>
  <c r="J717" i="8"/>
  <c r="K717" i="8"/>
  <c r="L717" i="8"/>
  <c r="M717" i="8"/>
  <c r="N717" i="8"/>
  <c r="O717" i="8"/>
  <c r="P717" i="8"/>
  <c r="Q717" i="8"/>
  <c r="R717" i="8"/>
  <c r="S717" i="8"/>
  <c r="T717" i="8"/>
  <c r="D718" i="8"/>
  <c r="E718" i="8"/>
  <c r="F718" i="8"/>
  <c r="G718" i="8"/>
  <c r="H718" i="8"/>
  <c r="I718" i="8"/>
  <c r="J718" i="8"/>
  <c r="K718" i="8"/>
  <c r="L718" i="8"/>
  <c r="M718" i="8"/>
  <c r="N718" i="8"/>
  <c r="O718" i="8"/>
  <c r="P718" i="8"/>
  <c r="Q718" i="8"/>
  <c r="R718" i="8"/>
  <c r="S718" i="8"/>
  <c r="T718" i="8"/>
  <c r="D719" i="8"/>
  <c r="E719" i="8"/>
  <c r="F719" i="8"/>
  <c r="G719" i="8"/>
  <c r="H719" i="8"/>
  <c r="I719" i="8"/>
  <c r="J719" i="8"/>
  <c r="K719" i="8"/>
  <c r="L719" i="8"/>
  <c r="M719" i="8"/>
  <c r="N719" i="8"/>
  <c r="O719" i="8"/>
  <c r="P719" i="8"/>
  <c r="Q719" i="8"/>
  <c r="R719" i="8"/>
  <c r="S719" i="8"/>
  <c r="T719" i="8"/>
  <c r="D720" i="8"/>
  <c r="E720" i="8"/>
  <c r="F720" i="8"/>
  <c r="G720" i="8"/>
  <c r="H720" i="8"/>
  <c r="I720" i="8"/>
  <c r="J720" i="8"/>
  <c r="K720" i="8"/>
  <c r="L720" i="8"/>
  <c r="M720" i="8"/>
  <c r="N720" i="8"/>
  <c r="O720" i="8"/>
  <c r="P720" i="8"/>
  <c r="Q720" i="8"/>
  <c r="R720" i="8"/>
  <c r="S720" i="8"/>
  <c r="T720" i="8"/>
  <c r="D721" i="8"/>
  <c r="E721" i="8"/>
  <c r="F721" i="8"/>
  <c r="G721" i="8"/>
  <c r="H721" i="8"/>
  <c r="I721" i="8"/>
  <c r="J721" i="8"/>
  <c r="K721" i="8"/>
  <c r="L721" i="8"/>
  <c r="M721" i="8"/>
  <c r="N721" i="8"/>
  <c r="O721" i="8"/>
  <c r="P721" i="8"/>
  <c r="Q721" i="8"/>
  <c r="R721" i="8"/>
  <c r="S721" i="8"/>
  <c r="T721" i="8"/>
  <c r="D722" i="8"/>
  <c r="E722" i="8"/>
  <c r="F722" i="8"/>
  <c r="G722" i="8"/>
  <c r="H722" i="8"/>
  <c r="I722" i="8"/>
  <c r="J722" i="8"/>
  <c r="K722" i="8"/>
  <c r="L722" i="8"/>
  <c r="M722" i="8"/>
  <c r="N722" i="8"/>
  <c r="O722" i="8"/>
  <c r="P722" i="8"/>
  <c r="Q722" i="8"/>
  <c r="R722" i="8"/>
  <c r="S722" i="8"/>
  <c r="T722" i="8"/>
  <c r="D723" i="8"/>
  <c r="E723" i="8"/>
  <c r="F723" i="8"/>
  <c r="G723" i="8"/>
  <c r="H723" i="8"/>
  <c r="I723" i="8"/>
  <c r="J723" i="8"/>
  <c r="K723" i="8"/>
  <c r="L723" i="8"/>
  <c r="M723" i="8"/>
  <c r="N723" i="8"/>
  <c r="O723" i="8"/>
  <c r="P723" i="8"/>
  <c r="Q723" i="8"/>
  <c r="R723" i="8"/>
  <c r="S723" i="8"/>
  <c r="T723" i="8"/>
  <c r="D724" i="8"/>
  <c r="E724" i="8"/>
  <c r="F724" i="8"/>
  <c r="G724" i="8"/>
  <c r="H724" i="8"/>
  <c r="I724" i="8"/>
  <c r="J724" i="8"/>
  <c r="K724" i="8"/>
  <c r="L724" i="8"/>
  <c r="M724" i="8"/>
  <c r="N724" i="8"/>
  <c r="O724" i="8"/>
  <c r="P724" i="8"/>
  <c r="Q724" i="8"/>
  <c r="R724" i="8"/>
  <c r="S724" i="8"/>
  <c r="T724" i="8"/>
  <c r="D725" i="8"/>
  <c r="E725" i="8"/>
  <c r="F725" i="8"/>
  <c r="G725" i="8"/>
  <c r="H725" i="8"/>
  <c r="I725" i="8"/>
  <c r="J725" i="8"/>
  <c r="K725" i="8"/>
  <c r="L725" i="8"/>
  <c r="M725" i="8"/>
  <c r="N725" i="8"/>
  <c r="O725" i="8"/>
  <c r="P725" i="8"/>
  <c r="Q725" i="8"/>
  <c r="R725" i="8"/>
  <c r="S725" i="8"/>
  <c r="T725" i="8"/>
  <c r="D726" i="8"/>
  <c r="E726" i="8"/>
  <c r="F726" i="8"/>
  <c r="G726" i="8"/>
  <c r="H726" i="8"/>
  <c r="I726" i="8"/>
  <c r="J726" i="8"/>
  <c r="K726" i="8"/>
  <c r="L726" i="8"/>
  <c r="M726" i="8"/>
  <c r="N726" i="8"/>
  <c r="O726" i="8"/>
  <c r="P726" i="8"/>
  <c r="Q726" i="8"/>
  <c r="R726" i="8"/>
  <c r="S726" i="8"/>
  <c r="T726" i="8"/>
  <c r="D727" i="8"/>
  <c r="E727" i="8"/>
  <c r="F727" i="8"/>
  <c r="G727" i="8"/>
  <c r="H727" i="8"/>
  <c r="I727" i="8"/>
  <c r="J727" i="8"/>
  <c r="K727" i="8"/>
  <c r="L727" i="8"/>
  <c r="M727" i="8"/>
  <c r="N727" i="8"/>
  <c r="O727" i="8"/>
  <c r="P727" i="8"/>
  <c r="Q727" i="8"/>
  <c r="R727" i="8"/>
  <c r="S727" i="8"/>
  <c r="T727" i="8"/>
  <c r="D728" i="8"/>
  <c r="E728" i="8"/>
  <c r="F728" i="8"/>
  <c r="G728" i="8"/>
  <c r="H728" i="8"/>
  <c r="I728" i="8"/>
  <c r="J728" i="8"/>
  <c r="K728" i="8"/>
  <c r="L728" i="8"/>
  <c r="M728" i="8"/>
  <c r="N728" i="8"/>
  <c r="O728" i="8"/>
  <c r="P728" i="8"/>
  <c r="Q728" i="8"/>
  <c r="R728" i="8"/>
  <c r="S728" i="8"/>
  <c r="T728" i="8"/>
  <c r="D729" i="8"/>
  <c r="E729" i="8"/>
  <c r="F729" i="8"/>
  <c r="G729" i="8"/>
  <c r="H729" i="8"/>
  <c r="I729" i="8"/>
  <c r="J729" i="8"/>
  <c r="K729" i="8"/>
  <c r="L729" i="8"/>
  <c r="M729" i="8"/>
  <c r="N729" i="8"/>
  <c r="O729" i="8"/>
  <c r="P729" i="8"/>
  <c r="Q729" i="8"/>
  <c r="R729" i="8"/>
  <c r="S729" i="8"/>
  <c r="T729" i="8"/>
  <c r="D730" i="8"/>
  <c r="E730" i="8"/>
  <c r="F730" i="8"/>
  <c r="G730" i="8"/>
  <c r="H730" i="8"/>
  <c r="I730" i="8"/>
  <c r="J730" i="8"/>
  <c r="K730" i="8"/>
  <c r="L730" i="8"/>
  <c r="M730" i="8"/>
  <c r="N730" i="8"/>
  <c r="O730" i="8"/>
  <c r="P730" i="8"/>
  <c r="Q730" i="8"/>
  <c r="R730" i="8"/>
  <c r="S730" i="8"/>
  <c r="T730" i="8"/>
  <c r="D731" i="8"/>
  <c r="E731" i="8"/>
  <c r="F731" i="8"/>
  <c r="G731" i="8"/>
  <c r="H731" i="8"/>
  <c r="I731" i="8"/>
  <c r="J731" i="8"/>
  <c r="K731" i="8"/>
  <c r="L731" i="8"/>
  <c r="M731" i="8"/>
  <c r="N731" i="8"/>
  <c r="O731" i="8"/>
  <c r="P731" i="8"/>
  <c r="Q731" i="8"/>
  <c r="R731" i="8"/>
  <c r="S731" i="8"/>
  <c r="T731" i="8"/>
  <c r="D732" i="8"/>
  <c r="E732" i="8"/>
  <c r="F732" i="8"/>
  <c r="G732" i="8"/>
  <c r="H732" i="8"/>
  <c r="I732" i="8"/>
  <c r="J732" i="8"/>
  <c r="K732" i="8"/>
  <c r="L732" i="8"/>
  <c r="M732" i="8"/>
  <c r="N732" i="8"/>
  <c r="O732" i="8"/>
  <c r="P732" i="8"/>
  <c r="Q732" i="8"/>
  <c r="R732" i="8"/>
  <c r="S732" i="8"/>
  <c r="T732" i="8"/>
  <c r="D733" i="8"/>
  <c r="E733" i="8"/>
  <c r="F733" i="8"/>
  <c r="G733" i="8"/>
  <c r="H733" i="8"/>
  <c r="I733" i="8"/>
  <c r="J733" i="8"/>
  <c r="K733" i="8"/>
  <c r="L733" i="8"/>
  <c r="M733" i="8"/>
  <c r="N733" i="8"/>
  <c r="O733" i="8"/>
  <c r="P733" i="8"/>
  <c r="Q733" i="8"/>
  <c r="R733" i="8"/>
  <c r="S733" i="8"/>
  <c r="T733" i="8"/>
  <c r="D734" i="8"/>
  <c r="E734" i="8"/>
  <c r="F734" i="8"/>
  <c r="G734" i="8"/>
  <c r="H734" i="8"/>
  <c r="I734" i="8"/>
  <c r="J734" i="8"/>
  <c r="K734" i="8"/>
  <c r="L734" i="8"/>
  <c r="M734" i="8"/>
  <c r="N734" i="8"/>
  <c r="O734" i="8"/>
  <c r="P734" i="8"/>
  <c r="Q734" i="8"/>
  <c r="R734" i="8"/>
  <c r="S734" i="8"/>
  <c r="T734" i="8"/>
  <c r="D735" i="8"/>
  <c r="E735" i="8"/>
  <c r="F735" i="8"/>
  <c r="G735" i="8"/>
  <c r="H735" i="8"/>
  <c r="I735" i="8"/>
  <c r="J735" i="8"/>
  <c r="K735" i="8"/>
  <c r="L735" i="8"/>
  <c r="M735" i="8"/>
  <c r="N735" i="8"/>
  <c r="O735" i="8"/>
  <c r="P735" i="8"/>
  <c r="Q735" i="8"/>
  <c r="R735" i="8"/>
  <c r="S735" i="8"/>
  <c r="T735" i="8"/>
  <c r="D736" i="8"/>
  <c r="E736" i="8"/>
  <c r="F736" i="8"/>
  <c r="G736" i="8"/>
  <c r="H736" i="8"/>
  <c r="I736" i="8"/>
  <c r="J736" i="8"/>
  <c r="K736" i="8"/>
  <c r="L736" i="8"/>
  <c r="M736" i="8"/>
  <c r="N736" i="8"/>
  <c r="O736" i="8"/>
  <c r="P736" i="8"/>
  <c r="Q736" i="8"/>
  <c r="R736" i="8"/>
  <c r="S736" i="8"/>
  <c r="T736" i="8"/>
  <c r="D737" i="8"/>
  <c r="E737" i="8"/>
  <c r="F737" i="8"/>
  <c r="G737" i="8"/>
  <c r="H737" i="8"/>
  <c r="I737" i="8"/>
  <c r="J737" i="8"/>
  <c r="K737" i="8"/>
  <c r="L737" i="8"/>
  <c r="M737" i="8"/>
  <c r="N737" i="8"/>
  <c r="O737" i="8"/>
  <c r="P737" i="8"/>
  <c r="Q737" i="8"/>
  <c r="R737" i="8"/>
  <c r="S737" i="8"/>
  <c r="T737" i="8"/>
  <c r="D738" i="8"/>
  <c r="E738" i="8"/>
  <c r="F738" i="8"/>
  <c r="G738" i="8"/>
  <c r="H738" i="8"/>
  <c r="I738" i="8"/>
  <c r="J738" i="8"/>
  <c r="K738" i="8"/>
  <c r="L738" i="8"/>
  <c r="M738" i="8"/>
  <c r="N738" i="8"/>
  <c r="O738" i="8"/>
  <c r="P738" i="8"/>
  <c r="Q738" i="8"/>
  <c r="R738" i="8"/>
  <c r="S738" i="8"/>
  <c r="T738" i="8"/>
  <c r="D739" i="8"/>
  <c r="E739" i="8"/>
  <c r="F739" i="8"/>
  <c r="G739" i="8"/>
  <c r="H739" i="8"/>
  <c r="I739" i="8"/>
  <c r="J739" i="8"/>
  <c r="K739" i="8"/>
  <c r="L739" i="8"/>
  <c r="M739" i="8"/>
  <c r="N739" i="8"/>
  <c r="O739" i="8"/>
  <c r="P739" i="8"/>
  <c r="Q739" i="8"/>
  <c r="R739" i="8"/>
  <c r="S739" i="8"/>
  <c r="T739" i="8"/>
  <c r="D740" i="8"/>
  <c r="E740" i="8"/>
  <c r="F740" i="8"/>
  <c r="G740" i="8"/>
  <c r="H740" i="8"/>
  <c r="I740" i="8"/>
  <c r="J740" i="8"/>
  <c r="K740" i="8"/>
  <c r="L740" i="8"/>
  <c r="M740" i="8"/>
  <c r="N740" i="8"/>
  <c r="O740" i="8"/>
  <c r="P740" i="8"/>
  <c r="Q740" i="8"/>
  <c r="R740" i="8"/>
  <c r="S740" i="8"/>
  <c r="T740" i="8"/>
  <c r="D741" i="8"/>
  <c r="E741" i="8"/>
  <c r="F741" i="8"/>
  <c r="G741" i="8"/>
  <c r="H741" i="8"/>
  <c r="I741" i="8"/>
  <c r="J741" i="8"/>
  <c r="K741" i="8"/>
  <c r="L741" i="8"/>
  <c r="M741" i="8"/>
  <c r="N741" i="8"/>
  <c r="O741" i="8"/>
  <c r="P741" i="8"/>
  <c r="Q741" i="8"/>
  <c r="R741" i="8"/>
  <c r="S741" i="8"/>
  <c r="T741" i="8"/>
  <c r="D742" i="8"/>
  <c r="E742" i="8"/>
  <c r="F742" i="8"/>
  <c r="G742" i="8"/>
  <c r="H742" i="8"/>
  <c r="I742" i="8"/>
  <c r="J742" i="8"/>
  <c r="K742" i="8"/>
  <c r="L742" i="8"/>
  <c r="M742" i="8"/>
  <c r="N742" i="8"/>
  <c r="O742" i="8"/>
  <c r="P742" i="8"/>
  <c r="Q742" i="8"/>
  <c r="R742" i="8"/>
  <c r="S742" i="8"/>
  <c r="T742" i="8"/>
  <c r="D743" i="8"/>
  <c r="E743" i="8"/>
  <c r="F743" i="8"/>
  <c r="G743" i="8"/>
  <c r="H743" i="8"/>
  <c r="I743" i="8"/>
  <c r="J743" i="8"/>
  <c r="K743" i="8"/>
  <c r="L743" i="8"/>
  <c r="M743" i="8"/>
  <c r="N743" i="8"/>
  <c r="O743" i="8"/>
  <c r="P743" i="8"/>
  <c r="Q743" i="8"/>
  <c r="R743" i="8"/>
  <c r="S743" i="8"/>
  <c r="T743" i="8"/>
  <c r="D744" i="8"/>
  <c r="E744" i="8"/>
  <c r="F744" i="8"/>
  <c r="G744" i="8"/>
  <c r="H744" i="8"/>
  <c r="I744" i="8"/>
  <c r="J744" i="8"/>
  <c r="K744" i="8"/>
  <c r="L744" i="8"/>
  <c r="M744" i="8"/>
  <c r="N744" i="8"/>
  <c r="O744" i="8"/>
  <c r="P744" i="8"/>
  <c r="Q744" i="8"/>
  <c r="R744" i="8"/>
  <c r="S744" i="8"/>
  <c r="T744" i="8"/>
  <c r="D745" i="8"/>
  <c r="E745" i="8"/>
  <c r="F745" i="8"/>
  <c r="G745" i="8"/>
  <c r="H745" i="8"/>
  <c r="I745" i="8"/>
  <c r="J745" i="8"/>
  <c r="K745" i="8"/>
  <c r="L745" i="8"/>
  <c r="M745" i="8"/>
  <c r="N745" i="8"/>
  <c r="O745" i="8"/>
  <c r="P745" i="8"/>
  <c r="Q745" i="8"/>
  <c r="R745" i="8"/>
  <c r="S745" i="8"/>
  <c r="T745" i="8"/>
  <c r="D746" i="8"/>
  <c r="E746" i="8"/>
  <c r="F746" i="8"/>
  <c r="G746" i="8"/>
  <c r="H746" i="8"/>
  <c r="I746" i="8"/>
  <c r="J746" i="8"/>
  <c r="K746" i="8"/>
  <c r="L746" i="8"/>
  <c r="M746" i="8"/>
  <c r="N746" i="8"/>
  <c r="O746" i="8"/>
  <c r="P746" i="8"/>
  <c r="Q746" i="8"/>
  <c r="R746" i="8"/>
  <c r="S746" i="8"/>
  <c r="T746" i="8"/>
  <c r="D747" i="8"/>
  <c r="E747" i="8"/>
  <c r="F747" i="8"/>
  <c r="G747" i="8"/>
  <c r="H747" i="8"/>
  <c r="I747" i="8"/>
  <c r="J747" i="8"/>
  <c r="K747" i="8"/>
  <c r="L747" i="8"/>
  <c r="M747" i="8"/>
  <c r="N747" i="8"/>
  <c r="O747" i="8"/>
  <c r="P747" i="8"/>
  <c r="Q747" i="8"/>
  <c r="R747" i="8"/>
  <c r="S747" i="8"/>
  <c r="T747" i="8"/>
  <c r="D748" i="8"/>
  <c r="E748" i="8"/>
  <c r="F748" i="8"/>
  <c r="G748" i="8"/>
  <c r="H748" i="8"/>
  <c r="I748" i="8"/>
  <c r="J748" i="8"/>
  <c r="K748" i="8"/>
  <c r="L748" i="8"/>
  <c r="M748" i="8"/>
  <c r="N748" i="8"/>
  <c r="O748" i="8"/>
  <c r="P748" i="8"/>
  <c r="Q748" i="8"/>
  <c r="R748" i="8"/>
  <c r="S748" i="8"/>
  <c r="T748" i="8"/>
  <c r="D749" i="8"/>
  <c r="E749" i="8"/>
  <c r="F749" i="8"/>
  <c r="G749" i="8"/>
  <c r="H749" i="8"/>
  <c r="I749" i="8"/>
  <c r="J749" i="8"/>
  <c r="K749" i="8"/>
  <c r="L749" i="8"/>
  <c r="M749" i="8"/>
  <c r="N749" i="8"/>
  <c r="O749" i="8"/>
  <c r="P749" i="8"/>
  <c r="Q749" i="8"/>
  <c r="R749" i="8"/>
  <c r="S749" i="8"/>
  <c r="T749" i="8"/>
  <c r="D750" i="8"/>
  <c r="E750" i="8"/>
  <c r="F750" i="8"/>
  <c r="G750" i="8"/>
  <c r="H750" i="8"/>
  <c r="I750" i="8"/>
  <c r="J750" i="8"/>
  <c r="K750" i="8"/>
  <c r="L750" i="8"/>
  <c r="M750" i="8"/>
  <c r="N750" i="8"/>
  <c r="O750" i="8"/>
  <c r="P750" i="8"/>
  <c r="Q750" i="8"/>
  <c r="R750" i="8"/>
  <c r="S750" i="8"/>
  <c r="T750" i="8"/>
  <c r="D751" i="8"/>
  <c r="E751" i="8"/>
  <c r="F751" i="8"/>
  <c r="G751" i="8"/>
  <c r="H751" i="8"/>
  <c r="I751" i="8"/>
  <c r="J751" i="8"/>
  <c r="K751" i="8"/>
  <c r="L751" i="8"/>
  <c r="M751" i="8"/>
  <c r="N751" i="8"/>
  <c r="O751" i="8"/>
  <c r="P751" i="8"/>
  <c r="Q751" i="8"/>
  <c r="R751" i="8"/>
  <c r="S751" i="8"/>
  <c r="T751" i="8"/>
  <c r="D752" i="8"/>
  <c r="E752" i="8"/>
  <c r="F752" i="8"/>
  <c r="G752" i="8"/>
  <c r="H752" i="8"/>
  <c r="I752" i="8"/>
  <c r="J752" i="8"/>
  <c r="K752" i="8"/>
  <c r="L752" i="8"/>
  <c r="M752" i="8"/>
  <c r="N752" i="8"/>
  <c r="O752" i="8"/>
  <c r="P752" i="8"/>
  <c r="Q752" i="8"/>
  <c r="R752" i="8"/>
  <c r="S752" i="8"/>
  <c r="T752" i="8"/>
  <c r="D753" i="8"/>
  <c r="E753" i="8"/>
  <c r="F753" i="8"/>
  <c r="G753" i="8"/>
  <c r="H753" i="8"/>
  <c r="I753" i="8"/>
  <c r="J753" i="8"/>
  <c r="K753" i="8"/>
  <c r="L753" i="8"/>
  <c r="M753" i="8"/>
  <c r="N753" i="8"/>
  <c r="O753" i="8"/>
  <c r="P753" i="8"/>
  <c r="Q753" i="8"/>
  <c r="R753" i="8"/>
  <c r="S753" i="8"/>
  <c r="T753" i="8"/>
  <c r="D754" i="8"/>
  <c r="E754" i="8"/>
  <c r="F754" i="8"/>
  <c r="G754" i="8"/>
  <c r="H754" i="8"/>
  <c r="I754" i="8"/>
  <c r="J754" i="8"/>
  <c r="K754" i="8"/>
  <c r="L754" i="8"/>
  <c r="M754" i="8"/>
  <c r="N754" i="8"/>
  <c r="O754" i="8"/>
  <c r="P754" i="8"/>
  <c r="Q754" i="8"/>
  <c r="R754" i="8"/>
  <c r="S754" i="8"/>
  <c r="T754" i="8"/>
  <c r="D755" i="8"/>
  <c r="E755" i="8"/>
  <c r="F755" i="8"/>
  <c r="G755" i="8"/>
  <c r="H755" i="8"/>
  <c r="I755" i="8"/>
  <c r="J755" i="8"/>
  <c r="K755" i="8"/>
  <c r="L755" i="8"/>
  <c r="M755" i="8"/>
  <c r="N755" i="8"/>
  <c r="O755" i="8"/>
  <c r="P755" i="8"/>
  <c r="Q755" i="8"/>
  <c r="R755" i="8"/>
  <c r="S755" i="8"/>
  <c r="T755" i="8"/>
  <c r="D756" i="8"/>
  <c r="E756" i="8"/>
  <c r="F756" i="8"/>
  <c r="G756" i="8"/>
  <c r="H756" i="8"/>
  <c r="I756" i="8"/>
  <c r="J756" i="8"/>
  <c r="K756" i="8"/>
  <c r="L756" i="8"/>
  <c r="M756" i="8"/>
  <c r="N756" i="8"/>
  <c r="O756" i="8"/>
  <c r="P756" i="8"/>
  <c r="Q756" i="8"/>
  <c r="R756" i="8"/>
  <c r="S756" i="8"/>
  <c r="T756" i="8"/>
  <c r="D757" i="8"/>
  <c r="E757" i="8"/>
  <c r="F757" i="8"/>
  <c r="G757" i="8"/>
  <c r="H757" i="8"/>
  <c r="I757" i="8"/>
  <c r="J757" i="8"/>
  <c r="K757" i="8"/>
  <c r="L757" i="8"/>
  <c r="M757" i="8"/>
  <c r="N757" i="8"/>
  <c r="O757" i="8"/>
  <c r="P757" i="8"/>
  <c r="Q757" i="8"/>
  <c r="R757" i="8"/>
  <c r="S757" i="8"/>
  <c r="T757" i="8"/>
  <c r="D758" i="8"/>
  <c r="E758" i="8"/>
  <c r="F758" i="8"/>
  <c r="G758" i="8"/>
  <c r="H758" i="8"/>
  <c r="I758" i="8"/>
  <c r="J758" i="8"/>
  <c r="K758" i="8"/>
  <c r="L758" i="8"/>
  <c r="M758" i="8"/>
  <c r="N758" i="8"/>
  <c r="O758" i="8"/>
  <c r="P758" i="8"/>
  <c r="Q758" i="8"/>
  <c r="R758" i="8"/>
  <c r="S758" i="8"/>
  <c r="T758" i="8"/>
  <c r="D759" i="8"/>
  <c r="E759" i="8"/>
  <c r="F759" i="8"/>
  <c r="G759" i="8"/>
  <c r="H759" i="8"/>
  <c r="I759" i="8"/>
  <c r="J759" i="8"/>
  <c r="K759" i="8"/>
  <c r="L759" i="8"/>
  <c r="M759" i="8"/>
  <c r="N759" i="8"/>
  <c r="O759" i="8"/>
  <c r="P759" i="8"/>
  <c r="Q759" i="8"/>
  <c r="R759" i="8"/>
  <c r="S759" i="8"/>
  <c r="T759" i="8"/>
  <c r="D760" i="8"/>
  <c r="E760" i="8"/>
  <c r="F760" i="8"/>
  <c r="G760" i="8"/>
  <c r="H760" i="8"/>
  <c r="I760" i="8"/>
  <c r="J760" i="8"/>
  <c r="K760" i="8"/>
  <c r="L760" i="8"/>
  <c r="M760" i="8"/>
  <c r="N760" i="8"/>
  <c r="O760" i="8"/>
  <c r="P760" i="8"/>
  <c r="Q760" i="8"/>
  <c r="R760" i="8"/>
  <c r="S760" i="8"/>
  <c r="T760" i="8"/>
  <c r="D761" i="8"/>
  <c r="E761" i="8"/>
  <c r="F761" i="8"/>
  <c r="G761" i="8"/>
  <c r="H761" i="8"/>
  <c r="I761" i="8"/>
  <c r="J761" i="8"/>
  <c r="K761" i="8"/>
  <c r="L761" i="8"/>
  <c r="M761" i="8"/>
  <c r="N761" i="8"/>
  <c r="O761" i="8"/>
  <c r="P761" i="8"/>
  <c r="Q761" i="8"/>
  <c r="R761" i="8"/>
  <c r="S761" i="8"/>
  <c r="T761" i="8"/>
  <c r="D762" i="8"/>
  <c r="E762" i="8"/>
  <c r="F762" i="8"/>
  <c r="G762" i="8"/>
  <c r="H762" i="8"/>
  <c r="I762" i="8"/>
  <c r="J762" i="8"/>
  <c r="K762" i="8"/>
  <c r="L762" i="8"/>
  <c r="M762" i="8"/>
  <c r="N762" i="8"/>
  <c r="O762" i="8"/>
  <c r="P762" i="8"/>
  <c r="Q762" i="8"/>
  <c r="R762" i="8"/>
  <c r="S762" i="8"/>
  <c r="T762" i="8"/>
  <c r="D763" i="8"/>
  <c r="E763" i="8"/>
  <c r="F763" i="8"/>
  <c r="G763" i="8"/>
  <c r="H763" i="8"/>
  <c r="I763" i="8"/>
  <c r="J763" i="8"/>
  <c r="K763" i="8"/>
  <c r="L763" i="8"/>
  <c r="M763" i="8"/>
  <c r="N763" i="8"/>
  <c r="O763" i="8"/>
  <c r="P763" i="8"/>
  <c r="Q763" i="8"/>
  <c r="R763" i="8"/>
  <c r="S763" i="8"/>
  <c r="T763" i="8"/>
  <c r="D764" i="8"/>
  <c r="E764" i="8"/>
  <c r="F764" i="8"/>
  <c r="G764" i="8"/>
  <c r="H764" i="8"/>
  <c r="I764" i="8"/>
  <c r="J764" i="8"/>
  <c r="K764" i="8"/>
  <c r="L764" i="8"/>
  <c r="M764" i="8"/>
  <c r="N764" i="8"/>
  <c r="O764" i="8"/>
  <c r="P764" i="8"/>
  <c r="Q764" i="8"/>
  <c r="R764" i="8"/>
  <c r="S764" i="8"/>
  <c r="T764" i="8"/>
  <c r="D765" i="8"/>
  <c r="E765" i="8"/>
  <c r="F765" i="8"/>
  <c r="G765" i="8"/>
  <c r="H765" i="8"/>
  <c r="I765" i="8"/>
  <c r="J765" i="8"/>
  <c r="K765" i="8"/>
  <c r="L765" i="8"/>
  <c r="M765" i="8"/>
  <c r="N765" i="8"/>
  <c r="O765" i="8"/>
  <c r="P765" i="8"/>
  <c r="Q765" i="8"/>
  <c r="R765" i="8"/>
  <c r="S765" i="8"/>
  <c r="T765" i="8"/>
  <c r="D766" i="8"/>
  <c r="E766" i="8"/>
  <c r="F766" i="8"/>
  <c r="G766" i="8"/>
  <c r="H766" i="8"/>
  <c r="I766" i="8"/>
  <c r="J766" i="8"/>
  <c r="K766" i="8"/>
  <c r="L766" i="8"/>
  <c r="M766" i="8"/>
  <c r="N766" i="8"/>
  <c r="O766" i="8"/>
  <c r="P766" i="8"/>
  <c r="Q766" i="8"/>
  <c r="R766" i="8"/>
  <c r="S766" i="8"/>
  <c r="T766" i="8"/>
  <c r="D767" i="8"/>
  <c r="E767" i="8"/>
  <c r="F767" i="8"/>
  <c r="G767" i="8"/>
  <c r="H767" i="8"/>
  <c r="I767" i="8"/>
  <c r="J767" i="8"/>
  <c r="K767" i="8"/>
  <c r="L767" i="8"/>
  <c r="M767" i="8"/>
  <c r="N767" i="8"/>
  <c r="O767" i="8"/>
  <c r="P767" i="8"/>
  <c r="Q767" i="8"/>
  <c r="R767" i="8"/>
  <c r="S767" i="8"/>
  <c r="T767" i="8"/>
  <c r="D768" i="8"/>
  <c r="E768" i="8"/>
  <c r="F768" i="8"/>
  <c r="G768" i="8"/>
  <c r="H768" i="8"/>
  <c r="I768" i="8"/>
  <c r="J768" i="8"/>
  <c r="K768" i="8"/>
  <c r="L768" i="8"/>
  <c r="M768" i="8"/>
  <c r="N768" i="8"/>
  <c r="O768" i="8"/>
  <c r="P768" i="8"/>
  <c r="Q768" i="8"/>
  <c r="R768" i="8"/>
  <c r="S768" i="8"/>
  <c r="T768" i="8"/>
  <c r="D769" i="8"/>
  <c r="E769" i="8"/>
  <c r="F769" i="8"/>
  <c r="G769" i="8"/>
  <c r="H769" i="8"/>
  <c r="I769" i="8"/>
  <c r="J769" i="8"/>
  <c r="K769" i="8"/>
  <c r="L769" i="8"/>
  <c r="M769" i="8"/>
  <c r="N769" i="8"/>
  <c r="O769" i="8"/>
  <c r="P769" i="8"/>
  <c r="Q769" i="8"/>
  <c r="R769" i="8"/>
  <c r="S769" i="8"/>
  <c r="T769" i="8"/>
  <c r="D770" i="8"/>
  <c r="E770" i="8"/>
  <c r="F770" i="8"/>
  <c r="G770" i="8"/>
  <c r="H770" i="8"/>
  <c r="I770" i="8"/>
  <c r="J770" i="8"/>
  <c r="K770" i="8"/>
  <c r="L770" i="8"/>
  <c r="M770" i="8"/>
  <c r="N770" i="8"/>
  <c r="O770" i="8"/>
  <c r="P770" i="8"/>
  <c r="Q770" i="8"/>
  <c r="R770" i="8"/>
  <c r="S770" i="8"/>
  <c r="T770" i="8"/>
  <c r="D771" i="8"/>
  <c r="E771" i="8"/>
  <c r="F771" i="8"/>
  <c r="G771" i="8"/>
  <c r="H771" i="8"/>
  <c r="I771" i="8"/>
  <c r="J771" i="8"/>
  <c r="K771" i="8"/>
  <c r="L771" i="8"/>
  <c r="M771" i="8"/>
  <c r="N771" i="8"/>
  <c r="O771" i="8"/>
  <c r="P771" i="8"/>
  <c r="Q771" i="8"/>
  <c r="R771" i="8"/>
  <c r="S771" i="8"/>
  <c r="T771" i="8"/>
  <c r="D772" i="8"/>
  <c r="E772" i="8"/>
  <c r="F772" i="8"/>
  <c r="G772" i="8"/>
  <c r="H772" i="8"/>
  <c r="I772" i="8"/>
  <c r="J772" i="8"/>
  <c r="K772" i="8"/>
  <c r="L772" i="8"/>
  <c r="M772" i="8"/>
  <c r="N772" i="8"/>
  <c r="O772" i="8"/>
  <c r="P772" i="8"/>
  <c r="Q772" i="8"/>
  <c r="R772" i="8"/>
  <c r="S772" i="8"/>
  <c r="T772" i="8"/>
  <c r="D773" i="8"/>
  <c r="E773" i="8"/>
  <c r="F773" i="8"/>
  <c r="G773" i="8"/>
  <c r="H773" i="8"/>
  <c r="I773" i="8"/>
  <c r="J773" i="8"/>
  <c r="K773" i="8"/>
  <c r="L773" i="8"/>
  <c r="M773" i="8"/>
  <c r="N773" i="8"/>
  <c r="O773" i="8"/>
  <c r="P773" i="8"/>
  <c r="Q773" i="8"/>
  <c r="R773" i="8"/>
  <c r="S773" i="8"/>
  <c r="T773" i="8"/>
  <c r="D774" i="8"/>
  <c r="E774" i="8"/>
  <c r="F774" i="8"/>
  <c r="G774" i="8"/>
  <c r="H774" i="8"/>
  <c r="I774" i="8"/>
  <c r="J774" i="8"/>
  <c r="K774" i="8"/>
  <c r="L774" i="8"/>
  <c r="M774" i="8"/>
  <c r="N774" i="8"/>
  <c r="O774" i="8"/>
  <c r="P774" i="8"/>
  <c r="Q774" i="8"/>
  <c r="R774" i="8"/>
  <c r="S774" i="8"/>
  <c r="T774" i="8"/>
  <c r="D775" i="8"/>
  <c r="E775" i="8"/>
  <c r="F775" i="8"/>
  <c r="G775" i="8"/>
  <c r="H775" i="8"/>
  <c r="I775" i="8"/>
  <c r="J775" i="8"/>
  <c r="K775" i="8"/>
  <c r="L775" i="8"/>
  <c r="M775" i="8"/>
  <c r="N775" i="8"/>
  <c r="O775" i="8"/>
  <c r="P775" i="8"/>
  <c r="Q775" i="8"/>
  <c r="R775" i="8"/>
  <c r="S775" i="8"/>
  <c r="T775" i="8"/>
  <c r="D776" i="8"/>
  <c r="E776" i="8"/>
  <c r="F776" i="8"/>
  <c r="G776" i="8"/>
  <c r="H776" i="8"/>
  <c r="I776" i="8"/>
  <c r="J776" i="8"/>
  <c r="K776" i="8"/>
  <c r="L776" i="8"/>
  <c r="M776" i="8"/>
  <c r="N776" i="8"/>
  <c r="O776" i="8"/>
  <c r="P776" i="8"/>
  <c r="Q776" i="8"/>
  <c r="R776" i="8"/>
  <c r="S776" i="8"/>
  <c r="T776" i="8"/>
  <c r="D777" i="8"/>
  <c r="E777" i="8"/>
  <c r="F777" i="8"/>
  <c r="G777" i="8"/>
  <c r="H777" i="8"/>
  <c r="I777" i="8"/>
  <c r="J777" i="8"/>
  <c r="K777" i="8"/>
  <c r="L777" i="8"/>
  <c r="M777" i="8"/>
  <c r="N777" i="8"/>
  <c r="O777" i="8"/>
  <c r="P777" i="8"/>
  <c r="Q777" i="8"/>
  <c r="R777" i="8"/>
  <c r="S777" i="8"/>
  <c r="T777" i="8"/>
  <c r="D778" i="8"/>
  <c r="E778" i="8"/>
  <c r="F778" i="8"/>
  <c r="G778" i="8"/>
  <c r="H778" i="8"/>
  <c r="I778" i="8"/>
  <c r="J778" i="8"/>
  <c r="K778" i="8"/>
  <c r="L778" i="8"/>
  <c r="M778" i="8"/>
  <c r="N778" i="8"/>
  <c r="O778" i="8"/>
  <c r="P778" i="8"/>
  <c r="Q778" i="8"/>
  <c r="R778" i="8"/>
  <c r="S778" i="8"/>
  <c r="T778" i="8"/>
  <c r="D779" i="8"/>
  <c r="E779" i="8"/>
  <c r="F779" i="8"/>
  <c r="G779" i="8"/>
  <c r="H779" i="8"/>
  <c r="I779" i="8"/>
  <c r="J779" i="8"/>
  <c r="K779" i="8"/>
  <c r="L779" i="8"/>
  <c r="M779" i="8"/>
  <c r="N779" i="8"/>
  <c r="O779" i="8"/>
  <c r="P779" i="8"/>
  <c r="Q779" i="8"/>
  <c r="R779" i="8"/>
  <c r="S779" i="8"/>
  <c r="T779" i="8"/>
  <c r="D780" i="8"/>
  <c r="E780" i="8"/>
  <c r="F780" i="8"/>
  <c r="G780" i="8"/>
  <c r="H780" i="8"/>
  <c r="I780" i="8"/>
  <c r="J780" i="8"/>
  <c r="K780" i="8"/>
  <c r="L780" i="8"/>
  <c r="M780" i="8"/>
  <c r="N780" i="8"/>
  <c r="O780" i="8"/>
  <c r="P780" i="8"/>
  <c r="Q780" i="8"/>
  <c r="R780" i="8"/>
  <c r="S780" i="8"/>
  <c r="T780" i="8"/>
  <c r="D781" i="8"/>
  <c r="E781" i="8"/>
  <c r="F781" i="8"/>
  <c r="G781" i="8"/>
  <c r="H781" i="8"/>
  <c r="I781" i="8"/>
  <c r="J781" i="8"/>
  <c r="K781" i="8"/>
  <c r="L781" i="8"/>
  <c r="M781" i="8"/>
  <c r="N781" i="8"/>
  <c r="O781" i="8"/>
  <c r="P781" i="8"/>
  <c r="Q781" i="8"/>
  <c r="R781" i="8"/>
  <c r="S781" i="8"/>
  <c r="T781" i="8"/>
  <c r="D782" i="8"/>
  <c r="E782" i="8"/>
  <c r="F782" i="8"/>
  <c r="G782" i="8"/>
  <c r="H782" i="8"/>
  <c r="I782" i="8"/>
  <c r="J782" i="8"/>
  <c r="K782" i="8"/>
  <c r="L782" i="8"/>
  <c r="M782" i="8"/>
  <c r="N782" i="8"/>
  <c r="O782" i="8"/>
  <c r="P782" i="8"/>
  <c r="Q782" i="8"/>
  <c r="R782" i="8"/>
  <c r="S782" i="8"/>
  <c r="T782" i="8"/>
  <c r="D783" i="8"/>
  <c r="E783" i="8"/>
  <c r="F783" i="8"/>
  <c r="G783" i="8"/>
  <c r="H783" i="8"/>
  <c r="I783" i="8"/>
  <c r="J783" i="8"/>
  <c r="K783" i="8"/>
  <c r="L783" i="8"/>
  <c r="M783" i="8"/>
  <c r="N783" i="8"/>
  <c r="O783" i="8"/>
  <c r="P783" i="8"/>
  <c r="Q783" i="8"/>
  <c r="R783" i="8"/>
  <c r="S783" i="8"/>
  <c r="T783" i="8"/>
  <c r="D784" i="8"/>
  <c r="E784" i="8"/>
  <c r="F784" i="8"/>
  <c r="G784" i="8"/>
  <c r="H784" i="8"/>
  <c r="I784" i="8"/>
  <c r="J784" i="8"/>
  <c r="K784" i="8"/>
  <c r="L784" i="8"/>
  <c r="M784" i="8"/>
  <c r="N784" i="8"/>
  <c r="O784" i="8"/>
  <c r="P784" i="8"/>
  <c r="Q784" i="8"/>
  <c r="R784" i="8"/>
  <c r="S784" i="8"/>
  <c r="T784" i="8"/>
  <c r="D785" i="8"/>
  <c r="E785" i="8"/>
  <c r="F785" i="8"/>
  <c r="G785" i="8"/>
  <c r="H785" i="8"/>
  <c r="I785" i="8"/>
  <c r="J785" i="8"/>
  <c r="K785" i="8"/>
  <c r="L785" i="8"/>
  <c r="M785" i="8"/>
  <c r="N785" i="8"/>
  <c r="O785" i="8"/>
  <c r="P785" i="8"/>
  <c r="Q785" i="8"/>
  <c r="R785" i="8"/>
  <c r="S785" i="8"/>
  <c r="T785" i="8"/>
  <c r="D786" i="8"/>
  <c r="E786" i="8"/>
  <c r="F786" i="8"/>
  <c r="G786" i="8"/>
  <c r="H786" i="8"/>
  <c r="I786" i="8"/>
  <c r="J786" i="8"/>
  <c r="K786" i="8"/>
  <c r="L786" i="8"/>
  <c r="M786" i="8"/>
  <c r="N786" i="8"/>
  <c r="O786" i="8"/>
  <c r="P786" i="8"/>
  <c r="Q786" i="8"/>
  <c r="R786" i="8"/>
  <c r="S786" i="8"/>
  <c r="T786" i="8"/>
  <c r="D787" i="8"/>
  <c r="E787" i="8"/>
  <c r="F787" i="8"/>
  <c r="G787" i="8"/>
  <c r="H787" i="8"/>
  <c r="I787" i="8"/>
  <c r="J787" i="8"/>
  <c r="K787" i="8"/>
  <c r="L787" i="8"/>
  <c r="M787" i="8"/>
  <c r="N787" i="8"/>
  <c r="O787" i="8"/>
  <c r="P787" i="8"/>
  <c r="Q787" i="8"/>
  <c r="R787" i="8"/>
  <c r="S787" i="8"/>
  <c r="T787" i="8"/>
  <c r="D788" i="8"/>
  <c r="E788" i="8"/>
  <c r="F788" i="8"/>
  <c r="G788" i="8"/>
  <c r="H788" i="8"/>
  <c r="I788" i="8"/>
  <c r="J788" i="8"/>
  <c r="K788" i="8"/>
  <c r="L788" i="8"/>
  <c r="M788" i="8"/>
  <c r="N788" i="8"/>
  <c r="O788" i="8"/>
  <c r="P788" i="8"/>
  <c r="Q788" i="8"/>
  <c r="R788" i="8"/>
  <c r="S788" i="8"/>
  <c r="T788" i="8"/>
  <c r="D789" i="8"/>
  <c r="E789" i="8"/>
  <c r="F789" i="8"/>
  <c r="G789" i="8"/>
  <c r="H789" i="8"/>
  <c r="I789" i="8"/>
  <c r="J789" i="8"/>
  <c r="K789" i="8"/>
  <c r="L789" i="8"/>
  <c r="M789" i="8"/>
  <c r="N789" i="8"/>
  <c r="O789" i="8"/>
  <c r="P789" i="8"/>
  <c r="Q789" i="8"/>
  <c r="R789" i="8"/>
  <c r="S789" i="8"/>
  <c r="T789" i="8"/>
  <c r="D790" i="8"/>
  <c r="E790" i="8"/>
  <c r="F790" i="8"/>
  <c r="G790" i="8"/>
  <c r="H790" i="8"/>
  <c r="I790" i="8"/>
  <c r="J790" i="8"/>
  <c r="K790" i="8"/>
  <c r="L790" i="8"/>
  <c r="M790" i="8"/>
  <c r="N790" i="8"/>
  <c r="O790" i="8"/>
  <c r="P790" i="8"/>
  <c r="Q790" i="8"/>
  <c r="R790" i="8"/>
  <c r="S790" i="8"/>
  <c r="T790" i="8"/>
  <c r="D791" i="8"/>
  <c r="E791" i="8"/>
  <c r="F791" i="8"/>
  <c r="G791" i="8"/>
  <c r="H791" i="8"/>
  <c r="I791" i="8"/>
  <c r="J791" i="8"/>
  <c r="K791" i="8"/>
  <c r="L791" i="8"/>
  <c r="M791" i="8"/>
  <c r="N791" i="8"/>
  <c r="O791" i="8"/>
  <c r="P791" i="8"/>
  <c r="Q791" i="8"/>
  <c r="R791" i="8"/>
  <c r="S791" i="8"/>
  <c r="T791" i="8"/>
  <c r="D792" i="8"/>
  <c r="E792" i="8"/>
  <c r="F792" i="8"/>
  <c r="G792" i="8"/>
  <c r="H792" i="8"/>
  <c r="I792" i="8"/>
  <c r="J792" i="8"/>
  <c r="K792" i="8"/>
  <c r="L792" i="8"/>
  <c r="M792" i="8"/>
  <c r="N792" i="8"/>
  <c r="O792" i="8"/>
  <c r="P792" i="8"/>
  <c r="Q792" i="8"/>
  <c r="R792" i="8"/>
  <c r="S792" i="8"/>
  <c r="T792" i="8"/>
  <c r="D793" i="8"/>
  <c r="E793" i="8"/>
  <c r="F793" i="8"/>
  <c r="G793" i="8"/>
  <c r="H793" i="8"/>
  <c r="I793" i="8"/>
  <c r="J793" i="8"/>
  <c r="K793" i="8"/>
  <c r="L793" i="8"/>
  <c r="M793" i="8"/>
  <c r="N793" i="8"/>
  <c r="O793" i="8"/>
  <c r="P793" i="8"/>
  <c r="Q793" i="8"/>
  <c r="R793" i="8"/>
  <c r="S793" i="8"/>
  <c r="T793" i="8"/>
  <c r="D794" i="8"/>
  <c r="E794" i="8"/>
  <c r="F794" i="8"/>
  <c r="G794" i="8"/>
  <c r="H794" i="8"/>
  <c r="I794" i="8"/>
  <c r="J794" i="8"/>
  <c r="K794" i="8"/>
  <c r="L794" i="8"/>
  <c r="M794" i="8"/>
  <c r="N794" i="8"/>
  <c r="O794" i="8"/>
  <c r="P794" i="8"/>
  <c r="Q794" i="8"/>
  <c r="R794" i="8"/>
  <c r="S794" i="8"/>
  <c r="T794" i="8"/>
  <c r="D795" i="8"/>
  <c r="E795" i="8"/>
  <c r="F795" i="8"/>
  <c r="G795" i="8"/>
  <c r="H795" i="8"/>
  <c r="I795" i="8"/>
  <c r="J795" i="8"/>
  <c r="K795" i="8"/>
  <c r="L795" i="8"/>
  <c r="M795" i="8"/>
  <c r="N795" i="8"/>
  <c r="O795" i="8"/>
  <c r="P795" i="8"/>
  <c r="Q795" i="8"/>
  <c r="R795" i="8"/>
  <c r="S795" i="8"/>
  <c r="T795" i="8"/>
  <c r="D796" i="8"/>
  <c r="E796" i="8"/>
  <c r="F796" i="8"/>
  <c r="G796" i="8"/>
  <c r="H796" i="8"/>
  <c r="I796" i="8"/>
  <c r="J796" i="8"/>
  <c r="K796" i="8"/>
  <c r="L796" i="8"/>
  <c r="M796" i="8"/>
  <c r="N796" i="8"/>
  <c r="O796" i="8"/>
  <c r="P796" i="8"/>
  <c r="Q796" i="8"/>
  <c r="R796" i="8"/>
  <c r="S796" i="8"/>
  <c r="T796" i="8"/>
  <c r="D797" i="8"/>
  <c r="E797" i="8"/>
  <c r="F797" i="8"/>
  <c r="G797" i="8"/>
  <c r="H797" i="8"/>
  <c r="I797" i="8"/>
  <c r="J797" i="8"/>
  <c r="K797" i="8"/>
  <c r="L797" i="8"/>
  <c r="M797" i="8"/>
  <c r="N797" i="8"/>
  <c r="O797" i="8"/>
  <c r="P797" i="8"/>
  <c r="Q797" i="8"/>
  <c r="R797" i="8"/>
  <c r="S797" i="8"/>
  <c r="T797" i="8"/>
  <c r="D798" i="8"/>
  <c r="E798" i="8"/>
  <c r="F798" i="8"/>
  <c r="G798" i="8"/>
  <c r="H798" i="8"/>
  <c r="I798" i="8"/>
  <c r="J798" i="8"/>
  <c r="K798" i="8"/>
  <c r="L798" i="8"/>
  <c r="M798" i="8"/>
  <c r="N798" i="8"/>
  <c r="O798" i="8"/>
  <c r="P798" i="8"/>
  <c r="Q798" i="8"/>
  <c r="R798" i="8"/>
  <c r="S798" i="8"/>
  <c r="T798" i="8"/>
  <c r="D799" i="8"/>
  <c r="E799" i="8"/>
  <c r="F799" i="8"/>
  <c r="G799" i="8"/>
  <c r="H799" i="8"/>
  <c r="I799" i="8"/>
  <c r="J799" i="8"/>
  <c r="K799" i="8"/>
  <c r="L799" i="8"/>
  <c r="M799" i="8"/>
  <c r="N799" i="8"/>
  <c r="O799" i="8"/>
  <c r="P799" i="8"/>
  <c r="Q799" i="8"/>
  <c r="R799" i="8"/>
  <c r="S799" i="8"/>
  <c r="T799" i="8"/>
  <c r="D800" i="8"/>
  <c r="E800" i="8"/>
  <c r="F800" i="8"/>
  <c r="G800" i="8"/>
  <c r="H800" i="8"/>
  <c r="I800" i="8"/>
  <c r="J800" i="8"/>
  <c r="K800" i="8"/>
  <c r="L800" i="8"/>
  <c r="M800" i="8"/>
  <c r="N800" i="8"/>
  <c r="O800" i="8"/>
  <c r="P800" i="8"/>
  <c r="Q800" i="8"/>
  <c r="R800" i="8"/>
  <c r="S800" i="8"/>
  <c r="T800" i="8"/>
  <c r="D801" i="8"/>
  <c r="E801" i="8"/>
  <c r="F801" i="8"/>
  <c r="G801" i="8"/>
  <c r="H801" i="8"/>
  <c r="I801" i="8"/>
  <c r="J801" i="8"/>
  <c r="K801" i="8"/>
  <c r="L801" i="8"/>
  <c r="M801" i="8"/>
  <c r="N801" i="8"/>
  <c r="O801" i="8"/>
  <c r="P801" i="8"/>
  <c r="Q801" i="8"/>
  <c r="R801" i="8"/>
  <c r="S801" i="8"/>
  <c r="T801" i="8"/>
  <c r="D802" i="8"/>
  <c r="E802" i="8"/>
  <c r="F802" i="8"/>
  <c r="G802" i="8"/>
  <c r="H802" i="8"/>
  <c r="I802" i="8"/>
  <c r="J802" i="8"/>
  <c r="K802" i="8"/>
  <c r="L802" i="8"/>
  <c r="M802" i="8"/>
  <c r="N802" i="8"/>
  <c r="O802" i="8"/>
  <c r="P802" i="8"/>
  <c r="Q802" i="8"/>
  <c r="R802" i="8"/>
  <c r="S802" i="8"/>
  <c r="T802" i="8"/>
  <c r="D803" i="8"/>
  <c r="E803" i="8"/>
  <c r="F803" i="8"/>
  <c r="G803" i="8"/>
  <c r="H803" i="8"/>
  <c r="I803" i="8"/>
  <c r="J803" i="8"/>
  <c r="K803" i="8"/>
  <c r="L803" i="8"/>
  <c r="M803" i="8"/>
  <c r="N803" i="8"/>
  <c r="O803" i="8"/>
  <c r="P803" i="8"/>
  <c r="Q803" i="8"/>
  <c r="R803" i="8"/>
  <c r="S803" i="8"/>
  <c r="T803" i="8"/>
  <c r="D804" i="8"/>
  <c r="E804" i="8"/>
  <c r="F804" i="8"/>
  <c r="G804" i="8"/>
  <c r="H804" i="8"/>
  <c r="I804" i="8"/>
  <c r="J804" i="8"/>
  <c r="K804" i="8"/>
  <c r="L804" i="8"/>
  <c r="M804" i="8"/>
  <c r="N804" i="8"/>
  <c r="O804" i="8"/>
  <c r="P804" i="8"/>
  <c r="Q804" i="8"/>
  <c r="R804" i="8"/>
  <c r="S804" i="8"/>
  <c r="T804" i="8"/>
  <c r="D805" i="8"/>
  <c r="E805" i="8"/>
  <c r="F805" i="8"/>
  <c r="G805" i="8"/>
  <c r="H805" i="8"/>
  <c r="I805" i="8"/>
  <c r="J805" i="8"/>
  <c r="K805" i="8"/>
  <c r="L805" i="8"/>
  <c r="M805" i="8"/>
  <c r="N805" i="8"/>
  <c r="O805" i="8"/>
  <c r="P805" i="8"/>
  <c r="Q805" i="8"/>
  <c r="R805" i="8"/>
  <c r="S805" i="8"/>
  <c r="T805" i="8"/>
  <c r="D806" i="8"/>
  <c r="E806" i="8"/>
  <c r="F806" i="8"/>
  <c r="G806" i="8"/>
  <c r="H806" i="8"/>
  <c r="I806" i="8"/>
  <c r="J806" i="8"/>
  <c r="K806" i="8"/>
  <c r="L806" i="8"/>
  <c r="M806" i="8"/>
  <c r="N806" i="8"/>
  <c r="O806" i="8"/>
  <c r="P806" i="8"/>
  <c r="Q806" i="8"/>
  <c r="R806" i="8"/>
  <c r="S806" i="8"/>
  <c r="T806" i="8"/>
  <c r="D807" i="8"/>
  <c r="E807" i="8"/>
  <c r="F807" i="8"/>
  <c r="G807" i="8"/>
  <c r="H807" i="8"/>
  <c r="I807" i="8"/>
  <c r="J807" i="8"/>
  <c r="K807" i="8"/>
  <c r="L807" i="8"/>
  <c r="M807" i="8"/>
  <c r="N807" i="8"/>
  <c r="O807" i="8"/>
  <c r="P807" i="8"/>
  <c r="Q807" i="8"/>
  <c r="R807" i="8"/>
  <c r="S807" i="8"/>
  <c r="T807" i="8"/>
  <c r="D808" i="8"/>
  <c r="E808" i="8"/>
  <c r="F808" i="8"/>
  <c r="G808" i="8"/>
  <c r="H808" i="8"/>
  <c r="I808" i="8"/>
  <c r="J808" i="8"/>
  <c r="K808" i="8"/>
  <c r="L808" i="8"/>
  <c r="M808" i="8"/>
  <c r="N808" i="8"/>
  <c r="O808" i="8"/>
  <c r="P808" i="8"/>
  <c r="Q808" i="8"/>
  <c r="R808" i="8"/>
  <c r="S808" i="8"/>
  <c r="T808" i="8"/>
  <c r="D809" i="8"/>
  <c r="E809" i="8"/>
  <c r="F809" i="8"/>
  <c r="G809" i="8"/>
  <c r="H809" i="8"/>
  <c r="I809" i="8"/>
  <c r="J809" i="8"/>
  <c r="K809" i="8"/>
  <c r="L809" i="8"/>
  <c r="M809" i="8"/>
  <c r="N809" i="8"/>
  <c r="O809" i="8"/>
  <c r="P809" i="8"/>
  <c r="Q809" i="8"/>
  <c r="R809" i="8"/>
  <c r="S809" i="8"/>
  <c r="T809" i="8"/>
  <c r="D810" i="8"/>
  <c r="E810" i="8"/>
  <c r="F810" i="8"/>
  <c r="G810" i="8"/>
  <c r="H810" i="8"/>
  <c r="I810" i="8"/>
  <c r="J810" i="8"/>
  <c r="K810" i="8"/>
  <c r="L810" i="8"/>
  <c r="M810" i="8"/>
  <c r="N810" i="8"/>
  <c r="O810" i="8"/>
  <c r="P810" i="8"/>
  <c r="Q810" i="8"/>
  <c r="R810" i="8"/>
  <c r="S810" i="8"/>
  <c r="T810" i="8"/>
  <c r="D811" i="8"/>
  <c r="E811" i="8"/>
  <c r="F811" i="8"/>
  <c r="G811" i="8"/>
  <c r="H811" i="8"/>
  <c r="I811" i="8"/>
  <c r="J811" i="8"/>
  <c r="K811" i="8"/>
  <c r="L811" i="8"/>
  <c r="M811" i="8"/>
  <c r="N811" i="8"/>
  <c r="O811" i="8"/>
  <c r="P811" i="8"/>
  <c r="Q811" i="8"/>
  <c r="R811" i="8"/>
  <c r="S811" i="8"/>
  <c r="T811" i="8"/>
  <c r="D812" i="8"/>
  <c r="E812" i="8"/>
  <c r="F812" i="8"/>
  <c r="G812" i="8"/>
  <c r="H812" i="8"/>
  <c r="I812" i="8"/>
  <c r="J812" i="8"/>
  <c r="K812" i="8"/>
  <c r="L812" i="8"/>
  <c r="M812" i="8"/>
  <c r="N812" i="8"/>
  <c r="O812" i="8"/>
  <c r="P812" i="8"/>
  <c r="Q812" i="8"/>
  <c r="R812" i="8"/>
  <c r="S812" i="8"/>
  <c r="T812" i="8"/>
  <c r="D813" i="8"/>
  <c r="E813" i="8"/>
  <c r="F813" i="8"/>
  <c r="G813" i="8"/>
  <c r="H813" i="8"/>
  <c r="I813" i="8"/>
  <c r="J813" i="8"/>
  <c r="K813" i="8"/>
  <c r="L813" i="8"/>
  <c r="M813" i="8"/>
  <c r="N813" i="8"/>
  <c r="O813" i="8"/>
  <c r="P813" i="8"/>
  <c r="Q813" i="8"/>
  <c r="R813" i="8"/>
  <c r="S813" i="8"/>
  <c r="T813" i="8"/>
  <c r="D814" i="8"/>
  <c r="E814" i="8"/>
  <c r="F814" i="8"/>
  <c r="G814" i="8"/>
  <c r="H814" i="8"/>
  <c r="I814" i="8"/>
  <c r="J814" i="8"/>
  <c r="K814" i="8"/>
  <c r="L814" i="8"/>
  <c r="M814" i="8"/>
  <c r="N814" i="8"/>
  <c r="O814" i="8"/>
  <c r="P814" i="8"/>
  <c r="Q814" i="8"/>
  <c r="R814" i="8"/>
  <c r="S814" i="8"/>
  <c r="T814" i="8"/>
  <c r="D815" i="8"/>
  <c r="E815" i="8"/>
  <c r="F815" i="8"/>
  <c r="G815" i="8"/>
  <c r="H815" i="8"/>
  <c r="I815" i="8"/>
  <c r="J815" i="8"/>
  <c r="K815" i="8"/>
  <c r="L815" i="8"/>
  <c r="M815" i="8"/>
  <c r="N815" i="8"/>
  <c r="O815" i="8"/>
  <c r="P815" i="8"/>
  <c r="Q815" i="8"/>
  <c r="R815" i="8"/>
  <c r="S815" i="8"/>
  <c r="T815" i="8"/>
  <c r="D816" i="8"/>
  <c r="E816" i="8"/>
  <c r="F816" i="8"/>
  <c r="G816" i="8"/>
  <c r="H816" i="8"/>
  <c r="I816" i="8"/>
  <c r="J816" i="8"/>
  <c r="K816" i="8"/>
  <c r="L816" i="8"/>
  <c r="M816" i="8"/>
  <c r="N816" i="8"/>
  <c r="O816" i="8"/>
  <c r="P816" i="8"/>
  <c r="Q816" i="8"/>
  <c r="R816" i="8"/>
  <c r="S816" i="8"/>
  <c r="T816" i="8"/>
  <c r="D817" i="8"/>
  <c r="E817" i="8"/>
  <c r="F817" i="8"/>
  <c r="G817" i="8"/>
  <c r="H817" i="8"/>
  <c r="I817" i="8"/>
  <c r="J817" i="8"/>
  <c r="K817" i="8"/>
  <c r="L817" i="8"/>
  <c r="M817" i="8"/>
  <c r="N817" i="8"/>
  <c r="O817" i="8"/>
  <c r="P817" i="8"/>
  <c r="Q817" i="8"/>
  <c r="R817" i="8"/>
  <c r="S817" i="8"/>
  <c r="T817" i="8"/>
  <c r="D818" i="8"/>
  <c r="E818" i="8"/>
  <c r="F818" i="8"/>
  <c r="G818" i="8"/>
  <c r="H818" i="8"/>
  <c r="I818" i="8"/>
  <c r="J818" i="8"/>
  <c r="K818" i="8"/>
  <c r="L818" i="8"/>
  <c r="M818" i="8"/>
  <c r="N818" i="8"/>
  <c r="O818" i="8"/>
  <c r="P818" i="8"/>
  <c r="Q818" i="8"/>
  <c r="R818" i="8"/>
  <c r="S818" i="8"/>
  <c r="T818" i="8"/>
  <c r="D819" i="8"/>
  <c r="E819" i="8"/>
  <c r="F819" i="8"/>
  <c r="G819" i="8"/>
  <c r="H819" i="8"/>
  <c r="I819" i="8"/>
  <c r="J819" i="8"/>
  <c r="K819" i="8"/>
  <c r="L819" i="8"/>
  <c r="M819" i="8"/>
  <c r="N819" i="8"/>
  <c r="O819" i="8"/>
  <c r="P819" i="8"/>
  <c r="Q819" i="8"/>
  <c r="R819" i="8"/>
  <c r="S819" i="8"/>
  <c r="T819" i="8"/>
  <c r="D820" i="8"/>
  <c r="E820" i="8"/>
  <c r="F820" i="8"/>
  <c r="G820" i="8"/>
  <c r="H820" i="8"/>
  <c r="I820" i="8"/>
  <c r="J820" i="8"/>
  <c r="K820" i="8"/>
  <c r="L820" i="8"/>
  <c r="M820" i="8"/>
  <c r="N820" i="8"/>
  <c r="O820" i="8"/>
  <c r="P820" i="8"/>
  <c r="Q820" i="8"/>
  <c r="R820" i="8"/>
  <c r="S820" i="8"/>
  <c r="T820" i="8"/>
  <c r="D821" i="8"/>
  <c r="E821" i="8"/>
  <c r="F821" i="8"/>
  <c r="G821" i="8"/>
  <c r="H821" i="8"/>
  <c r="I821" i="8"/>
  <c r="J821" i="8"/>
  <c r="K821" i="8"/>
  <c r="L821" i="8"/>
  <c r="M821" i="8"/>
  <c r="N821" i="8"/>
  <c r="O821" i="8"/>
  <c r="P821" i="8"/>
  <c r="Q821" i="8"/>
  <c r="R821" i="8"/>
  <c r="S821" i="8"/>
  <c r="T821" i="8"/>
  <c r="D822" i="8"/>
  <c r="E822" i="8"/>
  <c r="F822" i="8"/>
  <c r="G822" i="8"/>
  <c r="H822" i="8"/>
  <c r="I822" i="8"/>
  <c r="J822" i="8"/>
  <c r="K822" i="8"/>
  <c r="L822" i="8"/>
  <c r="M822" i="8"/>
  <c r="N822" i="8"/>
  <c r="O822" i="8"/>
  <c r="P822" i="8"/>
  <c r="Q822" i="8"/>
  <c r="R822" i="8"/>
  <c r="S822" i="8"/>
  <c r="T822" i="8"/>
  <c r="D823" i="8"/>
  <c r="E823" i="8"/>
  <c r="F823" i="8"/>
  <c r="G823" i="8"/>
  <c r="H823" i="8"/>
  <c r="I823" i="8"/>
  <c r="J823" i="8"/>
  <c r="K823" i="8"/>
  <c r="L823" i="8"/>
  <c r="M823" i="8"/>
  <c r="N823" i="8"/>
  <c r="O823" i="8"/>
  <c r="P823" i="8"/>
  <c r="Q823" i="8"/>
  <c r="R823" i="8"/>
  <c r="S823" i="8"/>
  <c r="T823" i="8"/>
  <c r="D824" i="8"/>
  <c r="E824" i="8"/>
  <c r="F824" i="8"/>
  <c r="G824" i="8"/>
  <c r="H824" i="8"/>
  <c r="I824" i="8"/>
  <c r="J824" i="8"/>
  <c r="K824" i="8"/>
  <c r="L824" i="8"/>
  <c r="M824" i="8"/>
  <c r="N824" i="8"/>
  <c r="O824" i="8"/>
  <c r="P824" i="8"/>
  <c r="Q824" i="8"/>
  <c r="R824" i="8"/>
  <c r="S824" i="8"/>
  <c r="T824" i="8"/>
  <c r="D825" i="8"/>
  <c r="E825" i="8"/>
  <c r="F825" i="8"/>
  <c r="G825" i="8"/>
  <c r="H825" i="8"/>
  <c r="I825" i="8"/>
  <c r="J825" i="8"/>
  <c r="K825" i="8"/>
  <c r="L825" i="8"/>
  <c r="M825" i="8"/>
  <c r="N825" i="8"/>
  <c r="O825" i="8"/>
  <c r="P825" i="8"/>
  <c r="Q825" i="8"/>
  <c r="R825" i="8"/>
  <c r="S825" i="8"/>
  <c r="T825" i="8"/>
  <c r="D826" i="8"/>
  <c r="E826" i="8"/>
  <c r="F826" i="8"/>
  <c r="G826" i="8"/>
  <c r="H826" i="8"/>
  <c r="I826" i="8"/>
  <c r="J826" i="8"/>
  <c r="K826" i="8"/>
  <c r="L826" i="8"/>
  <c r="M826" i="8"/>
  <c r="N826" i="8"/>
  <c r="O826" i="8"/>
  <c r="P826" i="8"/>
  <c r="Q826" i="8"/>
  <c r="R826" i="8"/>
  <c r="S826" i="8"/>
  <c r="T826" i="8"/>
  <c r="D827" i="8"/>
  <c r="E827" i="8"/>
  <c r="F827" i="8"/>
  <c r="G827" i="8"/>
  <c r="H827" i="8"/>
  <c r="I827" i="8"/>
  <c r="J827" i="8"/>
  <c r="K827" i="8"/>
  <c r="L827" i="8"/>
  <c r="M827" i="8"/>
  <c r="N827" i="8"/>
  <c r="O827" i="8"/>
  <c r="P827" i="8"/>
  <c r="Q827" i="8"/>
  <c r="R827" i="8"/>
  <c r="S827" i="8"/>
  <c r="T827" i="8"/>
  <c r="D828" i="8"/>
  <c r="E828" i="8"/>
  <c r="F828" i="8"/>
  <c r="G828" i="8"/>
  <c r="H828" i="8"/>
  <c r="I828" i="8"/>
  <c r="J828" i="8"/>
  <c r="K828" i="8"/>
  <c r="L828" i="8"/>
  <c r="M828" i="8"/>
  <c r="N828" i="8"/>
  <c r="O828" i="8"/>
  <c r="P828" i="8"/>
  <c r="Q828" i="8"/>
  <c r="R828" i="8"/>
  <c r="S828" i="8"/>
  <c r="T828" i="8"/>
  <c r="D829" i="8"/>
  <c r="E829" i="8"/>
  <c r="F829" i="8"/>
  <c r="G829" i="8"/>
  <c r="H829" i="8"/>
  <c r="I829" i="8"/>
  <c r="J829" i="8"/>
  <c r="K829" i="8"/>
  <c r="L829" i="8"/>
  <c r="M829" i="8"/>
  <c r="N829" i="8"/>
  <c r="O829" i="8"/>
  <c r="P829" i="8"/>
  <c r="Q829" i="8"/>
  <c r="R829" i="8"/>
  <c r="S829" i="8"/>
  <c r="T829" i="8"/>
  <c r="D830" i="8"/>
  <c r="E830" i="8"/>
  <c r="F830" i="8"/>
  <c r="G830" i="8"/>
  <c r="H830" i="8"/>
  <c r="I830" i="8"/>
  <c r="J830" i="8"/>
  <c r="K830" i="8"/>
  <c r="L830" i="8"/>
  <c r="M830" i="8"/>
  <c r="N830" i="8"/>
  <c r="O830" i="8"/>
  <c r="P830" i="8"/>
  <c r="Q830" i="8"/>
  <c r="R830" i="8"/>
  <c r="S830" i="8"/>
  <c r="T830" i="8"/>
  <c r="D831" i="8"/>
  <c r="E831" i="8"/>
  <c r="F831" i="8"/>
  <c r="G831" i="8"/>
  <c r="H831" i="8"/>
  <c r="I831" i="8"/>
  <c r="J831" i="8"/>
  <c r="K831" i="8"/>
  <c r="L831" i="8"/>
  <c r="M831" i="8"/>
  <c r="N831" i="8"/>
  <c r="O831" i="8"/>
  <c r="P831" i="8"/>
  <c r="Q831" i="8"/>
  <c r="R831" i="8"/>
  <c r="S831" i="8"/>
  <c r="T831" i="8"/>
  <c r="D832" i="8"/>
  <c r="E832" i="8"/>
  <c r="F832" i="8"/>
  <c r="G832" i="8"/>
  <c r="H832" i="8"/>
  <c r="I832" i="8"/>
  <c r="J832" i="8"/>
  <c r="K832" i="8"/>
  <c r="L832" i="8"/>
  <c r="M832" i="8"/>
  <c r="N832" i="8"/>
  <c r="O832" i="8"/>
  <c r="P832" i="8"/>
  <c r="Q832" i="8"/>
  <c r="R832" i="8"/>
  <c r="S832" i="8"/>
  <c r="T832" i="8"/>
  <c r="D833" i="8"/>
  <c r="E833" i="8"/>
  <c r="F833" i="8"/>
  <c r="G833" i="8"/>
  <c r="H833" i="8"/>
  <c r="I833" i="8"/>
  <c r="J833" i="8"/>
  <c r="K833" i="8"/>
  <c r="L833" i="8"/>
  <c r="M833" i="8"/>
  <c r="N833" i="8"/>
  <c r="O833" i="8"/>
  <c r="P833" i="8"/>
  <c r="Q833" i="8"/>
  <c r="R833" i="8"/>
  <c r="S833" i="8"/>
  <c r="T833" i="8"/>
  <c r="D834" i="8"/>
  <c r="E834" i="8"/>
  <c r="F834" i="8"/>
  <c r="G834" i="8"/>
  <c r="H834" i="8"/>
  <c r="I834" i="8"/>
  <c r="J834" i="8"/>
  <c r="K834" i="8"/>
  <c r="L834" i="8"/>
  <c r="M834" i="8"/>
  <c r="N834" i="8"/>
  <c r="O834" i="8"/>
  <c r="P834" i="8"/>
  <c r="Q834" i="8"/>
  <c r="R834" i="8"/>
  <c r="S834" i="8"/>
  <c r="T834" i="8"/>
  <c r="D835" i="8"/>
  <c r="E835" i="8"/>
  <c r="F835" i="8"/>
  <c r="G835" i="8"/>
  <c r="H835" i="8"/>
  <c r="I835" i="8"/>
  <c r="J835" i="8"/>
  <c r="K835" i="8"/>
  <c r="L835" i="8"/>
  <c r="M835" i="8"/>
  <c r="N835" i="8"/>
  <c r="O835" i="8"/>
  <c r="P835" i="8"/>
  <c r="Q835" i="8"/>
  <c r="R835" i="8"/>
  <c r="S835" i="8"/>
  <c r="T835" i="8"/>
  <c r="D836" i="8"/>
  <c r="E836" i="8"/>
  <c r="F836" i="8"/>
  <c r="G836" i="8"/>
  <c r="H836" i="8"/>
  <c r="I836" i="8"/>
  <c r="J836" i="8"/>
  <c r="K836" i="8"/>
  <c r="L836" i="8"/>
  <c r="M836" i="8"/>
  <c r="N836" i="8"/>
  <c r="O836" i="8"/>
  <c r="P836" i="8"/>
  <c r="Q836" i="8"/>
  <c r="R836" i="8"/>
  <c r="S836" i="8"/>
  <c r="T836" i="8"/>
  <c r="D837" i="8"/>
  <c r="E837" i="8"/>
  <c r="F837" i="8"/>
  <c r="G837" i="8"/>
  <c r="H837" i="8"/>
  <c r="I837" i="8"/>
  <c r="J837" i="8"/>
  <c r="K837" i="8"/>
  <c r="L837" i="8"/>
  <c r="M837" i="8"/>
  <c r="N837" i="8"/>
  <c r="O837" i="8"/>
  <c r="P837" i="8"/>
  <c r="Q837" i="8"/>
  <c r="R837" i="8"/>
  <c r="S837" i="8"/>
  <c r="T837" i="8"/>
  <c r="D838" i="8"/>
  <c r="E838" i="8"/>
  <c r="F838" i="8"/>
  <c r="G838" i="8"/>
  <c r="H838" i="8"/>
  <c r="I838" i="8"/>
  <c r="J838" i="8"/>
  <c r="K838" i="8"/>
  <c r="L838" i="8"/>
  <c r="M838" i="8"/>
  <c r="N838" i="8"/>
  <c r="O838" i="8"/>
  <c r="P838" i="8"/>
  <c r="Q838" i="8"/>
  <c r="R838" i="8"/>
  <c r="S838" i="8"/>
  <c r="T838" i="8"/>
  <c r="D839" i="8"/>
  <c r="E839" i="8"/>
  <c r="F839" i="8"/>
  <c r="G839" i="8"/>
  <c r="H839" i="8"/>
  <c r="I839" i="8"/>
  <c r="J839" i="8"/>
  <c r="K839" i="8"/>
  <c r="L839" i="8"/>
  <c r="M839" i="8"/>
  <c r="N839" i="8"/>
  <c r="O839" i="8"/>
  <c r="P839" i="8"/>
  <c r="Q839" i="8"/>
  <c r="R839" i="8"/>
  <c r="S839" i="8"/>
  <c r="T839" i="8"/>
  <c r="D840" i="8"/>
  <c r="E840" i="8"/>
  <c r="F840" i="8"/>
  <c r="G840" i="8"/>
  <c r="H840" i="8"/>
  <c r="I840" i="8"/>
  <c r="J840" i="8"/>
  <c r="K840" i="8"/>
  <c r="L840" i="8"/>
  <c r="M840" i="8"/>
  <c r="N840" i="8"/>
  <c r="O840" i="8"/>
  <c r="P840" i="8"/>
  <c r="Q840" i="8"/>
  <c r="R840" i="8"/>
  <c r="S840" i="8"/>
  <c r="T840" i="8"/>
  <c r="D841" i="8"/>
  <c r="E841" i="8"/>
  <c r="F841" i="8"/>
  <c r="G841" i="8"/>
  <c r="H841" i="8"/>
  <c r="I841" i="8"/>
  <c r="J841" i="8"/>
  <c r="K841" i="8"/>
  <c r="L841" i="8"/>
  <c r="M841" i="8"/>
  <c r="N841" i="8"/>
  <c r="O841" i="8"/>
  <c r="P841" i="8"/>
  <c r="Q841" i="8"/>
  <c r="R841" i="8"/>
  <c r="S841" i="8"/>
  <c r="T841" i="8"/>
  <c r="D842" i="8"/>
  <c r="E842" i="8"/>
  <c r="F842" i="8"/>
  <c r="G842" i="8"/>
  <c r="H842" i="8"/>
  <c r="I842" i="8"/>
  <c r="J842" i="8"/>
  <c r="K842" i="8"/>
  <c r="L842" i="8"/>
  <c r="M842" i="8"/>
  <c r="N842" i="8"/>
  <c r="O842" i="8"/>
  <c r="P842" i="8"/>
  <c r="Q842" i="8"/>
  <c r="R842" i="8"/>
  <c r="S842" i="8"/>
  <c r="T842" i="8"/>
  <c r="D843" i="8"/>
  <c r="E843" i="8"/>
  <c r="F843" i="8"/>
  <c r="G843" i="8"/>
  <c r="H843" i="8"/>
  <c r="I843" i="8"/>
  <c r="J843" i="8"/>
  <c r="K843" i="8"/>
  <c r="L843" i="8"/>
  <c r="M843" i="8"/>
  <c r="N843" i="8"/>
  <c r="O843" i="8"/>
  <c r="P843" i="8"/>
  <c r="Q843" i="8"/>
  <c r="R843" i="8"/>
  <c r="S843" i="8"/>
  <c r="T843" i="8"/>
  <c r="D844" i="8"/>
  <c r="E844" i="8"/>
  <c r="F844" i="8"/>
  <c r="G844" i="8"/>
  <c r="H844" i="8"/>
  <c r="I844" i="8"/>
  <c r="J844" i="8"/>
  <c r="K844" i="8"/>
  <c r="L844" i="8"/>
  <c r="M844" i="8"/>
  <c r="N844" i="8"/>
  <c r="O844" i="8"/>
  <c r="P844" i="8"/>
  <c r="Q844" i="8"/>
  <c r="R844" i="8"/>
  <c r="S844" i="8"/>
  <c r="T844" i="8"/>
  <c r="D845" i="8"/>
  <c r="E845" i="8"/>
  <c r="F845" i="8"/>
  <c r="G845" i="8"/>
  <c r="H845" i="8"/>
  <c r="I845" i="8"/>
  <c r="J845" i="8"/>
  <c r="K845" i="8"/>
  <c r="L845" i="8"/>
  <c r="M845" i="8"/>
  <c r="N845" i="8"/>
  <c r="O845" i="8"/>
  <c r="P845" i="8"/>
  <c r="Q845" i="8"/>
  <c r="R845" i="8"/>
  <c r="S845" i="8"/>
  <c r="T845" i="8"/>
  <c r="D846" i="8"/>
  <c r="E846" i="8"/>
  <c r="F846" i="8"/>
  <c r="G846" i="8"/>
  <c r="H846" i="8"/>
  <c r="I846" i="8"/>
  <c r="J846" i="8"/>
  <c r="K846" i="8"/>
  <c r="L846" i="8"/>
  <c r="M846" i="8"/>
  <c r="N846" i="8"/>
  <c r="O846" i="8"/>
  <c r="P846" i="8"/>
  <c r="Q846" i="8"/>
  <c r="R846" i="8"/>
  <c r="S846" i="8"/>
  <c r="T846" i="8"/>
  <c r="D847" i="8"/>
  <c r="E847" i="8"/>
  <c r="F847" i="8"/>
  <c r="G847" i="8"/>
  <c r="H847" i="8"/>
  <c r="I847" i="8"/>
  <c r="J847" i="8"/>
  <c r="K847" i="8"/>
  <c r="L847" i="8"/>
  <c r="M847" i="8"/>
  <c r="N847" i="8"/>
  <c r="O847" i="8"/>
  <c r="P847" i="8"/>
  <c r="Q847" i="8"/>
  <c r="R847" i="8"/>
  <c r="S847" i="8"/>
  <c r="T847" i="8"/>
  <c r="D848" i="8"/>
  <c r="E848" i="8"/>
  <c r="F848" i="8"/>
  <c r="G848" i="8"/>
  <c r="H848" i="8"/>
  <c r="I848" i="8"/>
  <c r="J848" i="8"/>
  <c r="K848" i="8"/>
  <c r="L848" i="8"/>
  <c r="M848" i="8"/>
  <c r="N848" i="8"/>
  <c r="O848" i="8"/>
  <c r="P848" i="8"/>
  <c r="Q848" i="8"/>
  <c r="R848" i="8"/>
  <c r="S848" i="8"/>
  <c r="T848" i="8"/>
  <c r="D849" i="8"/>
  <c r="E849" i="8"/>
  <c r="F849" i="8"/>
  <c r="G849" i="8"/>
  <c r="H849" i="8"/>
  <c r="I849" i="8"/>
  <c r="J849" i="8"/>
  <c r="K849" i="8"/>
  <c r="L849" i="8"/>
  <c r="M849" i="8"/>
  <c r="N849" i="8"/>
  <c r="O849" i="8"/>
  <c r="P849" i="8"/>
  <c r="Q849" i="8"/>
  <c r="R849" i="8"/>
  <c r="S849" i="8"/>
  <c r="T849" i="8"/>
  <c r="D850" i="8"/>
  <c r="E850" i="8"/>
  <c r="F850" i="8"/>
  <c r="G850" i="8"/>
  <c r="H850" i="8"/>
  <c r="I850" i="8"/>
  <c r="J850" i="8"/>
  <c r="K850" i="8"/>
  <c r="L850" i="8"/>
  <c r="M850" i="8"/>
  <c r="N850" i="8"/>
  <c r="O850" i="8"/>
  <c r="P850" i="8"/>
  <c r="Q850" i="8"/>
  <c r="R850" i="8"/>
  <c r="S850" i="8"/>
  <c r="T850" i="8"/>
  <c r="D851" i="8"/>
  <c r="E851" i="8"/>
  <c r="F851" i="8"/>
  <c r="G851" i="8"/>
  <c r="H851" i="8"/>
  <c r="I851" i="8"/>
  <c r="J851" i="8"/>
  <c r="K851" i="8"/>
  <c r="L851" i="8"/>
  <c r="M851" i="8"/>
  <c r="N851" i="8"/>
  <c r="O851" i="8"/>
  <c r="P851" i="8"/>
  <c r="Q851" i="8"/>
  <c r="R851" i="8"/>
  <c r="S851" i="8"/>
  <c r="T851" i="8"/>
  <c r="D852" i="8"/>
  <c r="E852" i="8"/>
  <c r="F852" i="8"/>
  <c r="G852" i="8"/>
  <c r="H852" i="8"/>
  <c r="I852" i="8"/>
  <c r="J852" i="8"/>
  <c r="K852" i="8"/>
  <c r="L852" i="8"/>
  <c r="M852" i="8"/>
  <c r="N852" i="8"/>
  <c r="O852" i="8"/>
  <c r="P852" i="8"/>
  <c r="Q852" i="8"/>
  <c r="R852" i="8"/>
  <c r="S852" i="8"/>
  <c r="T852" i="8"/>
  <c r="D853" i="8"/>
  <c r="E853" i="8"/>
  <c r="F853" i="8"/>
  <c r="G853" i="8"/>
  <c r="H853" i="8"/>
  <c r="I853" i="8"/>
  <c r="J853" i="8"/>
  <c r="K853" i="8"/>
  <c r="L853" i="8"/>
  <c r="M853" i="8"/>
  <c r="N853" i="8"/>
  <c r="O853" i="8"/>
  <c r="P853" i="8"/>
  <c r="Q853" i="8"/>
  <c r="R853" i="8"/>
  <c r="S853" i="8"/>
  <c r="T853" i="8"/>
  <c r="D854" i="8"/>
  <c r="E854" i="8"/>
  <c r="F854" i="8"/>
  <c r="G854" i="8"/>
  <c r="H854" i="8"/>
  <c r="I854" i="8"/>
  <c r="J854" i="8"/>
  <c r="K854" i="8"/>
  <c r="L854" i="8"/>
  <c r="M854" i="8"/>
  <c r="N854" i="8"/>
  <c r="O854" i="8"/>
  <c r="P854" i="8"/>
  <c r="Q854" i="8"/>
  <c r="R854" i="8"/>
  <c r="S854" i="8"/>
  <c r="T854" i="8"/>
  <c r="D855" i="8"/>
  <c r="E855" i="8"/>
  <c r="F855" i="8"/>
  <c r="G855" i="8"/>
  <c r="H855" i="8"/>
  <c r="I855" i="8"/>
  <c r="J855" i="8"/>
  <c r="K855" i="8"/>
  <c r="L855" i="8"/>
  <c r="M855" i="8"/>
  <c r="N855" i="8"/>
  <c r="O855" i="8"/>
  <c r="P855" i="8"/>
  <c r="Q855" i="8"/>
  <c r="R855" i="8"/>
  <c r="S855" i="8"/>
  <c r="T855" i="8"/>
  <c r="D856" i="8"/>
  <c r="E856" i="8"/>
  <c r="F856" i="8"/>
  <c r="G856" i="8"/>
  <c r="H856" i="8"/>
  <c r="I856" i="8"/>
  <c r="J856" i="8"/>
  <c r="K856" i="8"/>
  <c r="L856" i="8"/>
  <c r="M856" i="8"/>
  <c r="N856" i="8"/>
  <c r="O856" i="8"/>
  <c r="P856" i="8"/>
  <c r="Q856" i="8"/>
  <c r="R856" i="8"/>
  <c r="S856" i="8"/>
  <c r="T856" i="8"/>
  <c r="D857" i="8"/>
  <c r="E857" i="8"/>
  <c r="F857" i="8"/>
  <c r="G857" i="8"/>
  <c r="H857" i="8"/>
  <c r="I857" i="8"/>
  <c r="J857" i="8"/>
  <c r="K857" i="8"/>
  <c r="L857" i="8"/>
  <c r="M857" i="8"/>
  <c r="N857" i="8"/>
  <c r="O857" i="8"/>
  <c r="P857" i="8"/>
  <c r="Q857" i="8"/>
  <c r="R857" i="8"/>
  <c r="S857" i="8"/>
  <c r="T857" i="8"/>
  <c r="D858" i="8"/>
  <c r="E858" i="8"/>
  <c r="F858" i="8"/>
  <c r="G858" i="8"/>
  <c r="H858" i="8"/>
  <c r="I858" i="8"/>
  <c r="J858" i="8"/>
  <c r="K858" i="8"/>
  <c r="L858" i="8"/>
  <c r="M858" i="8"/>
  <c r="N858" i="8"/>
  <c r="O858" i="8"/>
  <c r="P858" i="8"/>
  <c r="Q858" i="8"/>
  <c r="R858" i="8"/>
  <c r="S858" i="8"/>
  <c r="T858" i="8"/>
  <c r="D859" i="8"/>
  <c r="E859" i="8"/>
  <c r="F859" i="8"/>
  <c r="G859" i="8"/>
  <c r="H859" i="8"/>
  <c r="I859" i="8"/>
  <c r="J859" i="8"/>
  <c r="K859" i="8"/>
  <c r="L859" i="8"/>
  <c r="M859" i="8"/>
  <c r="N859" i="8"/>
  <c r="O859" i="8"/>
  <c r="P859" i="8"/>
  <c r="Q859" i="8"/>
  <c r="R859" i="8"/>
  <c r="S859" i="8"/>
  <c r="T859" i="8"/>
  <c r="D860" i="8"/>
  <c r="E860" i="8"/>
  <c r="F860" i="8"/>
  <c r="G860" i="8"/>
  <c r="H860" i="8"/>
  <c r="I860" i="8"/>
  <c r="J860" i="8"/>
  <c r="K860" i="8"/>
  <c r="L860" i="8"/>
  <c r="M860" i="8"/>
  <c r="N860" i="8"/>
  <c r="O860" i="8"/>
  <c r="P860" i="8"/>
  <c r="Q860" i="8"/>
  <c r="R860" i="8"/>
  <c r="S860" i="8"/>
  <c r="T860" i="8"/>
  <c r="D861" i="8"/>
  <c r="E861" i="8"/>
  <c r="F861" i="8"/>
  <c r="G861" i="8"/>
  <c r="H861" i="8"/>
  <c r="I861" i="8"/>
  <c r="J861" i="8"/>
  <c r="K861" i="8"/>
  <c r="L861" i="8"/>
  <c r="M861" i="8"/>
  <c r="N861" i="8"/>
  <c r="O861" i="8"/>
  <c r="P861" i="8"/>
  <c r="Q861" i="8"/>
  <c r="R861" i="8"/>
  <c r="S861" i="8"/>
  <c r="T861" i="8"/>
  <c r="D862" i="8"/>
  <c r="E862" i="8"/>
  <c r="F862" i="8"/>
  <c r="G862" i="8"/>
  <c r="H862" i="8"/>
  <c r="I862" i="8"/>
  <c r="J862" i="8"/>
  <c r="K862" i="8"/>
  <c r="L862" i="8"/>
  <c r="M862" i="8"/>
  <c r="N862" i="8"/>
  <c r="O862" i="8"/>
  <c r="P862" i="8"/>
  <c r="Q862" i="8"/>
  <c r="R862" i="8"/>
  <c r="S862" i="8"/>
  <c r="T862" i="8"/>
  <c r="D863" i="8"/>
  <c r="E863" i="8"/>
  <c r="F863" i="8"/>
  <c r="G863" i="8"/>
  <c r="H863" i="8"/>
  <c r="I863" i="8"/>
  <c r="J863" i="8"/>
  <c r="K863" i="8"/>
  <c r="L863" i="8"/>
  <c r="M863" i="8"/>
  <c r="N863" i="8"/>
  <c r="O863" i="8"/>
  <c r="P863" i="8"/>
  <c r="Q863" i="8"/>
  <c r="R863" i="8"/>
  <c r="S863" i="8"/>
  <c r="T863" i="8"/>
  <c r="D864" i="8"/>
  <c r="E864" i="8"/>
  <c r="F864" i="8"/>
  <c r="G864" i="8"/>
  <c r="H864" i="8"/>
  <c r="I864" i="8"/>
  <c r="J864" i="8"/>
  <c r="K864" i="8"/>
  <c r="L864" i="8"/>
  <c r="M864" i="8"/>
  <c r="N864" i="8"/>
  <c r="O864" i="8"/>
  <c r="P864" i="8"/>
  <c r="Q864" i="8"/>
  <c r="R864" i="8"/>
  <c r="S864" i="8"/>
  <c r="T864" i="8"/>
  <c r="D865" i="8"/>
  <c r="E865" i="8"/>
  <c r="F865" i="8"/>
  <c r="G865" i="8"/>
  <c r="H865" i="8"/>
  <c r="I865" i="8"/>
  <c r="J865" i="8"/>
  <c r="K865" i="8"/>
  <c r="L865" i="8"/>
  <c r="M865" i="8"/>
  <c r="N865" i="8"/>
  <c r="O865" i="8"/>
  <c r="P865" i="8"/>
  <c r="Q865" i="8"/>
  <c r="R865" i="8"/>
  <c r="S865" i="8"/>
  <c r="T865" i="8"/>
  <c r="D866" i="8"/>
  <c r="E866" i="8"/>
  <c r="F866" i="8"/>
  <c r="G866" i="8"/>
  <c r="H866" i="8"/>
  <c r="I866" i="8"/>
  <c r="J866" i="8"/>
  <c r="K866" i="8"/>
  <c r="L866" i="8"/>
  <c r="M866" i="8"/>
  <c r="N866" i="8"/>
  <c r="O866" i="8"/>
  <c r="P866" i="8"/>
  <c r="Q866" i="8"/>
  <c r="R866" i="8"/>
  <c r="S866" i="8"/>
  <c r="T866" i="8"/>
  <c r="D867" i="8"/>
  <c r="E867" i="8"/>
  <c r="F867" i="8"/>
  <c r="G867" i="8"/>
  <c r="H867" i="8"/>
  <c r="I867" i="8"/>
  <c r="J867" i="8"/>
  <c r="K867" i="8"/>
  <c r="L867" i="8"/>
  <c r="M867" i="8"/>
  <c r="N867" i="8"/>
  <c r="O867" i="8"/>
  <c r="P867" i="8"/>
  <c r="Q867" i="8"/>
  <c r="R867" i="8"/>
  <c r="S867" i="8"/>
  <c r="T867" i="8"/>
  <c r="D868" i="8"/>
  <c r="E868" i="8"/>
  <c r="F868" i="8"/>
  <c r="G868" i="8"/>
  <c r="H868" i="8"/>
  <c r="I868" i="8"/>
  <c r="J868" i="8"/>
  <c r="K868" i="8"/>
  <c r="L868" i="8"/>
  <c r="M868" i="8"/>
  <c r="N868" i="8"/>
  <c r="O868" i="8"/>
  <c r="P868" i="8"/>
  <c r="Q868" i="8"/>
  <c r="R868" i="8"/>
  <c r="S868" i="8"/>
  <c r="T868" i="8"/>
  <c r="D869" i="8"/>
  <c r="E869" i="8"/>
  <c r="F869" i="8"/>
  <c r="G869" i="8"/>
  <c r="H869" i="8"/>
  <c r="I869" i="8"/>
  <c r="J869" i="8"/>
  <c r="K869" i="8"/>
  <c r="L869" i="8"/>
  <c r="M869" i="8"/>
  <c r="N869" i="8"/>
  <c r="O869" i="8"/>
  <c r="P869" i="8"/>
  <c r="Q869" i="8"/>
  <c r="R869" i="8"/>
  <c r="S869" i="8"/>
  <c r="T869" i="8"/>
  <c r="D870" i="8"/>
  <c r="E870" i="8"/>
  <c r="F870" i="8"/>
  <c r="G870" i="8"/>
  <c r="H870" i="8"/>
  <c r="I870" i="8"/>
  <c r="J870" i="8"/>
  <c r="K870" i="8"/>
  <c r="L870" i="8"/>
  <c r="M870" i="8"/>
  <c r="N870" i="8"/>
  <c r="O870" i="8"/>
  <c r="P870" i="8"/>
  <c r="Q870" i="8"/>
  <c r="R870" i="8"/>
  <c r="S870" i="8"/>
  <c r="T870" i="8"/>
  <c r="D871" i="8"/>
  <c r="E871" i="8"/>
  <c r="F871" i="8"/>
  <c r="G871" i="8"/>
  <c r="H871" i="8"/>
  <c r="I871" i="8"/>
  <c r="J871" i="8"/>
  <c r="K871" i="8"/>
  <c r="L871" i="8"/>
  <c r="M871" i="8"/>
  <c r="N871" i="8"/>
  <c r="O871" i="8"/>
  <c r="P871" i="8"/>
  <c r="Q871" i="8"/>
  <c r="R871" i="8"/>
  <c r="S871" i="8"/>
  <c r="T871" i="8"/>
  <c r="D872" i="8"/>
  <c r="E872" i="8"/>
  <c r="F872" i="8"/>
  <c r="G872" i="8"/>
  <c r="H872" i="8"/>
  <c r="I872" i="8"/>
  <c r="J872" i="8"/>
  <c r="K872" i="8"/>
  <c r="L872" i="8"/>
  <c r="M872" i="8"/>
  <c r="N872" i="8"/>
  <c r="O872" i="8"/>
  <c r="P872" i="8"/>
  <c r="Q872" i="8"/>
  <c r="R872" i="8"/>
  <c r="S872" i="8"/>
  <c r="T872" i="8"/>
  <c r="D873" i="8"/>
  <c r="E873" i="8"/>
  <c r="F873" i="8"/>
  <c r="G873" i="8"/>
  <c r="H873" i="8"/>
  <c r="I873" i="8"/>
  <c r="J873" i="8"/>
  <c r="K873" i="8"/>
  <c r="L873" i="8"/>
  <c r="M873" i="8"/>
  <c r="N873" i="8"/>
  <c r="O873" i="8"/>
  <c r="P873" i="8"/>
  <c r="Q873" i="8"/>
  <c r="R873" i="8"/>
  <c r="S873" i="8"/>
  <c r="T873" i="8"/>
  <c r="D874" i="8"/>
  <c r="E874" i="8"/>
  <c r="F874" i="8"/>
  <c r="G874" i="8"/>
  <c r="H874" i="8"/>
  <c r="I874" i="8"/>
  <c r="J874" i="8"/>
  <c r="K874" i="8"/>
  <c r="L874" i="8"/>
  <c r="M874" i="8"/>
  <c r="N874" i="8"/>
  <c r="O874" i="8"/>
  <c r="P874" i="8"/>
  <c r="Q874" i="8"/>
  <c r="R874" i="8"/>
  <c r="S874" i="8"/>
  <c r="T874" i="8"/>
  <c r="D875" i="8"/>
  <c r="E875" i="8"/>
  <c r="F875" i="8"/>
  <c r="G875" i="8"/>
  <c r="H875" i="8"/>
  <c r="I875" i="8"/>
  <c r="J875" i="8"/>
  <c r="K875" i="8"/>
  <c r="L875" i="8"/>
  <c r="M875" i="8"/>
  <c r="N875" i="8"/>
  <c r="O875" i="8"/>
  <c r="P875" i="8"/>
  <c r="Q875" i="8"/>
  <c r="R875" i="8"/>
  <c r="S875" i="8"/>
  <c r="T875" i="8"/>
  <c r="D876" i="8"/>
  <c r="E876" i="8"/>
  <c r="F876" i="8"/>
  <c r="G876" i="8"/>
  <c r="H876" i="8"/>
  <c r="I876" i="8"/>
  <c r="J876" i="8"/>
  <c r="K876" i="8"/>
  <c r="L876" i="8"/>
  <c r="M876" i="8"/>
  <c r="N876" i="8"/>
  <c r="O876" i="8"/>
  <c r="P876" i="8"/>
  <c r="Q876" i="8"/>
  <c r="R876" i="8"/>
  <c r="S876" i="8"/>
  <c r="T876" i="8"/>
  <c r="D877" i="8"/>
  <c r="E877" i="8"/>
  <c r="F877" i="8"/>
  <c r="G877" i="8"/>
  <c r="H877" i="8"/>
  <c r="I877" i="8"/>
  <c r="J877" i="8"/>
  <c r="K877" i="8"/>
  <c r="L877" i="8"/>
  <c r="M877" i="8"/>
  <c r="N877" i="8"/>
  <c r="O877" i="8"/>
  <c r="P877" i="8"/>
  <c r="Q877" i="8"/>
  <c r="R877" i="8"/>
  <c r="S877" i="8"/>
  <c r="T877" i="8"/>
  <c r="D878" i="8"/>
  <c r="E878" i="8"/>
  <c r="F878" i="8"/>
  <c r="G878" i="8"/>
  <c r="H878" i="8"/>
  <c r="I878" i="8"/>
  <c r="J878" i="8"/>
  <c r="K878" i="8"/>
  <c r="L878" i="8"/>
  <c r="M878" i="8"/>
  <c r="N878" i="8"/>
  <c r="O878" i="8"/>
  <c r="P878" i="8"/>
  <c r="Q878" i="8"/>
  <c r="R878" i="8"/>
  <c r="S878" i="8"/>
  <c r="T878" i="8"/>
  <c r="D879" i="8"/>
  <c r="E879" i="8"/>
  <c r="F879" i="8"/>
  <c r="G879" i="8"/>
  <c r="H879" i="8"/>
  <c r="I879" i="8"/>
  <c r="J879" i="8"/>
  <c r="K879" i="8"/>
  <c r="L879" i="8"/>
  <c r="M879" i="8"/>
  <c r="N879" i="8"/>
  <c r="O879" i="8"/>
  <c r="P879" i="8"/>
  <c r="Q879" i="8"/>
  <c r="R879" i="8"/>
  <c r="S879" i="8"/>
  <c r="T879" i="8"/>
  <c r="D880" i="8"/>
  <c r="E880" i="8"/>
  <c r="F880" i="8"/>
  <c r="G880" i="8"/>
  <c r="H880" i="8"/>
  <c r="I880" i="8"/>
  <c r="J880" i="8"/>
  <c r="K880" i="8"/>
  <c r="L880" i="8"/>
  <c r="M880" i="8"/>
  <c r="N880" i="8"/>
  <c r="O880" i="8"/>
  <c r="P880" i="8"/>
  <c r="Q880" i="8"/>
  <c r="R880" i="8"/>
  <c r="S880" i="8"/>
  <c r="T880" i="8"/>
  <c r="D881" i="8"/>
  <c r="E881" i="8"/>
  <c r="F881" i="8"/>
  <c r="G881" i="8"/>
  <c r="H881" i="8"/>
  <c r="I881" i="8"/>
  <c r="J881" i="8"/>
  <c r="K881" i="8"/>
  <c r="L881" i="8"/>
  <c r="M881" i="8"/>
  <c r="N881" i="8"/>
  <c r="O881" i="8"/>
  <c r="P881" i="8"/>
  <c r="Q881" i="8"/>
  <c r="R881" i="8"/>
  <c r="S881" i="8"/>
  <c r="T881" i="8"/>
  <c r="D882" i="8"/>
  <c r="E882" i="8"/>
  <c r="F882" i="8"/>
  <c r="G882" i="8"/>
  <c r="H882" i="8"/>
  <c r="I882" i="8"/>
  <c r="J882" i="8"/>
  <c r="K882" i="8"/>
  <c r="L882" i="8"/>
  <c r="M882" i="8"/>
  <c r="N882" i="8"/>
  <c r="O882" i="8"/>
  <c r="P882" i="8"/>
  <c r="Q882" i="8"/>
  <c r="R882" i="8"/>
  <c r="S882" i="8"/>
  <c r="T882" i="8"/>
  <c r="D883" i="8"/>
  <c r="E883" i="8"/>
  <c r="F883" i="8"/>
  <c r="G883" i="8"/>
  <c r="H883" i="8"/>
  <c r="I883" i="8"/>
  <c r="J883" i="8"/>
  <c r="K883" i="8"/>
  <c r="L883" i="8"/>
  <c r="M883" i="8"/>
  <c r="N883" i="8"/>
  <c r="O883" i="8"/>
  <c r="P883" i="8"/>
  <c r="Q883" i="8"/>
  <c r="R883" i="8"/>
  <c r="S883" i="8"/>
  <c r="T883" i="8"/>
  <c r="D884" i="8"/>
  <c r="E884" i="8"/>
  <c r="F884" i="8"/>
  <c r="G884" i="8"/>
  <c r="H884" i="8"/>
  <c r="I884" i="8"/>
  <c r="J884" i="8"/>
  <c r="K884" i="8"/>
  <c r="L884" i="8"/>
  <c r="M884" i="8"/>
  <c r="N884" i="8"/>
  <c r="O884" i="8"/>
  <c r="P884" i="8"/>
  <c r="Q884" i="8"/>
  <c r="R884" i="8"/>
  <c r="S884" i="8"/>
  <c r="T884" i="8"/>
  <c r="D885" i="8"/>
  <c r="E885" i="8"/>
  <c r="F885" i="8"/>
  <c r="G885" i="8"/>
  <c r="H885" i="8"/>
  <c r="I885" i="8"/>
  <c r="J885" i="8"/>
  <c r="K885" i="8"/>
  <c r="L885" i="8"/>
  <c r="M885" i="8"/>
  <c r="N885" i="8"/>
  <c r="O885" i="8"/>
  <c r="P885" i="8"/>
  <c r="Q885" i="8"/>
  <c r="R885" i="8"/>
  <c r="S885" i="8"/>
  <c r="T885" i="8"/>
  <c r="D886" i="8"/>
  <c r="E886" i="8"/>
  <c r="F886" i="8"/>
  <c r="G886" i="8"/>
  <c r="H886" i="8"/>
  <c r="I886" i="8"/>
  <c r="J886" i="8"/>
  <c r="K886" i="8"/>
  <c r="L886" i="8"/>
  <c r="M886" i="8"/>
  <c r="N886" i="8"/>
  <c r="O886" i="8"/>
  <c r="P886" i="8"/>
  <c r="Q886" i="8"/>
  <c r="R886" i="8"/>
  <c r="S886" i="8"/>
  <c r="T886" i="8"/>
  <c r="D887" i="8"/>
  <c r="E887" i="8"/>
  <c r="F887" i="8"/>
  <c r="G887" i="8"/>
  <c r="H887" i="8"/>
  <c r="I887" i="8"/>
  <c r="J887" i="8"/>
  <c r="K887" i="8"/>
  <c r="L887" i="8"/>
  <c r="M887" i="8"/>
  <c r="N887" i="8"/>
  <c r="O887" i="8"/>
  <c r="P887" i="8"/>
  <c r="Q887" i="8"/>
  <c r="R887" i="8"/>
  <c r="S887" i="8"/>
  <c r="T887" i="8"/>
  <c r="D888" i="8"/>
  <c r="E888" i="8"/>
  <c r="F888" i="8"/>
  <c r="G888" i="8"/>
  <c r="H888" i="8"/>
  <c r="I888" i="8"/>
  <c r="J888" i="8"/>
  <c r="K888" i="8"/>
  <c r="L888" i="8"/>
  <c r="M888" i="8"/>
  <c r="N888" i="8"/>
  <c r="O888" i="8"/>
  <c r="P888" i="8"/>
  <c r="Q888" i="8"/>
  <c r="R888" i="8"/>
  <c r="S888" i="8"/>
  <c r="T888" i="8"/>
  <c r="D889" i="8"/>
  <c r="E889" i="8"/>
  <c r="F889" i="8"/>
  <c r="G889" i="8"/>
  <c r="H889" i="8"/>
  <c r="I889" i="8"/>
  <c r="J889" i="8"/>
  <c r="K889" i="8"/>
  <c r="L889" i="8"/>
  <c r="M889" i="8"/>
  <c r="N889" i="8"/>
  <c r="O889" i="8"/>
  <c r="P889" i="8"/>
  <c r="Q889" i="8"/>
  <c r="R889" i="8"/>
  <c r="S889" i="8"/>
  <c r="T889" i="8"/>
  <c r="D890" i="8"/>
  <c r="E890" i="8"/>
  <c r="F890" i="8"/>
  <c r="G890" i="8"/>
  <c r="H890" i="8"/>
  <c r="I890" i="8"/>
  <c r="J890" i="8"/>
  <c r="K890" i="8"/>
  <c r="L890" i="8"/>
  <c r="M890" i="8"/>
  <c r="N890" i="8"/>
  <c r="O890" i="8"/>
  <c r="P890" i="8"/>
  <c r="Q890" i="8"/>
  <c r="R890" i="8"/>
  <c r="S890" i="8"/>
  <c r="T890" i="8"/>
  <c r="D891" i="8"/>
  <c r="E891" i="8"/>
  <c r="F891" i="8"/>
  <c r="G891" i="8"/>
  <c r="H891" i="8"/>
  <c r="I891" i="8"/>
  <c r="J891" i="8"/>
  <c r="K891" i="8"/>
  <c r="L891" i="8"/>
  <c r="M891" i="8"/>
  <c r="N891" i="8"/>
  <c r="O891" i="8"/>
  <c r="P891" i="8"/>
  <c r="Q891" i="8"/>
  <c r="R891" i="8"/>
  <c r="S891" i="8"/>
  <c r="T891" i="8"/>
  <c r="D892" i="8"/>
  <c r="E892" i="8"/>
  <c r="F892" i="8"/>
  <c r="G892" i="8"/>
  <c r="H892" i="8"/>
  <c r="I892" i="8"/>
  <c r="J892" i="8"/>
  <c r="K892" i="8"/>
  <c r="L892" i="8"/>
  <c r="M892" i="8"/>
  <c r="N892" i="8"/>
  <c r="O892" i="8"/>
  <c r="P892" i="8"/>
  <c r="Q892" i="8"/>
  <c r="R892" i="8"/>
  <c r="S892" i="8"/>
  <c r="T892" i="8"/>
  <c r="D893" i="8"/>
  <c r="E893" i="8"/>
  <c r="F893" i="8"/>
  <c r="G893" i="8"/>
  <c r="H893" i="8"/>
  <c r="I893" i="8"/>
  <c r="J893" i="8"/>
  <c r="K893" i="8"/>
  <c r="L893" i="8"/>
  <c r="M893" i="8"/>
  <c r="N893" i="8"/>
  <c r="O893" i="8"/>
  <c r="P893" i="8"/>
  <c r="Q893" i="8"/>
  <c r="R893" i="8"/>
  <c r="S893" i="8"/>
  <c r="T893" i="8"/>
  <c r="D894" i="8"/>
  <c r="E894" i="8"/>
  <c r="F894" i="8"/>
  <c r="G894" i="8"/>
  <c r="H894" i="8"/>
  <c r="I894" i="8"/>
  <c r="J894" i="8"/>
  <c r="K894" i="8"/>
  <c r="L894" i="8"/>
  <c r="M894" i="8"/>
  <c r="N894" i="8"/>
  <c r="O894" i="8"/>
  <c r="P894" i="8"/>
  <c r="Q894" i="8"/>
  <c r="R894" i="8"/>
  <c r="S894" i="8"/>
  <c r="T894" i="8"/>
  <c r="D895" i="8"/>
  <c r="E895" i="8"/>
  <c r="F895" i="8"/>
  <c r="G895" i="8"/>
  <c r="H895" i="8"/>
  <c r="I895" i="8"/>
  <c r="J895" i="8"/>
  <c r="K895" i="8"/>
  <c r="L895" i="8"/>
  <c r="M895" i="8"/>
  <c r="N895" i="8"/>
  <c r="O895" i="8"/>
  <c r="P895" i="8"/>
  <c r="Q895" i="8"/>
  <c r="R895" i="8"/>
  <c r="S895" i="8"/>
  <c r="T895" i="8"/>
  <c r="D896" i="8"/>
  <c r="E896" i="8"/>
  <c r="F896" i="8"/>
  <c r="G896" i="8"/>
  <c r="H896" i="8"/>
  <c r="I896" i="8"/>
  <c r="J896" i="8"/>
  <c r="K896" i="8"/>
  <c r="L896" i="8"/>
  <c r="M896" i="8"/>
  <c r="N896" i="8"/>
  <c r="O896" i="8"/>
  <c r="P896" i="8"/>
  <c r="Q896" i="8"/>
  <c r="R896" i="8"/>
  <c r="S896" i="8"/>
  <c r="T896" i="8"/>
  <c r="D897" i="8"/>
  <c r="E897" i="8"/>
  <c r="F897" i="8"/>
  <c r="G897" i="8"/>
  <c r="H897" i="8"/>
  <c r="I897" i="8"/>
  <c r="J897" i="8"/>
  <c r="K897" i="8"/>
  <c r="L897" i="8"/>
  <c r="M897" i="8"/>
  <c r="N897" i="8"/>
  <c r="O897" i="8"/>
  <c r="P897" i="8"/>
  <c r="Q897" i="8"/>
  <c r="R897" i="8"/>
  <c r="S897" i="8"/>
  <c r="T897" i="8"/>
  <c r="D898" i="8"/>
  <c r="E898" i="8"/>
  <c r="F898" i="8"/>
  <c r="G898" i="8"/>
  <c r="H898" i="8"/>
  <c r="I898" i="8"/>
  <c r="J898" i="8"/>
  <c r="K898" i="8"/>
  <c r="L898" i="8"/>
  <c r="M898" i="8"/>
  <c r="N898" i="8"/>
  <c r="O898" i="8"/>
  <c r="P898" i="8"/>
  <c r="Q898" i="8"/>
  <c r="R898" i="8"/>
  <c r="S898" i="8"/>
  <c r="T898" i="8"/>
  <c r="D899" i="8"/>
  <c r="E899" i="8"/>
  <c r="F899" i="8"/>
  <c r="G899" i="8"/>
  <c r="H899" i="8"/>
  <c r="I899" i="8"/>
  <c r="J899" i="8"/>
  <c r="K899" i="8"/>
  <c r="L899" i="8"/>
  <c r="M899" i="8"/>
  <c r="N899" i="8"/>
  <c r="O899" i="8"/>
  <c r="P899" i="8"/>
  <c r="Q899" i="8"/>
  <c r="R899" i="8"/>
  <c r="S899" i="8"/>
  <c r="T899" i="8"/>
  <c r="D900" i="8"/>
  <c r="E900" i="8"/>
  <c r="F900" i="8"/>
  <c r="G900" i="8"/>
  <c r="H900" i="8"/>
  <c r="I900" i="8"/>
  <c r="J900" i="8"/>
  <c r="K900" i="8"/>
  <c r="L900" i="8"/>
  <c r="M900" i="8"/>
  <c r="N900" i="8"/>
  <c r="O900" i="8"/>
  <c r="P900" i="8"/>
  <c r="Q900" i="8"/>
  <c r="R900" i="8"/>
  <c r="S900" i="8"/>
  <c r="T900" i="8"/>
  <c r="D901" i="8"/>
  <c r="E901" i="8"/>
  <c r="F901" i="8"/>
  <c r="G901" i="8"/>
  <c r="H901" i="8"/>
  <c r="I901" i="8"/>
  <c r="J901" i="8"/>
  <c r="K901" i="8"/>
  <c r="L901" i="8"/>
  <c r="M901" i="8"/>
  <c r="N901" i="8"/>
  <c r="O901" i="8"/>
  <c r="P901" i="8"/>
  <c r="Q901" i="8"/>
  <c r="R901" i="8"/>
  <c r="S901" i="8"/>
  <c r="T901" i="8"/>
  <c r="D902" i="8"/>
  <c r="E902" i="8"/>
  <c r="F902" i="8"/>
  <c r="G902" i="8"/>
  <c r="H902" i="8"/>
  <c r="I902" i="8"/>
  <c r="J902" i="8"/>
  <c r="K902" i="8"/>
  <c r="L902" i="8"/>
  <c r="M902" i="8"/>
  <c r="N902" i="8"/>
  <c r="O902" i="8"/>
  <c r="P902" i="8"/>
  <c r="Q902" i="8"/>
  <c r="R902" i="8"/>
  <c r="S902" i="8"/>
  <c r="T902" i="8"/>
  <c r="D903" i="8"/>
  <c r="E903" i="8"/>
  <c r="F903" i="8"/>
  <c r="G903" i="8"/>
  <c r="H903" i="8"/>
  <c r="I903" i="8"/>
  <c r="J903" i="8"/>
  <c r="K903" i="8"/>
  <c r="L903" i="8"/>
  <c r="M903" i="8"/>
  <c r="N903" i="8"/>
  <c r="O903" i="8"/>
  <c r="P903" i="8"/>
  <c r="Q903" i="8"/>
  <c r="R903" i="8"/>
  <c r="S903" i="8"/>
  <c r="T903" i="8"/>
  <c r="D904" i="8"/>
  <c r="E904" i="8"/>
  <c r="F904" i="8"/>
  <c r="G904" i="8"/>
  <c r="H904" i="8"/>
  <c r="I904" i="8"/>
  <c r="J904" i="8"/>
  <c r="K904" i="8"/>
  <c r="L904" i="8"/>
  <c r="M904" i="8"/>
  <c r="N904" i="8"/>
  <c r="O904" i="8"/>
  <c r="P904" i="8"/>
  <c r="Q904" i="8"/>
  <c r="R904" i="8"/>
  <c r="S904" i="8"/>
  <c r="T904" i="8"/>
  <c r="D905" i="8"/>
  <c r="E905" i="8"/>
  <c r="F905" i="8"/>
  <c r="G905" i="8"/>
  <c r="H905" i="8"/>
  <c r="I905" i="8"/>
  <c r="J905" i="8"/>
  <c r="K905" i="8"/>
  <c r="L905" i="8"/>
  <c r="M905" i="8"/>
  <c r="N905" i="8"/>
  <c r="O905" i="8"/>
  <c r="P905" i="8"/>
  <c r="Q905" i="8"/>
  <c r="R905" i="8"/>
  <c r="S905" i="8"/>
  <c r="T905" i="8"/>
  <c r="D906" i="8"/>
  <c r="E906" i="8"/>
  <c r="F906" i="8"/>
  <c r="G906" i="8"/>
  <c r="H906" i="8"/>
  <c r="I906" i="8"/>
  <c r="J906" i="8"/>
  <c r="K906" i="8"/>
  <c r="L906" i="8"/>
  <c r="M906" i="8"/>
  <c r="N906" i="8"/>
  <c r="O906" i="8"/>
  <c r="P906" i="8"/>
  <c r="Q906" i="8"/>
  <c r="R906" i="8"/>
  <c r="S906" i="8"/>
  <c r="T906" i="8"/>
  <c r="D907" i="8"/>
  <c r="E907" i="8"/>
  <c r="F907" i="8"/>
  <c r="G907" i="8"/>
  <c r="H907" i="8"/>
  <c r="I907" i="8"/>
  <c r="J907" i="8"/>
  <c r="K907" i="8"/>
  <c r="L907" i="8"/>
  <c r="M907" i="8"/>
  <c r="N907" i="8"/>
  <c r="O907" i="8"/>
  <c r="P907" i="8"/>
  <c r="Q907" i="8"/>
  <c r="R907" i="8"/>
  <c r="S907" i="8"/>
  <c r="T907" i="8"/>
  <c r="D908" i="8"/>
  <c r="E908" i="8"/>
  <c r="F908" i="8"/>
  <c r="G908" i="8"/>
  <c r="H908" i="8"/>
  <c r="I908" i="8"/>
  <c r="J908" i="8"/>
  <c r="K908" i="8"/>
  <c r="L908" i="8"/>
  <c r="M908" i="8"/>
  <c r="N908" i="8"/>
  <c r="O908" i="8"/>
  <c r="P908" i="8"/>
  <c r="Q908" i="8"/>
  <c r="R908" i="8"/>
  <c r="S908" i="8"/>
  <c r="T908" i="8"/>
  <c r="D909" i="8"/>
  <c r="E909" i="8"/>
  <c r="F909" i="8"/>
  <c r="G909" i="8"/>
  <c r="H909" i="8"/>
  <c r="I909" i="8"/>
  <c r="J909" i="8"/>
  <c r="K909" i="8"/>
  <c r="L909" i="8"/>
  <c r="M909" i="8"/>
  <c r="N909" i="8"/>
  <c r="O909" i="8"/>
  <c r="P909" i="8"/>
  <c r="Q909" i="8"/>
  <c r="R909" i="8"/>
  <c r="S909" i="8"/>
  <c r="T909" i="8"/>
  <c r="D910" i="8"/>
  <c r="E910" i="8"/>
  <c r="F910" i="8"/>
  <c r="G910" i="8"/>
  <c r="H910" i="8"/>
  <c r="I910" i="8"/>
  <c r="J910" i="8"/>
  <c r="K910" i="8"/>
  <c r="L910" i="8"/>
  <c r="M910" i="8"/>
  <c r="N910" i="8"/>
  <c r="O910" i="8"/>
  <c r="P910" i="8"/>
  <c r="Q910" i="8"/>
  <c r="R910" i="8"/>
  <c r="S910" i="8"/>
  <c r="T910" i="8"/>
  <c r="D911" i="8"/>
  <c r="E911" i="8"/>
  <c r="F911" i="8"/>
  <c r="G911" i="8"/>
  <c r="H911" i="8"/>
  <c r="I911" i="8"/>
  <c r="J911" i="8"/>
  <c r="K911" i="8"/>
  <c r="L911" i="8"/>
  <c r="M911" i="8"/>
  <c r="N911" i="8"/>
  <c r="O911" i="8"/>
  <c r="P911" i="8"/>
  <c r="Q911" i="8"/>
  <c r="R911" i="8"/>
  <c r="S911" i="8"/>
  <c r="T911" i="8"/>
  <c r="D912" i="8"/>
  <c r="E912" i="8"/>
  <c r="F912" i="8"/>
  <c r="G912" i="8"/>
  <c r="H912" i="8"/>
  <c r="I912" i="8"/>
  <c r="J912" i="8"/>
  <c r="K912" i="8"/>
  <c r="L912" i="8"/>
  <c r="M912" i="8"/>
  <c r="N912" i="8"/>
  <c r="O912" i="8"/>
  <c r="P912" i="8"/>
  <c r="Q912" i="8"/>
  <c r="R912" i="8"/>
  <c r="S912" i="8"/>
  <c r="T912" i="8"/>
  <c r="D913" i="8"/>
  <c r="E913" i="8"/>
  <c r="F913" i="8"/>
  <c r="G913" i="8"/>
  <c r="H913" i="8"/>
  <c r="I913" i="8"/>
  <c r="J913" i="8"/>
  <c r="K913" i="8"/>
  <c r="L913" i="8"/>
  <c r="M913" i="8"/>
  <c r="N913" i="8"/>
  <c r="O913" i="8"/>
  <c r="P913" i="8"/>
  <c r="Q913" i="8"/>
  <c r="R913" i="8"/>
  <c r="S913" i="8"/>
  <c r="T913" i="8"/>
  <c r="D914" i="8"/>
  <c r="E914" i="8"/>
  <c r="F914" i="8"/>
  <c r="G914" i="8"/>
  <c r="H914" i="8"/>
  <c r="I914" i="8"/>
  <c r="J914" i="8"/>
  <c r="K914" i="8"/>
  <c r="L914" i="8"/>
  <c r="M914" i="8"/>
  <c r="N914" i="8"/>
  <c r="O914" i="8"/>
  <c r="P914" i="8"/>
  <c r="Q914" i="8"/>
  <c r="R914" i="8"/>
  <c r="S914" i="8"/>
  <c r="T914" i="8"/>
  <c r="D915" i="8"/>
  <c r="E915" i="8"/>
  <c r="F915" i="8"/>
  <c r="G915" i="8"/>
  <c r="H915" i="8"/>
  <c r="I915" i="8"/>
  <c r="J915" i="8"/>
  <c r="K915" i="8"/>
  <c r="L915" i="8"/>
  <c r="M915" i="8"/>
  <c r="N915" i="8"/>
  <c r="O915" i="8"/>
  <c r="P915" i="8"/>
  <c r="Q915" i="8"/>
  <c r="R915" i="8"/>
  <c r="S915" i="8"/>
  <c r="T915" i="8"/>
  <c r="D916" i="8"/>
  <c r="E916" i="8"/>
  <c r="F916" i="8"/>
  <c r="G916" i="8"/>
  <c r="H916" i="8"/>
  <c r="I916" i="8"/>
  <c r="J916" i="8"/>
  <c r="K916" i="8"/>
  <c r="L916" i="8"/>
  <c r="M916" i="8"/>
  <c r="N916" i="8"/>
  <c r="O916" i="8"/>
  <c r="P916" i="8"/>
  <c r="Q916" i="8"/>
  <c r="R916" i="8"/>
  <c r="S916" i="8"/>
  <c r="T916" i="8"/>
  <c r="D917" i="8"/>
  <c r="E917" i="8"/>
  <c r="F917" i="8"/>
  <c r="G917" i="8"/>
  <c r="H917" i="8"/>
  <c r="I917" i="8"/>
  <c r="J917" i="8"/>
  <c r="K917" i="8"/>
  <c r="L917" i="8"/>
  <c r="M917" i="8"/>
  <c r="N917" i="8"/>
  <c r="O917" i="8"/>
  <c r="P917" i="8"/>
  <c r="Q917" i="8"/>
  <c r="R917" i="8"/>
  <c r="S917" i="8"/>
  <c r="T917" i="8"/>
  <c r="D918" i="8"/>
  <c r="E918" i="8"/>
  <c r="F918" i="8"/>
  <c r="G918" i="8"/>
  <c r="H918" i="8"/>
  <c r="I918" i="8"/>
  <c r="J918" i="8"/>
  <c r="K918" i="8"/>
  <c r="L918" i="8"/>
  <c r="M918" i="8"/>
  <c r="N918" i="8"/>
  <c r="O918" i="8"/>
  <c r="P918" i="8"/>
  <c r="Q918" i="8"/>
  <c r="R918" i="8"/>
  <c r="S918" i="8"/>
  <c r="T918" i="8"/>
  <c r="D919" i="8"/>
  <c r="E919" i="8"/>
  <c r="F919" i="8"/>
  <c r="G919" i="8"/>
  <c r="H919" i="8"/>
  <c r="I919" i="8"/>
  <c r="J919" i="8"/>
  <c r="K919" i="8"/>
  <c r="L919" i="8"/>
  <c r="M919" i="8"/>
  <c r="N919" i="8"/>
  <c r="O919" i="8"/>
  <c r="P919" i="8"/>
  <c r="Q919" i="8"/>
  <c r="R919" i="8"/>
  <c r="S919" i="8"/>
  <c r="T919" i="8"/>
  <c r="D920" i="8"/>
  <c r="E920" i="8"/>
  <c r="F920" i="8"/>
  <c r="G920" i="8"/>
  <c r="H920" i="8"/>
  <c r="I920" i="8"/>
  <c r="J920" i="8"/>
  <c r="K920" i="8"/>
  <c r="L920" i="8"/>
  <c r="M920" i="8"/>
  <c r="N920" i="8"/>
  <c r="O920" i="8"/>
  <c r="P920" i="8"/>
  <c r="Q920" i="8"/>
  <c r="R920" i="8"/>
  <c r="S920" i="8"/>
  <c r="T920" i="8"/>
  <c r="D921" i="8"/>
  <c r="E921" i="8"/>
  <c r="F921" i="8"/>
  <c r="G921" i="8"/>
  <c r="H921" i="8"/>
  <c r="I921" i="8"/>
  <c r="J921" i="8"/>
  <c r="K921" i="8"/>
  <c r="L921" i="8"/>
  <c r="M921" i="8"/>
  <c r="N921" i="8"/>
  <c r="O921" i="8"/>
  <c r="P921" i="8"/>
  <c r="Q921" i="8"/>
  <c r="R921" i="8"/>
  <c r="S921" i="8"/>
  <c r="T921" i="8"/>
  <c r="D922" i="8"/>
  <c r="E922" i="8"/>
  <c r="F922" i="8"/>
  <c r="G922" i="8"/>
  <c r="H922" i="8"/>
  <c r="I922" i="8"/>
  <c r="J922" i="8"/>
  <c r="K922" i="8"/>
  <c r="L922" i="8"/>
  <c r="M922" i="8"/>
  <c r="N922" i="8"/>
  <c r="O922" i="8"/>
  <c r="P922" i="8"/>
  <c r="Q922" i="8"/>
  <c r="R922" i="8"/>
  <c r="S922" i="8"/>
  <c r="T922" i="8"/>
  <c r="D923" i="8"/>
  <c r="E923" i="8"/>
  <c r="F923" i="8"/>
  <c r="G923" i="8"/>
  <c r="H923" i="8"/>
  <c r="I923" i="8"/>
  <c r="J923" i="8"/>
  <c r="K923" i="8"/>
  <c r="L923" i="8"/>
  <c r="M923" i="8"/>
  <c r="N923" i="8"/>
  <c r="O923" i="8"/>
  <c r="P923" i="8"/>
  <c r="Q923" i="8"/>
  <c r="R923" i="8"/>
  <c r="S923" i="8"/>
  <c r="T923" i="8"/>
  <c r="D924" i="8"/>
  <c r="E924" i="8"/>
  <c r="F924" i="8"/>
  <c r="G924" i="8"/>
  <c r="H924" i="8"/>
  <c r="I924" i="8"/>
  <c r="J924" i="8"/>
  <c r="K924" i="8"/>
  <c r="L924" i="8"/>
  <c r="M924" i="8"/>
  <c r="N924" i="8"/>
  <c r="O924" i="8"/>
  <c r="P924" i="8"/>
  <c r="Q924" i="8"/>
  <c r="R924" i="8"/>
  <c r="S924" i="8"/>
  <c r="T924" i="8"/>
  <c r="D925" i="8"/>
  <c r="E925" i="8"/>
  <c r="F925" i="8"/>
  <c r="G925" i="8"/>
  <c r="H925" i="8"/>
  <c r="I925" i="8"/>
  <c r="J925" i="8"/>
  <c r="K925" i="8"/>
  <c r="L925" i="8"/>
  <c r="M925" i="8"/>
  <c r="N925" i="8"/>
  <c r="O925" i="8"/>
  <c r="P925" i="8"/>
  <c r="Q925" i="8"/>
  <c r="R925" i="8"/>
  <c r="S925" i="8"/>
  <c r="T925" i="8"/>
  <c r="D926" i="8"/>
  <c r="E926" i="8"/>
  <c r="F926" i="8"/>
  <c r="G926" i="8"/>
  <c r="H926" i="8"/>
  <c r="I926" i="8"/>
  <c r="J926" i="8"/>
  <c r="K926" i="8"/>
  <c r="L926" i="8"/>
  <c r="M926" i="8"/>
  <c r="N926" i="8"/>
  <c r="O926" i="8"/>
  <c r="P926" i="8"/>
  <c r="Q926" i="8"/>
  <c r="R926" i="8"/>
  <c r="S926" i="8"/>
  <c r="T926" i="8"/>
  <c r="D927" i="8"/>
  <c r="E927" i="8"/>
  <c r="F927" i="8"/>
  <c r="G927" i="8"/>
  <c r="H927" i="8"/>
  <c r="I927" i="8"/>
  <c r="J927" i="8"/>
  <c r="K927" i="8"/>
  <c r="L927" i="8"/>
  <c r="M927" i="8"/>
  <c r="N927" i="8"/>
  <c r="O927" i="8"/>
  <c r="P927" i="8"/>
  <c r="Q927" i="8"/>
  <c r="R927" i="8"/>
  <c r="S927" i="8"/>
  <c r="T927" i="8"/>
  <c r="D928" i="8"/>
  <c r="E928" i="8"/>
  <c r="F928" i="8"/>
  <c r="G928" i="8"/>
  <c r="H928" i="8"/>
  <c r="I928" i="8"/>
  <c r="J928" i="8"/>
  <c r="K928" i="8"/>
  <c r="L928" i="8"/>
  <c r="M928" i="8"/>
  <c r="N928" i="8"/>
  <c r="O928" i="8"/>
  <c r="P928" i="8"/>
  <c r="Q928" i="8"/>
  <c r="R928" i="8"/>
  <c r="S928" i="8"/>
  <c r="T928" i="8"/>
  <c r="D929" i="8"/>
  <c r="E929" i="8"/>
  <c r="F929" i="8"/>
  <c r="G929" i="8"/>
  <c r="H929" i="8"/>
  <c r="I929" i="8"/>
  <c r="J929" i="8"/>
  <c r="K929" i="8"/>
  <c r="L929" i="8"/>
  <c r="M929" i="8"/>
  <c r="N929" i="8"/>
  <c r="O929" i="8"/>
  <c r="P929" i="8"/>
  <c r="Q929" i="8"/>
  <c r="R929" i="8"/>
  <c r="S929" i="8"/>
  <c r="T929" i="8"/>
  <c r="D930" i="8"/>
  <c r="E930" i="8"/>
  <c r="F930" i="8"/>
  <c r="G930" i="8"/>
  <c r="H930" i="8"/>
  <c r="I930" i="8"/>
  <c r="J930" i="8"/>
  <c r="K930" i="8"/>
  <c r="L930" i="8"/>
  <c r="M930" i="8"/>
  <c r="N930" i="8"/>
  <c r="O930" i="8"/>
  <c r="P930" i="8"/>
  <c r="Q930" i="8"/>
  <c r="R930" i="8"/>
  <c r="S930" i="8"/>
  <c r="T930" i="8"/>
  <c r="D931" i="8"/>
  <c r="E931" i="8"/>
  <c r="F931" i="8"/>
  <c r="G931" i="8"/>
  <c r="H931" i="8"/>
  <c r="I931" i="8"/>
  <c r="J931" i="8"/>
  <c r="K931" i="8"/>
  <c r="L931" i="8"/>
  <c r="M931" i="8"/>
  <c r="N931" i="8"/>
  <c r="O931" i="8"/>
  <c r="P931" i="8"/>
  <c r="Q931" i="8"/>
  <c r="R931" i="8"/>
  <c r="S931" i="8"/>
  <c r="T931" i="8"/>
  <c r="D932" i="8"/>
  <c r="E932" i="8"/>
  <c r="F932" i="8"/>
  <c r="G932" i="8"/>
  <c r="H932" i="8"/>
  <c r="I932" i="8"/>
  <c r="J932" i="8"/>
  <c r="K932" i="8"/>
  <c r="L932" i="8"/>
  <c r="M932" i="8"/>
  <c r="N932" i="8"/>
  <c r="O932" i="8"/>
  <c r="P932" i="8"/>
  <c r="Q932" i="8"/>
  <c r="R932" i="8"/>
  <c r="S932" i="8"/>
  <c r="T932" i="8"/>
  <c r="D933" i="8"/>
  <c r="E933" i="8"/>
  <c r="F933" i="8"/>
  <c r="G933" i="8"/>
  <c r="H933" i="8"/>
  <c r="I933" i="8"/>
  <c r="J933" i="8"/>
  <c r="K933" i="8"/>
  <c r="L933" i="8"/>
  <c r="M933" i="8"/>
  <c r="N933" i="8"/>
  <c r="O933" i="8"/>
  <c r="P933" i="8"/>
  <c r="Q933" i="8"/>
  <c r="R933" i="8"/>
  <c r="S933" i="8"/>
  <c r="T933" i="8"/>
  <c r="D934" i="8"/>
  <c r="E934" i="8"/>
  <c r="F934" i="8"/>
  <c r="G934" i="8"/>
  <c r="H934" i="8"/>
  <c r="I934" i="8"/>
  <c r="J934" i="8"/>
  <c r="K934" i="8"/>
  <c r="L934" i="8"/>
  <c r="M934" i="8"/>
  <c r="N934" i="8"/>
  <c r="O934" i="8"/>
  <c r="P934" i="8"/>
  <c r="Q934" i="8"/>
  <c r="R934" i="8"/>
  <c r="S934" i="8"/>
  <c r="T934" i="8"/>
  <c r="D935" i="8"/>
  <c r="E935" i="8"/>
  <c r="F935" i="8"/>
  <c r="G935" i="8"/>
  <c r="H935" i="8"/>
  <c r="I935" i="8"/>
  <c r="J935" i="8"/>
  <c r="K935" i="8"/>
  <c r="L935" i="8"/>
  <c r="M935" i="8"/>
  <c r="N935" i="8"/>
  <c r="O935" i="8"/>
  <c r="P935" i="8"/>
  <c r="Q935" i="8"/>
  <c r="R935" i="8"/>
  <c r="S935" i="8"/>
  <c r="T935" i="8"/>
  <c r="D936" i="8"/>
  <c r="E936" i="8"/>
  <c r="F936" i="8"/>
  <c r="G936" i="8"/>
  <c r="H936" i="8"/>
  <c r="I936" i="8"/>
  <c r="J936" i="8"/>
  <c r="K936" i="8"/>
  <c r="L936" i="8"/>
  <c r="M936" i="8"/>
  <c r="N936" i="8"/>
  <c r="O936" i="8"/>
  <c r="P936" i="8"/>
  <c r="Q936" i="8"/>
  <c r="R936" i="8"/>
  <c r="S936" i="8"/>
  <c r="T936" i="8"/>
  <c r="D937" i="8"/>
  <c r="E937" i="8"/>
  <c r="F937" i="8"/>
  <c r="G937" i="8"/>
  <c r="H937" i="8"/>
  <c r="I937" i="8"/>
  <c r="J937" i="8"/>
  <c r="K937" i="8"/>
  <c r="L937" i="8"/>
  <c r="M937" i="8"/>
  <c r="N937" i="8"/>
  <c r="O937" i="8"/>
  <c r="P937" i="8"/>
  <c r="Q937" i="8"/>
  <c r="R937" i="8"/>
  <c r="S937" i="8"/>
  <c r="T937" i="8"/>
  <c r="D938" i="8"/>
  <c r="E938" i="8"/>
  <c r="F938" i="8"/>
  <c r="G938" i="8"/>
  <c r="H938" i="8"/>
  <c r="I938" i="8"/>
  <c r="J938" i="8"/>
  <c r="K938" i="8"/>
  <c r="L938" i="8"/>
  <c r="M938" i="8"/>
  <c r="N938" i="8"/>
  <c r="O938" i="8"/>
  <c r="P938" i="8"/>
  <c r="Q938" i="8"/>
  <c r="R938" i="8"/>
  <c r="S938" i="8"/>
  <c r="T938" i="8"/>
  <c r="D939" i="8"/>
  <c r="E939" i="8"/>
  <c r="F939" i="8"/>
  <c r="G939" i="8"/>
  <c r="H939" i="8"/>
  <c r="I939" i="8"/>
  <c r="J939" i="8"/>
  <c r="K939" i="8"/>
  <c r="L939" i="8"/>
  <c r="M939" i="8"/>
  <c r="N939" i="8"/>
  <c r="O939" i="8"/>
  <c r="P939" i="8"/>
  <c r="Q939" i="8"/>
  <c r="R939" i="8"/>
  <c r="S939" i="8"/>
  <c r="T939" i="8"/>
  <c r="D940" i="8"/>
  <c r="E940" i="8"/>
  <c r="F940" i="8"/>
  <c r="G940" i="8"/>
  <c r="H940" i="8"/>
  <c r="I940" i="8"/>
  <c r="J940" i="8"/>
  <c r="K940" i="8"/>
  <c r="L940" i="8"/>
  <c r="M940" i="8"/>
  <c r="N940" i="8"/>
  <c r="O940" i="8"/>
  <c r="P940" i="8"/>
  <c r="Q940" i="8"/>
  <c r="R940" i="8"/>
  <c r="S940" i="8"/>
  <c r="T940" i="8"/>
  <c r="D941" i="8"/>
  <c r="E941" i="8"/>
  <c r="F941" i="8"/>
  <c r="G941" i="8"/>
  <c r="H941" i="8"/>
  <c r="I941" i="8"/>
  <c r="J941" i="8"/>
  <c r="K941" i="8"/>
  <c r="L941" i="8"/>
  <c r="M941" i="8"/>
  <c r="N941" i="8"/>
  <c r="O941" i="8"/>
  <c r="P941" i="8"/>
  <c r="Q941" i="8"/>
  <c r="R941" i="8"/>
  <c r="S941" i="8"/>
  <c r="T941" i="8"/>
  <c r="D942" i="8"/>
  <c r="E942" i="8"/>
  <c r="F942" i="8"/>
  <c r="G942" i="8"/>
  <c r="H942" i="8"/>
  <c r="I942" i="8"/>
  <c r="J942" i="8"/>
  <c r="K942" i="8"/>
  <c r="L942" i="8"/>
  <c r="M942" i="8"/>
  <c r="N942" i="8"/>
  <c r="O942" i="8"/>
  <c r="P942" i="8"/>
  <c r="Q942" i="8"/>
  <c r="R942" i="8"/>
  <c r="S942" i="8"/>
  <c r="T942" i="8"/>
  <c r="D943" i="8"/>
  <c r="E943" i="8"/>
  <c r="F943" i="8"/>
  <c r="G943" i="8"/>
  <c r="H943" i="8"/>
  <c r="I943" i="8"/>
  <c r="J943" i="8"/>
  <c r="K943" i="8"/>
  <c r="L943" i="8"/>
  <c r="M943" i="8"/>
  <c r="N943" i="8"/>
  <c r="O943" i="8"/>
  <c r="P943" i="8"/>
  <c r="Q943" i="8"/>
  <c r="R943" i="8"/>
  <c r="S943" i="8"/>
  <c r="T943" i="8"/>
  <c r="D944" i="8"/>
  <c r="E944" i="8"/>
  <c r="F944" i="8"/>
  <c r="G944" i="8"/>
  <c r="H944" i="8"/>
  <c r="I944" i="8"/>
  <c r="J944" i="8"/>
  <c r="K944" i="8"/>
  <c r="L944" i="8"/>
  <c r="M944" i="8"/>
  <c r="N944" i="8"/>
  <c r="O944" i="8"/>
  <c r="P944" i="8"/>
  <c r="Q944" i="8"/>
  <c r="R944" i="8"/>
  <c r="S944" i="8"/>
  <c r="T944" i="8"/>
  <c r="D945" i="8"/>
  <c r="E945" i="8"/>
  <c r="F945" i="8"/>
  <c r="G945" i="8"/>
  <c r="H945" i="8"/>
  <c r="I945" i="8"/>
  <c r="J945" i="8"/>
  <c r="K945" i="8"/>
  <c r="L945" i="8"/>
  <c r="M945" i="8"/>
  <c r="N945" i="8"/>
  <c r="O945" i="8"/>
  <c r="P945" i="8"/>
  <c r="Q945" i="8"/>
  <c r="R945" i="8"/>
  <c r="S945" i="8"/>
  <c r="T945" i="8"/>
  <c r="D946" i="8"/>
  <c r="E946" i="8"/>
  <c r="F946" i="8"/>
  <c r="G946" i="8"/>
  <c r="H946" i="8"/>
  <c r="I946" i="8"/>
  <c r="J946" i="8"/>
  <c r="K946" i="8"/>
  <c r="L946" i="8"/>
  <c r="M946" i="8"/>
  <c r="N946" i="8"/>
  <c r="O946" i="8"/>
  <c r="P946" i="8"/>
  <c r="Q946" i="8"/>
  <c r="R946" i="8"/>
  <c r="S946" i="8"/>
  <c r="T946" i="8"/>
  <c r="D947" i="8"/>
  <c r="E947" i="8"/>
  <c r="F947" i="8"/>
  <c r="G947" i="8"/>
  <c r="H947" i="8"/>
  <c r="I947" i="8"/>
  <c r="J947" i="8"/>
  <c r="K947" i="8"/>
  <c r="L947" i="8"/>
  <c r="M947" i="8"/>
  <c r="N947" i="8"/>
  <c r="O947" i="8"/>
  <c r="P947" i="8"/>
  <c r="Q947" i="8"/>
  <c r="R947" i="8"/>
  <c r="S947" i="8"/>
  <c r="T947" i="8"/>
  <c r="D948" i="8"/>
  <c r="E948" i="8"/>
  <c r="F948" i="8"/>
  <c r="G948" i="8"/>
  <c r="H948" i="8"/>
  <c r="I948" i="8"/>
  <c r="J948" i="8"/>
  <c r="K948" i="8"/>
  <c r="L948" i="8"/>
  <c r="M948" i="8"/>
  <c r="N948" i="8"/>
  <c r="O948" i="8"/>
  <c r="P948" i="8"/>
  <c r="Q948" i="8"/>
  <c r="R948" i="8"/>
  <c r="S948" i="8"/>
  <c r="T948" i="8"/>
  <c r="D949" i="8"/>
  <c r="E949" i="8"/>
  <c r="F949" i="8"/>
  <c r="G949" i="8"/>
  <c r="H949" i="8"/>
  <c r="I949" i="8"/>
  <c r="J949" i="8"/>
  <c r="K949" i="8"/>
  <c r="L949" i="8"/>
  <c r="M949" i="8"/>
  <c r="N949" i="8"/>
  <c r="O949" i="8"/>
  <c r="P949" i="8"/>
  <c r="Q949" i="8"/>
  <c r="R949" i="8"/>
  <c r="S949" i="8"/>
  <c r="T949" i="8"/>
  <c r="D950" i="8"/>
  <c r="E950" i="8"/>
  <c r="F950" i="8"/>
  <c r="G950" i="8"/>
  <c r="H950" i="8"/>
  <c r="I950" i="8"/>
  <c r="J950" i="8"/>
  <c r="K950" i="8"/>
  <c r="L950" i="8"/>
  <c r="M950" i="8"/>
  <c r="N950" i="8"/>
  <c r="O950" i="8"/>
  <c r="P950" i="8"/>
  <c r="Q950" i="8"/>
  <c r="R950" i="8"/>
  <c r="S950" i="8"/>
  <c r="T950" i="8"/>
  <c r="D951" i="8"/>
  <c r="E951" i="8"/>
  <c r="F951" i="8"/>
  <c r="G951" i="8"/>
  <c r="H951" i="8"/>
  <c r="I951" i="8"/>
  <c r="J951" i="8"/>
  <c r="K951" i="8"/>
  <c r="L951" i="8"/>
  <c r="M951" i="8"/>
  <c r="N951" i="8"/>
  <c r="O951" i="8"/>
  <c r="P951" i="8"/>
  <c r="Q951" i="8"/>
  <c r="R951" i="8"/>
  <c r="S951" i="8"/>
  <c r="T951" i="8"/>
  <c r="D952" i="8"/>
  <c r="E952" i="8"/>
  <c r="F952" i="8"/>
  <c r="G952" i="8"/>
  <c r="H952" i="8"/>
  <c r="I952" i="8"/>
  <c r="J952" i="8"/>
  <c r="K952" i="8"/>
  <c r="L952" i="8"/>
  <c r="M952" i="8"/>
  <c r="N952" i="8"/>
  <c r="O952" i="8"/>
  <c r="P952" i="8"/>
  <c r="Q952" i="8"/>
  <c r="R952" i="8"/>
  <c r="S952" i="8"/>
  <c r="T952" i="8"/>
  <c r="D953" i="8"/>
  <c r="E953" i="8"/>
  <c r="F953" i="8"/>
  <c r="G953" i="8"/>
  <c r="H953" i="8"/>
  <c r="I953" i="8"/>
  <c r="J953" i="8"/>
  <c r="K953" i="8"/>
  <c r="L953" i="8"/>
  <c r="M953" i="8"/>
  <c r="N953" i="8"/>
  <c r="O953" i="8"/>
  <c r="P953" i="8"/>
  <c r="Q953" i="8"/>
  <c r="R953" i="8"/>
  <c r="S953" i="8"/>
  <c r="T953" i="8"/>
  <c r="D954" i="8"/>
  <c r="E954" i="8"/>
  <c r="F954" i="8"/>
  <c r="G954" i="8"/>
  <c r="H954" i="8"/>
  <c r="I954" i="8"/>
  <c r="J954" i="8"/>
  <c r="K954" i="8"/>
  <c r="L954" i="8"/>
  <c r="M954" i="8"/>
  <c r="N954" i="8"/>
  <c r="O954" i="8"/>
  <c r="P954" i="8"/>
  <c r="Q954" i="8"/>
  <c r="R954" i="8"/>
  <c r="S954" i="8"/>
  <c r="T954" i="8"/>
  <c r="D955" i="8"/>
  <c r="E955" i="8"/>
  <c r="F955" i="8"/>
  <c r="G955" i="8"/>
  <c r="H955" i="8"/>
  <c r="I955" i="8"/>
  <c r="J955" i="8"/>
  <c r="K955" i="8"/>
  <c r="L955" i="8"/>
  <c r="M955" i="8"/>
  <c r="N955" i="8"/>
  <c r="O955" i="8"/>
  <c r="P955" i="8"/>
  <c r="Q955" i="8"/>
  <c r="R955" i="8"/>
  <c r="S955" i="8"/>
  <c r="T955" i="8"/>
  <c r="D956" i="8"/>
  <c r="E956" i="8"/>
  <c r="F956" i="8"/>
  <c r="G956" i="8"/>
  <c r="H956" i="8"/>
  <c r="I956" i="8"/>
  <c r="J956" i="8"/>
  <c r="K956" i="8"/>
  <c r="L956" i="8"/>
  <c r="M956" i="8"/>
  <c r="N956" i="8"/>
  <c r="O956" i="8"/>
  <c r="P956" i="8"/>
  <c r="Q956" i="8"/>
  <c r="R956" i="8"/>
  <c r="S956" i="8"/>
  <c r="T956" i="8"/>
  <c r="D957" i="8"/>
  <c r="E957" i="8"/>
  <c r="F957" i="8"/>
  <c r="G957" i="8"/>
  <c r="H957" i="8"/>
  <c r="I957" i="8"/>
  <c r="J957" i="8"/>
  <c r="K957" i="8"/>
  <c r="L957" i="8"/>
  <c r="M957" i="8"/>
  <c r="N957" i="8"/>
  <c r="O957" i="8"/>
  <c r="P957" i="8"/>
  <c r="Q957" i="8"/>
  <c r="R957" i="8"/>
  <c r="S957" i="8"/>
  <c r="T957" i="8"/>
  <c r="D958" i="8"/>
  <c r="E958" i="8"/>
  <c r="F958" i="8"/>
  <c r="G958" i="8"/>
  <c r="H958" i="8"/>
  <c r="I958" i="8"/>
  <c r="J958" i="8"/>
  <c r="K958" i="8"/>
  <c r="L958" i="8"/>
  <c r="M958" i="8"/>
  <c r="N958" i="8"/>
  <c r="O958" i="8"/>
  <c r="P958" i="8"/>
  <c r="Q958" i="8"/>
  <c r="R958" i="8"/>
  <c r="S958" i="8"/>
  <c r="T958" i="8"/>
  <c r="D959" i="8"/>
  <c r="E959" i="8"/>
  <c r="F959" i="8"/>
  <c r="G959" i="8"/>
  <c r="H959" i="8"/>
  <c r="I959" i="8"/>
  <c r="J959" i="8"/>
  <c r="K959" i="8"/>
  <c r="L959" i="8"/>
  <c r="M959" i="8"/>
  <c r="N959" i="8"/>
  <c r="O959" i="8"/>
  <c r="P959" i="8"/>
  <c r="Q959" i="8"/>
  <c r="R959" i="8"/>
  <c r="S959" i="8"/>
  <c r="T959" i="8"/>
  <c r="D960" i="8"/>
  <c r="E960" i="8"/>
  <c r="F960" i="8"/>
  <c r="G960" i="8"/>
  <c r="H960" i="8"/>
  <c r="I960" i="8"/>
  <c r="J960" i="8"/>
  <c r="K960" i="8"/>
  <c r="L960" i="8"/>
  <c r="M960" i="8"/>
  <c r="N960" i="8"/>
  <c r="O960" i="8"/>
  <c r="P960" i="8"/>
  <c r="Q960" i="8"/>
  <c r="R960" i="8"/>
  <c r="S960" i="8"/>
  <c r="T960" i="8"/>
  <c r="D961" i="8"/>
  <c r="E961" i="8"/>
  <c r="F961" i="8"/>
  <c r="G961" i="8"/>
  <c r="H961" i="8"/>
  <c r="I961" i="8"/>
  <c r="J961" i="8"/>
  <c r="K961" i="8"/>
  <c r="L961" i="8"/>
  <c r="M961" i="8"/>
  <c r="N961" i="8"/>
  <c r="O961" i="8"/>
  <c r="P961" i="8"/>
  <c r="Q961" i="8"/>
  <c r="R961" i="8"/>
  <c r="S961" i="8"/>
  <c r="T961" i="8"/>
  <c r="D962" i="8"/>
  <c r="E962" i="8"/>
  <c r="F962" i="8"/>
  <c r="G962" i="8"/>
  <c r="H962" i="8"/>
  <c r="I962" i="8"/>
  <c r="J962" i="8"/>
  <c r="K962" i="8"/>
  <c r="L962" i="8"/>
  <c r="M962" i="8"/>
  <c r="N962" i="8"/>
  <c r="O962" i="8"/>
  <c r="P962" i="8"/>
  <c r="Q962" i="8"/>
  <c r="R962" i="8"/>
  <c r="S962" i="8"/>
  <c r="T962" i="8"/>
  <c r="D963" i="8"/>
  <c r="E963" i="8"/>
  <c r="F963" i="8"/>
  <c r="G963" i="8"/>
  <c r="H963" i="8"/>
  <c r="I963" i="8"/>
  <c r="J963" i="8"/>
  <c r="K963" i="8"/>
  <c r="L963" i="8"/>
  <c r="M963" i="8"/>
  <c r="N963" i="8"/>
  <c r="O963" i="8"/>
  <c r="P963" i="8"/>
  <c r="Q963" i="8"/>
  <c r="R963" i="8"/>
  <c r="S963" i="8"/>
  <c r="T963" i="8"/>
  <c r="D964" i="8"/>
  <c r="E964" i="8"/>
  <c r="F964" i="8"/>
  <c r="G964" i="8"/>
  <c r="H964" i="8"/>
  <c r="I964" i="8"/>
  <c r="J964" i="8"/>
  <c r="K964" i="8"/>
  <c r="L964" i="8"/>
  <c r="M964" i="8"/>
  <c r="N964" i="8"/>
  <c r="O964" i="8"/>
  <c r="P964" i="8"/>
  <c r="Q964" i="8"/>
  <c r="R964" i="8"/>
  <c r="S964" i="8"/>
  <c r="T964" i="8"/>
  <c r="D965" i="8"/>
  <c r="E965" i="8"/>
  <c r="F965" i="8"/>
  <c r="G965" i="8"/>
  <c r="H965" i="8"/>
  <c r="I965" i="8"/>
  <c r="J965" i="8"/>
  <c r="K965" i="8"/>
  <c r="L965" i="8"/>
  <c r="M965" i="8"/>
  <c r="N965" i="8"/>
  <c r="O965" i="8"/>
  <c r="P965" i="8"/>
  <c r="Q965" i="8"/>
  <c r="R965" i="8"/>
  <c r="S965" i="8"/>
  <c r="T965" i="8"/>
  <c r="D966" i="8"/>
  <c r="E966" i="8"/>
  <c r="F966" i="8"/>
  <c r="G966" i="8"/>
  <c r="H966" i="8"/>
  <c r="I966" i="8"/>
  <c r="J966" i="8"/>
  <c r="K966" i="8"/>
  <c r="L966" i="8"/>
  <c r="M966" i="8"/>
  <c r="N966" i="8"/>
  <c r="O966" i="8"/>
  <c r="P966" i="8"/>
  <c r="Q966" i="8"/>
  <c r="R966" i="8"/>
  <c r="S966" i="8"/>
  <c r="T966" i="8"/>
  <c r="D967" i="8"/>
  <c r="E967" i="8"/>
  <c r="F967" i="8"/>
  <c r="G967" i="8"/>
  <c r="H967" i="8"/>
  <c r="I967" i="8"/>
  <c r="J967" i="8"/>
  <c r="K967" i="8"/>
  <c r="L967" i="8"/>
  <c r="M967" i="8"/>
  <c r="N967" i="8"/>
  <c r="O967" i="8"/>
  <c r="P967" i="8"/>
  <c r="Q967" i="8"/>
  <c r="R967" i="8"/>
  <c r="S967" i="8"/>
  <c r="T967" i="8"/>
  <c r="D968" i="8"/>
  <c r="E968" i="8"/>
  <c r="F968" i="8"/>
  <c r="G968" i="8"/>
  <c r="H968" i="8"/>
  <c r="I968" i="8"/>
  <c r="J968" i="8"/>
  <c r="K968" i="8"/>
  <c r="L968" i="8"/>
  <c r="M968" i="8"/>
  <c r="N968" i="8"/>
  <c r="O968" i="8"/>
  <c r="P968" i="8"/>
  <c r="Q968" i="8"/>
  <c r="R968" i="8"/>
  <c r="S968" i="8"/>
  <c r="T968" i="8"/>
  <c r="D969" i="8"/>
  <c r="E969" i="8"/>
  <c r="F969" i="8"/>
  <c r="G969" i="8"/>
  <c r="H969" i="8"/>
  <c r="I969" i="8"/>
  <c r="J969" i="8"/>
  <c r="K969" i="8"/>
  <c r="L969" i="8"/>
  <c r="M969" i="8"/>
  <c r="N969" i="8"/>
  <c r="O969" i="8"/>
  <c r="P969" i="8"/>
  <c r="Q969" i="8"/>
  <c r="R969" i="8"/>
  <c r="S969" i="8"/>
  <c r="T969" i="8"/>
  <c r="D970" i="8"/>
  <c r="E970" i="8"/>
  <c r="F970" i="8"/>
  <c r="G970" i="8"/>
  <c r="H970" i="8"/>
  <c r="I970" i="8"/>
  <c r="J970" i="8"/>
  <c r="K970" i="8"/>
  <c r="L970" i="8"/>
  <c r="M970" i="8"/>
  <c r="N970" i="8"/>
  <c r="O970" i="8"/>
  <c r="P970" i="8"/>
  <c r="Q970" i="8"/>
  <c r="R970" i="8"/>
  <c r="S970" i="8"/>
  <c r="T970" i="8"/>
  <c r="D971" i="8"/>
  <c r="E971" i="8"/>
  <c r="F971" i="8"/>
  <c r="G971" i="8"/>
  <c r="H971" i="8"/>
  <c r="I971" i="8"/>
  <c r="J971" i="8"/>
  <c r="K971" i="8"/>
  <c r="L971" i="8"/>
  <c r="M971" i="8"/>
  <c r="N971" i="8"/>
  <c r="O971" i="8"/>
  <c r="P971" i="8"/>
  <c r="Q971" i="8"/>
  <c r="R971" i="8"/>
  <c r="S971" i="8"/>
  <c r="T971" i="8"/>
  <c r="D972" i="8"/>
  <c r="E972" i="8"/>
  <c r="F972" i="8"/>
  <c r="G972" i="8"/>
  <c r="H972" i="8"/>
  <c r="I972" i="8"/>
  <c r="J972" i="8"/>
  <c r="K972" i="8"/>
  <c r="L972" i="8"/>
  <c r="M972" i="8"/>
  <c r="N972" i="8"/>
  <c r="O972" i="8"/>
  <c r="P972" i="8"/>
  <c r="Q972" i="8"/>
  <c r="R972" i="8"/>
  <c r="S972" i="8"/>
  <c r="T972" i="8"/>
  <c r="D973" i="8"/>
  <c r="E973" i="8"/>
  <c r="F973" i="8"/>
  <c r="G973" i="8"/>
  <c r="H973" i="8"/>
  <c r="I973" i="8"/>
  <c r="J973" i="8"/>
  <c r="K973" i="8"/>
  <c r="L973" i="8"/>
  <c r="M973" i="8"/>
  <c r="N973" i="8"/>
  <c r="O973" i="8"/>
  <c r="P973" i="8"/>
  <c r="Q973" i="8"/>
  <c r="R973" i="8"/>
  <c r="S973" i="8"/>
  <c r="T973" i="8"/>
  <c r="D974" i="8"/>
  <c r="E974" i="8"/>
  <c r="F974" i="8"/>
  <c r="G974" i="8"/>
  <c r="H974" i="8"/>
  <c r="I974" i="8"/>
  <c r="J974" i="8"/>
  <c r="K974" i="8"/>
  <c r="L974" i="8"/>
  <c r="M974" i="8"/>
  <c r="N974" i="8"/>
  <c r="O974" i="8"/>
  <c r="P974" i="8"/>
  <c r="Q974" i="8"/>
  <c r="R974" i="8"/>
  <c r="S974" i="8"/>
  <c r="T974" i="8"/>
  <c r="D975" i="8"/>
  <c r="E975" i="8"/>
  <c r="F975" i="8"/>
  <c r="G975" i="8"/>
  <c r="H975" i="8"/>
  <c r="I975" i="8"/>
  <c r="J975" i="8"/>
  <c r="K975" i="8"/>
  <c r="L975" i="8"/>
  <c r="M975" i="8"/>
  <c r="N975" i="8"/>
  <c r="O975" i="8"/>
  <c r="P975" i="8"/>
  <c r="Q975" i="8"/>
  <c r="R975" i="8"/>
  <c r="S975" i="8"/>
  <c r="T975" i="8"/>
  <c r="D976" i="8"/>
  <c r="E976" i="8"/>
  <c r="F976" i="8"/>
  <c r="G976" i="8"/>
  <c r="H976" i="8"/>
  <c r="I976" i="8"/>
  <c r="J976" i="8"/>
  <c r="K976" i="8"/>
  <c r="L976" i="8"/>
  <c r="M976" i="8"/>
  <c r="N976" i="8"/>
  <c r="O976" i="8"/>
  <c r="P976" i="8"/>
  <c r="Q976" i="8"/>
  <c r="R976" i="8"/>
  <c r="S976" i="8"/>
  <c r="T976" i="8"/>
  <c r="D977" i="8"/>
  <c r="E977" i="8"/>
  <c r="F977" i="8"/>
  <c r="G977" i="8"/>
  <c r="H977" i="8"/>
  <c r="I977" i="8"/>
  <c r="J977" i="8"/>
  <c r="K977" i="8"/>
  <c r="L977" i="8"/>
  <c r="M977" i="8"/>
  <c r="N977" i="8"/>
  <c r="O977" i="8"/>
  <c r="P977" i="8"/>
  <c r="Q977" i="8"/>
  <c r="R977" i="8"/>
  <c r="S977" i="8"/>
  <c r="T977" i="8"/>
  <c r="D978" i="8"/>
  <c r="E978" i="8"/>
  <c r="F978" i="8"/>
  <c r="G978" i="8"/>
  <c r="H978" i="8"/>
  <c r="I978" i="8"/>
  <c r="J978" i="8"/>
  <c r="K978" i="8"/>
  <c r="L978" i="8"/>
  <c r="M978" i="8"/>
  <c r="N978" i="8"/>
  <c r="O978" i="8"/>
  <c r="P978" i="8"/>
  <c r="Q978" i="8"/>
  <c r="R978" i="8"/>
  <c r="S978" i="8"/>
  <c r="T978" i="8"/>
  <c r="D979" i="8"/>
  <c r="E979" i="8"/>
  <c r="F979" i="8"/>
  <c r="G979" i="8"/>
  <c r="H979" i="8"/>
  <c r="I979" i="8"/>
  <c r="J979" i="8"/>
  <c r="K979" i="8"/>
  <c r="L979" i="8"/>
  <c r="M979" i="8"/>
  <c r="N979" i="8"/>
  <c r="O979" i="8"/>
  <c r="P979" i="8"/>
  <c r="Q979" i="8"/>
  <c r="R979" i="8"/>
  <c r="S979" i="8"/>
  <c r="T979" i="8"/>
  <c r="D980" i="8"/>
  <c r="E980" i="8"/>
  <c r="F980" i="8"/>
  <c r="G980" i="8"/>
  <c r="H980" i="8"/>
  <c r="I980" i="8"/>
  <c r="J980" i="8"/>
  <c r="K980" i="8"/>
  <c r="L980" i="8"/>
  <c r="M980" i="8"/>
  <c r="N980" i="8"/>
  <c r="O980" i="8"/>
  <c r="P980" i="8"/>
  <c r="Q980" i="8"/>
  <c r="R980" i="8"/>
  <c r="S980" i="8"/>
  <c r="T980" i="8"/>
  <c r="D981" i="8"/>
  <c r="E981" i="8"/>
  <c r="F981" i="8"/>
  <c r="G981" i="8"/>
  <c r="H981" i="8"/>
  <c r="I981" i="8"/>
  <c r="J981" i="8"/>
  <c r="K981" i="8"/>
  <c r="L981" i="8"/>
  <c r="M981" i="8"/>
  <c r="N981" i="8"/>
  <c r="O981" i="8"/>
  <c r="P981" i="8"/>
  <c r="Q981" i="8"/>
  <c r="R981" i="8"/>
  <c r="S981" i="8"/>
  <c r="T981" i="8"/>
  <c r="D982" i="8"/>
  <c r="E982" i="8"/>
  <c r="F982" i="8"/>
  <c r="G982" i="8"/>
  <c r="H982" i="8"/>
  <c r="I982" i="8"/>
  <c r="J982" i="8"/>
  <c r="K982" i="8"/>
  <c r="L982" i="8"/>
  <c r="M982" i="8"/>
  <c r="N982" i="8"/>
  <c r="O982" i="8"/>
  <c r="P982" i="8"/>
  <c r="Q982" i="8"/>
  <c r="R982" i="8"/>
  <c r="S982" i="8"/>
  <c r="T982" i="8"/>
  <c r="D983" i="8"/>
  <c r="E983" i="8"/>
  <c r="F983" i="8"/>
  <c r="G983" i="8"/>
  <c r="H983" i="8"/>
  <c r="I983" i="8"/>
  <c r="J983" i="8"/>
  <c r="K983" i="8"/>
  <c r="L983" i="8"/>
  <c r="M983" i="8"/>
  <c r="N983" i="8"/>
  <c r="O983" i="8"/>
  <c r="P983" i="8"/>
  <c r="Q983" i="8"/>
  <c r="R983" i="8"/>
  <c r="S983" i="8"/>
  <c r="T983" i="8"/>
  <c r="D984" i="8"/>
  <c r="E984" i="8"/>
  <c r="F984" i="8"/>
  <c r="G984" i="8"/>
  <c r="H984" i="8"/>
  <c r="I984" i="8"/>
  <c r="J984" i="8"/>
  <c r="K984" i="8"/>
  <c r="L984" i="8"/>
  <c r="M984" i="8"/>
  <c r="N984" i="8"/>
  <c r="O984" i="8"/>
  <c r="P984" i="8"/>
  <c r="Q984" i="8"/>
  <c r="R984" i="8"/>
  <c r="S984" i="8"/>
  <c r="T984" i="8"/>
  <c r="D985" i="8"/>
  <c r="E985" i="8"/>
  <c r="F985" i="8"/>
  <c r="G985" i="8"/>
  <c r="H985" i="8"/>
  <c r="I985" i="8"/>
  <c r="J985" i="8"/>
  <c r="K985" i="8"/>
  <c r="L985" i="8"/>
  <c r="M985" i="8"/>
  <c r="N985" i="8"/>
  <c r="O985" i="8"/>
  <c r="P985" i="8"/>
  <c r="Q985" i="8"/>
  <c r="R985" i="8"/>
  <c r="S985" i="8"/>
  <c r="T985" i="8"/>
  <c r="D986" i="8"/>
  <c r="E986" i="8"/>
  <c r="F986" i="8"/>
  <c r="G986" i="8"/>
  <c r="H986" i="8"/>
  <c r="I986" i="8"/>
  <c r="J986" i="8"/>
  <c r="K986" i="8"/>
  <c r="L986" i="8"/>
  <c r="M986" i="8"/>
  <c r="N986" i="8"/>
  <c r="O986" i="8"/>
  <c r="P986" i="8"/>
  <c r="Q986" i="8"/>
  <c r="R986" i="8"/>
  <c r="S986" i="8"/>
  <c r="T986" i="8"/>
  <c r="D987" i="8"/>
  <c r="E987" i="8"/>
  <c r="F987" i="8"/>
  <c r="G987" i="8"/>
  <c r="H987" i="8"/>
  <c r="I987" i="8"/>
  <c r="J987" i="8"/>
  <c r="K987" i="8"/>
  <c r="L987" i="8"/>
  <c r="M987" i="8"/>
  <c r="N987" i="8"/>
  <c r="O987" i="8"/>
  <c r="P987" i="8"/>
  <c r="Q987" i="8"/>
  <c r="R987" i="8"/>
  <c r="S987" i="8"/>
  <c r="T987" i="8"/>
  <c r="D988" i="8"/>
  <c r="E988" i="8"/>
  <c r="F988" i="8"/>
  <c r="G988" i="8"/>
  <c r="H988" i="8"/>
  <c r="I988" i="8"/>
  <c r="J988" i="8"/>
  <c r="K988" i="8"/>
  <c r="L988" i="8"/>
  <c r="M988" i="8"/>
  <c r="N988" i="8"/>
  <c r="O988" i="8"/>
  <c r="P988" i="8"/>
  <c r="Q988" i="8"/>
  <c r="R988" i="8"/>
  <c r="S988" i="8"/>
  <c r="T988" i="8"/>
  <c r="D989" i="8"/>
  <c r="E989" i="8"/>
  <c r="F989" i="8"/>
  <c r="G989" i="8"/>
  <c r="H989" i="8"/>
  <c r="I989" i="8"/>
  <c r="J989" i="8"/>
  <c r="K989" i="8"/>
  <c r="L989" i="8"/>
  <c r="M989" i="8"/>
  <c r="N989" i="8"/>
  <c r="O989" i="8"/>
  <c r="P989" i="8"/>
  <c r="Q989" i="8"/>
  <c r="R989" i="8"/>
  <c r="S989" i="8"/>
  <c r="T989" i="8"/>
  <c r="D990" i="8"/>
  <c r="E990" i="8"/>
  <c r="F990" i="8"/>
  <c r="G990" i="8"/>
  <c r="H990" i="8"/>
  <c r="I990" i="8"/>
  <c r="J990" i="8"/>
  <c r="K990" i="8"/>
  <c r="L990" i="8"/>
  <c r="M990" i="8"/>
  <c r="N990" i="8"/>
  <c r="O990" i="8"/>
  <c r="P990" i="8"/>
  <c r="Q990" i="8"/>
  <c r="R990" i="8"/>
  <c r="S990" i="8"/>
  <c r="T990" i="8"/>
  <c r="D991" i="8"/>
  <c r="E991" i="8"/>
  <c r="F991" i="8"/>
  <c r="G991" i="8"/>
  <c r="H991" i="8"/>
  <c r="I991" i="8"/>
  <c r="J991" i="8"/>
  <c r="K991" i="8"/>
  <c r="L991" i="8"/>
  <c r="M991" i="8"/>
  <c r="N991" i="8"/>
  <c r="O991" i="8"/>
  <c r="P991" i="8"/>
  <c r="Q991" i="8"/>
  <c r="R991" i="8"/>
  <c r="S991" i="8"/>
  <c r="T991" i="8"/>
  <c r="D992" i="8"/>
  <c r="E992" i="8"/>
  <c r="F992" i="8"/>
  <c r="G992" i="8"/>
  <c r="H992" i="8"/>
  <c r="I992" i="8"/>
  <c r="J992" i="8"/>
  <c r="K992" i="8"/>
  <c r="L992" i="8"/>
  <c r="M992" i="8"/>
  <c r="N992" i="8"/>
  <c r="O992" i="8"/>
  <c r="P992" i="8"/>
  <c r="Q992" i="8"/>
  <c r="R992" i="8"/>
  <c r="S992" i="8"/>
  <c r="T992" i="8"/>
  <c r="D993" i="8"/>
  <c r="E993" i="8"/>
  <c r="F993" i="8"/>
  <c r="G993" i="8"/>
  <c r="H993" i="8"/>
  <c r="I993" i="8"/>
  <c r="J993" i="8"/>
  <c r="K993" i="8"/>
  <c r="L993" i="8"/>
  <c r="M993" i="8"/>
  <c r="N993" i="8"/>
  <c r="O993" i="8"/>
  <c r="P993" i="8"/>
  <c r="Q993" i="8"/>
  <c r="R993" i="8"/>
  <c r="S993" i="8"/>
  <c r="T993" i="8"/>
  <c r="D994" i="8"/>
  <c r="E994" i="8"/>
  <c r="F994" i="8"/>
  <c r="G994" i="8"/>
  <c r="H994" i="8"/>
  <c r="I994" i="8"/>
  <c r="J994" i="8"/>
  <c r="K994" i="8"/>
  <c r="L994" i="8"/>
  <c r="M994" i="8"/>
  <c r="N994" i="8"/>
  <c r="O994" i="8"/>
  <c r="P994" i="8"/>
  <c r="Q994" i="8"/>
  <c r="R994" i="8"/>
  <c r="S994" i="8"/>
  <c r="T994" i="8"/>
  <c r="D995" i="8"/>
  <c r="E995" i="8"/>
  <c r="F995" i="8"/>
  <c r="G995" i="8"/>
  <c r="H995" i="8"/>
  <c r="I995" i="8"/>
  <c r="J995" i="8"/>
  <c r="K995" i="8"/>
  <c r="L995" i="8"/>
  <c r="M995" i="8"/>
  <c r="N995" i="8"/>
  <c r="O995" i="8"/>
  <c r="P995" i="8"/>
  <c r="Q995" i="8"/>
  <c r="R995" i="8"/>
  <c r="S995" i="8"/>
  <c r="T995" i="8"/>
  <c r="E8" i="8"/>
  <c r="F8" i="8"/>
  <c r="G8" i="8"/>
  <c r="H8" i="8"/>
  <c r="I8" i="8"/>
  <c r="J8" i="8"/>
  <c r="K8" i="8"/>
  <c r="L8" i="8"/>
  <c r="M8" i="8"/>
  <c r="N8" i="8"/>
  <c r="O8" i="8"/>
  <c r="P8" i="8"/>
  <c r="Q8" i="8"/>
  <c r="R8" i="8"/>
  <c r="S8" i="8"/>
  <c r="T8" i="8"/>
  <c r="D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8" i="8"/>
  <c r="O819" i="9"/>
  <c r="O795" i="9"/>
  <c r="O794" i="7" l="1"/>
  <c r="O704" i="7"/>
</calcChain>
</file>

<file path=xl/sharedStrings.xml><?xml version="1.0" encoding="utf-8"?>
<sst xmlns="http://schemas.openxmlformats.org/spreadsheetml/2006/main" count="44926" uniqueCount="8534">
  <si>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</si>
  <si>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</si>
  <si>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</si>
  <si>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</si>
  <si>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</si>
  <si>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</si>
  <si>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</si>
  <si>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</si>
  <si>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</si>
  <si>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</si>
  <si>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</si>
  <si>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</si>
  <si>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</si>
  <si>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</si>
  <si>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</si>
  <si>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</si>
  <si>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</si>
  <si>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</si>
  <si>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</si>
  <si>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</si>
  <si>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</si>
  <si>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</si>
  <si>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RESULTADO DE LOS CONTROLES EFECTIADOS POR LA CGR Y POR OTROS ORGANISMOS FISCALIZADORES</t>
  </si>
  <si>
    <t>ÚLTIMO DIRECTORIO</t>
  </si>
  <si>
    <t>TELEFONO</t>
  </si>
  <si>
    <t>Asociación de reconocimiento pontificio</t>
  </si>
  <si>
    <t>Indefinida.</t>
  </si>
  <si>
    <t>no tiene</t>
  </si>
  <si>
    <t xml:space="preserve">Santiago </t>
  </si>
  <si>
    <t xml:space="preserve">Toesca Nº1970, Santiago.
</t>
  </si>
  <si>
    <t>93401: Instituciones de Asistencia Social</t>
  </si>
  <si>
    <t>XIII</t>
  </si>
  <si>
    <t>IX</t>
  </si>
  <si>
    <t>Corporación de Derecho Privado</t>
  </si>
  <si>
    <t>Vallenar</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</si>
  <si>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</si>
  <si>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</si>
  <si>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</si>
  <si>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</si>
  <si>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</si>
  <si>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</si>
  <si>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</si>
  <si>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</si>
  <si>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</si>
  <si>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</si>
  <si>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</si>
  <si>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t>
  </si>
  <si>
    <t xml:space="preserve">:Durarán un año en sus cargos. </t>
  </si>
  <si>
    <t>Los Leones Nº382, Oficina 501, Providencia.</t>
  </si>
  <si>
    <t>PROVIDENCIA</t>
  </si>
  <si>
    <t>93509: Otras asociaciones.</t>
  </si>
  <si>
    <t>Corporación de Derecho Privado.</t>
  </si>
  <si>
    <t>93401: Instituciones de Asistencia Social.</t>
  </si>
  <si>
    <t>un año.</t>
  </si>
  <si>
    <t>Durarán 02 años en sus cargos.</t>
  </si>
  <si>
    <t>no aparece</t>
  </si>
  <si>
    <t>Institución Eclesiástica</t>
  </si>
  <si>
    <t>Erigida de acuerdo al Derecho Canónico</t>
  </si>
  <si>
    <t>Organizaciones religiosas</t>
  </si>
  <si>
    <t>Certificado de Antecedentes Financieros correspondientes al año 2017, aprobado por el Subdepartamento de Supervisión Financiera Nacional.</t>
  </si>
  <si>
    <t>CONCEPCION</t>
  </si>
  <si>
    <t>Asociación Hogar de Niños Arturo Prat</t>
  </si>
  <si>
    <t xml:space="preserve">Otorgado por Decreto Supremo Nº1033, de fecha 22 de agosto de 1922, por el Ministerio de Justicia.  </t>
  </si>
  <si>
    <t>Mantener, sostener o colaborar en el funcionamiento de internados para niños.</t>
  </si>
  <si>
    <t>anual.</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</si>
  <si>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</si>
  <si>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</si>
  <si>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</si>
  <si>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</si>
  <si>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Asociación Cristiana de Jóvenes de Antofagasta</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</si>
  <si>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</si>
  <si>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</si>
  <si>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</si>
  <si>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</si>
  <si>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</si>
  <si>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Se acompaña Certificado de Antecedentes Financieros correspondientes al año 2017, y se remite al Subdepartamento de Supervisión Financiera Nacional para aprobación (subsana observaciones formuladas mediante el Memorándum N° 108, de 18 de julio de 2018, del Subdepartamento de Supervisión Financiera Nacional)</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</si>
  <si>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</si>
  <si>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</si>
  <si>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</si>
  <si>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</si>
  <si>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</si>
  <si>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 xml:space="preserve">Durarán dos años en sus cargos.
</t>
  </si>
  <si>
    <t>TEMUCO</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</si>
  <si>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</si>
  <si>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</si>
  <si>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</si>
  <si>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</si>
  <si>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</si>
  <si>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</si>
  <si>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</si>
  <si>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XV</t>
  </si>
  <si>
    <t>ANGOL</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</si>
  <si>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</si>
  <si>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</si>
  <si>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</si>
  <si>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</si>
  <si>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</si>
  <si>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</si>
  <si>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</si>
  <si>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</si>
  <si>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</si>
  <si>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</si>
  <si>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</si>
  <si>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</si>
  <si>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</si>
  <si>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</si>
  <si>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</si>
  <si>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</si>
  <si>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Gianni Casadei, 
Juan Acuña Montero, 
</t>
  </si>
  <si>
    <t>Fono 6960491 – 5441198</t>
  </si>
  <si>
    <t xml:space="preserve">apjxxiiisec@yahoo.es
apexxiiigianni@yahoo.es
</t>
  </si>
  <si>
    <t>santiago</t>
  </si>
  <si>
    <t>93910: Organizaciones Religiosas.</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</si>
  <si>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</si>
  <si>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</si>
  <si>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</si>
  <si>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Hna. Adela del Carmen Reyes Bravo</t>
  </si>
  <si>
    <t>Mail: adelarey@gmail.com</t>
  </si>
  <si>
    <t>Fono 6325682, fax 6385213.</t>
  </si>
  <si>
    <t xml:space="preserve">Mac – Iver Nº702, Santiago. 
</t>
  </si>
  <si>
    <t>93910: Organizaciones  Religiosas.</t>
  </si>
  <si>
    <t xml:space="preserve">Erigida de acuerdo al Derecho Canónico.  </t>
  </si>
  <si>
    <t xml:space="preserve">
Congregación Hermanas Franciscanas Misioneras de Jesús
</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</si>
  <si>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</si>
  <si>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</si>
  <si>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</si>
  <si>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</si>
  <si>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</si>
  <si>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</si>
  <si>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</si>
  <si>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</si>
  <si>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Telma Manickanam Parampil (domiciliada en Suiza), en su calidad de Superiora General de la Congregación Hermanas Maestras de la Santa Cruz otorga Poder o Mandato General a la Hna. Rosa Rico Mendoza, , para representar a la Congregación Hnas. Maestras de la Santa Cruz en Chile.</t>
  </si>
  <si>
    <t>temuco</t>
  </si>
  <si>
    <t>VIII</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</si>
  <si>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</si>
  <si>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</si>
  <si>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</si>
  <si>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</si>
  <si>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</si>
  <si>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</si>
  <si>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</si>
  <si>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</si>
  <si>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</si>
  <si>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</si>
  <si>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</si>
  <si>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</si>
  <si>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</si>
  <si>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</si>
  <si>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Fono 26843997</t>
  </si>
  <si>
    <t xml:space="preserve">Obispo Manuel Umaña Nº1356, comuna de Estación Central.
</t>
  </si>
  <si>
    <t>estacion central</t>
  </si>
  <si>
    <t>93910: Organización Religiosa.</t>
  </si>
  <si>
    <t>Fray Rubén Eduardo Gutiérrez Quiñones,</t>
  </si>
  <si>
    <t>villa alemana</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</si>
  <si>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</si>
  <si>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</si>
  <si>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</si>
  <si>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</si>
  <si>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</si>
  <si>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</si>
  <si>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</si>
  <si>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</si>
  <si>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93401: Institución de Asistencia Social</t>
  </si>
  <si>
    <t>Durarán 2 años en sus cargos.</t>
  </si>
  <si>
    <t>Viña del Mar</t>
  </si>
  <si>
    <t>Corporación Asociación Chilena de Padres y Amigos de los Autistas Santiago, que también podrá usar la sigla ASPAUT.</t>
  </si>
  <si>
    <t xml:space="preserve">Otorgado por Decreto Supremo Nº400, de fecha 19 de abril de 1983, del Ministerio de Justicia.  </t>
  </si>
  <si>
    <t>Certificado de vigencia, folio Nº 119715597, de fecha 07 de mayo de 2013, del Servicio de Registro Civil e Identificación.</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</si>
  <si>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</si>
  <si>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De acuerdo a certificado de vigencia:
Presidente: Fernando Emilio Casielles Sánchez,
Vicepresidenta: Paola Andrea Fuentes Flores, 
Secretario: Marianela Juana del Carmen Vicencio Pineda, 
Tesorera: Olga del Carmen Rosales Cid, 
Directora: Mara Claudina Nilo Díaz, 
Directora: Andrea Carolina Reyes Hinojosa, 
Directora: Patricia del Carmen Pizarro Salgado, 
</t>
  </si>
  <si>
    <t>19-04-2013.</t>
  </si>
  <si>
    <t xml:space="preserve">Presidente: Fernando Emilio Casielles Sánchez, 
</t>
  </si>
  <si>
    <t xml:space="preserve">www.aspaut.cl - aspaut@aspaut.cl </t>
  </si>
  <si>
    <t xml:space="preserve">Gran Avenida Nº 2820, comuna de San Miguel, Región Metropolitana.
</t>
  </si>
  <si>
    <t>san miguel</t>
  </si>
  <si>
    <t xml:space="preserve"> 93401: Institución de Asistencia Social.</t>
  </si>
  <si>
    <t xml:space="preserve">Se acompañan certificado financiero, correspondiente al año 2012, aprobado por el Departamento de Administración y Finanzas. </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</si>
  <si>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</si>
  <si>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</si>
  <si>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</si>
  <si>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</si>
  <si>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</si>
  <si>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 xml:space="preserve">María Isabel Matamala Vivaldi, 
Delegación de Poderes:
Francis Valverde Mosquera,
Patricia Rosa Larrea Bosshardt,  
</t>
  </si>
  <si>
    <t>fonos (02)- 2743150</t>
  </si>
  <si>
    <t>5 años.</t>
  </si>
  <si>
    <t>arica</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</si>
  <si>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</si>
  <si>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</si>
  <si>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</si>
  <si>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</si>
  <si>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</si>
  <si>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93401: Institución de Asistencia Social  </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</si>
  <si>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</si>
  <si>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</si>
  <si>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</si>
  <si>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</si>
  <si>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</si>
  <si>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Email: chilederecho@gmail.com</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</si>
  <si>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</si>
  <si>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</si>
  <si>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</si>
  <si>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</si>
  <si>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</si>
  <si>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</si>
  <si>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</si>
  <si>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</si>
  <si>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</si>
  <si>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</si>
  <si>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</si>
  <si>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</si>
  <si>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</si>
  <si>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</si>
  <si>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</si>
  <si>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</si>
  <si>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</si>
  <si>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</si>
  <si>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</si>
  <si>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</si>
  <si>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</si>
  <si>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</si>
  <si>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</si>
  <si>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</si>
  <si>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No se acompañan. Aplica Informe Jurídico Nº 09, de  fecha 14 de marzo de 2011 del Departamento Jurídico y Dictamen Nº 070791, de 2009, de la Contraloría General de la República</t>
  </si>
  <si>
    <t>Corporación de Derecho Público</t>
  </si>
  <si>
    <t>I</t>
  </si>
  <si>
    <t>No se acompañan. Aplica Informe Jurídico Nº 09, de  fecha 14 de marzo de 2011 del Departamento Jurídico y Dictamen Nº 070791, de 2009, de la Contraloría General de la República.</t>
  </si>
  <si>
    <t>V</t>
  </si>
  <si>
    <t>Constitución Política de la República, artículo 107.</t>
  </si>
  <si>
    <t>Según Ley Orgánica Nº 18.695, artículos 1º al 4º.</t>
  </si>
  <si>
    <t>Corporación  de Ayuda a la Familia</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</si>
  <si>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</si>
  <si>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</si>
  <si>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</si>
  <si>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</si>
  <si>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</si>
  <si>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</si>
  <si>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</si>
  <si>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</si>
  <si>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</si>
  <si>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</si>
  <si>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</si>
  <si>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</si>
  <si>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Otorgada por Decreto Supremo Nº 1042, de fecha 30 de noviembre de 1984, del Ministerio de Justicia, publicado en el Diario Oficial el día  29 de diciembre de 1984.</t>
  </si>
  <si>
    <t xml:space="preserve">Certificado de vigencia, folio Nº500178793111, de 1 de abril de 2018, del Servicio de Registro Civil e Identificación. </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</si>
  <si>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</si>
  <si>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</si>
  <si>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</si>
  <si>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</si>
  <si>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</si>
  <si>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</si>
  <si>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</si>
  <si>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</si>
  <si>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Arica</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</si>
  <si>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</si>
  <si>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</si>
  <si>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</si>
  <si>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</si>
  <si>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</si>
  <si>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</si>
  <si>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</si>
  <si>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</si>
  <si>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</si>
  <si>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 xml:space="preserve">93401: Institución de Asistencia Social 
</t>
  </si>
  <si>
    <t>Durarán dos años en sus cargos.</t>
  </si>
  <si>
    <t>Corporación de Desarrollo Social de la Asociación Cristiana de Jóvenes de Santiago.</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</si>
  <si>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</si>
  <si>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</si>
  <si>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</si>
  <si>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</si>
  <si>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</si>
  <si>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</si>
  <si>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</si>
  <si>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2228893- 2225181</t>
  </si>
  <si>
    <t xml:space="preserve">corporacion.central@gmail.com
vilches.jaime@gmail.com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</si>
  <si>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</si>
  <si>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Los Andes</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</si>
  <si>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</si>
  <si>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</si>
  <si>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</si>
  <si>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</si>
  <si>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</si>
  <si>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</si>
  <si>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</si>
  <si>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</si>
  <si>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</si>
  <si>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</si>
  <si>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</si>
  <si>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</si>
  <si>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</si>
  <si>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</si>
  <si>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</si>
  <si>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</si>
  <si>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</si>
  <si>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</si>
  <si>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</si>
  <si>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</si>
  <si>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</si>
  <si>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</si>
  <si>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</si>
  <si>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</si>
  <si>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</si>
  <si>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05 años</t>
  </si>
  <si>
    <t>Punta Arenas</t>
  </si>
  <si>
    <t>XI</t>
  </si>
  <si>
    <t>Coyhaique</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</si>
  <si>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</si>
  <si>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</si>
  <si>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</si>
  <si>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</si>
  <si>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</si>
  <si>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</si>
  <si>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</si>
  <si>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</si>
  <si>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</si>
  <si>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</si>
  <si>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</si>
  <si>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</si>
  <si>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</si>
  <si>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</si>
  <si>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</si>
  <si>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</si>
  <si>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</si>
  <si>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Secretaria: Luisa Verónica Rojas Huanel, 
Tesorero: Luis Iván Salas Rojas,
Directores:
Marisol  Aguirre Zúñiga, 
María Ernestina Mascaró Morales, 
</t>
  </si>
  <si>
    <t xml:space="preserve">Presidente: Guido Gossens Roell, 
Directora Ejecutiva: Claudia Silvana Pinochet Muñoz, 
</t>
  </si>
  <si>
    <t xml:space="preserve">14 Sur, Pasaje 5 Poniente A, N° 270, ciudad de Talca, Región del Maule.
</t>
  </si>
  <si>
    <t>Pedro Aguirre Cerda</t>
  </si>
  <si>
    <t>Peñalolén</t>
  </si>
  <si>
    <t xml:space="preserve">
Corporación Educacional y Asistencial Hellen Keller
</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</si>
  <si>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</si>
  <si>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</si>
  <si>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 3 años. </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</si>
  <si>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</si>
  <si>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</si>
  <si>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</si>
  <si>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</si>
  <si>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</si>
  <si>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Presidenta: Ana María Ordenes Lopez, 
Vicepresidenta: Ximena Godoy Kü, 
Tesorero: Javier Armando Rivera Arce, 
Secretaria: Juana Maricel Yañez Alvarado, 
Director: Víctor Hugo Nogales Flores, 
</t>
  </si>
  <si>
    <t xml:space="preserve">Venezuela Nº 5950, Lo Hermida, comuna de Peñalolén, Región Metropolitana. 
</t>
  </si>
  <si>
    <t>(02) 2728144- 2716913</t>
  </si>
  <si>
    <t xml:space="preserve">corporación@cristojoven.cl
www.cristojoven.cl 
</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</si>
  <si>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</si>
  <si>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</si>
  <si>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</si>
  <si>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</si>
  <si>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 xml:space="preserve">Presidente: Mariela Yolanda Pareja Torres
Secretaria: Tatiana del pilar Quezada Torres
Tesorera: Amanda Belén Aceituno Quezada
</t>
  </si>
  <si>
    <t>02 años</t>
  </si>
  <si>
    <t xml:space="preserve">Mariela Yolanda Pareja Torres, </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</si>
  <si>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</si>
  <si>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</si>
  <si>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</si>
  <si>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</si>
  <si>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</si>
  <si>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</si>
  <si>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</si>
  <si>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</si>
  <si>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Corporación Integral Educativa y Social para el Desarrollo de la Comunidad</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</si>
  <si>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</si>
  <si>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</si>
  <si>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Certificado de Vigencia, folio Nº 500180074357, de fecha 12 de abril de 2018,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</si>
  <si>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</si>
  <si>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</si>
  <si>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De 04 de Enero de 2018 a 04 de Enero de 2020.
</t>
  </si>
  <si>
    <t xml:space="preserve">Presidente: 
Felipe Andrés Medina Velásquez, 
Secretario:
Sebastián Alejandro Ossandón Medina,           
Tesorera:
Cristina Jacqueline León Carvajal, 
</t>
  </si>
  <si>
    <t xml:space="preserve">Presidente: 
Felipe Andrés Medina Velásquez, 
</t>
  </si>
  <si>
    <t xml:space="preserve"> juegatela2018@gmail.com</t>
  </si>
  <si>
    <t xml:space="preserve">Virreinato Nº 36, Departamento 11, Comuna de Santiago, Región Metropolitana.
</t>
  </si>
  <si>
    <t>Teléfono: +56966837761/+56971635538/+56 974979142</t>
  </si>
  <si>
    <t xml:space="preserve">Se acompaña certificado financiero de fecha 02 de mayo de 2018, correspondiente al año 2017, aprobado por el Sub Departamento de Supervisión Financiera Nacional.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</si>
  <si>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</si>
  <si>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</si>
  <si>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</si>
  <si>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</si>
  <si>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</si>
  <si>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</si>
  <si>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</si>
  <si>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</si>
  <si>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</si>
  <si>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</si>
  <si>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</si>
  <si>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</si>
  <si>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</si>
  <si>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</si>
  <si>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</si>
  <si>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</si>
  <si>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</si>
  <si>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</si>
  <si>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</si>
  <si>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</si>
  <si>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</si>
  <si>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Talagante</t>
  </si>
  <si>
    <t xml:space="preserve">Dos años en sus cargos.
</t>
  </si>
  <si>
    <t>3 años.</t>
  </si>
  <si>
    <t>Puente Alto</t>
  </si>
  <si>
    <t>Concepción</t>
  </si>
  <si>
    <t>Corporación Menores de la Calle “Ahora”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</si>
  <si>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</si>
  <si>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</si>
  <si>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</si>
  <si>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</si>
  <si>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</si>
  <si>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</si>
  <si>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</si>
  <si>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 xml:space="preserve">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</si>
  <si>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</si>
  <si>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</si>
  <si>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</si>
  <si>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</si>
  <si>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</si>
  <si>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</si>
  <si>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</si>
  <si>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</si>
  <si>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</si>
  <si>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</si>
  <si>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</si>
  <si>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</si>
  <si>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</si>
  <si>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secretaria@corpocas.cl</t>
  </si>
  <si>
    <t xml:space="preserve">Bernardo O´Higgins N° 557,  comuna de Castro, Décima Región 
</t>
  </si>
  <si>
    <t xml:space="preserve">Fono: 632780- 531200, </t>
  </si>
  <si>
    <t>Castro</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</si>
  <si>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</si>
  <si>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</si>
  <si>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</si>
  <si>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DIRECTORIO:
Presidente: Rene de La Vega Fuentes, 
Directores:
Mercedes del Carmen Gonzalez Opazo, 
Sergio Antonio Marquez Romero,
Patricia Eliana Zamora Aqueveque, 
Christian Andres Luco Vergara, 
Secretario General:
Loreto Contreras Contreras, 
</t>
  </si>
  <si>
    <t>17 de Abril de 2014.</t>
  </si>
  <si>
    <t xml:space="preserve"> coresam@gmail.com</t>
  </si>
  <si>
    <t xml:space="preserve">Avda. Guanaco N° 2531, Recoleta, Región Metropolitana
</t>
  </si>
  <si>
    <t>Fono: 7307900-7307902,</t>
  </si>
  <si>
    <t>Recoleta</t>
  </si>
  <si>
    <t>Cerro Navia</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</si>
  <si>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</si>
  <si>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</si>
  <si>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</si>
  <si>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</si>
  <si>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</si>
  <si>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Pudahuel</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</si>
  <si>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</si>
  <si>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</si>
  <si>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</si>
  <si>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Dos años, pudiendo ser reelegidos. (20 de abril de 2017-20 de abril de 2019).</t>
  </si>
  <si>
    <t xml:space="preserve">20 de abril de 2017, Según Acta de Sesión Ordinaria de Directorio de la Corporación Municipal de Desarrollo Social de San Joaquín, reducida a escritura pública con fecha 10 de mayo de 2017, en la Notaría de don Wladimir Alejandro Schramm López, Notario Público y Archivero Judicial de San Miguel. 
</t>
  </si>
  <si>
    <t xml:space="preserve">Secretario General: Alvaro Medina Cisternas, 
</t>
  </si>
  <si>
    <t xml:space="preserve">Avenida Santa Rosa N° 2606, 3° piso, comuna de San Joaquín, Región Metropolitana
</t>
  </si>
  <si>
    <t>San Joaquín</t>
  </si>
  <si>
    <t xml:space="preserve">Corporación de Desarrollo Privado.
</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</si>
  <si>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</si>
  <si>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</si>
  <si>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</si>
  <si>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</si>
  <si>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</si>
  <si>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</si>
  <si>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</si>
  <si>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</si>
  <si>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Dos años en sus cargos.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</si>
  <si>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</si>
  <si>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</si>
  <si>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</si>
  <si>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</si>
  <si>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</si>
  <si>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</si>
  <si>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</si>
  <si>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</si>
  <si>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</si>
  <si>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</si>
  <si>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</si>
  <si>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</si>
  <si>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</si>
  <si>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</si>
  <si>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</si>
  <si>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</si>
  <si>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93401: Institución de Asistencia Social.</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</si>
  <si>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</si>
  <si>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</si>
  <si>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</si>
  <si>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</si>
  <si>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</si>
  <si>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</si>
  <si>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</si>
  <si>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</si>
  <si>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</si>
  <si>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</si>
  <si>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</si>
  <si>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Certificado de Vigencia Folio Nº 143187122, de fecha 5 de noviembre de 2014, del Servicio de Registro Civil e Identificación.</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</si>
  <si>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</si>
  <si>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</si>
  <si>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</si>
  <si>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</si>
  <si>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</si>
  <si>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</si>
  <si>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</si>
  <si>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</si>
  <si>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</si>
  <si>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Quillota</t>
  </si>
  <si>
    <t xml:space="preserve">Durarán tres años en sus cargos por estatutos.  </t>
  </si>
  <si>
    <t>Quirihue</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</si>
  <si>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</si>
  <si>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</si>
  <si>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</si>
  <si>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</si>
  <si>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</si>
  <si>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</si>
  <si>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</si>
  <si>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Celular: 952254499</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</si>
  <si>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</si>
  <si>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</si>
  <si>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</si>
  <si>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</si>
  <si>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</si>
  <si>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</si>
  <si>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Orientación, Protección y Rehabilitación del Menor PROMESI</t>
  </si>
  <si>
    <t>Decreto Supremo N° 10, de 5 de enero de 1982, del Ministerio de Justicia.</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</si>
  <si>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</si>
  <si>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</si>
  <si>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</si>
  <si>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</si>
  <si>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</si>
  <si>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IX Región, CORPRIX</t>
  </si>
  <si>
    <t>Otorgada por Decreto Exento N° 1297, de 14 de octubre de 1977, modificado por Decreto Exento N° 199, ambos del Ministerio de Justicia.</t>
  </si>
  <si>
    <t>Certificado de Vigencia, folio N° 500185345895, del 13 de Junio de 2018, emito por el Servicio de Registro Civil e Identificación.</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</si>
  <si>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</si>
  <si>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</si>
  <si>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</si>
  <si>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Se acompaña certificado financiero correspondiente al año 2017, aprobado por el Subdepartamento de Supervisión Financiera Nacional.</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</si>
  <si>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</si>
  <si>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</si>
  <si>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</si>
  <si>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</si>
  <si>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</si>
  <si>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</si>
  <si>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</si>
  <si>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</si>
  <si>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</si>
  <si>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</si>
  <si>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</si>
  <si>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Mandato General:
Presidenta: Victor Hugo Aranguiz Cuadra,
Secretario Ejecutivo: René Patricio Lizama Lira, 
Para actuar sea en forma conjunta  o sea separada e indistintamente.
</t>
  </si>
  <si>
    <t xml:space="preserve">:corporación@chasqui.cl
</t>
  </si>
  <si>
    <t xml:space="preserve">F: 9183032, </t>
  </si>
  <si>
    <t xml:space="preserve"> San Bernardo</t>
  </si>
  <si>
    <t>Independencia</t>
  </si>
  <si>
    <t>Las Condes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</si>
  <si>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</si>
  <si>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</si>
  <si>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</si>
  <si>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</si>
  <si>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</si>
  <si>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</si>
  <si>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</si>
  <si>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</si>
  <si>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 Paz y Justicia, SERPAJ-CHILE</t>
  </si>
  <si>
    <t xml:space="preserve">Decreto Supremo Nº 1472, de 03 de noviembre de 1992, del Ministerio de Justicia. </t>
  </si>
  <si>
    <t>Certificado de Vigencia Folio Nº500157462433, de 10 de julio de 2017, del Servicio de Registro Civil e Identificación.</t>
  </si>
  <si>
    <t>Formación, promoción, cooperación y prestación de servicios para el desarrollo económico, social, cultural y espiritual de la comunidad, en el área de los derechos humanos del niño, entre otras.</t>
  </si>
  <si>
    <t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t>
  </si>
  <si>
    <t xml:space="preserve">Patricio Marcelo Labra Guzmán, 
</t>
  </si>
  <si>
    <t xml:space="preserve">Calle Orella N° 1015, comuna y ciudad de Valparaíso, Quinta Región  
</t>
  </si>
  <si>
    <t xml:space="preserve">32-2156923, 32-2156246
</t>
  </si>
  <si>
    <t>serpaj@serpajchile.cl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</si>
  <si>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</si>
  <si>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</si>
  <si>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</si>
  <si>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</si>
  <si>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Patricio Alberto Acosta Sansarricq,
</t>
  </si>
  <si>
    <t xml:space="preserve"> cruzrojachilena@entelchile.net
</t>
  </si>
  <si>
    <t xml:space="preserve">Avda. Santa María 0150, comuna de Providencia, Región Metropolitana.
</t>
  </si>
  <si>
    <t>Fonos: 7771448 – 7776300</t>
  </si>
  <si>
    <t>Fundación de Derecho Privado.</t>
  </si>
  <si>
    <t>3 años</t>
  </si>
  <si>
    <t>Fundación de Derecho Privado</t>
  </si>
  <si>
    <t>La Serena</t>
  </si>
  <si>
    <t>93401: Instituciones de asistencia social.</t>
  </si>
  <si>
    <t>San Felipe</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</si>
  <si>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</si>
  <si>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</si>
  <si>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</si>
  <si>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</si>
  <si>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 xml:space="preserve">Presidenta: Ximena Oyarzo Mancilla, 
Vicepresidente: Sergio Torres Pinto, 
Secretaria: Alicia Mardones Correa, 
Tesorera: Lucía Rosada Bergamo, 
Gerente General: Brohana Angulo Saldivia, 
Directores:
Francisco Javier Maturana Pérez 
Ruth  Angélica Lizana Ibaceta 
Paola Andrea González Castro 
María Ximena Manquez Hatta
Hermogenes Oñate Jorquera,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</si>
  <si>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</si>
  <si>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</si>
  <si>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</si>
  <si>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</si>
  <si>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Durarán tres años en sus cargos.</t>
  </si>
  <si>
    <t>Fundación de Derecho Público.</t>
  </si>
  <si>
    <t>Fundación de Derecho Público</t>
  </si>
  <si>
    <t>Villarrica</t>
  </si>
  <si>
    <t>Fundación Cáritas Diocesana de Linares</t>
  </si>
  <si>
    <t xml:space="preserve">Canon 114-1 del Código de Derecho Canónico y Decreto Episcopal N° 27, de 30 de noviembre de 1994, emitido por el Obispo de Linares, Monseñor Carlos Camus Larenas. </t>
  </si>
  <si>
    <t>Indefinida. Certificado emitido por Pbro. Silvio Jara Ramírez, Vicario General del Obispado de San Ambrosio de Linares. Junio de 2015.</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</si>
  <si>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</si>
  <si>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</si>
  <si>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</si>
  <si>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</si>
  <si>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</si>
  <si>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Indefinida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</si>
  <si>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</si>
  <si>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</si>
  <si>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</si>
  <si>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</si>
  <si>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</si>
  <si>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Puerto Montt</t>
  </si>
  <si>
    <t>Coronel</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</si>
  <si>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</si>
  <si>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</si>
  <si>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t>
  </si>
  <si>
    <t>: 06 de julio de 2018- 06 de julio de 2020</t>
  </si>
  <si>
    <t xml:space="preserve">Gerente: Jorge Miguel Brito Obreque, 
</t>
  </si>
  <si>
    <t>dirección@crate.cl</t>
  </si>
  <si>
    <t xml:space="preserve">1 norte n° 550, 4to piso, Talca, Región del Maule
</t>
  </si>
  <si>
    <t>Fonos: 71-2231052</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</si>
  <si>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</si>
  <si>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</si>
  <si>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</si>
  <si>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 xml:space="preserve">Presidente Honorario: Fernando Monckeberg Barros 
Presidente: José Gabriel Aldea Salazar, 
Tesorero: Raúl Perry Pefaur, 
Secretaria: Ivonne Nicole Oddoy Koenig, 
José Miguel Sánchez Callejas, 
Pablo Rubén Bascuñán Serrano,
Paula Andrea Landerretche Moreno, 
Matias Schongut Grollmus,
Margarita Vial Rodriguez,
</t>
  </si>
  <si>
    <t>3 AÑOS</t>
  </si>
  <si>
    <t xml:space="preserve">Última designación de Presidente, 21 de Marzo de 2012.
Secretario y Tesorero: 21 de marzo de 2012 a 21 de marzo de 2015.
</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</si>
  <si>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</si>
  <si>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</si>
  <si>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</si>
  <si>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</si>
  <si>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</si>
  <si>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</si>
  <si>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</si>
  <si>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Elección Directorio, a excepción del Presidente: Por periodo de 3 años pero sus miembros podrán continuar en sus cargos por períodos sucesivos, a solicitud del Presidente y con la aprobación de la Autoridad Eclesiástica.  (último 17-12-2012)</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</si>
  <si>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</si>
  <si>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</si>
  <si>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</si>
  <si>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</si>
  <si>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</si>
  <si>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</si>
  <si>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t>
  </si>
  <si>
    <t xml:space="preserve">José Pedro Silva Prado, 
María Cecilia Milevcic Potin, 
Edmundo Crespo Pisano,
</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</si>
  <si>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</si>
  <si>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</si>
  <si>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</si>
  <si>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</si>
  <si>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</si>
  <si>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Celedon Bulnes,
Vice-Presidente y Director: Álvaro Rodrigo Henríquez Aguirre, 
Secretario: Roberto Manuel Celedón Bulnes, 
Tesorero: Pedro José Félix Olavarría Araguiren 
Directora: María Gladys Faba Beaumont,         
</t>
  </si>
  <si>
    <t xml:space="preserve">Presidente: 
Ignacio Andres Celedón Bulnes,
Secretario:  
Roberto Manuel Celedón Bulnes, 
</t>
  </si>
  <si>
    <t xml:space="preserve">Paseo Phillips Nº 16, piso 4, oficina X, comuna de Santiago, Región Metropolitana.
</t>
  </si>
  <si>
    <t>4 años</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</si>
  <si>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</si>
  <si>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</si>
  <si>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</si>
  <si>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t>
  </si>
  <si>
    <t xml:space="preserve">Dos años </t>
  </si>
  <si>
    <t xml:space="preserve">Carmen Gloria Hidalgo Belmar 
</t>
  </si>
  <si>
    <t xml:space="preserve">: dirección@fundacioncreseres.cl </t>
  </si>
  <si>
    <t xml:space="preserve">España N° 370, Oficina N° 11, Temuco, región de La Araucanía.
</t>
  </si>
  <si>
    <t>Antofagasta</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</si>
  <si>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</si>
  <si>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</si>
  <si>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</si>
  <si>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</si>
  <si>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Renovación total de directorio el 28 de marzo de 2018</t>
  </si>
  <si>
    <t xml:space="preserve">Julio Prado N° 1761, comuna de Ñuñoa, Región Metropolitana
</t>
  </si>
  <si>
    <t>Ñuñoa</t>
  </si>
  <si>
    <t xml:space="preserve">4768500
</t>
  </si>
  <si>
    <t xml:space="preserve">gerenciageneral@coanil.cl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</si>
  <si>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</si>
  <si>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</si>
  <si>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</si>
  <si>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 xml:space="preserve"> Huechuraba</t>
  </si>
  <si>
    <t>3 años en sus cargos.</t>
  </si>
  <si>
    <t>Macul</t>
  </si>
  <si>
    <t>Fundación de Beneficencia Hogar de Cristo</t>
  </si>
  <si>
    <t xml:space="preserve">Decreto Supremo Nº1688, de 09 de abril de 1945, del Ministerio de Justicia. </t>
  </si>
  <si>
    <t>Certificado de Vigencia Folio Nº 50018519153, de 11 de mayo de 2018, del Servicio de Registro Civil e Identificación.</t>
  </si>
  <si>
    <t xml:space="preserve">La creación y mantenimiento de obras de beneficencia y educación popular gratuita, especialmente por medio de hogares para indigentes, centros abiertos, guarderías y salas cuna.
</t>
  </si>
  <si>
    <t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t>
  </si>
  <si>
    <t xml:space="preserve">Durarán 4 años en sus funciones. Renovación parcial anual.
Duración de Mesa Directiva: Cada año.
</t>
  </si>
  <si>
    <t xml:space="preserve">9 de mayo de 2013  –  9 de mayo de 2015.
</t>
  </si>
  <si>
    <t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t>
  </si>
  <si>
    <t xml:space="preserve"> hcristo@hogardecristo.cl</t>
  </si>
  <si>
    <t xml:space="preserve">F. 5409300, 5409424 -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</si>
  <si>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</si>
  <si>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</si>
  <si>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</si>
  <si>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</si>
  <si>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</si>
  <si>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</si>
  <si>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</si>
  <si>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</si>
  <si>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</si>
  <si>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</si>
  <si>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 xml:space="preserve">
Fundación de Beneficencia Sentidos
</t>
  </si>
  <si>
    <t>Inscripción N° 169989, de fecha 21 de Abril de 2014, del Registro de Personas Jurídicas, del Servicio de Registro Civil e Identificación.</t>
  </si>
  <si>
    <t xml:space="preserve">Certificado de Vigencia folio Nº 152528935, de 15 de mayo de 2015, del Servicio de Registro Civil e Identificación.
</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</si>
  <si>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</si>
  <si>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</si>
  <si>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Tierra Amarilla</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</si>
  <si>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</si>
  <si>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</si>
  <si>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</si>
  <si>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</si>
  <si>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</si>
  <si>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</si>
  <si>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</si>
  <si>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</si>
  <si>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</si>
  <si>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</si>
  <si>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</si>
  <si>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</si>
  <si>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</si>
  <si>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</si>
  <si>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</si>
  <si>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30 de octubre de 2018.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</si>
  <si>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</si>
  <si>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</si>
  <si>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</si>
  <si>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</si>
  <si>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Punta Arena</t>
  </si>
  <si>
    <t>Fundación Familia Nazareth</t>
  </si>
  <si>
    <t>Otorgado por Decreto Supremo Nº 00712, de fecha 01 de junio 2011, del Ministerio de Justicia.</t>
  </si>
  <si>
    <t>Certificado de vigencia de Persona Jurídica Sin Fines de Lucro, emitido por el SRCeI, folio Nº 49965670, con fecha 22 de mayo de 2018.</t>
  </si>
  <si>
    <t>La atención integral en una plena concepción cristiana del menor en situación irregular.</t>
  </si>
  <si>
    <t xml:space="preserve">Presidenta: María Beatriz del Carmen Torres Maldonado, 
Vice-Presidenta: María Teresa Bolívar Jirón, 
Secretaria: Jessica Elvira Del Pilar Bobadilla Soto, 
Tesorero: Oscar Emilio Jesús Rodriguez Lisboa,
Directores:
Iris Elena Andrades Villalobos, 
Gabriela Jirón Droguett, 
</t>
  </si>
  <si>
    <t>Durarán un año en sus cargos, pudiendo reelegirse indefinidamente. Renovación parcial, anual de dos Directores.</t>
  </si>
  <si>
    <t>De 23 de abril de 2018 al 23 de abril de 2019 (señala expresamente fecha desde la cual ejerce nuevo directorio).</t>
  </si>
  <si>
    <t xml:space="preserve">María Beatriz Torres Maldonado       
Oscar Emilio Rodríguez Lisboa         
</t>
  </si>
  <si>
    <t xml:space="preserve">Villa Rauquen, Los Peumos 513, Curicó, Séptima Región.
</t>
  </si>
  <si>
    <t>75-381944</t>
  </si>
  <si>
    <t>Se acompaña certificado de antecedentes financieros correspondiente al año 2017, aprobado por el Departamento de Administración y Finanzas.</t>
  </si>
  <si>
    <t>03 años</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</si>
  <si>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</si>
  <si>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</si>
  <si>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</si>
  <si>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</si>
  <si>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Avenida Andrés Bello N°2687, piso 20, Comuna de Las Condes, Región Metropolitana                                                                                                                                                                                                                                                                                                 </t>
  </si>
  <si>
    <t xml:space="preserve">569 81882383 </t>
  </si>
  <si>
    <t xml:space="preserve">guadalupeacoge@gmail.com
</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</si>
  <si>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</si>
  <si>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</si>
  <si>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</si>
  <si>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</si>
  <si>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</si>
  <si>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</si>
  <si>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</si>
  <si>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</si>
  <si>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</si>
  <si>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Hogares de Menores Verbo Divino</t>
  </si>
  <si>
    <t xml:space="preserve">Decreto Supremo Nº1302, de 22 de diciembre de 1987, del Ministerio de Justicia. </t>
  </si>
  <si>
    <t xml:space="preserve">Ayuda material y espiritual a las personas de escasos recursos.
</t>
  </si>
  <si>
    <t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t>
  </si>
  <si>
    <t xml:space="preserve">Durarán 3 años en sus funciones. </t>
  </si>
  <si>
    <t>12 de noviembre de 2017 al 12 de noviembre de 2020.</t>
  </si>
  <si>
    <t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t>
  </si>
  <si>
    <t>F. 65-232931, 065-233834</t>
  </si>
  <si>
    <t>Puerto Varas</t>
  </si>
  <si>
    <t>Pucón</t>
  </si>
  <si>
    <t>Quinta de Tilcoco</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</si>
  <si>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</si>
  <si>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</si>
  <si>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</si>
  <si>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</si>
  <si>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</si>
  <si>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</si>
  <si>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Presidente: 
Maximiliano Sanchez Pérez 
Secretario: 
Hernán Oscar Rodríguez ROcuat
Tesorero:
Juan Jorge Valenzuela Muñoz
Consejero:
Adriana Amanda Fazio Vengoa,
Victor Hugo Gavidia Díaz
</t>
  </si>
  <si>
    <t xml:space="preserve">Indefinida. </t>
  </si>
  <si>
    <t>Del 04 de marzo de 2013</t>
  </si>
  <si>
    <t xml:space="preserve">Maximiliano Sanchez Pérez 
</t>
  </si>
  <si>
    <t xml:space="preserve">Avenida Pajaritos S/N, parcela 10-B. Malloco. Peñaflor </t>
  </si>
  <si>
    <t>Peñaflor</t>
  </si>
  <si>
    <t>228143164 - 2281400697</t>
  </si>
  <si>
    <t>hnkoinomadelfia@hotmail.com</t>
  </si>
  <si>
    <t xml:space="preserve">Santiago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</si>
  <si>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</si>
  <si>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</si>
  <si>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</si>
  <si>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</si>
  <si>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</si>
  <si>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</si>
  <si>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</si>
  <si>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fono (45) 226031/ 215342</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</si>
  <si>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</si>
  <si>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</si>
  <si>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</si>
  <si>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</si>
  <si>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</si>
  <si>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</si>
  <si>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</si>
  <si>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</si>
  <si>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</si>
  <si>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</si>
  <si>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</si>
  <si>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</si>
  <si>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</si>
  <si>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</si>
  <si>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</si>
  <si>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</si>
  <si>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</si>
  <si>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</si>
  <si>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</si>
  <si>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</si>
  <si>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</si>
  <si>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</si>
  <si>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</si>
  <si>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</si>
  <si>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10 de julio de 2017</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</si>
  <si>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</si>
  <si>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lisette@fundacionmariadelaluz.cl</t>
  </si>
  <si>
    <t xml:space="preserve">Calle Uno Nº 3011, comuna de Quilicura, Región Metropolitana.
</t>
  </si>
  <si>
    <t>Teléfono: 4731058- 4731095.</t>
  </si>
  <si>
    <t>Quilicura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</si>
  <si>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</si>
  <si>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</si>
  <si>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</si>
  <si>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</si>
  <si>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</si>
  <si>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 xml:space="preserve">Fundación Mi Hogar de Cauquenes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</si>
  <si>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</si>
  <si>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</si>
  <si>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</si>
  <si>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fono (73) 511828.</t>
  </si>
  <si>
    <t>Cauquenes</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</si>
  <si>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</si>
  <si>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</si>
  <si>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</si>
  <si>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</si>
  <si>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El 27 de julio de 2017, según Acta de Sesión Extraordinaria de Directorio de misma fecha, reducida a escritura pública el 15 de septiembre de 2017 ante doña Claudia Gómez Lucares, Notario Público Titular de la 50° Notaría de Santiago.</t>
  </si>
  <si>
    <t xml:space="preserve">Clemente Muñiz Trigo      </t>
  </si>
  <si>
    <t>Avenida Vicuña Mackenna Nº 3153, Peñaflor</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</si>
  <si>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</si>
  <si>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</si>
  <si>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</si>
  <si>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</si>
  <si>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</si>
  <si>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 xml:space="preserve"> Peñaflor</t>
  </si>
  <si>
    <t>Fundación Niño y Patria</t>
  </si>
  <si>
    <t>Otorgada por Decreto Supremo Nº 2940, de 10 de octubre de 1963, del Ministerio de Justicia</t>
  </si>
  <si>
    <t>Certificado de Vigencia inscripción Nº33620, del 10 de octubre de 1963, según certificado emitido el 03 de julio de 2018 por el SRCeI. (folio 51829064)</t>
  </si>
  <si>
    <t>Colaborar con los organismos públicos y privados en la solución de los problemas relacionados con la protección de menores en situación irregular. Velar por la prevención de la delincuencia.</t>
  </si>
  <si>
    <t xml:space="preserve">Mientas permanezcan en sus cargos y cuenten con la confianza del Presidente de la Fundación.
</t>
  </si>
  <si>
    <t xml:space="preserve">28 de mayo de 2018, fecha en que el Director General y el Subdirector General de Carabineros asumen los cargos de Presidente y Primer Vicepresidente del Directorio, cargos que les corresponden conforme a los Estatutos de la Fundación. </t>
  </si>
  <si>
    <t>Fono 2333085 o 2318167</t>
  </si>
  <si>
    <t xml:space="preserve"> Providencia</t>
  </si>
  <si>
    <t xml:space="preserve">93401: Instituciones de Asistencia Social </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</si>
  <si>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</si>
  <si>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</si>
  <si>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</si>
  <si>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</si>
  <si>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</si>
  <si>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Hogaresperanza1_2@hotmail.com</t>
  </si>
  <si>
    <t xml:space="preserve">Fono Juan Luis del Pino Riesco: 963481482
Fono Ramona Edecia Vilches Lagos: 985603549,
Telefono 042-2223675
</t>
  </si>
  <si>
    <t>Chillan</t>
  </si>
  <si>
    <t xml:space="preserve">
Fundación Padre Semería
</t>
  </si>
  <si>
    <t>Otorgado por Decreto Supremo Nº 954, de fecha 7 de noviembre de 1984, del Ministerio de Justicia.</t>
  </si>
  <si>
    <t xml:space="preserve">Presidente: Mario Santiago Manríquez Santa Cruz, 
Vicepresidente: Miguel Hernán Ramón Ovalle Garcés,              
Secretario: Eduardo Sergio Silva Donoso, 
Tesorero: Antonio Jorge Gana de Landa, 
Directora: Gioconda García Ronceco, 
Director: Eduardo Silva Izquierdo, 
Directora: Mónica Larraín González, 
ADEMÁS:
Director Ejecutivo: Felipe Muñoz Robles, 
</t>
  </si>
  <si>
    <t>Los miembros del Directorio durarán en sus cargos indefinidamente, sin perjuicio de que los titulares de los cargos de Presidente, Vicepresidente, Tesorero y Secretario duarán en sus cargos por tres años, pudiendo ser reelegidos indefinidamente.</t>
  </si>
  <si>
    <t xml:space="preserve">Consta en acta de Directorio de la Fundación Padre Semería de fecha 06 de noviembre de 2017, reducida a escritura pública de fecha 21 de diciembre de 2017, del Notario Público Raúl Undurraga Laso. </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</si>
  <si>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</si>
  <si>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</si>
  <si>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</si>
  <si>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</si>
  <si>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</si>
  <si>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</si>
  <si>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</si>
  <si>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Certificado de Vigencia folio Nº 500198762284, emitido por el SRCeI, con fecha 29 de octubre de 2018.</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</si>
  <si>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</si>
  <si>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</si>
  <si>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04 de noviembre de 2017. </t>
  </si>
  <si>
    <t xml:space="preserve">Presidente. Ricardo Leiva Romero, 
</t>
  </si>
  <si>
    <t>hogarquillagua@yahoo.es      harepoki@yahoo.es</t>
  </si>
  <si>
    <t xml:space="preserve">Molina Nº 623, Buin, Maipo, Región Metropolitana 
</t>
  </si>
  <si>
    <t>Teléfonos: 8212604 – 8221387</t>
  </si>
  <si>
    <t>Maipo</t>
  </si>
  <si>
    <t>Ñuble</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</si>
  <si>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</si>
  <si>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</si>
  <si>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</si>
  <si>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</si>
  <si>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</si>
  <si>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</si>
  <si>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</si>
  <si>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</si>
  <si>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</si>
  <si>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</si>
  <si>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</si>
  <si>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</si>
  <si>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</si>
  <si>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Presidente: 
Carlos Ernesto Celedón Riquelme, 
Vicepresidente: 
María Alejandra Rojas Lobos, 
Secretario:
Alvaro Magasich Ariola, 
Directores:
María Alejandra Rojas Lobos, 
Sergio Pérez de Arce Arriagada, 
Mónica Isabel Cortéz Muñoz, 
Sergio Manuel Reyes Cajas, 
Eric Hernout, 
</t>
  </si>
  <si>
    <t xml:space="preserve">El Presidente y Vicepresidente del Patronato son nombrados y removidos a voluntad por la persona que desempeña el cargo de Presidente del Consejo Particular de la Sociedad San Vicente de Paul de Valparaíso. Los estatutos no dicen nada respecto de la duración en los cargos de los otros miembros, por lo que se entiende que son indefinidos.
Ultimo Directorio: a contar del 09 de marzo de 2017
</t>
  </si>
  <si>
    <t>a contar del 09 de marzo de 2017</t>
  </si>
  <si>
    <t xml:space="preserve">Presidente: 
Carlos Ernesto Celedón Riquelme, 
Poderes: 
Marcela Segovia Embry, 
Maria Elizabeth Moyano Herrera, 
Sergio Manuel Reyes Cajas, 
Carlos Ernesto Celedón Riquelme, 
Sergio Pérez de Arce Arriagada, 
 Podrán cualquiera de ellos, por sí solos representar a la Fundación con amplias facultades frente al SENAME.
</t>
  </si>
  <si>
    <t>patronatosscc7@gmail.com</t>
  </si>
  <si>
    <t xml:space="preserve">Las Heras Nº 785, comuna de Valparaíso
</t>
  </si>
  <si>
    <t>Fono: 32- 214336-2218274-2214336</t>
  </si>
  <si>
    <t>Fundación Paula Jaraquemada Alquízar</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</si>
  <si>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</si>
  <si>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</si>
  <si>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</si>
  <si>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</si>
  <si>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</si>
  <si>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</si>
  <si>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</si>
  <si>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 xml:space="preserve">
Fundación Pléyades
</t>
  </si>
  <si>
    <t xml:space="preserve">Otorgada por el Decreto Exento N° 1152, de 18 de diciembre de 2003, del Ministerio de Justicia y Derechos Humanos.
</t>
  </si>
  <si>
    <t xml:space="preserve">Certificado de Vigencia Folio N° 500190967202, de 12 de agosto de 2018, emitido por el Servicio de Registro Civil e Identificación.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</si>
  <si>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</si>
  <si>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 xml:space="preserve">Presidente: 
José Eleno Lagos Ortiz,
Vicepresidente:
Flavio Félix Hitschfeld Ruiz, 
Secretaria:
María Patricia Muñoz Maureira,
Tesorero:
Lorenzo Gálmez Elgueta, 
Director: 
Guillermo Eduardo Boizard Piwonka, 
Directora Ejecutiva:
Ana María Leal Ugalde, 
</t>
  </si>
  <si>
    <t>Durarán cinco años en sus cargos</t>
  </si>
  <si>
    <t>: 14 de junio de 2017 al 14 de junio de 2022.</t>
  </si>
  <si>
    <t xml:space="preserve">
Presidente: 
José Eleno Lagos Ortiz,
Poderes para actuar individualmente:
Flavio Félix Hitschfeld Ruiz (Vicepresidente)
Ana María Leal Ugalde(Directora Ejecutiva)
</t>
  </si>
  <si>
    <t>Huelén N° 85, Oficina 301</t>
  </si>
  <si>
    <t xml:space="preserve">Providencia
</t>
  </si>
  <si>
    <t xml:space="preserve">56 - 229833243
</t>
  </si>
  <si>
    <t xml:space="preserve">anita.leal@pleyades.cl
</t>
  </si>
  <si>
    <t>Iquique</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</si>
  <si>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</si>
  <si>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</si>
  <si>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</si>
  <si>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</si>
  <si>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</si>
  <si>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</si>
  <si>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</si>
  <si>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 xml:space="preserve">Certificado de Vigencia de Persona Jurídica sin fines de lucro folio 50009908, de fecha 23 de mayo de 2018, emitido por el Servicio de Registro Civil.
</t>
  </si>
  <si>
    <t>La creación y mantenimiento de obras de beneficencia y educación gratuita por medio de asilos para dirigentes y de escuelas tanto diurnas como nocturnas.</t>
  </si>
  <si>
    <t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</si>
  <si>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</si>
  <si>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</si>
  <si>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</si>
  <si>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</si>
  <si>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</si>
  <si>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</si>
  <si>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</si>
  <si>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</si>
  <si>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</si>
  <si>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 xml:space="preserve">Presidente:  Jeffrey James Dawes, 
Vicepresidente: Guillermo Illanes Tabach,   
Secretario: Luis Andrés Araya Huerta,  
Tesorera: Rodrigo Izurieta Kausel, 
Directora: Karin Eggers Gutiérrez,
</t>
  </si>
  <si>
    <t>De acuerdo al artículo 08 de sus Estatutos, el Directorio durará tres años en sus funciones, pudiendo sus integrantes ser reelegidos para el período siguiente.</t>
  </si>
  <si>
    <t>16 de Septiembre de 2016 al 16 de Septiembre de 2019.</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</si>
  <si>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</si>
  <si>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</si>
  <si>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</si>
  <si>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</si>
  <si>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</si>
  <si>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</si>
  <si>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</si>
  <si>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</si>
  <si>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</si>
  <si>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</si>
  <si>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</si>
  <si>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</si>
  <si>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</si>
  <si>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</si>
  <si>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</si>
  <si>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</si>
  <si>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</si>
  <si>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</si>
  <si>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</si>
  <si>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</si>
  <si>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</si>
  <si>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</si>
  <si>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</si>
  <si>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</si>
  <si>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</si>
  <si>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</si>
  <si>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</si>
  <si>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</si>
  <si>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</si>
  <si>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</si>
  <si>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</si>
  <si>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</si>
  <si>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</si>
  <si>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</si>
  <si>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</si>
  <si>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</si>
  <si>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</si>
  <si>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</si>
  <si>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</si>
  <si>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t>
  </si>
  <si>
    <t>Desde el 08 de marzo de 2018</t>
  </si>
  <si>
    <t xml:space="preserve">
Presidente: Víctor Mora Rivera, 
Director Ejecutivo: Sergio Mercado Cajales, 
</t>
  </si>
  <si>
    <t xml:space="preserve">Alameda Libertador Bernardo O’Higgins N°2361, Comuna de Santiago, Región Metropolitana.
</t>
  </si>
  <si>
    <t>Teléfono: (56-2) 6970245-6963687</t>
  </si>
  <si>
    <t>Certificado financiero año 2017, aprobado por Departamento de Administración y Finanzas.</t>
  </si>
  <si>
    <t>Servicio Público</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</si>
  <si>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</si>
  <si>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</si>
  <si>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</si>
  <si>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</si>
  <si>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</si>
  <si>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</si>
  <si>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</si>
  <si>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</si>
  <si>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</si>
  <si>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</si>
  <si>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</si>
  <si>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Aysén</t>
  </si>
  <si>
    <t xml:space="preserve">
Gobernación Provincial Capitán Prat
</t>
  </si>
  <si>
    <t xml:space="preserve">Calle Esmeralda Nº 199, comuna de Cochrane, Región de Aysén.
</t>
  </si>
  <si>
    <t>Cochrane</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</si>
  <si>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</si>
  <si>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</si>
  <si>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</si>
  <si>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</si>
  <si>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</si>
  <si>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de Isla de Pascua
</t>
  </si>
  <si>
    <t xml:space="preserve">Gobernadora Provincial Titular: 
Melania Carolina Hotu Hey 
</t>
  </si>
  <si>
    <t xml:space="preserve">Kiri Reva S/N, Isla de Pascua. Región de Valparaíso. </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</si>
  <si>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</si>
  <si>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</si>
  <si>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</si>
  <si>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</si>
  <si>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</si>
  <si>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</si>
  <si>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</si>
  <si>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</si>
  <si>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</si>
  <si>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</si>
  <si>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</si>
  <si>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Osorno</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</si>
  <si>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</si>
  <si>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</si>
  <si>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</si>
  <si>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</si>
  <si>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</si>
  <si>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</si>
  <si>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</si>
  <si>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</si>
  <si>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</si>
  <si>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</si>
  <si>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</si>
  <si>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</si>
  <si>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</si>
  <si>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</si>
  <si>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</si>
  <si>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</si>
  <si>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</si>
  <si>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</si>
  <si>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</si>
  <si>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</si>
  <si>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</si>
  <si>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</si>
  <si>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Constitución Política de la República, artículo 107</t>
  </si>
  <si>
    <t>Según Ley Orgánica Nº 18.695, artículos 1º al  4º</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</si>
  <si>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</si>
  <si>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</si>
  <si>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Soledad  Del Carmen Moreno Muñoz,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</si>
  <si>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</si>
  <si>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</si>
  <si>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</si>
  <si>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</si>
  <si>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</si>
  <si>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</si>
  <si>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</si>
  <si>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</si>
  <si>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</si>
  <si>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</si>
  <si>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</si>
  <si>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</si>
  <si>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</si>
  <si>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</si>
  <si>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</si>
  <si>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</si>
  <si>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</si>
  <si>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</si>
  <si>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</si>
  <si>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</si>
  <si>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</si>
  <si>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</si>
  <si>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</si>
  <si>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</si>
  <si>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</si>
  <si>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</si>
  <si>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</si>
  <si>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</si>
  <si>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</si>
  <si>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</si>
  <si>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</si>
  <si>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</si>
  <si>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</si>
  <si>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</si>
  <si>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</si>
  <si>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</si>
  <si>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</si>
  <si>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</si>
  <si>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</si>
  <si>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</si>
  <si>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</si>
  <si>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</si>
  <si>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</si>
  <si>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</si>
  <si>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</si>
  <si>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</si>
  <si>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</si>
  <si>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</si>
  <si>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</si>
  <si>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</si>
  <si>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</si>
  <si>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</si>
  <si>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</si>
  <si>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</si>
  <si>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</si>
  <si>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</si>
  <si>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Patricia Andrea González Brizuela,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</si>
  <si>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</si>
  <si>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</si>
  <si>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</si>
  <si>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</si>
  <si>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</si>
  <si>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</si>
  <si>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</si>
  <si>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</si>
  <si>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</si>
  <si>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</si>
  <si>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</si>
  <si>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</si>
  <si>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</si>
  <si>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</si>
  <si>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</si>
  <si>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</si>
  <si>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</si>
  <si>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</si>
  <si>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</si>
  <si>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</si>
  <si>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</si>
  <si>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</si>
  <si>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</si>
  <si>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Pedro Gabriel Vera Paredes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</si>
  <si>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</si>
  <si>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</si>
  <si>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</si>
  <si>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</si>
  <si>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</si>
  <si>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</si>
  <si>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</si>
  <si>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</si>
  <si>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</si>
  <si>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</si>
  <si>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</si>
  <si>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</si>
  <si>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</si>
  <si>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</si>
  <si>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</si>
  <si>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</si>
  <si>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</si>
  <si>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</si>
  <si>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</si>
  <si>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</si>
  <si>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</si>
  <si>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</si>
  <si>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</si>
  <si>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</si>
  <si>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</si>
  <si>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</si>
  <si>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</si>
  <si>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</si>
  <si>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</si>
  <si>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</si>
  <si>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</si>
  <si>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</si>
  <si>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</si>
  <si>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</si>
  <si>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</si>
  <si>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</si>
  <si>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</si>
  <si>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</si>
  <si>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</si>
  <si>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</si>
  <si>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</si>
  <si>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</si>
  <si>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</si>
  <si>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</si>
  <si>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</si>
  <si>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</si>
  <si>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</si>
  <si>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</si>
  <si>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</si>
  <si>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</si>
  <si>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</si>
  <si>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</si>
  <si>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</si>
  <si>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</si>
  <si>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</si>
  <si>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</si>
  <si>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</si>
  <si>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</si>
  <si>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</si>
  <si>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</si>
  <si>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</si>
  <si>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</si>
  <si>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</si>
  <si>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</si>
  <si>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</si>
  <si>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</si>
  <si>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</si>
  <si>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</si>
  <si>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</si>
  <si>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</si>
  <si>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</si>
  <si>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</si>
  <si>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</si>
  <si>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</si>
  <si>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</si>
  <si>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</si>
  <si>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</si>
  <si>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</si>
  <si>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</si>
  <si>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</si>
  <si>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</si>
  <si>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</si>
  <si>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</si>
  <si>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</si>
  <si>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</si>
  <si>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</si>
  <si>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</si>
  <si>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</si>
  <si>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</si>
  <si>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</si>
  <si>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</si>
  <si>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</si>
  <si>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</si>
  <si>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</si>
  <si>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</si>
  <si>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</si>
  <si>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</si>
  <si>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</si>
  <si>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</si>
  <si>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</si>
  <si>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</si>
  <si>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</si>
  <si>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</si>
  <si>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</si>
  <si>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</si>
  <si>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</si>
  <si>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</si>
  <si>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</si>
  <si>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</si>
  <si>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</si>
  <si>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</si>
  <si>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</si>
  <si>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</si>
  <si>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</si>
  <si>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</si>
  <si>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</si>
  <si>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</si>
  <si>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</si>
  <si>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</si>
  <si>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</si>
  <si>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</si>
  <si>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</si>
  <si>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</si>
  <si>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</si>
  <si>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</si>
  <si>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</si>
  <si>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</si>
  <si>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</si>
  <si>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</si>
  <si>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</si>
  <si>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</si>
  <si>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</si>
  <si>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</si>
  <si>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</si>
  <si>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</si>
  <si>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</si>
  <si>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</si>
  <si>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</si>
  <si>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</si>
  <si>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</si>
  <si>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</si>
  <si>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</si>
  <si>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</si>
  <si>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</si>
  <si>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</si>
  <si>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</si>
  <si>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</si>
  <si>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</si>
  <si>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</si>
  <si>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</si>
  <si>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</si>
  <si>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</si>
  <si>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</si>
  <si>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</si>
  <si>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</si>
  <si>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</si>
  <si>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</si>
  <si>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</si>
  <si>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</si>
  <si>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</si>
  <si>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</si>
  <si>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</si>
  <si>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</si>
  <si>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</si>
  <si>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</si>
  <si>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</si>
  <si>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</si>
  <si>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</si>
  <si>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</si>
  <si>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</si>
  <si>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</si>
  <si>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</si>
  <si>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</si>
  <si>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</si>
  <si>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</si>
  <si>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</si>
  <si>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</si>
  <si>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</si>
  <si>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</si>
  <si>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</si>
  <si>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</si>
  <si>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</si>
  <si>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</si>
  <si>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</si>
  <si>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</si>
  <si>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</si>
  <si>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</si>
  <si>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</si>
  <si>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</si>
  <si>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</si>
  <si>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</si>
  <si>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</si>
  <si>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</si>
  <si>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</si>
  <si>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 xml:space="preserve">Rodrigo Javier Delgado Mocarquer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</si>
  <si>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</si>
  <si>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</si>
  <si>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</si>
  <si>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</si>
  <si>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</si>
  <si>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</si>
  <si>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</si>
  <si>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</si>
  <si>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</si>
  <si>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</si>
  <si>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</si>
  <si>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</si>
  <si>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</si>
  <si>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</si>
  <si>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</si>
  <si>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</si>
  <si>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</si>
  <si>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</si>
  <si>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</si>
  <si>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</si>
  <si>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</si>
  <si>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</si>
  <si>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</si>
  <si>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</si>
  <si>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xml:space="preserve">Claudio Rosamel Lavado Castro,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</si>
  <si>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</si>
  <si>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</si>
  <si>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</si>
  <si>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</si>
  <si>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</si>
  <si>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</si>
  <si>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</si>
  <si>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</si>
  <si>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</si>
  <si>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</si>
  <si>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</si>
  <si>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</si>
  <si>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</si>
  <si>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</si>
  <si>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</si>
  <si>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</si>
  <si>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</si>
  <si>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</si>
  <si>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</si>
  <si>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</si>
  <si>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</si>
  <si>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</si>
  <si>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</si>
  <si>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</si>
  <si>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</si>
  <si>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</si>
  <si>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</si>
  <si>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</si>
  <si>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</si>
  <si>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</si>
  <si>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</si>
  <si>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</si>
  <si>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</si>
  <si>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</si>
  <si>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</si>
  <si>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</si>
  <si>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</si>
  <si>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</si>
  <si>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</si>
  <si>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</si>
  <si>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</si>
  <si>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</si>
  <si>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</si>
  <si>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</si>
  <si>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</si>
  <si>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</si>
  <si>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</si>
  <si>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</si>
  <si>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</si>
  <si>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</si>
  <si>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</si>
  <si>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</si>
  <si>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</si>
  <si>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</si>
  <si>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</si>
  <si>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</si>
  <si>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</si>
  <si>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</si>
  <si>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</si>
  <si>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</si>
  <si>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</si>
  <si>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</si>
  <si>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</si>
  <si>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</si>
  <si>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</si>
  <si>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</si>
  <si>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</si>
  <si>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</si>
  <si>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</si>
  <si>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</si>
  <si>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</si>
  <si>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</si>
  <si>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</si>
  <si>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</si>
  <si>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</si>
  <si>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</si>
  <si>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</si>
  <si>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</si>
  <si>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</si>
  <si>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</si>
  <si>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</si>
  <si>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</si>
  <si>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</si>
  <si>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</si>
  <si>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</si>
  <si>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</si>
  <si>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</si>
  <si>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</si>
  <si>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</si>
  <si>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</si>
  <si>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</si>
  <si>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</si>
  <si>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</si>
  <si>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</si>
  <si>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</si>
  <si>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</si>
  <si>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</si>
  <si>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</si>
  <si>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</si>
  <si>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</si>
  <si>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</si>
  <si>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</si>
  <si>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</si>
  <si>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</si>
  <si>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</si>
  <si>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</si>
  <si>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Aldo Rodrigo Pinuer Solis </t>
  </si>
  <si>
    <t xml:space="preserve">Arturo Prat  N° 680, comuna de La Unión, Décima Región.
</t>
  </si>
  <si>
    <t>Fonos (64) 322441- 322445</t>
  </si>
  <si>
    <t xml:space="preserve"> La Unión</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</si>
  <si>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</si>
  <si>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</si>
  <si>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</si>
  <si>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</si>
  <si>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</si>
  <si>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</si>
  <si>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</si>
  <si>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</si>
  <si>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</si>
  <si>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</si>
  <si>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</si>
  <si>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</si>
  <si>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</si>
  <si>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</si>
  <si>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</si>
  <si>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</si>
  <si>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</si>
  <si>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</si>
  <si>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</si>
  <si>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</si>
  <si>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</si>
  <si>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</si>
  <si>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Llanquihue
</t>
  </si>
  <si>
    <t>Juan Fernando Vasquez Vasquez,</t>
  </si>
  <si>
    <t xml:space="preserve">Erardo Werner Nº 450, comuna de Llanquihue, Región de Los Lagos. 
</t>
  </si>
  <si>
    <t>Fono: 2244540- 2244500</t>
  </si>
  <si>
    <t>Llanquihue,</t>
  </si>
  <si>
    <t xml:space="preserve">alcalde@llamquihue.cl 
</t>
  </si>
  <si>
    <t xml:space="preserve">
I. Municipalidad de Lo Espejo
</t>
  </si>
  <si>
    <t xml:space="preserve">Miguel Ángel Bruna Silva </t>
  </si>
  <si>
    <t>Teléfono: 29636606</t>
  </si>
  <si>
    <t>Lo Espejo</t>
  </si>
  <si>
    <t xml:space="preserve">
I. Municipalidad de Lo Prado
</t>
  </si>
  <si>
    <t xml:space="preserve">Maximiliano Ríos Galleguillos. </t>
  </si>
  <si>
    <t>Avenida San Pablo Nº5959, Lo Prado, Región Metropolitana.</t>
  </si>
  <si>
    <t>Lo Prado</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</si>
  <si>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</si>
  <si>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</si>
  <si>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</si>
  <si>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</si>
  <si>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</si>
  <si>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</si>
  <si>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</si>
  <si>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</si>
  <si>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</si>
  <si>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</si>
  <si>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</si>
  <si>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</si>
  <si>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</si>
  <si>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</si>
  <si>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</si>
  <si>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</si>
  <si>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</si>
  <si>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</si>
  <si>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</si>
  <si>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</si>
  <si>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</si>
  <si>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</si>
  <si>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</si>
  <si>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</si>
  <si>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</si>
  <si>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</si>
  <si>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</si>
  <si>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</si>
  <si>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</si>
  <si>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</si>
  <si>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</si>
  <si>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</si>
  <si>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</si>
  <si>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</si>
  <si>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</si>
  <si>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</si>
  <si>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</si>
  <si>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</si>
  <si>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</si>
  <si>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</si>
  <si>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</si>
  <si>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</si>
  <si>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</si>
  <si>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
I. Municipalidad de María Pinto.
</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</si>
  <si>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</si>
  <si>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</si>
  <si>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</si>
  <si>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</si>
  <si>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</si>
  <si>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</si>
  <si>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</si>
  <si>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</si>
  <si>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</si>
  <si>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</si>
  <si>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</si>
  <si>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</si>
  <si>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</si>
  <si>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</si>
  <si>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</si>
  <si>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</si>
  <si>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</si>
  <si>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</si>
  <si>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</si>
  <si>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</si>
  <si>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</si>
  <si>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</si>
  <si>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</si>
  <si>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</si>
  <si>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</si>
  <si>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</si>
  <si>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</si>
  <si>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</si>
  <si>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</si>
  <si>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</si>
  <si>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</si>
  <si>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</si>
  <si>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</si>
  <si>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</si>
  <si>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</si>
  <si>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</si>
  <si>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</si>
  <si>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</si>
  <si>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</si>
  <si>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</si>
  <si>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</si>
  <si>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</si>
  <si>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</si>
  <si>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</si>
  <si>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</si>
  <si>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</si>
  <si>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</si>
  <si>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</si>
  <si>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</si>
  <si>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</si>
  <si>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</si>
  <si>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</si>
  <si>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</si>
  <si>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</si>
  <si>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</si>
  <si>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</si>
  <si>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</si>
  <si>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</si>
  <si>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</si>
  <si>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</si>
  <si>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</si>
  <si>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</si>
  <si>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</si>
  <si>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</si>
  <si>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</si>
  <si>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</si>
  <si>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</si>
  <si>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</si>
  <si>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</si>
  <si>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</si>
  <si>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</si>
  <si>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</si>
  <si>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</si>
  <si>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</si>
  <si>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</si>
  <si>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</si>
  <si>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</si>
  <si>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</si>
  <si>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</si>
  <si>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</si>
  <si>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</si>
  <si>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</si>
  <si>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</si>
  <si>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</si>
  <si>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</si>
  <si>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</si>
  <si>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</si>
  <si>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</si>
  <si>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</si>
  <si>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</si>
  <si>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</si>
  <si>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</si>
  <si>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</si>
  <si>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</si>
  <si>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</si>
  <si>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</si>
  <si>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</si>
  <si>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</si>
  <si>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</si>
  <si>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</si>
  <si>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</si>
  <si>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</si>
  <si>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 xml:space="preserve">Rodrigo Fernando Valdivia Orias </t>
  </si>
  <si>
    <t>Calle Bernardo O¨Higgins Nº 793, comuna de Valdivia, Región de Los Ríos.</t>
  </si>
  <si>
    <t xml:space="preserve"> Valdivia</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</si>
  <si>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</si>
  <si>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</si>
  <si>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</si>
  <si>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</si>
  <si>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</si>
  <si>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</si>
  <si>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Juan Rozas Romero.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</si>
  <si>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</si>
  <si>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</si>
  <si>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</si>
  <si>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</si>
  <si>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</si>
  <si>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</si>
  <si>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</si>
  <si>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</si>
  <si>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</si>
  <si>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</si>
  <si>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</si>
  <si>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</si>
  <si>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</si>
  <si>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</si>
  <si>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</si>
  <si>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</si>
  <si>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</si>
  <si>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</si>
  <si>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</si>
  <si>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</si>
  <si>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</si>
  <si>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</si>
  <si>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</si>
  <si>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</si>
  <si>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</si>
  <si>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</si>
  <si>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</si>
  <si>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</si>
  <si>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</si>
  <si>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</si>
  <si>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</si>
  <si>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</si>
  <si>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</si>
  <si>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</si>
  <si>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</si>
  <si>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</si>
  <si>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</si>
  <si>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</si>
  <si>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</si>
  <si>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</si>
  <si>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</si>
  <si>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</si>
  <si>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</si>
  <si>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</si>
  <si>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</si>
  <si>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</si>
  <si>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</si>
  <si>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</si>
  <si>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</si>
  <si>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</si>
  <si>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</si>
  <si>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</si>
  <si>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</si>
  <si>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</si>
  <si>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</si>
  <si>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</si>
  <si>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</si>
  <si>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</si>
  <si>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</si>
  <si>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</si>
  <si>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</si>
  <si>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</si>
  <si>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</si>
  <si>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</si>
  <si>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</si>
  <si>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</si>
  <si>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</si>
  <si>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</si>
  <si>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</si>
  <si>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</si>
  <si>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</si>
  <si>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</si>
  <si>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</si>
  <si>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</si>
  <si>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</si>
  <si>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</si>
  <si>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</si>
  <si>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</si>
  <si>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</si>
  <si>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</si>
  <si>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</si>
  <si>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</si>
  <si>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</si>
  <si>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
Gervoy Amador Paredes Rojas, 
</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</si>
  <si>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</si>
  <si>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</si>
  <si>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</si>
  <si>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</si>
  <si>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I. Municipalidad de Puerto Varas</t>
  </si>
  <si>
    <t xml:space="preserve">Álvaro Gonzalo Berger Schmidt,
</t>
  </si>
  <si>
    <t>Página web: www.ptovaras.cl</t>
  </si>
  <si>
    <t xml:space="preserve">San Francisco N° 413, comuna de Puerto Varas, Décima Región
</t>
  </si>
  <si>
    <t>Fonos: (56-65) 2361100 – 2361336 - 2361218</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</si>
  <si>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</si>
  <si>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</si>
  <si>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</si>
  <si>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</si>
  <si>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</si>
  <si>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</si>
  <si>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</si>
  <si>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Héctor Alejandro Barría Angulo,</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</si>
  <si>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</si>
  <si>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</si>
  <si>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</si>
  <si>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</si>
  <si>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</si>
  <si>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</si>
  <si>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</si>
  <si>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</si>
  <si>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Quellón  
</t>
  </si>
  <si>
    <t xml:space="preserve">Cristian Felipe Ojeda Chiguay.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</si>
  <si>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</si>
  <si>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</si>
  <si>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</si>
  <si>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</si>
  <si>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</si>
  <si>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</si>
  <si>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</si>
  <si>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</si>
  <si>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</si>
  <si>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</si>
  <si>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</si>
  <si>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</si>
  <si>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</si>
  <si>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</si>
  <si>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 xml:space="preserve">Washington Arnaldo Ulloa Villarroel.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</si>
  <si>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</si>
  <si>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</si>
  <si>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</si>
  <si>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</si>
  <si>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</si>
  <si>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</si>
  <si>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</si>
  <si>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</si>
  <si>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</si>
  <si>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</si>
  <si>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</si>
  <si>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</si>
  <si>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Fono: 02-28928800
</t>
  </si>
  <si>
    <t xml:space="preserve">
I. Municipalidad de Quintero.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</si>
  <si>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</si>
  <si>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</si>
  <si>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</si>
  <si>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</si>
  <si>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</si>
  <si>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</si>
  <si>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</si>
  <si>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</si>
  <si>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</si>
  <si>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</si>
  <si>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</si>
  <si>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</si>
  <si>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</si>
  <si>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</si>
  <si>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</si>
  <si>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</si>
  <si>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</si>
  <si>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</si>
  <si>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</si>
  <si>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</si>
  <si>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 xml:space="preserve">CLAUDIO NICOLAS SALAS CASTRO,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</si>
  <si>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</si>
  <si>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</si>
  <si>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</si>
  <si>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</si>
  <si>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</si>
  <si>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</si>
  <si>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</si>
  <si>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</si>
  <si>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</si>
  <si>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</si>
  <si>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</si>
  <si>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</si>
  <si>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</si>
  <si>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</si>
  <si>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</si>
  <si>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</si>
  <si>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</si>
  <si>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</si>
  <si>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</si>
  <si>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</si>
  <si>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</si>
  <si>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</si>
  <si>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</si>
  <si>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</si>
  <si>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</si>
  <si>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</si>
  <si>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</si>
  <si>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</si>
  <si>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</si>
  <si>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</si>
  <si>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</si>
  <si>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</si>
  <si>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</si>
  <si>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</si>
  <si>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</si>
  <si>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</si>
  <si>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</si>
  <si>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</si>
  <si>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</si>
  <si>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</si>
  <si>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</si>
  <si>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</si>
  <si>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</si>
  <si>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</si>
  <si>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</si>
  <si>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</si>
  <si>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</si>
  <si>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</si>
  <si>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</si>
  <si>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</si>
  <si>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María Nora Cuevas Contreras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</si>
  <si>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</si>
  <si>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</si>
  <si>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</si>
  <si>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</si>
  <si>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</si>
  <si>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</si>
  <si>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</si>
  <si>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</si>
  <si>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</si>
  <si>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</si>
  <si>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</si>
  <si>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</si>
  <si>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</si>
  <si>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</si>
  <si>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</si>
  <si>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</si>
  <si>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</si>
  <si>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</si>
  <si>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</si>
  <si>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</si>
  <si>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</si>
  <si>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</si>
  <si>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Wilson Alejandro Olivares Bustamante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</si>
  <si>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</si>
  <si>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</si>
  <si>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</si>
  <si>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</si>
  <si>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</si>
  <si>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</si>
  <si>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</si>
  <si>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</si>
  <si>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</si>
  <si>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</si>
  <si>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Bernardo Candía Henríquez,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</si>
  <si>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</si>
  <si>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</si>
  <si>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</si>
  <si>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</si>
  <si>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</si>
  <si>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</si>
  <si>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</si>
  <si>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</si>
  <si>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</si>
  <si>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 xml:space="preserve">Víctor Toro Leiva, </t>
  </si>
  <si>
    <t xml:space="preserve"> alcaldia@municipalidadsannicolas.cl</t>
  </si>
  <si>
    <t xml:space="preserve"> San Nicolás</t>
  </si>
  <si>
    <t>Parroquia San Pablo</t>
  </si>
  <si>
    <t>Institución eclesiástica</t>
  </si>
  <si>
    <t xml:space="preserve">Actividad religiosa
</t>
  </si>
  <si>
    <t xml:space="preserve">Pbro. Darío Agripino Nicolás Serrano,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</si>
  <si>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</si>
  <si>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</si>
  <si>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</si>
  <si>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</si>
  <si>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</si>
  <si>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</si>
  <si>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</si>
  <si>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</si>
  <si>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</si>
  <si>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</si>
  <si>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</si>
  <si>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</si>
  <si>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</si>
  <si>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</si>
  <si>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</si>
  <si>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</si>
  <si>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</si>
  <si>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</si>
  <si>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</si>
  <si>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</si>
  <si>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</si>
  <si>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</si>
  <si>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</si>
  <si>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</si>
  <si>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</si>
  <si>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</si>
  <si>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</si>
  <si>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</si>
  <si>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</si>
  <si>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</si>
  <si>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</si>
  <si>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</si>
  <si>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</si>
  <si>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</si>
  <si>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</si>
  <si>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</si>
  <si>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</si>
  <si>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</si>
  <si>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</si>
  <si>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</si>
  <si>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</si>
  <si>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</si>
  <si>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</si>
  <si>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</si>
  <si>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</si>
  <si>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</si>
  <si>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</si>
  <si>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</si>
  <si>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</si>
  <si>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</si>
  <si>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</si>
  <si>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</si>
  <si>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</si>
  <si>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</si>
  <si>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</si>
  <si>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</si>
  <si>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</si>
  <si>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</si>
  <si>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</si>
  <si>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</si>
  <si>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</si>
  <si>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</si>
  <si>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</si>
  <si>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</si>
  <si>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</si>
  <si>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</si>
  <si>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</si>
  <si>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</si>
  <si>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</si>
  <si>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Nelson Rodrigo Orellana Urzua, </t>
  </si>
  <si>
    <t xml:space="preserve">www.tiltil.cl 
</t>
  </si>
  <si>
    <t xml:space="preserve">Arturo Prat Nº 200, comuna de Til Til, Región Metropolitana.
</t>
  </si>
  <si>
    <t xml:space="preserve">Fono: 28105800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</si>
  <si>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</si>
  <si>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</si>
  <si>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</si>
  <si>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</si>
  <si>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</si>
  <si>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</si>
  <si>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</si>
  <si>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</si>
  <si>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</si>
  <si>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</si>
  <si>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</si>
  <si>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</si>
  <si>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</si>
  <si>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</si>
  <si>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</si>
  <si>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</si>
  <si>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</si>
  <si>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</si>
  <si>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</si>
  <si>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</si>
  <si>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Cristián Hernando Tapia Ramos     </t>
  </si>
  <si>
    <t xml:space="preserve"> www.vallenar.cl.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</si>
  <si>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</si>
  <si>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</si>
  <si>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</si>
  <si>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</si>
  <si>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</si>
  <si>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</si>
  <si>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</si>
  <si>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 xml:space="preserve">Román Tránsito Pavez Lopéz,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</si>
  <si>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</si>
  <si>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</si>
  <si>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</si>
  <si>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</si>
  <si>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</si>
  <si>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</si>
  <si>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</si>
  <si>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</si>
  <si>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</si>
  <si>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</si>
  <si>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</si>
  <si>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</si>
  <si>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</si>
  <si>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</si>
  <si>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</si>
  <si>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</si>
  <si>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</si>
  <si>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</si>
  <si>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</si>
  <si>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</si>
  <si>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</si>
  <si>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</si>
  <si>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</si>
  <si>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</si>
  <si>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</si>
  <si>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</si>
  <si>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</si>
  <si>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</si>
  <si>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</si>
  <si>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</si>
  <si>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</si>
  <si>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</si>
  <si>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</si>
  <si>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</si>
  <si>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</si>
  <si>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</si>
  <si>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</si>
  <si>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</si>
  <si>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</si>
  <si>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Felipe Félix Fierro Bastías  </t>
  </si>
  <si>
    <t xml:space="preserve">Dinamarca Nº 711, Temuco, Novena Región. 
Bustamante N° 56, Providencia, RM
</t>
  </si>
  <si>
    <t>secretaria@acym.cl</t>
  </si>
  <si>
    <t xml:space="preserve">(45) 465726
+56977590129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</si>
  <si>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</si>
  <si>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</si>
  <si>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</si>
  <si>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</si>
  <si>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</si>
  <si>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</si>
  <si>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</si>
  <si>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</si>
  <si>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Actividad religiosa.</t>
  </si>
  <si>
    <t xml:space="preserve">
Instituto de Educación y Desarrollo Carlos Casanueva.
</t>
  </si>
  <si>
    <t xml:space="preserve">Otorgado por Decreto Supremo Nº 1118 de 24 de junio de 1968, del Ministerio de Justicia.
</t>
  </si>
  <si>
    <t xml:space="preserve">Certificado de vigencia folio Nº500214138398, de 04 de marzo de 2019, emitido por el Servicio de Registro Civil e Identificación.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</si>
  <si>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</si>
  <si>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</si>
  <si>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</si>
  <si>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</si>
  <si>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</si>
  <si>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Teléfono 9963279</t>
  </si>
  <si>
    <t xml:space="preserve">José Miguel Carrera Nº 027, Quilicura, Región Metropolitana.
</t>
  </si>
  <si>
    <t xml:space="preserve">
Corporacion.carloscasanueva@gmail.com</t>
  </si>
  <si>
    <t>Antecedentes financieros correspondientes al año 2018, aprobados por el Subdepartamento de Supervisión Financiera.</t>
  </si>
  <si>
    <t xml:space="preserve">Instituto para el Desarrollo Comunitario IDECO Miguel de Pujadas Vergara. 
</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</si>
  <si>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</si>
  <si>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</si>
  <si>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</si>
  <si>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De 29 de mayo de 2018 a 29 de mayo de 2020</t>
  </si>
  <si>
    <t xml:space="preserve">Por Delegación de Facultades:
Heraldo Mario de Pujadas Lira,  (Director Ejecutivo)
Ana María Parada Mas, (Directora de Administración y Finanzas)
</t>
  </si>
  <si>
    <t>Avenida Primera Transversal Nº 2630, Maipú.</t>
  </si>
  <si>
    <t>02-24196882</t>
  </si>
  <si>
    <t xml:space="preserve">Misión Evangélica San Pablo de Chile
</t>
  </si>
  <si>
    <t>Otorgado por Decreto Supremo Nº 1965, del  17 de marzo de 1960, del Ministerio de Justicia.</t>
  </si>
  <si>
    <t xml:space="preserve">Durarán tres años en sus cargos, pudiendo ser reelegidos de forma indefinida.
</t>
  </si>
  <si>
    <t>17 de abril de 2018 al 17 de abril de 2021.</t>
  </si>
  <si>
    <t xml:space="preserve">Presidente: Julio Salazar Veloso, 
Luis Elías Jara Martínez  
(Podrán actuar conjunta o indistintamente).
</t>
  </si>
  <si>
    <t xml:space="preserve"> director.mesp@gmail.com</t>
  </si>
  <si>
    <t xml:space="preserve">Ricardo Lyon s/n, Lota Alto, VIII Región 
</t>
  </si>
  <si>
    <t>Teléfonos: 2876235 – 2871238</t>
  </si>
  <si>
    <t>Lota Alto</t>
  </si>
  <si>
    <t>Se acompaña Certificado Financiero de la Institución, correspondiente al año 2017, el cual se encuentra aprobado por el Subdepartamento de Supervisión Financiera Nacional.</t>
  </si>
  <si>
    <t xml:space="preserve"> Puerto Montt</t>
  </si>
  <si>
    <t xml:space="preserve">Organización Comunitaria de carácter funcional. </t>
  </si>
  <si>
    <t>Organización Comunitaria Funcional.</t>
  </si>
  <si>
    <t>San Carlos</t>
  </si>
  <si>
    <t>El Quisco</t>
  </si>
  <si>
    <t xml:space="preserve">Organización Comunitaria Funcional Centro Cultural y Educacional Arcadia. 
</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</si>
  <si>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</si>
  <si>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</si>
  <si>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
Presidente: Miguel Luis Huerta Ortiz         
Secretario: Jeanette Mariela Muga Álvarez 
Tesorero: Araceli del Pilar Carrasco Henríquez 
Suplentes de Directores: 
Luz Marina Huerta Ortiz
Teresa del Carmen González Cáceres
Michelle Jeanette Huerta Muga
</t>
  </si>
  <si>
    <t xml:space="preserve">Hasta el 06 de diciembre 2021, según Reducción a Escritura Pública de Acta de Elección de Directiva Organización Comunitaria Centro Cultural y Educacional Arcadia, de fecha 06 de diciembre del año 2018, ante Notaría de doña Ximena Ricci Díaz, Notario Público de San Antonio.
</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</si>
  <si>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</si>
  <si>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</si>
  <si>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</si>
  <si>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</si>
  <si>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</si>
  <si>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</si>
  <si>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</si>
  <si>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</si>
  <si>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</si>
  <si>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</si>
  <si>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</si>
  <si>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</si>
  <si>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</si>
  <si>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Certificado Nº 223 emitido por Renzo Riffo Lillo, Secretario Municipal de la I. Municipalidad de San Pedro de la Paz,  de fecha 05 de abril de 2016.
</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</si>
  <si>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</si>
  <si>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</si>
  <si>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</si>
  <si>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</si>
  <si>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</si>
  <si>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</si>
  <si>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</si>
  <si>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Certificado de vigencia de fecha 5 de abril de 2018, emitido por el SRCeI, folio Nº 47826397.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</si>
  <si>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</si>
  <si>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Miembros Titulares:
Presidenta: Irma Inés Riroroko Paoa. 
Vicepdte: Marcelo Ika Paoa. 
Secretaria: Abaleipua Ninoska Cuadros Hucke. 
Tesorero: Jorge Miranda Pacheco, 
Directores:
Zoilo Hucke Atan.
Marisol Rororoko Hormazábal. 
</t>
  </si>
  <si>
    <t>Durarán 02 años en sus cargos (de acuerdo al Acta de Constitución del 08 de octubre del año 1998)</t>
  </si>
  <si>
    <t>El 13 de noviembre de 2017 al 13 de noviembre de 2019</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</si>
  <si>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</si>
  <si>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</si>
  <si>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</si>
  <si>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</si>
  <si>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</si>
  <si>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</si>
  <si>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</si>
  <si>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Certificado N° de folio 34004209, de fecha 20 de junio de 2017, N° de inscripción 108607, emitido por el Servicio de registro civil e identificación.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</si>
  <si>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</si>
  <si>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 xml:space="preserve">Presidente: Cristóbal Bascuñán Illanes.
Vicepresidente: Mireya Lambert Cañón.
Tesorero: Luis Javier Boric Scarpa.
Secretario: Carlos Abarzúa Villegas
Directores:
Claudia Loreto Salazar Alasevic.
Alfonso José Mancilla Avendaño.
Belinda Ann Mac Leay Coop. 
Pablo Alfonso Auad Pemjean
</t>
  </si>
  <si>
    <t>Dos (2) años en sus funciones, según Estatutos.</t>
  </si>
  <si>
    <t>De 3 de mayo de 2018 al 3 de mayo de 2020.</t>
  </si>
  <si>
    <t xml:space="preserve">1.- Según sus Estatutos el Presidente don Cristóbal Bascuñán Illanes
2.- Según el Acta de Directorio de Sesión Número Uno, de 3 de mayo de 2018, podrán actuar conjuntamente dos cualquiera de los Directores Cristóbal Bascuñán Illanes, Mireya Lambert Cañon, Luis Boric Scarpa, Pablo Auad Pemjea, Claudia Salazar Alasevic, Alfonso Mancilla Avendaño, Carlos Abarzúa Villegas y/o Belinda Mac Leay Coop, todos ellos representaran a la Institución en Materia Comercial y Civil, en general; Materia Bancaria; en materia de Mandatos; de Representación Extrajudicial y Representación Judicial y en Materia Laboral.
</t>
  </si>
  <si>
    <t xml:space="preserve">Avda. España N° 1101, Punta Arenas, Región de Magallanes.
</t>
  </si>
  <si>
    <t xml:space="preserve">Certificado de Antecedente Financiero año 2017, aprobado por la Unidad de Supervisión Financiera Nacional, a través de su Memorándum N° 154, de 10 de octubre de 2018.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</si>
  <si>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</si>
  <si>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</si>
  <si>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</si>
  <si>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</si>
  <si>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</si>
  <si>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</si>
  <si>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</si>
  <si>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</si>
  <si>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2 años</t>
  </si>
  <si>
    <t>Promoción del desarrollo, especialmente de las personas, familias, grupos y comunidades que viven en condiciones de pobreza y/o marginalidad.</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</si>
  <si>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</si>
  <si>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</si>
  <si>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</si>
  <si>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</si>
  <si>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</si>
  <si>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</si>
  <si>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</si>
  <si>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Pasaje Quiñilef N° 5301, Puerto Montt, Región de Los Lagos </t>
  </si>
  <si>
    <t>contacto@co-incide.cl</t>
  </si>
  <si>
    <t>Tomé</t>
  </si>
  <si>
    <t>Cartagena</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</si>
  <si>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</si>
  <si>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</si>
  <si>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</si>
  <si>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</si>
  <si>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</si>
  <si>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</si>
  <si>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</si>
  <si>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</si>
  <si>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20 de marzo de 2019.</t>
  </si>
  <si>
    <t>Sitio Web: http://www.fundaciondem.cl
E-Mail: info@fundaciondem.cl admninistracioncentral@fundaciondem.cl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</si>
  <si>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</si>
  <si>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</si>
  <si>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</si>
  <si>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</si>
  <si>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Del 25 de noviembre de 2013 al 25 de noviembre de 2016. (De acuerdo a última acta, este directorio durará 3 años y no 5 años, como lo establecen sus Estatutos)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</si>
  <si>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</si>
  <si>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</si>
  <si>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</si>
  <si>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</si>
  <si>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</si>
  <si>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</si>
  <si>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</si>
  <si>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</si>
  <si>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</si>
  <si>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Phillips N° 15, 5° piso, Oficina K,  Región Metropolitana.
</t>
  </si>
  <si>
    <t>El Bosque</t>
  </si>
  <si>
    <t xml:space="preserve">Organización No Gubernamental de Desarrollo Corporación Educación El Quijote O.N.G. El Quijote
</t>
  </si>
  <si>
    <t>Otorgado por Decreto Supremo Nº 646, de fecha 29 de junio de 2001, del Ministerio de Justicia.</t>
  </si>
  <si>
    <t xml:space="preserve">Certificado de Vigencia Nº 9237, de 31 de enero de 2013, del Servicio de Registro Civil e Identificación, emitido con fecha 12 de diciembre de 2018. Folio N° 500203764189.
</t>
  </si>
  <si>
    <t xml:space="preserve">Presidente: María Cecilia Sarmiento Videla 
Vicepresidente: Paula Andrea Carreño Vallejos, 
Tesorero: Lenin Iván Chacón Romero 
Secretario: Erick Humberto Martínez Silva, 
Directores : 
Gonzalo Andrés Ibarra Chacón 
Helia Miriam Yáñez Morales 
</t>
  </si>
  <si>
    <t>Periodo 6 de octubre del 2018 al 6 de octubre del 2020.</t>
  </si>
  <si>
    <t xml:space="preserve"> Presidente: María Cecilia Sarmiento Videla  
</t>
  </si>
  <si>
    <t>elquijote5@gmail.com</t>
  </si>
  <si>
    <t xml:space="preserve">Organización No Gubernamental de Desarrollo Centro Comunitario de Atención al Joven ONG C.E.C.A.S.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</si>
  <si>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</si>
  <si>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</si>
  <si>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</si>
  <si>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</si>
  <si>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</si>
  <si>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</si>
  <si>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</si>
  <si>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</si>
  <si>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</si>
  <si>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</si>
  <si>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</si>
  <si>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</si>
  <si>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</si>
  <si>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</si>
  <si>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</si>
  <si>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</si>
  <si>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</si>
  <si>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</si>
  <si>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Presidente: 
Sandra Emma Rojas Osorio, 
</t>
  </si>
  <si>
    <t xml:space="preserve"> corporación.incita.2014@gmail.com </t>
  </si>
  <si>
    <t xml:space="preserve">Organización No Gubernamental de Desarrollo SocialCreativa -  O.N.G. SocialCreativa (ex ONG Cordillera).
</t>
  </si>
  <si>
    <t>Otorgado por Decreto Supremo Nº 1314, de fecha 10 de diciembre de 1998, del Ministerio de Justicia.</t>
  </si>
  <si>
    <t>Certificado de Vigencia de Persona Jurídica sin fines de lucro, de fecha 22 de noviembre de 2018, Folio Nº 500201392908, del Servicio de Registro Civil e Identificación.</t>
  </si>
  <si>
    <t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t>
  </si>
  <si>
    <t>Del 19 de julio de 2018 al 19 de julio de 2020.</t>
  </si>
  <si>
    <t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t>
  </si>
  <si>
    <t xml:space="preserve">Juan de Pineda 7580 La Florida Santiago.
</t>
  </si>
  <si>
    <t xml:space="preserve">25130083/25130087.
</t>
  </si>
  <si>
    <t>direccionadministrativa@socialcreativa.cl</t>
  </si>
  <si>
    <t xml:space="preserve">Corporación de derecho privado.
</t>
  </si>
  <si>
    <t xml:space="preserve">La promoción del desarrollo, especialmente de las personas, familias, grupos y comunidades que viven en condiciones de pobreza y/o marginalidad.
</t>
  </si>
  <si>
    <t>Directorio dura dos años en su cargo</t>
  </si>
  <si>
    <t xml:space="preserve">Corporación de Derecho Privado
</t>
  </si>
  <si>
    <t xml:space="preserve">
Organización no Gubernamental de Desarrollo Hogar Santa Catalina u ONG Santa Catalina
</t>
  </si>
  <si>
    <t xml:space="preserve">Otorgado por Decreto Supremo N° 1920, de 20 de abril de 2011, del Ministerio de Justicia.
</t>
  </si>
  <si>
    <t xml:space="preserve">Según Anexo del Certificado citado:
Presidente: Rodrigo Abascal Murrie
Vicepdte: Luis Felipe Ovalle Valdés
Secretaria: Catalina Larraín Geisse
Tesorero: Alejandro Thomas Bas
</t>
  </si>
  <si>
    <t>Actual desde 28 de junio de 2012 a 28 de junio de 2014</t>
  </si>
  <si>
    <t xml:space="preserve">Rodrigo Abascal Murrie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</si>
  <si>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</si>
  <si>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</si>
  <si>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</si>
  <si>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</si>
  <si>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</si>
  <si>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</si>
  <si>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</si>
  <si>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</si>
  <si>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</si>
  <si>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</si>
  <si>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</si>
  <si>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</si>
  <si>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</si>
  <si>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</si>
  <si>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</si>
  <si>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</si>
  <si>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</si>
  <si>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</si>
  <si>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</si>
  <si>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</si>
  <si>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</si>
  <si>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</si>
  <si>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</si>
  <si>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</si>
  <si>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</si>
  <si>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</si>
  <si>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</si>
  <si>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</si>
  <si>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</si>
  <si>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</si>
  <si>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</si>
  <si>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</si>
  <si>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</si>
  <si>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</si>
  <si>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</si>
  <si>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</si>
  <si>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</si>
  <si>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</si>
  <si>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</si>
  <si>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</si>
  <si>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</si>
  <si>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</si>
  <si>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</si>
  <si>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</si>
  <si>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</si>
  <si>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</si>
  <si>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</si>
  <si>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Presidente: Ernesto Francisco Lara Sanguino                
Vicepresidente: Jorge Muñoz Rodríguez                  
Secretaria: Clara Barrientos Castro                              
Tesorera: María Eugenia Gómez Vásquez                
Directores: 
Francisco Yañez Carrasco, 
Karen Duarte Pino, 
</t>
  </si>
  <si>
    <t xml:space="preserve">Durarán dos años en los cargos. </t>
  </si>
  <si>
    <t xml:space="preserve">Secretaria Ejecutiva:
Maria Irene Duarte Figueroa                    
</t>
  </si>
  <si>
    <t>Fono: 032-3273817</t>
  </si>
  <si>
    <t xml:space="preserve">
Organización No Gubernamental de Desarrollo Centro de Promoción y Apoyo a la Infancia - ONG. PAICABI
</t>
  </si>
  <si>
    <t>Otorgado por Decreto Supremo Nº223, de fecha 23 de febrero de 2001, del Ministerio de Justicia.</t>
  </si>
  <si>
    <t xml:space="preserve">Presidente: Enrique Avelino Ayala Flores          
Secretaria: Paulina Moraga Cervelló                 
Tesorera: Elisa Ávalos Urtubia                           
Directores:
1. Margarita Eugenia Ruiloba Herrera, .
2. Carolyn Zamora Carmona, 
3. Salvador Arredondo Olguin, 
Director Ejecutivo: Iván Orlando Zamora Zapata,
</t>
  </si>
  <si>
    <t>Cada dos Años</t>
  </si>
  <si>
    <t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</si>
  <si>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</si>
  <si>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Fono: (32) 2881777
Fono Director Ejecutivo Sr. Iván Zamora Zapata: 92401822
Fono Secretaria. Srta. Patricia Nanjari Valenzuela: 92541986</t>
  </si>
  <si>
    <t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t>
  </si>
  <si>
    <t>paicabi@paicabi.cl</t>
  </si>
  <si>
    <t xml:space="preserve"> Viña del Mar</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</si>
  <si>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</si>
  <si>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</si>
  <si>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</si>
  <si>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</si>
  <si>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</si>
  <si>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</si>
  <si>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</si>
  <si>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</si>
  <si>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</si>
  <si>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</si>
  <si>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</si>
  <si>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26 de abril de 2018 al 26 de abril de 2021.</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</si>
  <si>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</si>
  <si>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</si>
  <si>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</si>
  <si>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</si>
  <si>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</si>
  <si>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</si>
  <si>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</si>
  <si>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</si>
  <si>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</si>
  <si>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</si>
  <si>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</si>
  <si>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Otorgado por Decreto Supremo Nº 1285, de fecha 2 de diciembre de 1998, del Ministerio de Justicia.</t>
  </si>
  <si>
    <t>Presidente: Rosa Parissi Morales,
Vicepresidente: Elizabeth Araya Castelli,
Secretario: Enrique Julio Araya Lopez, 
Tesorero: Viviana Palermino Tropa, 
Directores:
Mónica Correa Noziglia,
Claudia Adriana Pérez Hernández,
Giulia Tarducci, 
Dante Castillo Guajardo, 
Miguel Almendras Orellana,</t>
  </si>
  <si>
    <t xml:space="preserve">Presidenta: Rosa Parissi Morales, 
Secretaria Ejecutiva: Denisse Araya Castelli, 
</t>
  </si>
  <si>
    <t>raices@tie.cl
www.ongraices.org</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</si>
  <si>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</si>
  <si>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</si>
  <si>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</si>
  <si>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Prelatura de Illapel (Obispado de Illapel)  </t>
  </si>
  <si>
    <t xml:space="preserve">Institución eclesiástica.
</t>
  </si>
  <si>
    <t xml:space="preserve">Erigida conforme al derecho canónico Bula “Ad Similitudem Hominis”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</si>
  <si>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</si>
  <si>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</si>
  <si>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</si>
  <si>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</si>
  <si>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</si>
  <si>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</si>
  <si>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Certificado financiero correspondiente al año 2017, aprobado por el Sub Departamento de Supervisión Financiera.</t>
  </si>
  <si>
    <t xml:space="preserve">
Obispado de San Felipe 
</t>
  </si>
  <si>
    <t xml:space="preserve">Erigida conforme al derecho canónico
</t>
  </si>
  <si>
    <t xml:space="preserve">Merced N° 812 – Casilla 197, San Felipe
</t>
  </si>
  <si>
    <t xml:space="preserve">Fono: (34) 2510121
</t>
  </si>
  <si>
    <t xml:space="preserve">
Obispado de Valdivia  
</t>
  </si>
  <si>
    <t>Organización religiosa.</t>
  </si>
  <si>
    <t xml:space="preserve">Gonzalo Espina Peruyero 
Silvia Patricia Fuenzalida Fuenzalida, 
</t>
  </si>
  <si>
    <t xml:space="preserve">Fono 63/213296 </t>
  </si>
  <si>
    <t xml:space="preserve">Obispado de Villarrica  (antes Vicariato Apostólico de la Araucanía) </t>
  </si>
  <si>
    <t>Erigido de acuerdo al Derecho Canónico, por Bula de la Santa Sede, de fecha 5 de enero del 2002.</t>
  </si>
  <si>
    <t xml:space="preserve">
Orden de la Bienaventurada Virgen María de la Merced o Provincia Mercedaria de Chile.
</t>
  </si>
  <si>
    <t xml:space="preserve">Organización religiosa.
</t>
  </si>
  <si>
    <t xml:space="preserve">Erigida de acuerdo al Derecho Canónico, en la Arquidiócesis de Santiago.
</t>
  </si>
  <si>
    <t xml:space="preserve">Indefinida.
</t>
  </si>
  <si>
    <t xml:space="preserve">Huérfanos Nº 669, of 614, Casilla 525, 
</t>
  </si>
  <si>
    <t>Teléfono 02-6395684</t>
  </si>
  <si>
    <t>93910 Organizaciones religiosas.</t>
  </si>
  <si>
    <t>Actividades Religiosas</t>
  </si>
  <si>
    <t xml:space="preserve">
Policía de Investigaciones de Chile 
</t>
  </si>
  <si>
    <t xml:space="preserve">Otorgado por Decreto Ley N° 2460, de 1979.
</t>
  </si>
  <si>
    <t xml:space="preserve">Según Ley N° 2460, de 1979, art. 13 inciso segundo.
</t>
  </si>
  <si>
    <t>Héctor Ángel Espinosa Valenzuela,</t>
  </si>
  <si>
    <t xml:space="preserve">General Mackenna N° 1314, Santiago, Región Metropolitana. 
</t>
  </si>
  <si>
    <t xml:space="preserve">91001 Administración Pública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</si>
  <si>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</si>
  <si>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</si>
  <si>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</si>
  <si>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Pbro. Manuel Antonio Zúñiga Aranda,
</t>
  </si>
  <si>
    <t xml:space="preserve">Manuel Montt N° 01180, Villa Mora, comuna de Coronel, Octava Región
</t>
  </si>
  <si>
    <t>. Fono: 41-2711094.</t>
  </si>
  <si>
    <t>Se acompaña Certificado de Antecedentes Financieros, correspondiente al año 2017, aprobados por el  Departamento de Administración y Finanzas.</t>
  </si>
  <si>
    <t>Actividad Religiosa</t>
  </si>
  <si>
    <t>Parroquia Nuestra Señora de la Merced, de Petorca</t>
  </si>
  <si>
    <t>Institución Religiosa</t>
  </si>
  <si>
    <t xml:space="preserve">Ernesto Albornoz Mena, </t>
  </si>
  <si>
    <t xml:space="preserve">Matriz Nº 135, Petorca, Quinta Región, </t>
  </si>
  <si>
    <t>fono (33 ) 781252</t>
  </si>
  <si>
    <t>Se acompaña Certificado de Antecedentes Financieros del año 2017, aprobado por el Subdepartamento de Supervisión Nacional.</t>
  </si>
  <si>
    <t>Parroquia San Juan Bautista de Hualqui</t>
  </si>
  <si>
    <t>Erigida de acuerdo al Derecho Canónico, por el Arzobispado de Concepción.</t>
  </si>
  <si>
    <t>Diego Portales Nº245, Hualqui</t>
  </si>
  <si>
    <t>Hualqui</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</si>
  <si>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</si>
  <si>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</si>
  <si>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</si>
  <si>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</si>
  <si>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</si>
  <si>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</si>
  <si>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Según Decreto Ley Nº 2763 del año 1979, que forma los Servicios de Salud, reglamentado por el Decreto Nº 42, del año 1981.</t>
  </si>
  <si>
    <t>Administrar prestaciones de salud pública.</t>
  </si>
  <si>
    <t xml:space="preserve">Servicio de Salud Magallanes </t>
  </si>
  <si>
    <t xml:space="preserve">Lautaro Navarro Nº1223, comuna y provincia de Punta Arenas.  
</t>
  </si>
  <si>
    <t xml:space="preserve">F:291100-291117
</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</si>
  <si>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</si>
  <si>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</si>
  <si>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</si>
  <si>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</si>
  <si>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</si>
  <si>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</si>
  <si>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</si>
  <si>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</si>
  <si>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</si>
  <si>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</si>
  <si>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</si>
  <si>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Certificado de Vigencia de persona jurídica sin fines de lucro, emitido por el SRCeI con fecha 12 de noviembre de 2014, folio Nº 143520579.</t>
  </si>
  <si>
    <t xml:space="preserve">Proteger, educar, dar habitación y vestuario a los niños, fomentar el mejoramiento de la salud de los menores, estimular la formación de nuevas organizaciones de protección a la infancia.
</t>
  </si>
  <si>
    <t xml:space="preserve">
Presidenta: Marianne Telge Grote, 
Vicepresidenta: Amelia Lina Barba Rouse, 
Secretaria: Erika Cilly Wiener Moser,
Tesorera: Edith Elisa Jiménez Giebhardt, 
Director: Ana Ivonne Martín Rios, 
Director: Marianne Elise Berckemeyer Eisele, 
</t>
  </si>
  <si>
    <t>Dos años en sus cargos. Renovación parcial anual.</t>
  </si>
  <si>
    <t xml:space="preserve">28 de Agosto de 2011, según certificado de directorio emitido por el SRCeI. 
</t>
  </si>
  <si>
    <t xml:space="preserve">Marianne Telge Grote, RUT N° 309.098-1
Edith Elisa Jiménez Giebhardt, 
Amelia Lina Barba Rouse,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</si>
  <si>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</si>
  <si>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</si>
  <si>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</si>
  <si>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</si>
  <si>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</si>
  <si>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Certificado de Vigencia Nº 01, de fecha 24 de febrero de 2017, emitido por el Departamento de Personas jurídicas de la SEREMI de Justicia y Derechos Humanos de la Región de Valparaíso.</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</si>
  <si>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</si>
  <si>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</si>
  <si>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</si>
  <si>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</si>
  <si>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</si>
  <si>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</si>
  <si>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</si>
  <si>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</si>
  <si>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</si>
  <si>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</si>
  <si>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</si>
  <si>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</si>
  <si>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</si>
  <si>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</si>
  <si>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</si>
  <si>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</si>
  <si>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
O.N.G. Corporación de Apoyo al Desarrollo Autogestionado Grada.
O.N.G. Grada.
</t>
  </si>
  <si>
    <t>Otorgado por Decreto Supremo Nº 256, de fecha 09 de Marzo de 1995, del Ministerio de Justicia.</t>
  </si>
  <si>
    <t xml:space="preserve">Certificado de vigencia s/n, de fecha 30 de enero de 2013, del Jefe del Departamento Personas Jurídicas, Ministerio de Justicia.
</t>
  </si>
  <si>
    <t>info@grada.cl</t>
  </si>
  <si>
    <t xml:space="preserve">Carmen Covarrubias número 213, Comuna de Ñuñoa.
</t>
  </si>
  <si>
    <t xml:space="preserve">Fono 56-2-22693942
</t>
  </si>
  <si>
    <t xml:space="preserve">
93401
</t>
  </si>
  <si>
    <t xml:space="preserve">Presidente: Ricardo Leiva Romero, 
Tesorero: Luis Eduardo Rodríguez Trucios, 
Secretario: José Elías Pinto Ramírez, 
Directora: Patricia Isolina Zúñiga González, 
Directora: María Angélica Leiva Romero, 
Director: Jorge Murillo Hernández, 
Director: Fernando Platón Marchant Ametler, 
</t>
  </si>
  <si>
    <t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</si>
  <si>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</si>
  <si>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</si>
  <si>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</si>
  <si>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</si>
  <si>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</si>
  <si>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Certificado de Vigencia, folio Nº 500193438147, emitido con fecha 05 de septiembre de 2018 por el Servicio de Registro Civil e Identificación. 
Se remitió Carta N° 457, de 2019, de este Servicio, solicitando certificado correspondiente al 2019. 
</t>
  </si>
  <si>
    <t xml:space="preserve">Presidente:   
Juan Eduardo Pary Mobarec, 
Vicepresidente:
Leonardo Terraza Inostroza, 
Tesorero:
Rodrigo Sepúlveda Prado, 
Secretaria:
Alicia Ibarra Medina, 
Directoras/es:
Reinaldo Bravo Alegría, 
Jaime Vilches González,
María Sandoval Díaz, 
</t>
  </si>
  <si>
    <t>Se acompaña certificado financiero correspondiente al año 2018, y balance general, aprobados por el Subdepartamento de Supervisión Financiera.</t>
  </si>
  <si>
    <t xml:space="preserve">Inscripción N° 266596, de fecha 10 de noviembre de 2017. 
</t>
  </si>
  <si>
    <t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</si>
  <si>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</si>
  <si>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Del 04 de marzo de 2019 a 04 de marzo de 2021. </t>
  </si>
  <si>
    <t xml:space="preserve">Presidente: 
Alex Saul Moenen-Locoz Medina, 
Directora Ejecutiva: 
Ingrid Eliana Prambs Klocker,
</t>
  </si>
  <si>
    <t>Correo electrónico: Ciemvillarrica@gmail.com</t>
  </si>
  <si>
    <t xml:space="preserve"> Villarrica</t>
  </si>
  <si>
    <t>45-992536</t>
  </si>
  <si>
    <t>Fundación Ciudad del Niño</t>
  </si>
  <si>
    <t>De 31 de octubre de 2018 a 31 de octubre de 2020.</t>
  </si>
  <si>
    <t>Certificado de Vigencia de Persona Jurídica sin Fines de Lucro, folio N° 500224912140,  de fecha 30 de abril de 2019, emitido por el Registro Civil e Identificación.</t>
  </si>
  <si>
    <t>22 de mayo de 2018 a 22 de mayo de 2019.</t>
  </si>
  <si>
    <t>X</t>
  </si>
  <si>
    <t>III</t>
  </si>
  <si>
    <t>XVI</t>
  </si>
  <si>
    <t>IV</t>
  </si>
  <si>
    <t>VI</t>
  </si>
  <si>
    <t>VII</t>
  </si>
  <si>
    <t>XIV</t>
  </si>
  <si>
    <t>Corporación de Beneficencia María Ayuda</t>
  </si>
  <si>
    <t xml:space="preserve">Balmaceda Nº 477, Comuna de El Carmen
</t>
  </si>
  <si>
    <t xml:space="preserve">Avenida O`Higgins Nº 1541, Chillan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</si>
  <si>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</si>
  <si>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</si>
  <si>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</si>
  <si>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</si>
  <si>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18 de Septiembre Nº250, comuna de Quillón</t>
  </si>
  <si>
    <t xml:space="preserve">Esmeralda N° 698, comuna de Quirihue
</t>
  </si>
  <si>
    <t xml:space="preserve">Vicuña Mackenna N° 436, comuna de San Carlos
</t>
  </si>
  <si>
    <t>41-201300</t>
  </si>
  <si>
    <t xml:space="preserve">Avenida Manuel Jesús Ortíz N° 599, San Ignacio, Provincia de Ñuble
</t>
  </si>
  <si>
    <t xml:space="preserve">Arturo Prat N° 202,  comuna de San Nicolás
</t>
  </si>
  <si>
    <t xml:space="preserve">Esmeralda Nº 380, comuna de Yungay
</t>
  </si>
  <si>
    <t xml:space="preserve">Organización No Gubernamental de Desarrollo Raíces u ONG Raíces Santiago
</t>
  </si>
  <si>
    <t>XII</t>
  </si>
  <si>
    <t>Futrono</t>
  </si>
  <si>
    <t xml:space="preserve">Los Carrera Nº 429, comuna y ciudad de Osorno,  
</t>
  </si>
  <si>
    <t>San felipe</t>
  </si>
  <si>
    <t>C.P. 7931090</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</si>
  <si>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</si>
  <si>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</si>
  <si>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</si>
  <si>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</si>
  <si>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21 de abril de 2017 (según consta en certificado de directorio folio N° 66042079, emitido por el Servicio de Registro Civil e Identificación con fecha 07 de mayo de 2019). 
</t>
  </si>
  <si>
    <t xml:space="preserve">Certificado de vigencia, folio N° 500227451235, de 15 de mayo de 2019, emitido por el Servicio de Registro Civil e Identificación.
</t>
  </si>
  <si>
    <t>71)  2220285</t>
  </si>
  <si>
    <t xml:space="preserve">corporacioneducacionalabatemolina@ceam.cl
www.ceam.cl
</t>
  </si>
  <si>
    <t xml:space="preserve">Marina de Gaete Nº 755, Santiago
Casilla 453-correo 3
</t>
  </si>
  <si>
    <t>Certificado de Vigencia Folio Nº 500227083886, del 13 de mayo de 2019, del Servicio de Registro Civil e Identificación.</t>
  </si>
  <si>
    <t xml:space="preserve">Litoral Nº 6225, Lo Hermida, Peñalolén
</t>
  </si>
  <si>
    <t xml:space="preserve">Peñañolén </t>
  </si>
  <si>
    <t xml:space="preserve">Fono02 2724279
</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</si>
  <si>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</si>
  <si>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</si>
  <si>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</si>
  <si>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</si>
  <si>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</si>
  <si>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</si>
  <si>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</si>
  <si>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</si>
  <si>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</si>
  <si>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Indefinida. Consta en el Certificado C/728/2019, de 29 de abril de 2019, autorizado por doña Marcela Arriaza Morales, Notaria del Arzobispado de Santiago.
</t>
  </si>
  <si>
    <t>Corporación Asociación Chilena Pro derechos de los Niños y Jóvenes PRODENI.</t>
  </si>
  <si>
    <t xml:space="preserve">Certificado de vigencia de Persona Jurídica sin fines de lucro, Folio N° 500227000045, de 13 de mayo de 2019, del Servicio de Registro Civil e Identificación.  
</t>
  </si>
  <si>
    <t>Certificado de Vigencia Folio Nº 66261229, de 13 de mayo de 2019, del Servicio de Registro Civil e Identificación.</t>
  </si>
  <si>
    <t xml:space="preserve">DIRECTORIO:
Presidente: José Sabat Marcos,  
Secretario: Simón Saavedra Céspedes, 
Tesorero: Rodrigo Oliver Varas, 
Directores:
Rodrigo Torres  Almonacid, 
Rudolf Fernando Kamke Tobar 
De acuerdo a Certificado de directorio Folio Nº 66261234, de 13 de mayo de 2019, del Servicio de Registro Civil e Identificación.
</t>
  </si>
  <si>
    <t>Certificado de Vigencia Folio Nº 500227426751, de 15 de mayo de 2019, del Servicio de Registro Civil e Identificación.</t>
  </si>
  <si>
    <t>12 de junio de 2018 a 12 de junio de 2020</t>
  </si>
  <si>
    <t xml:space="preserve">73-2212168 y (984722392).  </t>
  </si>
  <si>
    <t xml:space="preserve">Presidenta:  Amara Sonia Galvez Pujado
Secretaria: Cecilia Cabrera Jorquera
Tesorero: Carlos Enrique Zuñiga Contreras
1º Director: Celia Aurora Olivares Moreno
</t>
  </si>
  <si>
    <t>14 de noviembre de 2018 a 14 de noviembre de 2020</t>
  </si>
  <si>
    <t>marteaga@sanjosedemaipo.cl</t>
  </si>
  <si>
    <t xml:space="preserve">Certificado de Vigencia Folio Nº 500227476375, de fecha 15 de mayo de 2019, del Servicio de Registro Civil. </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</si>
  <si>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</si>
  <si>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</si>
  <si>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</si>
  <si>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</si>
  <si>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</si>
  <si>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</si>
  <si>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Certificado de Vigencia folio N° 500227431397, de fecha 15 de mayo del 2019, del Servicio de Registro Civil e Identificación. 
</t>
  </si>
  <si>
    <t xml:space="preserve">Eliodoro Yáñez N° 869, comuna de Providencia, Región Metropolitana.
</t>
  </si>
  <si>
    <t>Fonos: 225476300 – 9-77974928</t>
  </si>
  <si>
    <t xml:space="preserve">Correo electrónico: contacto@proyectob.cl </t>
  </si>
  <si>
    <t xml:space="preserve">Presidenta: Paula Vial Reynal, RUN 10.476.736-8
Vicepresidente: Agustín Riesco Guzmán, RUN16.018.326-8
Secretario: Sebastián Valenzuela Agüero, RUT 9.950.953-8   
Tesorero: Rafael Rodríguez Walker, RUN 15.960.427-6
Directora Ejecutiva: Soledad Burgos Errázuriz
El nombre de la Directora Ejecutiva señalada es comunicado por medio de antecedente adjunto a Carta N° 53, de 16 de mayo de 2019; no obstante, se contradice con el Acta de Sesión de fecha 01 de noviembre del 2017, reducida a escritura pública con fecha 18 de enero del 2018, la cual indica que se nombra Director Ejecutivo a don Gonzalo Miralles Escudero. 
Se remitirá carta requiriendo actualización o aclaración de esta información.                                    
</t>
  </si>
  <si>
    <t xml:space="preserve">Apoderados Clase A:
-Paula Vial Reynal
-Sebastian Valenzuela Agüero
-Agustín Riesco Guzmán
Apoderados Clase B:
-Gonzalo Miralles Escudero
-Rafael Rodríguez Walker
-Andrea Vergara Adauy
</t>
  </si>
  <si>
    <t xml:space="preserve">01 de noviembre de 2017 AL 01 DE NOVIEMBRE DE 2020                                                                                        </t>
  </si>
  <si>
    <t>Certificado de Vigencia, folio Nº 500225827399, de 06 de mayo de 2019, del Servicio de Registro Civil e Identificación.</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</si>
  <si>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</si>
  <si>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</si>
  <si>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Certificado de vigencia de persona jurídica sin fines de lucro, folio 500227055436, de fecha 13 de mayo de 2019, del Servicio de Registro Civil e Identificación.</t>
  </si>
  <si>
    <t xml:space="preserve">Certificado de Vigencia Folio Nº 500227187103, de fecha 14 de mayo de 2019, del Servicio de Registro Civil e Identificación. </t>
  </si>
  <si>
    <t xml:space="preserve">Américo Vespucio Norte 0601, Quilicura. 
</t>
  </si>
  <si>
    <t xml:space="preserve">Fonos 223653276, 223653197, 989067827. 
</t>
  </si>
  <si>
    <t xml:space="preserve">Correos bernardo.vasquez@reinventarse.cl y jonathan.monsalve@reinventarse.cl
</t>
  </si>
  <si>
    <t xml:space="preserve">Presidente:  Jeffrey James Dawes
Poder General Bipersonal: Fábio Magrin, Darko Louit Nevistic, Gonzalo Aguirrebengoa, Jaime Uribe Hidalgo, Rodrigo Izurieta Kausel, Francisco Vial Birrel, Carlos de Costanora y Francisco Aguirre, para actuar dos cualquiera de ellos en forma conjunta o bien uno cualquiera de ellos con las siguientes personas: Bernardo Vásquez Bustos y Natalia Gallegos.
Poder Especial ante organismos públicos, entre ellos el SENAME: Francisco Vial Birrel, Rodrigo Izurieta Kausel, Bernardo Vásquez Bustos, Natalia Gallegos y Jaime Uribe Hidalgo, para actuar cualquiera de ellos en forma unipersonal.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</si>
  <si>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</si>
  <si>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</si>
  <si>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</si>
  <si>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</si>
  <si>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</si>
  <si>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</si>
  <si>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</si>
  <si>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</si>
  <si>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</si>
  <si>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</si>
  <si>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</si>
  <si>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</si>
  <si>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</si>
  <si>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</si>
  <si>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</si>
  <si>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</si>
  <si>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</si>
  <si>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</si>
  <si>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</si>
  <si>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</si>
  <si>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</si>
  <si>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 xml:space="preserve">Certificado correspondiente al año 2018, aprobado por el Sub Departamento de Supervisión Financiera.
</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</si>
  <si>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</si>
  <si>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</si>
  <si>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</si>
  <si>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</si>
  <si>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</si>
  <si>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</si>
  <si>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</si>
  <si>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</si>
  <si>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</si>
  <si>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Mesa Central: (55) 2683000
DIDECO: (55) 2683010 (55) 2683057
</t>
  </si>
  <si>
    <t xml:space="preserve">Municipalidad: alcaldia@taltal.cl
Directora de DIDECO: ingrid.penaloza@gmail.com
</t>
  </si>
  <si>
    <t>(71) 2651012</t>
  </si>
  <si>
    <t xml:space="preserve">curanil@munichue.cl
alcalde@minichue.cl, Beatriz.arnado@munichue.cl, secretaria.alcaldia@munichue.cl.
</t>
  </si>
  <si>
    <t>(75) 547500 – (75) 547513 – (75) 547519</t>
  </si>
  <si>
    <t>secmunicipal@cisterna.cl</t>
  </si>
  <si>
    <t>Fono 225407541- 225407586</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</si>
  <si>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</si>
  <si>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</si>
  <si>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</si>
  <si>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</si>
  <si>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</si>
  <si>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</si>
  <si>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</si>
  <si>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</si>
  <si>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Certificado de vigencia de persona jurídica sin fines de lucro emitido por el Servicio de Registro Civil e Identificación folio 500228653621, de fecha 22 de mayo de 2019.</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</si>
  <si>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</si>
  <si>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</si>
  <si>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</si>
  <si>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</si>
  <si>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</si>
  <si>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</si>
  <si>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</si>
  <si>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</si>
  <si>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</si>
  <si>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</si>
  <si>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 xml:space="preserve">Presidenta: Eva Soledad Salvador Beltrán,
Vicepresidenta: Verónica Alavia
Tesorera: Sara Carreño Campos
Secretaria: Carolina Estefania Nuñez
</t>
  </si>
  <si>
    <t xml:space="preserve">06 de octubre de 2017 a 06 de octubre de 2019
</t>
  </si>
  <si>
    <t>Certificado de Vigencia Folio Nº 500227067786, de 13 mayo de 2019, del Servicio de Registro Civil e Identificación.</t>
  </si>
  <si>
    <t>Se acompaña Certificado de Antecedentes Financieros año  2018, remitido para el Subdepartamento de Supervisión Financiera Nacional.</t>
  </si>
  <si>
    <t>Se acompaña certificado financiero, correspondiente al año 2018, aprobado por el Sub Departamento de Supervisión Financiera Nacional.</t>
  </si>
  <si>
    <t xml:space="preserve">
Certificado de Vigencia, Folio Nº 500227015631, de fecha 13 de mayo de 2019, emitido por el Servicio de Registro Civil e Identificación.
</t>
  </si>
  <si>
    <t>Certificado de Antecedentes Financieros del año 2018,  aprobados por el Subdepartamento de Supervisión Financiera Nacional</t>
  </si>
  <si>
    <t>Se acompaña Certificado de  Antecedentes Financieros, correspondiente al año 2018, aprobado por el Subdepartamento de Supervisión Financiera.</t>
  </si>
  <si>
    <t xml:space="preserve">
Corporación Familia de Linares 
</t>
  </si>
  <si>
    <t>Corporación para la Atención Integral del Maltrato al menor en la región del Bío-Bío CATIM</t>
  </si>
  <si>
    <t xml:space="preserve">23 DE ABRIL DE 2019 A 23 DE ABRIL DE 2020
</t>
  </si>
  <si>
    <t xml:space="preserve">Presidente: Rodrigo Riquelme Lepez
Directora Ejecutiva: Sandra Castro Salazar, </t>
  </si>
  <si>
    <t>Certificado de antecedente financiero año 2018, aprobado por parte del departamento de Administración y finanzas.</t>
  </si>
  <si>
    <t xml:space="preserve">Certificado de Registro del Departamento de Personas Jurídicas, División Jurídica del Ministerio de Justicia y Derechos Humanos, de 15 de marzo de 2018, Cod. De Verificación 0000000410. </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</si>
  <si>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</si>
  <si>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</si>
  <si>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</si>
  <si>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</si>
  <si>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</si>
  <si>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</si>
  <si>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</si>
  <si>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</si>
  <si>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 Teléfono: (35) 245 6100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</si>
  <si>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</si>
  <si>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</si>
  <si>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</si>
  <si>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</si>
  <si>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</si>
  <si>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</si>
  <si>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</si>
  <si>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</si>
  <si>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</si>
  <si>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 xml:space="preserve">Acompaña certificado financiero correspondiente al año 2018, aprobado por el Sub Departamento de Supervisión Nacional. </t>
  </si>
  <si>
    <t>Arturo Floridor Campos Astete</t>
  </si>
  <si>
    <t xml:space="preserve">
Fono: 72 2 38 7078 
</t>
  </si>
  <si>
    <t>Correo electrónico: contacto@comunamalloa.cl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</si>
  <si>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</si>
  <si>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</si>
  <si>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</si>
  <si>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</si>
  <si>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 xml:space="preserve">Antecedentes financieros correspondientes al año 2018, aprobados por el Subdepartamento de Administración y Finanzas. </t>
  </si>
  <si>
    <t xml:space="preserve">Se acompaña certificado financiero, correspondiente al año 2018, aprobado por el Subdepartamento de Supervisión Financiera Nacional. </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</si>
  <si>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</si>
  <si>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</si>
  <si>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</si>
  <si>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</si>
  <si>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Acompaña Certificado Financiero del año 2018,  aprobados por el Subdepartamento de Supervisión Financiera.</t>
  </si>
  <si>
    <t>Casilla 699</t>
  </si>
  <si>
    <t xml:space="preserve">San Ignacio N° 979, comuna de Puerto Varas, Décima Región.
</t>
  </si>
  <si>
    <t>Fundación Instituto de Educación Popular IEP</t>
  </si>
  <si>
    <t>Se acompaña certificado financiero correspondiente al 2018 aprobado por el Subdepartamento de Supervisión Financiera</t>
  </si>
  <si>
    <t xml:space="preserve">Antecedentes financieros correspondientes al año 2018 aprobados por el Subdepartamento de Supervisión Financiera  </t>
  </si>
  <si>
    <t>Se acompaña Certificado financiero correspondiente al año 2018,  aprobados por el Sub Departamento de Supervisión Financiera Nacional</t>
  </si>
  <si>
    <t xml:space="preserve">
Se acompaña certificado financiero correspondiente al 2018, aprobado por el Subdepartamento de Supervisión Financiera .</t>
  </si>
  <si>
    <t xml:space="preserve">Se acompaña certificado financiero correspondiente al año 2018,aprobado por el Subdepartamento de Supervisión Financiera </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</si>
  <si>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</si>
  <si>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</si>
  <si>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AL 04.12.2022</t>
  </si>
  <si>
    <t xml:space="preserve"> Certificado de Vigencia Folio Nº500232299408, de fecha 11 de junio de 2019, del Servicio de Registro Civil e Identificación.</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</si>
  <si>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</si>
  <si>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</si>
  <si>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</si>
  <si>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</si>
  <si>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</si>
  <si>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</si>
  <si>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</si>
  <si>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</si>
  <si>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</si>
  <si>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 xml:space="preserve">Certificado de vigencia, folio Nº 500232051751, de fecha 10 de junio de 2019, emitido por el Servicio de Registro Civil e Identificación.
</t>
  </si>
  <si>
    <t xml:space="preserve">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50023205113, de fecha 10 de junio de 2019, emitido por el Servicio de Registro Civil e Identificación.
</t>
  </si>
  <si>
    <t>02 de diciembre de 2018 a 02 de diciembre de 2020</t>
  </si>
  <si>
    <t>Fono (58) 2- 246387 - +56966559270</t>
  </si>
  <si>
    <t>directorio@corfal.com</t>
  </si>
  <si>
    <t>Certificado de Vigencia folio Nº 500227247525, emitido por el SRCeI, con fecha 14 de mayo de 2019.</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</si>
  <si>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</si>
  <si>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</si>
  <si>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</si>
  <si>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 acompaña certificado financiero correspondiente al año 2018, aprobado por el Sub Departamento de Supervisión Financiera Nacional. </t>
  </si>
  <si>
    <t xml:space="preserve">Presidente: (Alcalde) Juan Eduardo Vera Sanhueza
Miembros del Directorio: 
(Presidenta de la Unión Comunal Junta de Vecinos de Castro) Doris Chiguay Chacón
( Director Unión Comunal de Junta de Vecinos de Castro) Luis Guerrero Alarcón
 (Profesores jubilados) Alberto Viches Paredes
(libre designación del Alcalde) Claudio Alvarado Andrade
Alex Galindo Díaz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</si>
  <si>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</si>
  <si>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 xml:space="preserve">Presidente: (Alcalde) Juan Eduardo Vera Sanhueza
Secretario General: Marcelo Fuentes García
</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</si>
  <si>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</si>
  <si>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</si>
  <si>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</si>
  <si>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</si>
  <si>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</si>
  <si>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Se acompaña certificado financiero, Balance General y memoria general,  correspondientes al año 2018 aprobados por el Subdepartamento de Supervisión Financiera Nacional .</t>
  </si>
  <si>
    <t>Se acompaña Certificado de Antecedentes Financieros correspondiente al año 2018, aprobado por el Subdepartamento de Supervisión Financiera Nacional.</t>
  </si>
  <si>
    <t>Hna. Mónica Izquierdo Yáñez        Mónica Izquierdo Yáñez (Representante legal del “Hogar Casa de Caridad Don Orione).</t>
  </si>
  <si>
    <t xml:space="preserve">Certificado de antecedentes financieros del año 2018, aprobados por el Sub departamento de Supervisión Financiera Nacional. </t>
  </si>
  <si>
    <t>Se acompaña Certificado Financiero de la Institución, correspondiente al año 2018, aprobado por el  Subdepartamento de  Supervisión Financiera Nacional.</t>
  </si>
  <si>
    <t xml:space="preserve">Certificado de Directorio de Persona Jurídica sin fines de Lucro Nº de Folio 500230168182, de 30 de mayo de 2019, del Servicio de Registro Civil e Identificación.
</t>
  </si>
  <si>
    <t xml:space="preserve">
Certificado financiero correspondiente al año 2018, aprobado por el Sub Departamento de Supervisión Nacional de SENAME.
</t>
  </si>
  <si>
    <t>Certificado de Vigencia de Persona Jurídica sin Fines de Lucro Nº de Folio 500231248535, de 5 de junio de 2019, del Servicio de Registro Civil e Identificación.</t>
  </si>
  <si>
    <t xml:space="preserve">
Certificado de antecedentes financieros del año 2018, aprobado por Subdepartamento de Supervisión Nacional.
</t>
  </si>
  <si>
    <t>652260103-652251031.</t>
  </si>
  <si>
    <t xml:space="preserve">Janequeo esq Diego Portales s/n, Población Bdo O’Higgins, Puerto Montt.
</t>
  </si>
  <si>
    <t>infosanpablo@gmail.com</t>
  </si>
  <si>
    <t>Se acompañan antecedentes financieros correspondientes al año 2018, aprobados por el Sub departamento de Supervisión Nacional.</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</si>
  <si>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</si>
  <si>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</si>
  <si>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</si>
  <si>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</si>
  <si>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</si>
  <si>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</si>
  <si>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</si>
  <si>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</si>
  <si>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Certificado de Vigencia Folio Nº 66297175, del Servicio de Registro Civil e Identificación, de fecha 14 de mayo de 2019. </t>
  </si>
  <si>
    <t>Se acompaña Certificado de la Institución correspondiente a antecedentes financieros del año 2018, aprobados por el Sub Departamento de Supervisión Financiera.</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</si>
  <si>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</si>
  <si>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</si>
  <si>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</si>
  <si>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</si>
  <si>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</si>
  <si>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</si>
  <si>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Corporación Comunidad Terapéutica Esperanza</t>
  </si>
  <si>
    <t xml:space="preserve">Certificado de vigencia de persona jurídica sin fines de lucro, folio N° 66248378, emitido por el SRCeI con fecha 13 de mayo de 2019. 
</t>
  </si>
  <si>
    <t xml:space="preserve">Calle Merced N° 741, sector centro, ciudad y comuna de Vallenar, Provincia  de Huasco, Región de Atacama.
</t>
  </si>
  <si>
    <t>Teléfono: 51 (2) 612617</t>
  </si>
  <si>
    <t xml:space="preserve">Presidente: 
Rodrigo Escobar  Olmedo
Vicepresidenta: 
Romina Andrea Vial Olmedo 
Secretaria: 
Nolfa Alfaro Muñoz
Tesorera: 
Isabel Rojo Ahumada 
Primer Director: 
Eduardo Alcota González 
Segundo Director: 
Carlos Olmedo Alfaro
Tercer Director: 
Rodrigo Ardiles Zepeda
</t>
  </si>
  <si>
    <t>Certificado Financiero, correspondiente al año 2018, aprobado por el Sub Departamento de Supervisión Fiannciera Nacional.</t>
  </si>
  <si>
    <t xml:space="preserve">Presidente: Rene de La Vega Fuentes, 
Secretaria General: Tania Alejandra Alvarado Sotomayor
</t>
  </si>
  <si>
    <t>Se acompaña Certificado de Antecedentes Financieros de la Institución, correspondiente  al año 2018, aprobado por el Subdepartamento de Supervisión Financiera</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</si>
  <si>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</si>
  <si>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</si>
  <si>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</si>
  <si>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</si>
  <si>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</si>
  <si>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</si>
  <si>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15-02-2019 a 15.02.21</t>
  </si>
  <si>
    <t>Certificado de Vigencia Folio 500233164258, de fecha 17 de junio de 2019, del Servicio de Registro Civil e Identificación.</t>
  </si>
  <si>
    <t>Antecedentes financieros correspondientes al año 2018, aprobados por el Subdepartamento de Supervisión Financiera Nacional</t>
  </si>
  <si>
    <t>AL 04.09.2021</t>
  </si>
  <si>
    <t>Presidente: 
Ermes Andrade Barría, 
Vice Presidenta: 
María Victoria Gyllen López
Tesorero: 
Iris Chávez Chaparro
Secretario: 
Marina Inés González Cabeza</t>
  </si>
  <si>
    <t>Se acompaña certificado financiero correspondiente al año 2018, aprobado por el Subdepartamento de Supervisión Financiera Nacional.</t>
  </si>
  <si>
    <t>Certificado Financiero, correspondiente al año 2018, aprobado por el Sub Departamento de Supervisión Financiera Nacional.</t>
  </si>
  <si>
    <t>Teléfono: 32-2110125- 32-2518572 / 73 / 74</t>
  </si>
  <si>
    <t>27 de marzo de 2019 al 27 de marzo de 2021</t>
  </si>
  <si>
    <t xml:space="preserve">Certificado de vigencia de personalidad jurídica canónica N° C/797/2019, con miembros del Directorio
</t>
  </si>
  <si>
    <t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t>
  </si>
  <si>
    <t xml:space="preserve">E-Mail: pilarmedina@fundacionsanjose.cl </t>
  </si>
  <si>
    <t>15 de noviembre de 2018 a 15 de noviembre de 2022</t>
  </si>
  <si>
    <t xml:space="preserve">Certificado de Vigencia, folio Nº 500229708076, de fecha 28 de mayo de 2019, del  Servicio del Registro Civil e Identificación.
</t>
  </si>
  <si>
    <t xml:space="preserve">Teléfono: 232780640
</t>
  </si>
  <si>
    <t xml:space="preserve">E-Mail: roberto.celedon@creaequidad.cl
           claudio.tobar@creaequidad.cl
</t>
  </si>
  <si>
    <t xml:space="preserve">De 30.05.2019 a 30.05.2022.
</t>
  </si>
  <si>
    <t>Certificado de Vigencia Folio Nº 500231155838, de 05 de junio de 2019, del Servicio de Registro Civil e Identificación.</t>
  </si>
  <si>
    <t>Fono: 63-2204154</t>
  </si>
  <si>
    <t>Certificado de Vigencia Folio Nº 500233506674, de 18 de junio de 2019, emitido por el Servicio de Registro Civil e Identificación</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</si>
  <si>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</si>
  <si>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</si>
  <si>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</si>
  <si>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 Certificado de Vigencia Folio Nº 500225908604, de 07 de mayo de 2019, del Servicio de Registro Civil e Identificación.</t>
  </si>
  <si>
    <t>Certificado Financiero correspondiente al año 2018, aprobado por el Subdepartamento de Supervisión financiera nacional</t>
  </si>
  <si>
    <t xml:space="preserve">Puren Nº 541, comuna de Angol, IX Región de La Araucanía.
</t>
  </si>
  <si>
    <t xml:space="preserve">Certificado Folio N° 500227030990, de 13 de mayo de 2019, del Servicio de Registro Civil e Identificación.
</t>
  </si>
  <si>
    <t xml:space="preserve">Acompaña Antecedentes financieros correspondientes al año 2018; sin embargo, no están autorizados ante notario público. Se envía carta solicitándolos
</t>
  </si>
  <si>
    <t xml:space="preserve">Teléfono: 41-2293100
</t>
  </si>
  <si>
    <t xml:space="preserve">Se acompaña Certificado Financiero, correspondiente al año 2018, aprobado por el Sub Depto. de Supervisión Financiera Nacional.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</si>
  <si>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</si>
  <si>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</si>
  <si>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</si>
  <si>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</si>
  <si>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Se acompaña Certificado Financiero año 2018, aprobado por Subdepartamento de Supervisión Financiera Nacional.</t>
  </si>
  <si>
    <t xml:space="preserve">
Fonos: 32-22250839/+56979508116 
</t>
  </si>
  <si>
    <t xml:space="preserve">Carlos Lyon Nº543, Cerro Cárcel, comuna de Valparaíso.comuna de Valparaíso.
</t>
  </si>
  <si>
    <t>Certificado de Vigencia Folio Nº 500229091714, de fecha 24 de mayo de 2019, del Servicio de Registro Civil e Identificación.</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</si>
  <si>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</si>
  <si>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</si>
  <si>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</si>
  <si>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 xml:space="preserve">Certificado de Vigencia folio N° 500232107988, emitido el 10 de junio de 2019, por el SRCeI. </t>
  </si>
  <si>
    <t>Al 08-08-2022</t>
  </si>
  <si>
    <t>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</si>
  <si>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</si>
  <si>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Emails: mbecker@temuco.cl</t>
  </si>
  <si>
    <t xml:space="preserve">Certificado de Vigencia Folio N° 500234108563, emitido por el Servicio de Registro Civil e Identificación con fecha 21 de junio de 2019. </t>
  </si>
  <si>
    <t>Correo: recepcion@aldeasinfantiles.cl</t>
  </si>
  <si>
    <t>Certificado de Vigencia de persona jurídica sin fines de lucro, Folio N° 500233187255, emitido con fecha 17 de junio de 2019, por el Servicio de Registro Civil e Identificación.</t>
  </si>
  <si>
    <t xml:space="preserve">Teléfono: 2626924
</t>
  </si>
  <si>
    <t>Correo: comunidadlaroca@yahoo.com</t>
  </si>
  <si>
    <t xml:space="preserve">Avenida Errázuriz N° 2710, Valparaíso
</t>
  </si>
  <si>
    <t xml:space="preserve">
Se acompaña Certificado Financiero de los antecedentes financieros del año 2018, aprobados en conformidad a Memorándum N° 030, de 19 de junio de 2019, del Subdepartamento de Supervisión Financiera Nacional. 
</t>
  </si>
  <si>
    <t>Se acompaña Certificado de antecedentes financieros año 2018, aprobados por el Sub Departamento Supevrisión Financiera Nacional.</t>
  </si>
  <si>
    <t xml:space="preserve">Certificado de Vigencia, folio Nº 500233741480, de 19 de junio de 2019, del Servicio de Registro Civil e Identificación
</t>
  </si>
  <si>
    <t xml:space="preserve">Presidente: Pastor Felipe Félix Fierro Bastías
Vicepresidente: Pastor. Héctor Hugo Arias Contreras 
Secretario: Pastor Carlos Elías Bustamante Ramírez 
Tesorero: Hno. Jorge Enrique Silva Mariscal 
Primer Consejero: Pastor Carlos Iván Flores Hernández 
Segundo Consejero: Hna. Zadia Regina Arriagada Betancouurt
Tercer Consejero: Hno Héctor Patricio Retamal Castro
</t>
  </si>
  <si>
    <t>21 de enero de 2017 al 21 de enero de 2020.</t>
  </si>
  <si>
    <t>Mario Arturo Morales Carrasco</t>
  </si>
  <si>
    <t xml:space="preserve">Fono: (52) 320017- 320054- 320277- 320936
</t>
  </si>
  <si>
    <t>Se acompañan antecedentes financieros año 2018, aprobados por el Subdepartamento de Supervisión Financiera Nacional.</t>
  </si>
  <si>
    <t xml:space="preserve">Teléfonos: 41-3835302- 98088293
</t>
  </si>
  <si>
    <t>alcaldia@talcahuano.cl
Ximena.pantoja@talcahuano.cl</t>
  </si>
  <si>
    <t>Se acompaña antecedentes Financieros correspondientes al año 2018, aprobados por el Subdepartamento de  Supervisión Financiera Nacional.</t>
  </si>
  <si>
    <t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t>
  </si>
  <si>
    <t xml:space="preserve">Poder especial: 
MARCIA DEL CARMEN RAIMANN VERA                                       JORGE ENRIQUE STEFFENS SANHUEZA
</t>
  </si>
  <si>
    <t xml:space="preserve">Antecedentes financieros correspondientes al año 2018, aprobados USUFI
</t>
  </si>
  <si>
    <t xml:space="preserve">Se acompaña certificado de antecedentes financieros, correspondientes al año 2018, APROBADO POR EL  Subdepartamento de Supervisión Financiera Nacional.  </t>
  </si>
  <si>
    <t>Se acompaña Certificado Financiero año 2018, APROBADO POR EL Subdepartamento de Supervisión Financiera Nacional .</t>
  </si>
  <si>
    <t>Certificado de Vigencia, folio 5000230941594, del 04 de mayo de 2019, emitido por el SRCeI.</t>
  </si>
  <si>
    <t xml:space="preserve">Se acompaña Certificado Financiero año 2018, aprobado por el Subdepartamento de Supervisión Financiera Nacional.
</t>
  </si>
  <si>
    <t>Se acompaña Certificado Financiero del año 2018, aprobado por el Subdepartamento de Supervisión Financiera Nacional.</t>
  </si>
  <si>
    <t>Teléfono: 2232251-2232252</t>
  </si>
  <si>
    <t xml:space="preserve"># 41-2106-850
</t>
  </si>
  <si>
    <t>contacto@tdesperanza.cl</t>
  </si>
  <si>
    <t xml:space="preserve">Se acompaña Certificado de Antecedentes Financieros correspondientes al año 2018, aprobado por el Subdepartamento de Supervisión Financiera Nacional. </t>
  </si>
  <si>
    <t>28 de mayo de 2018 al 28 de mayo de 2021.</t>
  </si>
  <si>
    <t xml:space="preserve">Juan Enrique Vargas Roa, 
Fernando Iván Alvarado Vega, 
</t>
  </si>
  <si>
    <t>El Overo N° 175, Villa Alemana. Región de Valparaíso</t>
  </si>
  <si>
    <t>Certificado de Vigencia, Folio Nº67980536, emitido con fecha 27 de junio de 2019, por el SRCeI.</t>
  </si>
  <si>
    <t xml:space="preserve">Calle Castellón Nº1438, Concepción, Región del Biobío. 
</t>
  </si>
  <si>
    <t xml:space="preserve">Correo electrónico: psocialconce@gmail.com
</t>
  </si>
  <si>
    <t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t>
  </si>
  <si>
    <t>E-mail: fmihogarcauquenes@gmail.com</t>
  </si>
  <si>
    <t xml:space="preserve">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</si>
  <si>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</si>
  <si>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</si>
  <si>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</si>
  <si>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</si>
  <si>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Certificado de Vigencia de Persona Jurídica Sin Fines de Lucro Folio N° 500230294758, emitido con fecha 31 de mayo de 2019, por el Servicio de Registro Civil e Identificación</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</si>
  <si>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t>
  </si>
  <si>
    <t>Del 04.04.2019</t>
  </si>
  <si>
    <t>: Durarán 2 años en sus cargos, renovándose por mitades cada año.</t>
  </si>
  <si>
    <t xml:space="preserve">Se acompaña certificado financiero de la Institución, correspondiente a antecedentes del año 2018 aprobado por el Sub Depto Supervisión Financiera. </t>
  </si>
  <si>
    <t>Se acompaña el certificado financiero correspondiente al  año 2018 aprobado USUFI</t>
  </si>
  <si>
    <t>Certificado de Vigencia Folio Nº 500242065288, de 30 de julio de 2019, del Servicio de Registro Civil e Identificación</t>
  </si>
  <si>
    <t>Se acompaña certificado de antecedentes financieros, correspondiente al  año 2018, aprobados USUFI</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</si>
  <si>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</si>
  <si>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</si>
  <si>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</si>
  <si>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Certificado de Vigencia  de persona jurídica sin fines de lucro, folio Nº 500233190535, emitido el 17 de junio de 2019  por el SRCeI</t>
  </si>
  <si>
    <t xml:space="preserve">
Presidenta y representante legal: Claudia Marambio Valencia, 
Vicepdte.: Alejandra Ríos,
Tesorera: Verónica Preneste,
Pro Tesorera: Loreto Fonzo, 
Secretaria: Loreto Fonzo, 
Directora: Carmen Gloria Marín,
Directora: Pía Bernadello, 
</t>
  </si>
  <si>
    <t xml:space="preserve">
Antecedentes financieros del año 2018, Aprobados por Subdepartamento de Supervisión Financiera.-
</t>
  </si>
  <si>
    <t xml:space="preserve">Certificado de vigencia, folio Nº 500243554199, de fecha 06 de agosto de 2019, del Servicio de Registro Civil e Identificación. 
</t>
  </si>
  <si>
    <t>De  03 de julio de 2019 al 03 de julio de 2020.</t>
  </si>
  <si>
    <t xml:space="preserve">Presidenta: Ana María Ordenes Lopez 
Director Ejecutivo: Justo Pastor Valdes Manzanares
</t>
  </si>
  <si>
    <t xml:space="preserve">Certificado de Vigencia Folio N°500253749232, de 28 de junio de 2019,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</si>
  <si>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N°500235749309, de 28 de junio de 2019, del Registro Civil e Identificación.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</si>
  <si>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</si>
  <si>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</si>
  <si>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Certificado de Vigencia, Folio Nº 500231815354, emitido con fecha 07 de junio de 2019, por el Servicio de Registro Civil e Identificación.</t>
  </si>
  <si>
    <t>26 de diciembre de 2016 al 26 de diciembre de 2018. No ha habido nueva elección directorio.</t>
  </si>
  <si>
    <t xml:space="preserve">Certificado de vigencia, folio Nº 500233951422, de fecha 20 de junio de 2019, del Servicio de Registro Civil e Identificación.
</t>
  </si>
  <si>
    <t xml:space="preserve">Presidenta: María Matilde Pozo Álvarez
Vicepresidenta:María Gislaine Etcheverry Correa,
Tesorera: Mónica Zúñiga Chimenti,
Secretaria: Bárbara Carolina Aránguiz Orrego
Certificado de directorio,  folio Nº 500233951517, de fecha 20 de junio de 2019, del Servicio de Registro Civil e Identificación.
</t>
  </si>
  <si>
    <t xml:space="preserve">Del 15 de marzo de 2019 al 15 de marzo de 2023. </t>
  </si>
  <si>
    <t xml:space="preserve">Presidenta: María Matilde Pozo Álvarez
</t>
  </si>
  <si>
    <t xml:space="preserve">Certificado de vigencia de persona jurídica sin fines de lucro, folio Nº 50235237326, de fecha 26 de junio de 2019, del Servicio de Registro Civil e Identificación
</t>
  </si>
  <si>
    <t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t>
  </si>
  <si>
    <t xml:space="preserve">centralhellenkeller@gmail.com </t>
  </si>
  <si>
    <t>Certificado de vigencia Folio Nº 500236601315, de fecha 02 de julio de 2019, emitido por el Servicio de Registro Civil e Identificación.</t>
  </si>
  <si>
    <t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t>
  </si>
  <si>
    <t>Certificado de Vigencia de persona jurídica sin fines de lucro, emitido con fecha 01 de julio de 2019, por el SRCeI, folio Nº 5000236314710.</t>
  </si>
  <si>
    <t>direccionjuridica.rectoria@uchile.cl</t>
  </si>
  <si>
    <t>Se acompaña certificado de antecedentes financiares año 2018  aprobado por el Departamento de Supervisión financiera</t>
  </si>
  <si>
    <t xml:space="preserve">                                   Del 30 de baril de 2018 al 30 de abril de 2020
</t>
  </si>
  <si>
    <t>Fono: (32) 2139603</t>
  </si>
  <si>
    <t>E-mail Alcaldesa: Eliana.olmos@munipuchuncavi.cl</t>
  </si>
  <si>
    <t xml:space="preserve">412 168071 - 412 168072
</t>
  </si>
  <si>
    <t>alcaldia@muniarauco.cl</t>
  </si>
  <si>
    <t xml:space="preserve">Certificado de Vigencia folio 500234531162, de fecha 23 de junio de 2019, del Servicio de Registro Civil e Identificación.
</t>
  </si>
  <si>
    <t>Certificado de vigencia SOC/089/13 de fecha 24 de junio de 2019, del Obispado de Copiapó.</t>
  </si>
  <si>
    <t>19 de diciembre de 2018 al 19 de diciembre de 2019</t>
  </si>
  <si>
    <t>Certificado de Vigencia Folio Nº 500233763494, de 19 de JUNIO de 2019, emitido por el Servicio de Registro Civil e Identificación</t>
  </si>
  <si>
    <t>27 de abril de 2019 al 27 de abril de 2021</t>
  </si>
  <si>
    <t>Certificado de Vigencia Folio Nº 500237086084, de 4 de JULIO de 2019, del Servicio de Registro Civil e Identificación.</t>
  </si>
  <si>
    <t xml:space="preserve">DIRECTORIO:
Presidente: José Esteban Raúl Ahumada Figueroa, 
Secretario: Martín Santa María Oyanadel, 
Tesorero: Ricardo Majluf Sapag, 
Consejeros:
Hno. Mathew Andrew Lyons, Ximena Osorio Urzua, 
Pablo González Figardi, 
</t>
  </si>
  <si>
    <t xml:space="preserve">Maipú N° 168, Casilla 520, Valdivia, Región de Los Ríos. 
</t>
  </si>
  <si>
    <t>Casilla 520</t>
  </si>
  <si>
    <t>Certificado de Antecedentes Financieros, año 2018 aprobados  Subdepartamento de Supervisión financiera.</t>
  </si>
  <si>
    <t xml:space="preserve">Certificado de Antecedentes Financieros correspondiente al año 2018, APROBADOS Subdepartamento de Supervisión Financiera Nacional.  </t>
  </si>
  <si>
    <t xml:space="preserve">Certificado de antecedentes financieros correspondientes al año 2018, aprobados Subdepartamento de Supervisión Financiera Nacional </t>
  </si>
  <si>
    <t>Certificado de Vigencia, folio Nº 500236567025, emitido por el SRCeI con fecha 02 de julio de 2019.</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</si>
  <si>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</si>
  <si>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</si>
  <si>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</si>
  <si>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</si>
  <si>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 xml:space="preserve">Certificado de Vigencia de Persona Jurídica sin fines de lucro, del Servicio de Registro Civil e Identificación, Folio Nº 500228670835, de fecha 22 de mayo de 2019.
</t>
  </si>
  <si>
    <t xml:space="preserve">Administración Centralizada. Calle Condell Nº1176, 14º Piso, Dpto. 144. Valparaíso. 
Fono: 32-2239757
</t>
  </si>
  <si>
    <t>Email: administracion@mariaacoge.cl
contabilidad@mariaacoge.cl</t>
  </si>
  <si>
    <t xml:space="preserve">De 25 de octubre de 2017 a 25 de octubre de 2019
</t>
  </si>
  <si>
    <t>Se acompaña Certificado financiero correspondiente al año 2018; aprobado por el Sub Departamento de Supervisión Nacional de SENAME.</t>
  </si>
  <si>
    <t>Correo villahuidiffrsp.per@gmail.com</t>
  </si>
  <si>
    <t>Se acompañan antecedentes financieros de la Institución correspondientes al año 2018, aprobados por el Subdepartamento de Supervisión Financiera Nacional.</t>
  </si>
  <si>
    <t>Se acompaña Certificado de Antecedentes Financieros de la Institución correspondiente al año 2018, aprobados USUFI</t>
  </si>
  <si>
    <t xml:space="preserve">Certificado Folio 500244021148, emitido por el Servicio de Registro Civil, con fecha 8 de agosto de 2019.
</t>
  </si>
  <si>
    <t>ideco@corporacionideco.cl</t>
  </si>
  <si>
    <t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</si>
  <si>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</si>
  <si>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</si>
  <si>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</si>
  <si>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</si>
  <si>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29.03.19</t>
  </si>
  <si>
    <t>Certificado de Vigencia Folio 500236864185, de fecha 03 de julio de 2019, emitido por el Servicio de Registro Civil e Identificación.</t>
  </si>
  <si>
    <t xml:space="preserve">Presidente: Rodrigo Riquelme Lepez
Secretaria: María Rodríguez Tastests 
Tesorera: Claudia Abusleme Ramos 
</t>
  </si>
  <si>
    <t xml:space="preserve">Certificado de Vigencia de Persona Jurídica sin Fines de Lucro, Folio N° 500237749224, emitido con fecha 08 de julio de 2019, por el Servicio de Registro Civil e Identificación. </t>
  </si>
  <si>
    <t>Presidente: 
Stanley Edilson Arco, 
MMandato General de Administración y Facultades:
Rodrigo Cárcamo Morales, 
Diego Trincado Araya</t>
  </si>
  <si>
    <t>Del 19 de diciembre de 2016 al 19 de diciembre de 2018. Vigencia Mandato General de Administración y Facultades otorgado a don Rodrigo Cárcamo Morales y don Diego Trincado Araya: 30 de julio de 2021.</t>
  </si>
  <si>
    <t>Certificado de Vigencia Folio Nº 500236867980, de 03 de julio de 2019, otorgado por el Servicio de Registro Civil e Identificación.</t>
  </si>
  <si>
    <t>Correo electrónico: evelyn.matthei@providencia.cl</t>
  </si>
  <si>
    <t>Certificado de Vigencia folio Nº 500239351037, de 17 de julio de 2019, del Servicio de Registro Civil e identificación</t>
  </si>
  <si>
    <t xml:space="preserve">alvaromedina@sanjoaquin.cl </t>
  </si>
  <si>
    <t xml:space="preserve">DIRECTORIO:
Presidente: Sergio Rigoberto Echeverría García,
Tesorero: Jorge Orlando Frites López, 
Secretaria: María Isabel De Ferrari Fontecilla, 
Directores: 
Edgardo Díaz Navarrete, Rodrigo Lazo Camus,
Secretario General: Alvaro Medina Cisternas, 
Directorio expiró en funciones el 20 de abril de 2019. Se solicita documento del cual conste extensión de su nombramiento, o la designación de un nuevo Directorio.
</t>
  </si>
  <si>
    <t>Certificado de Vigencia Nº 500242357161, de 31 de julio de 2019, del SRCI.</t>
  </si>
  <si>
    <t xml:space="preserve">Se acompañan Certificado de Antecedentes Financieros Institucionales del año 2018, aprobados por el Sub-Departamento de Supervisión Financiera Nacional, del SENAME.
</t>
  </si>
  <si>
    <t xml:space="preserve">Certificado financiero correspondiente al año 2018, aprobado por Subdepartamento de Supervisión Financiero. </t>
  </si>
  <si>
    <t xml:space="preserve">Certificado de Antecedentes Financieros del año 2018, aprobado por Subdepartamento de Supervisión Financiera.
</t>
  </si>
  <si>
    <t>Se acompaña certificado financiero correspondiente al año 2018, aprobado por Departamento de Administración y Finanzas.</t>
  </si>
  <si>
    <t xml:space="preserve">Certificado Financiero correspondiente al año 2018, aprobado por Subdepartamento de Supervisión Financiera. </t>
  </si>
  <si>
    <t xml:space="preserve">Certificado de Vigencia, folio Nº 500231010417, emitido por el SRCeI con fecha 04 de junio de 2019. </t>
  </si>
  <si>
    <t xml:space="preserve">Se adjunta certificado de Antecedentes Financieros correspondiente al año 2018, aprobados por el Departamento de Supervisión Financiera Nacional. </t>
  </si>
  <si>
    <t>Se acompaña certificado financiero correspondiente al año 2018,  aprobado por USUFI</t>
  </si>
  <si>
    <t xml:space="preserve">CCertificado de Vigencia de Persona Jurídica sin Fines de Lucro Folio N° 500240587722, de 24 de julio de 2019, del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</si>
  <si>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Pablo López Toro
Doris de la Fuente Riveros
</t>
  </si>
  <si>
    <t>05-04-2019 al 05-04-2021</t>
  </si>
  <si>
    <t xml:space="preserve"> 42-2426627 y 42-2426628</t>
  </si>
  <si>
    <t xml:space="preserve"> Correo electrónico: directorio@corporacionllequen.cl, llequencentral4@gmail.com </t>
  </si>
  <si>
    <t xml:space="preserve">Certificado de Vigencia de Persona Jurídica Sin Fines de Lucro, Folio N° 500235016110, de 25 de junio de 2019, del Servicio de Registro Civil e Identificación. </t>
  </si>
  <si>
    <t>41) 2780417</t>
  </si>
  <si>
    <t>parroquihualqui@gmail.com</t>
  </si>
  <si>
    <t>Se acompaña antecedentes Financieros correspondiente al año 2018, aprobados por el Subdepto. de Supervisión Financiera, según consta de su Memorándum N° 076, de 14 de agosto de 2019.</t>
  </si>
  <si>
    <t xml:space="preserve">Certificado de Vigencia, folio Nº 500245024702, emitido por el SRCeI con fecha 13 de agosto de 2019.
</t>
  </si>
  <si>
    <t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t>
  </si>
  <si>
    <t>Certificado de Vigencia Folio Nº 500231517431, de 06 de junio de 2019, del Servicio de Registro Civil e Identificación.</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</si>
  <si>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</si>
  <si>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</si>
  <si>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</si>
  <si>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</si>
  <si>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</si>
  <si>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</si>
  <si>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Certificado de Vigencia, Folio Nº 500242186661, emitido con fecha 31 de julio de 2019,  por el Servicio de Registro Civil e Identificación.</t>
  </si>
  <si>
    <t xml:space="preserve">Fono:652336252- 997293345
</t>
  </si>
  <si>
    <t>E mail: losmuermosresidenciarenacer@gmail.com- alcalde@muermos.cl</t>
  </si>
  <si>
    <t xml:space="preserve">Presidente: Emilio Rafael González Burgos
Vicepresidente: Jaime Diger Filoza Barria
Tesorero: Carmen Patricia Castillo Garcia
Tesorero Suplente: Teodora Del Carmen Calonge Saldivia
Secretario: Harriet Hernández Rosas
Secretaria Suplente: Rosalinda Cárdenas Bustamante
</t>
  </si>
  <si>
    <t>De 19-12-2018</t>
  </si>
  <si>
    <t xml:space="preserve">Presidente: Emilio Rafael González Burgos  
</t>
  </si>
  <si>
    <t>Se acompañan antecedentes financieros actualizados al año 2018,  aprobados por el Departamento de Administración y Finanzas.</t>
  </si>
  <si>
    <t xml:space="preserve">Se acompañan antecedentes financieros correspondientes al año 2018, aprobados por el Sub Departamento de Supervisión Financiera Nacional. </t>
  </si>
  <si>
    <t xml:space="preserve">Por lo que el presente directorio, tendrá vigencia por el período comprendido entre el día 03 de agosto de 2018 al 03 de agosto de 2020
</t>
  </si>
  <si>
    <t xml:space="preserve">03 de junio de 2019 a 03 de junio de 2021. </t>
  </si>
  <si>
    <t xml:space="preserve">Certificado de Vigencia, folio Nº 500248588049, emitido por el Servicio de Registro Civil e Identificación, con fecha 26 de agosto de 2019.  </t>
  </si>
  <si>
    <t xml:space="preserve">Presidente: Clemente Muñiz Trigo   
Vicepdte: María Teresa Herrera Azocar
Tesorero: Félix Vergara Ruiz         
Secretaria: María Luisa Leuthner Wanner
Director: Gaspar Handgraaf Schaaper  </t>
  </si>
  <si>
    <t>Se acompaña certificado financiero correspondiente al año 2018, aprobado por la Unidad de Supervisión Financiera Nacional.</t>
  </si>
  <si>
    <t xml:space="preserve">Certificado de Vigencia, Folio Nº 500236305475, de 01 de julio de 2019, del Servicio de Registro Civil e Identificación.
</t>
  </si>
  <si>
    <t xml:space="preserve">Antecedentes correspondientes al año 2018, aprobados por parte del Subdepartamento de Supervisión Financiera de SENAME.
</t>
  </si>
  <si>
    <t xml:space="preserve">Certificado de Vigencia, de Persona Jurídica sin fines de lucro del Servicio de Registro Civil e Identificación, de fecha 2 de julio de 2019; folio Nº500236640497.
</t>
  </si>
  <si>
    <t xml:space="preserve">corpelconquistador@gmail.com, </t>
  </si>
  <si>
    <t xml:space="preserve">Los Héroes de la Concepción Nº 1025, comuna de Quirihue
</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</si>
  <si>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</si>
  <si>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Certificado de Antecedentes Financieros correspondiente al año 2018, aprobados por el Subdepartamento de Supervisión Nacional.</t>
  </si>
  <si>
    <t>De 12 de abril de 2019 a 19 de abril de 2021.</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</si>
  <si>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</si>
  <si>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Se acompaña certificado financiero, sin fecha, correspondiente al año 2018 aprobado por el Sub Departamento de Supervisión Financiera Nacional.</t>
  </si>
  <si>
    <t xml:space="preserve">Se acompaña certificado financiero, aprobado por el Departamento de Administración y Finanzas. </t>
  </si>
  <si>
    <t>14 de enero de 2019 al 14 de enero de 2022.</t>
  </si>
  <si>
    <t xml:space="preserve">Se acompaña Certificado Financiero año 2018, aprobados por el Subdepartamento de Supervisión Financiera Nacional.
</t>
  </si>
  <si>
    <t>Se acompaña certificado financiero correspondiente al año 2018 aprobado por el  Sub Departamento de Supervisión Financiera Nacional.</t>
  </si>
  <si>
    <t>Se acompaña Certificado Financiero de la Institución, correspondiente al año 2018, aprobado por el Subdepartamento de Supervisión Financiera Nacional.</t>
  </si>
  <si>
    <t xml:space="preserve">Se acompaña certificado de antecedentes financieros, correspondiente al año 2018 aprobados por el Sub Departamento de Supervisión Financiera Nacional. </t>
  </si>
  <si>
    <t>Se acompaña certificado financiero correspondiente al año 2018, aprobados por el Sub Departamento de Supervisión Financiera.</t>
  </si>
  <si>
    <t>Se acompaña Certificado de la Institución, correspondiente a antecedentes financieros del año 2018, aprobados por el Sub Departamento de Supervisión Financiera Nacional.</t>
  </si>
  <si>
    <t xml:space="preserve">
Jessica Raquel Letelier Trincado
</t>
  </si>
  <si>
    <t>Del 31.10.2018 al 31 de octubre de 2020</t>
  </si>
  <si>
    <t>Certificado de Vigencia año 2019</t>
  </si>
  <si>
    <t>Certificado de Vigencia Folio N° 69095125, de 29 de julio de 2019, del Servicio de Registro Civil e Identificación.</t>
  </si>
  <si>
    <t>15 de myo de 2019 al 15 de de mayo de 2020.</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</si>
  <si>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</si>
  <si>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</si>
  <si>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</si>
  <si>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</si>
  <si>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</si>
  <si>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por USUFI.</t>
  </si>
  <si>
    <t>16.04.2019</t>
  </si>
  <si>
    <t>Antecedentes Financieros correspondientes al año 2018 aprobados Subdepartamento de Supervisión Financiera Nacional.</t>
  </si>
  <si>
    <t xml:space="preserve">Certificado de vigencia de persona jurídica sin fines de lucro, folio Nº 500252807826, de fecha 05 de septiembre de 2019, del Servicio de Registro Civil e Identificación.
</t>
  </si>
  <si>
    <t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t>
  </si>
  <si>
    <t xml:space="preserve">5 años
</t>
  </si>
  <si>
    <t xml:space="preserve">30 de septiembre de 2017 a 30 de septiembre de 2022.
</t>
  </si>
  <si>
    <t xml:space="preserve">CalleAlmirante Cristobal Colón N° 523, Quilicura, Región Metropolitana.
</t>
  </si>
  <si>
    <t>Acompañó Certificado financiero correspondiente al año 2018, aprobado por el departamento de administración y finanzas</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</si>
  <si>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</si>
  <si>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</si>
  <si>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Certificado de Vigencia de Persona Jurídica sin Fines de Lucro Folio N° 500235532157, de 27 de junio de 2019,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</si>
  <si>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</si>
  <si>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Se acompañan antecedentes financieros correspondientes al año 2018, enviados al Sub departamento de Supervisión Nacional, para su aprobación</t>
  </si>
  <si>
    <t>08 de noviembre de 2018 al 08 de noviembre de 2020.</t>
  </si>
  <si>
    <t xml:space="preserve">Gerente General: Delia María Del Gatto Reyes       
Presidente: María Josefina Bilbao Mendezona        
Representante Legal:  Luis Mario Riquelme Navarro            
Mandataria: Paulina Andrea Herrera Godoy            
</t>
  </si>
  <si>
    <t xml:space="preserve"> Se acompañó Certificado de vigencia de Persona Juridica sin fines de lucro folio N° 500254676925 de fecha 10 de septiembre del año 2019, del Servicio de Registro Civil e Identificación
</t>
  </si>
  <si>
    <t xml:space="preserve">CCertificado de Vigencia Folio N° 500255058789, emitido por el Servicio de Registro Civil e Identificación con fecha 11 de septiembre de 2019. 
</t>
  </si>
  <si>
    <t>De 12 de junio de 2019 a 12 de junio de 2021</t>
  </si>
  <si>
    <t xml:space="preserve">Certificado de vigencia de persona jurídica sin fines de lucro, folio Nº 500264574803 de fecha 07 de octubre de 2019, emitido por el Servicio de Registro Civil e Identificación.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</si>
  <si>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</si>
  <si>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Certificado de Vigencia de Persona Jurídica sin Fines de Lucro, Folio Nº500230789975, de fecha 03 de junio de 2019, del Servicio de Registro Civil e Identificación.
</t>
  </si>
  <si>
    <t>Se acompaña certificado financiero correspondiente al año 2018, aprobados por Subdepartamento de Supervisión Financiera Nacional.</t>
  </si>
  <si>
    <t>Antecedentes financieros correspondientes al año 2018, aprobados por el Departamento de Administración y Finanzas</t>
  </si>
  <si>
    <t xml:space="preserve">30 de octubre de 2019 al 30 de octubre de 2021. </t>
  </si>
  <si>
    <t>Certificado del Arzobispado de Santiago C/1486/2019, de 18 de noviembre de 2019, emitido por doña Marcela Arriaza Morales, Notaria del Arzobispado de  Santiago</t>
  </si>
  <si>
    <t xml:space="preserve">Presidente: Rodrigo Dominguez Wagner, 
Vicepresidente Ejecutivo: Pablo de Iruarrizaga Samaniego,
Directores: 
Teresa Izquierdo Walker, 
Raúl Rencoret Domínguez, 
María Luisa Sepúlveda Edwards, 
María Teresa Correa Fontecilla,
Adriana Swett Lira
</t>
  </si>
  <si>
    <t>Del16-18-2018 al 16-08-2021</t>
  </si>
  <si>
    <t>Certificado de vigencia de persona jurídica sin fines de lucro, folio N° 500266704747, emitido por el Servicio de Registro Civil e Identificación, con fecha 18 de octubre de 2019.</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</si>
  <si>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</si>
  <si>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</si>
  <si>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</si>
  <si>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11.04.2019</t>
  </si>
  <si>
    <t xml:space="preserve">Hernán Andres Ahumada Ahumada
</t>
  </si>
  <si>
    <t>Paihuano</t>
  </si>
  <si>
    <t xml:space="preserve">alcalde@munipaihuani.cl 
jefe.gabinete@munipaihuano.cl
</t>
  </si>
  <si>
    <t>Correo electrónico: vh.figueroa@penco.cl</t>
  </si>
  <si>
    <t>Teléfono: (41) 2261453</t>
  </si>
  <si>
    <t>Se acompaña  y remiten antecedentes financieros correspondientes al año 2018 aprobados al departamento de Supervisión Financiera Nacional</t>
  </si>
  <si>
    <t xml:space="preserve">Certificado de Antecedentes Financieros, correspondientes al año 2018, aprobados por el Subdepartamento de Supervisión Financiera Nacional.                                                                                                                                                                                                                                                                                                                                                                                                                                                                                                                                                                                                                                                                                                                                                                                                                                                                                                                                                                                                                                                                                      
</t>
  </si>
  <si>
    <t>Certificado de Vigencia folio Nº 500274149636, emitido con fecha 20 de noviembre de 2019, por el Servicio de Registro Civil e Identificación</t>
  </si>
  <si>
    <t xml:space="preserve">Presidente Nacional: Patricio Alberto Acosta Sansarricq, 
Primera Vicepresidenta: Carmen Señoret Soto
Segundo Vicepresidente: Isabel Canepa González
Secretaria: Elsa del Carmen Ahumada Parraguez
Tesorero Nacional: Aurora Sánchez Urrutia
Director: Maria Sonia Contreras Villagran
Director: Beatriz Parilo Vergara
</t>
  </si>
  <si>
    <t xml:space="preserve">Se acompañan antecedentes financieros correspondientes al año 2018, enviados para aprobación de la Unidad de Supervisión Financiera.
</t>
  </si>
  <si>
    <t xml:space="preserve"> 4 años y 6 meses  en sus cargos.</t>
  </si>
  <si>
    <t>26 de abril de 2019 al 26 de enero de 2025.</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</si>
  <si>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</si>
  <si>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Certificado de Vigencia de Persona Jurídica sin Fines de Lucro, Folio Nº 500236593789, de 02 de julio de 2019, del Servicio de Registro Civil e Identificación.
</t>
  </si>
  <si>
    <t xml:space="preserve">Las Verónicas Nº 9656, Comuna de El Bosque, Región Metropolitana.
</t>
  </si>
  <si>
    <t>Certificado de antecedentes financieros correspondientes al año 2018, aprobados por el Subdepartamento de Supervisión Nacional.</t>
  </si>
  <si>
    <t>TRANSFERENCIAS A INSTITUCIONES COLABORADORAS AÑO 2020 - LEY Nº19.862</t>
  </si>
  <si>
    <t>Calle Santiago Nº 851, Oficina 31, tercer piso, Comuna de Villa Alemana, Región de Valparaíso.</t>
  </si>
  <si>
    <t xml:space="preserve">Certificado Folio 500252329514, de 04 de septiembre de 2019, del SRCEI.
</t>
  </si>
  <si>
    <t xml:space="preserve"> Certificado de Antecedentes Financieros del año 2018, aprobado por el Subdepartamento de Supervisión Financiera Nacional</t>
  </si>
  <si>
    <t xml:space="preserve">Presidente: Giovanni Pastorini Riquelme
Secretaria: Rossana Tapia Paredes
Tesorera: Valentina Paz Sandoval Díaz
</t>
  </si>
  <si>
    <t>Certificado de Vigencia Folio Nº 500292263558, de fecha 29 de enero de 2020, del Servicio de Registro Civil e Identificación.</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</si>
  <si>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</si>
  <si>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</si>
  <si>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</si>
  <si>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</si>
  <si>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</si>
  <si>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</si>
  <si>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</si>
  <si>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</si>
  <si>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Se acompañan antecedentes financieros, correspondientes al año 2018, remitidos al  Sub Departamento de Supervisión Financiera Nacional mediante memo N° 367, de 21.02.20.</t>
  </si>
  <si>
    <t>Fundación Centro Regional de Asistencia Técnica y Empresarial o Fundación CRATE</t>
  </si>
  <si>
    <t>Fundación Guadalupe Acoge</t>
  </si>
  <si>
    <t>Orrganización No Gubernamental de Desarrollo OIKOSONG</t>
  </si>
  <si>
    <t>Se acompañan antecedentes financieros correspondientes al año 2018, los que fueron enviados para aprobación del Subdepartamento de Supervisión Financiera.</t>
  </si>
  <si>
    <t xml:space="preserve">Avenida Salvador Allende N° 92, Oficina 10, comuna de San Joaquín
</t>
  </si>
  <si>
    <t xml:space="preserve">Certificado de Vigencia de Persona Jurídica sin fines de lucro Folio N° 500248855711, de 27 de agosto de 2019.
</t>
  </si>
  <si>
    <t xml:space="preserve">Presidente:
 Jessica Raquel Letelier Trincado
Vicepdte: 
Juan Fernando Chaparro Soto
Secretario: 
Jaime Nicolás Serrano Ramos
Tesorera: 
Fernanda Sofía Lira Vásquez 
Director: 
Pedro Esteban García Villagra
</t>
  </si>
  <si>
    <t xml:space="preserve">email: jessica.letelier@ongrenuevo.cl
</t>
  </si>
  <si>
    <t xml:space="preserve"> Teléfono: 225529266</t>
  </si>
  <si>
    <t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t>
  </si>
  <si>
    <t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t>
  </si>
  <si>
    <t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</si>
  <si>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</si>
  <si>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</si>
  <si>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</si>
  <si>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Certificado de antecedentes financieros correspondientes al año 2018, aprobados por el Subdepartamento de Supervisión Financiera.
</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</si>
  <si>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</si>
  <si>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</si>
  <si>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</si>
  <si>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</si>
  <si>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</si>
  <si>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</si>
  <si>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</si>
  <si>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</si>
  <si>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</si>
  <si>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</si>
  <si>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contacto@fundacionninoypatria.cl</t>
  </si>
  <si>
    <t xml:space="preserve">Avenida Padre Nelson Aguilar S/N, comuna de Los Muermos, Región de Los Lagos, casilla 112.
</t>
  </si>
  <si>
    <t xml:space="preserve"> 10 Sur 31 y 32 Oriente Nº  1345, Población Carlos Trupp, Talca, VII Región.
</t>
  </si>
  <si>
    <t>Certificado de antecedentes financieros correspondientes al año 2018, aprobado por el el Subdepartamento de Supervisión  Financiera Nacional.</t>
  </si>
  <si>
    <t xml:space="preserve">Antecedentes financieros correspondientes al año 2019, aprobados por el Subdepartamento de Supervisión Financiera Nacional. </t>
  </si>
  <si>
    <t xml:space="preserve">Certificado de antecedentes financieros correspondiente al año 2019, aprobados por el Subdepartamento de Supervisión Financiera.
</t>
  </si>
  <si>
    <t xml:space="preserve">Fono 632-411511
</t>
  </si>
  <si>
    <t>E mail: residenciaahora@gmail.com</t>
  </si>
  <si>
    <t xml:space="preserve">Velero Helvetien N°21, Brisas de la Ribera, Las Brisas Las Ánimas, Valdivia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</si>
  <si>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500310937130, de fecha 03 de abril de 2020, del Servicio de Registro Civil e Identificación.
</t>
  </si>
  <si>
    <t>16 de octubre de 2019 al 16 de octubre de 2021.</t>
  </si>
  <si>
    <t xml:space="preserve">Presidenta: Claudia Christa Bartelsman Koke
</t>
  </si>
  <si>
    <t xml:space="preserve">Avenida O´Higgins N° 1271, Chillan. 
</t>
  </si>
  <si>
    <t xml:space="preserve">Arturo Prat N° 350, Ciudad de Temuco
</t>
  </si>
  <si>
    <t xml:space="preserve">Fono: (45) 2407654
</t>
  </si>
  <si>
    <t xml:space="preserve">Se acompaña Certificado Financiero correspondiente al año 2018 aprobado por  USUFI.
</t>
  </si>
  <si>
    <t xml:space="preserve">Antecedentes financieros correspondientes al año 2019, aprobados por el Subdepartamento de Supervisión Nacional. </t>
  </si>
  <si>
    <t xml:space="preserve">Se acompañan antecedentes financieros correspondientes al año 2019,  aprobados por el Subdepartamento de Supervisión Financiera Nacional. </t>
  </si>
  <si>
    <t xml:space="preserve">Certificado de Antecedentes financieros, correspondientes al año 2019, aprobados por  USUFI </t>
  </si>
  <si>
    <t>Se acompaña Certificado financiero de la Institución, correspondiente al año 2019, aprobado por el  Subdepartamento de Supervisión Nacional.</t>
  </si>
  <si>
    <t xml:space="preserve">Antecedentes financieros correspondientes al año 2018 aprobados por el Subdepartamento de Supervisión Financiera Nacional.
</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</si>
  <si>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</si>
  <si>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</si>
  <si>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</si>
  <si>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 xml:space="preserve">Presidente y Representante Legal: Yasna Cancino Rosson,
Secretario: Ricardo Kaid Sepúlveda
Tesorero: Mario Enrique Moreno Cancino
Primer Vicepresidenta: Yasna del Carmen Cancino Rosson
Segundo Vicepresidente: Manuel Antonio Hidalgo Carrasco
Directores: 
Juan Marcelo Bruno Parada
Bibiana del Carmen Urrutia Ferrada
</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</si>
  <si>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</si>
  <si>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</si>
  <si>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</si>
  <si>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</si>
  <si>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</si>
  <si>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</si>
  <si>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</si>
  <si>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</si>
  <si>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</si>
  <si>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</si>
  <si>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Se acompaña certificado financiero , correspondiente al año 2019, APROBADOS del  Sub Departamento de Supervisión Financiera Nacional.</t>
  </si>
  <si>
    <t xml:space="preserve">Se acompañan antecednetes financieros año 2018 aprobado por el Subdepartamento de Supervisión Financiera. </t>
  </si>
  <si>
    <t>Certificado Financiero 2019  aprobado por el Subdepartamento de Supervisión financiera.</t>
  </si>
  <si>
    <t xml:space="preserve">Se acompaña Certificado de Antecedentes Financieros Institucionales 2019, aprobados por el  Subdepartamento de Supervisión Financiera Nacional.
</t>
  </si>
  <si>
    <t>Se acompaña antecedentes Financieros correspondiente al año 2019, aprobados por USUFI</t>
  </si>
  <si>
    <t xml:space="preserve">Director Ejecutivo: Judith Ivonne Villagrán Molina y Humberto Barrera Ruz,
Pbro. Benjamín Retamales Núñez, en temas relacionados con el Centro Comunitario Nazareth de Yerbas Buenas.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</si>
  <si>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</si>
  <si>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</si>
  <si>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</si>
  <si>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</si>
  <si>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</si>
  <si>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</si>
  <si>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 xml:space="preserve">Pbro. Jaime Cesar Ortiz de Lazcano Piquer                  Mandato General: Roberto Gilbo Povish,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</si>
  <si>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</si>
  <si>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</si>
  <si>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</si>
  <si>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</si>
  <si>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</si>
  <si>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</si>
  <si>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</si>
  <si>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</si>
  <si>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Vigencia extendido por el SRCeI, folio Nº 500238320388, de fecha 10 de julio de 2019.</t>
  </si>
  <si>
    <t>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t>
  </si>
  <si>
    <t>24 de octubre de 2019, según se informa en el certificado de directorio de persona jurídica sin fines de lucro, extendido por el Servicio de Registro Civil e Identificación, folio Nº 500320869520, de fecha 20 de mayo de 2020.</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</si>
  <si>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</si>
  <si>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</si>
  <si>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</si>
  <si>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</si>
  <si>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</si>
  <si>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</si>
  <si>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</si>
  <si>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</si>
  <si>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</si>
  <si>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</si>
  <si>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</si>
  <si>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</si>
  <si>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</si>
  <si>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</si>
  <si>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</si>
  <si>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</si>
  <si>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</si>
  <si>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</si>
  <si>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</si>
  <si>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</si>
  <si>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</si>
  <si>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</si>
  <si>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</si>
  <si>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</si>
  <si>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</si>
  <si>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</si>
  <si>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</si>
  <si>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</si>
  <si>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</si>
  <si>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</si>
  <si>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</si>
  <si>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</si>
  <si>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</si>
  <si>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</si>
  <si>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</si>
  <si>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</si>
  <si>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</si>
  <si>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</si>
  <si>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</si>
  <si>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</si>
  <si>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</si>
  <si>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</si>
  <si>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</si>
  <si>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</si>
  <si>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</si>
  <si>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</si>
  <si>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</si>
  <si>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</si>
  <si>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</si>
  <si>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</si>
  <si>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</si>
  <si>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</si>
  <si>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</si>
  <si>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</si>
  <si>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</si>
  <si>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</si>
  <si>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</si>
  <si>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</si>
  <si>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</si>
  <si>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</si>
  <si>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</si>
  <si>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</si>
  <si>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</si>
  <si>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</si>
  <si>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</si>
  <si>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</si>
  <si>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</si>
  <si>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</si>
  <si>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</si>
  <si>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</si>
  <si>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</si>
  <si>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</si>
  <si>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</si>
  <si>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</si>
  <si>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</si>
  <si>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</si>
  <si>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</si>
  <si>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</si>
  <si>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</si>
  <si>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</si>
  <si>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</si>
  <si>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</si>
  <si>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</si>
  <si>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</si>
  <si>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</si>
  <si>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</si>
  <si>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</si>
  <si>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</si>
  <si>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</si>
  <si>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</si>
  <si>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</si>
  <si>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</si>
  <si>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</si>
  <si>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</si>
  <si>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</si>
  <si>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</si>
  <si>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</si>
  <si>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</si>
  <si>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</si>
  <si>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</si>
  <si>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</si>
  <si>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</si>
  <si>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</si>
  <si>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</si>
  <si>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</si>
  <si>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</si>
  <si>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</si>
  <si>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</si>
  <si>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</si>
  <si>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</si>
  <si>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</si>
  <si>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</si>
  <si>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</si>
  <si>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</si>
  <si>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</si>
  <si>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</si>
  <si>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</si>
  <si>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</si>
  <si>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</si>
  <si>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</si>
  <si>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</si>
  <si>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</si>
  <si>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</si>
  <si>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</si>
  <si>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</si>
  <si>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</si>
  <si>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</si>
  <si>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COIHAIQUE</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</si>
  <si>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</si>
  <si>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</si>
  <si>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</si>
  <si>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</si>
  <si>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</si>
  <si>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</si>
  <si>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</si>
  <si>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</si>
  <si>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</si>
  <si>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</si>
  <si>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</si>
  <si>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</si>
  <si>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</si>
  <si>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</si>
  <si>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</si>
  <si>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</si>
  <si>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</si>
  <si>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</si>
  <si>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</si>
  <si>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</si>
  <si>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</si>
  <si>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</si>
  <si>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LLAYLLAY</t>
  </si>
  <si>
    <t>OLMUE</t>
  </si>
  <si>
    <t>PUCHUNCAVI</t>
  </si>
  <si>
    <t>PUTAENDO</t>
  </si>
  <si>
    <t>CURACAVI</t>
  </si>
  <si>
    <t>YUNGAY</t>
  </si>
  <si>
    <t>CARAHUE</t>
  </si>
  <si>
    <t>LAUTARO</t>
  </si>
  <si>
    <t>NUEVA IMPERIAL</t>
  </si>
  <si>
    <t>CARTAGENA</t>
  </si>
  <si>
    <t>CHAÑARAL</t>
  </si>
  <si>
    <t>CONCON</t>
  </si>
  <si>
    <t>HUALAIHUE</t>
  </si>
  <si>
    <t>HUASCO</t>
  </si>
  <si>
    <t>LOS VILOS</t>
  </si>
  <si>
    <t>MARIA ELENA</t>
  </si>
  <si>
    <t>MAULLIN</t>
  </si>
  <si>
    <t>PELARCO</t>
  </si>
  <si>
    <t>TOCOPILLA</t>
  </si>
  <si>
    <t>TOME</t>
  </si>
  <si>
    <t>PETORCA</t>
  </si>
  <si>
    <t>MAFIL</t>
  </si>
  <si>
    <t>FREIRE</t>
  </si>
  <si>
    <t>LONCOCHE</t>
  </si>
  <si>
    <t>PITRUFQUEN</t>
  </si>
  <si>
    <t>PADRE LAS CASAS</t>
  </si>
  <si>
    <t>DIEGO DE ALMAGRO</t>
  </si>
  <si>
    <t>LLANQUIHUE</t>
  </si>
  <si>
    <t>PUCON</t>
  </si>
  <si>
    <t>CURACAUTIN</t>
  </si>
  <si>
    <t>GALVARINO</t>
  </si>
  <si>
    <t>CHILLAN VIEJO</t>
  </si>
  <si>
    <t>CODEGUA</t>
  </si>
  <si>
    <t>MARIA PINTO</t>
  </si>
  <si>
    <t>GORBEA</t>
  </si>
  <si>
    <t>SAN PEDRO DE ATACAMA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</si>
  <si>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</si>
  <si>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</si>
  <si>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</si>
  <si>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</si>
  <si>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</si>
  <si>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</si>
  <si>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</si>
  <si>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</si>
  <si>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</si>
  <si>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</si>
  <si>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</si>
  <si>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</si>
  <si>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</si>
  <si>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</si>
  <si>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</si>
  <si>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</si>
  <si>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</si>
  <si>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</si>
  <si>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</si>
  <si>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</si>
  <si>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</si>
  <si>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</si>
  <si>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</si>
  <si>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</si>
  <si>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</si>
  <si>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</si>
  <si>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</si>
  <si>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</si>
  <si>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</si>
  <si>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</si>
  <si>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SAN PABLO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</si>
  <si>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</si>
  <si>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</si>
  <si>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</si>
  <si>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</si>
  <si>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</si>
  <si>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</si>
  <si>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</si>
  <si>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</si>
  <si>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</si>
  <si>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</si>
  <si>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</si>
  <si>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</si>
  <si>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</si>
  <si>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</si>
  <si>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</si>
  <si>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</si>
  <si>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</si>
  <si>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</si>
  <si>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</si>
  <si>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</si>
  <si>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</si>
  <si>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</si>
  <si>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</si>
  <si>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</si>
  <si>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</si>
  <si>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</si>
  <si>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</si>
  <si>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RENAICO</t>
  </si>
  <si>
    <t>VICHUQUEN</t>
  </si>
  <si>
    <t>SAN RAFAEL</t>
  </si>
  <si>
    <t>RINCONADA</t>
  </si>
  <si>
    <t>ROMERAL</t>
  </si>
  <si>
    <t>EL TABO</t>
  </si>
  <si>
    <t>PAIGUANO</t>
  </si>
  <si>
    <t>LA HIGUERA</t>
  </si>
  <si>
    <t>EL CARMEN</t>
  </si>
  <si>
    <t xml:space="preserve">Presidente: Obispo (H) Neftalí Aravena Bravo,
Poder: Superintendente Distrito Concepción: Olga Romero Sanzana, 
</t>
  </si>
  <si>
    <t xml:space="preserve">Certificado de vigencia, folio Nº 66460565, de 17 de mayo de 2019, del Servicio de Registro Civil e Identificación.
</t>
  </si>
  <si>
    <t xml:space="preserve">Fono fijo: 52-2247556
Fono celular: 9-68328551
</t>
  </si>
  <si>
    <t xml:space="preserve">Angachilla, Km. 5, Parcela Arquenco, S/N,  Valdivia, 
</t>
  </si>
  <si>
    <t>70015680K</t>
  </si>
  <si>
    <t>70717000K</t>
  </si>
  <si>
    <t>80066523K</t>
  </si>
  <si>
    <t>71877800K</t>
  </si>
  <si>
    <t>72363900K</t>
  </si>
  <si>
    <t>69240100K</t>
  </si>
  <si>
    <t>75187300K</t>
  </si>
  <si>
    <t>69020200K</t>
  </si>
  <si>
    <t>61607900K</t>
  </si>
  <si>
    <t>65316310K</t>
  </si>
  <si>
    <t>69080400K</t>
  </si>
  <si>
    <t>69254000K</t>
  </si>
  <si>
    <t>65469480K</t>
  </si>
  <si>
    <t>69072300K</t>
  </si>
  <si>
    <t>69250500K</t>
  </si>
  <si>
    <t>69060700K</t>
  </si>
  <si>
    <t>69180500K</t>
  </si>
  <si>
    <t>69170100K</t>
  </si>
  <si>
    <t>69264400K</t>
  </si>
  <si>
    <t>69150400K</t>
  </si>
  <si>
    <t>69130700K</t>
  </si>
  <si>
    <t>69191500K</t>
  </si>
  <si>
    <t>65766670K</t>
  </si>
  <si>
    <t>69071700K</t>
  </si>
  <si>
    <t>69220400K</t>
  </si>
  <si>
    <t>65070018K</t>
  </si>
  <si>
    <t>65087837K</t>
  </si>
  <si>
    <t>69200700K</t>
  </si>
  <si>
    <t>69151000K</t>
  </si>
  <si>
    <t>69030600K</t>
  </si>
  <si>
    <t>69120300K</t>
  </si>
  <si>
    <t>65114762K</t>
  </si>
  <si>
    <t>69265000K</t>
  </si>
  <si>
    <t>65076983K</t>
  </si>
  <si>
    <t>65095565K</t>
  </si>
  <si>
    <t>Asociación Comunitá Papa Giovanni XXIII</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</si>
  <si>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</si>
  <si>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</si>
  <si>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 xml:space="preserve">Gianni Casadei,  
Juan Acuña Montero, 
</t>
  </si>
  <si>
    <t xml:space="preserve">Fono 226960491 </t>
  </si>
  <si>
    <t>apgxxiiiadmchile@gmail.com</t>
  </si>
  <si>
    <t>Certificado de Antecedentes Financieros correspondientes al año 2019, aprobados por el  Subdepartamento de Supervisión Financiera Nacional.</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</si>
  <si>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</si>
  <si>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</si>
  <si>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</si>
  <si>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</si>
  <si>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</si>
  <si>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</si>
  <si>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</si>
  <si>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</si>
  <si>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</si>
  <si>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</si>
  <si>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</si>
  <si>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</si>
  <si>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</si>
  <si>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Se acompañan Antecedentes Financieros, correspondientes al año 2010, aprobados por el Subdepartamento  de Supervisión Financiera Nacional.</t>
  </si>
  <si>
    <t xml:space="preserve">Asociación Trascender </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</si>
  <si>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</si>
  <si>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</si>
  <si>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</si>
  <si>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</si>
  <si>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</si>
  <si>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</si>
  <si>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</si>
  <si>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</si>
  <si>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 xml:space="preserve">no tiene </t>
  </si>
  <si>
    <t>Se acompañan antecedentes financieros año 2014, aprobados por el Departamento de Administración y Finanzas</t>
  </si>
  <si>
    <t xml:space="preserve">Certificado de vigencia Folio N° 500315544859, de 07 de mayo de 2020, emitido por el Servicio de Registro Civil e Identificación.
</t>
  </si>
  <si>
    <t xml:space="preserve">Certificado de antecedentes financieros correspondientes al año 2019, aprobado por el Subdepartamento de Supervisión Financiera Nacional. </t>
  </si>
  <si>
    <t>Aldeas Infantiles S.O.S.  -Concepción</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</si>
  <si>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</si>
  <si>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</si>
  <si>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</si>
  <si>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</si>
  <si>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</si>
  <si>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</si>
  <si>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</si>
  <si>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 xml:space="preserve">Los Leones Nº 382, 5º piso, oficina 501, Providencia.
</t>
  </si>
  <si>
    <t xml:space="preserve"> 3347018-3347019</t>
  </si>
  <si>
    <t>aisos@aldeasinfantiles.cl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</si>
  <si>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</si>
  <si>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</si>
  <si>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</si>
  <si>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</si>
  <si>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</si>
  <si>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</si>
  <si>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 xml:space="preserve">25 de julio de 2006, a 25 de julio de 2007
</t>
  </si>
  <si>
    <t xml:space="preserve">Manuel Rodríguez Velis </t>
  </si>
  <si>
    <t xml:space="preserve">Los Leones Nº382, 5º piso, oficina 501, Región Metropolitana.
</t>
  </si>
  <si>
    <t xml:space="preserve"> 2329622 – 2329785</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</si>
  <si>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</si>
  <si>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</si>
  <si>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</si>
  <si>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</si>
  <si>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</si>
  <si>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</si>
  <si>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</si>
  <si>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</si>
  <si>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</si>
  <si>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Salida Sur sin número, comuna de Puerto Varas.
</t>
  </si>
  <si>
    <t>puerto varas</t>
  </si>
  <si>
    <t xml:space="preserve"> (65) 311135 – 311136</t>
  </si>
  <si>
    <t>aldeapuertovaras@tie.cl</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</si>
  <si>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</si>
  <si>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</si>
  <si>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</si>
  <si>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</si>
  <si>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</si>
  <si>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</si>
  <si>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</si>
  <si>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</si>
  <si>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</si>
  <si>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Avenida Retiro Nº 950, Quilpue, Quinta Región.
</t>
  </si>
  <si>
    <t xml:space="preserve"> Quilpue</t>
  </si>
  <si>
    <t xml:space="preserve">(32) 915309. </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</si>
  <si>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</si>
  <si>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</si>
  <si>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</si>
  <si>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</si>
  <si>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</si>
  <si>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</si>
  <si>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De 22 de marzo de 2004 al 22 de marzo de 2006.</t>
  </si>
  <si>
    <t>Alfonso Leppes Navarrete</t>
  </si>
  <si>
    <t>Avenida Morro de Arica Nº8732, Antofagasta.</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</si>
  <si>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</si>
  <si>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</si>
  <si>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</si>
  <si>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</si>
  <si>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</si>
  <si>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</si>
  <si>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</si>
  <si>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</si>
  <si>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 xml:space="preserve">Av Los Leones Nº382, 5º piso, oficina 501, comuna de Providencia.
</t>
  </si>
  <si>
    <t>3347018 – 3347019</t>
  </si>
  <si>
    <t xml:space="preserve">Se acompaña antecedentes financieros año 2007, aprobado por la Unidad de Supervisión Nacional.  </t>
  </si>
  <si>
    <t>Arzobispado de Antofagasta</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</si>
  <si>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</si>
  <si>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</si>
  <si>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</si>
  <si>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Casilla E</t>
  </si>
  <si>
    <t>Antecedentes Financieros correspondientes al año 2018, aprobados por el Subdepartamento de Supervisión Financiera Nacional.</t>
  </si>
  <si>
    <t>Arzobispado de Concepción</t>
  </si>
  <si>
    <t xml:space="preserve">Mons. Antonio Moreno Casamitjana </t>
  </si>
  <si>
    <t xml:space="preserve">Barros Arana Nº544, 4º piso. Concepción.
</t>
  </si>
  <si>
    <t xml:space="preserve"> (41) 227636</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</si>
  <si>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</si>
  <si>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</si>
  <si>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</si>
  <si>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</si>
  <si>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</si>
  <si>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</si>
  <si>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</si>
  <si>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</si>
  <si>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</si>
  <si>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</si>
  <si>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</si>
  <si>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</si>
  <si>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</si>
  <si>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</si>
  <si>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</si>
  <si>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 xml:space="preserve">Avenida Olimpia Nº 1401, ciudad de Temuco, Novena Región.
</t>
  </si>
  <si>
    <t>Teléfono: (045) 265191</t>
  </si>
  <si>
    <t>Correo electrónico: ymcatemuco@tie.cl</t>
  </si>
  <si>
    <t>Se acompaña certificado financiero de abril de 2006, aprobado por la Unidad de Auditoria Interna.</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</si>
  <si>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</si>
  <si>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</si>
  <si>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</si>
  <si>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</si>
  <si>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</si>
  <si>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</si>
  <si>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</si>
  <si>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</si>
  <si>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NO APARECE</t>
  </si>
  <si>
    <t xml:space="preserve">
Correo electrónico: hogardelnino@gmail.com</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</si>
  <si>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</si>
  <si>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</si>
  <si>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</si>
  <si>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</si>
  <si>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</si>
  <si>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</si>
  <si>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</si>
  <si>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</si>
  <si>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</si>
  <si>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</si>
  <si>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</si>
  <si>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</si>
  <si>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</si>
  <si>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</si>
  <si>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</si>
  <si>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</si>
  <si>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</si>
  <si>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</si>
  <si>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</si>
  <si>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</si>
  <si>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 xml:space="preserve">Calle Freire Nº 856, Concepción, Región del Bío Bío
Millabú Nº927, comuna de San Pedro de la Paz, Provincia de Concepción.
</t>
  </si>
  <si>
    <t>Fono : 041- 974815</t>
  </si>
  <si>
    <t>Correo electrónico: clubleonesconcepcion@tie.cl</t>
  </si>
  <si>
    <t xml:space="preserve">Se acompaña Certificado Financiero, correspondiente al año 2009, aprobado por el Subdepartamento de Supervisión Financiera Nacional. </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</si>
  <si>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</si>
  <si>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</si>
  <si>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</si>
  <si>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</si>
  <si>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</si>
  <si>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</si>
  <si>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</si>
  <si>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</si>
  <si>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</si>
  <si>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LAJA</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</si>
  <si>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</si>
  <si>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</si>
  <si>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 xml:space="preserve">Congregación  del Amor Misericordioso   </t>
  </si>
  <si>
    <t xml:space="preserve">Hna. Amalia Hoffman Villalobos       </t>
  </si>
  <si>
    <t xml:space="preserve">General Amengual Nº420, Estación Central.
</t>
  </si>
  <si>
    <t>Fono 7781187 – 7792486</t>
  </si>
  <si>
    <t xml:space="preserve">Marifariasam@hotmail.com
Hogarrefugio@gmail.com
</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</si>
  <si>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</si>
  <si>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</si>
  <si>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</si>
  <si>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</si>
  <si>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 xml:space="preserve">Infantes N° 407, comuna de Copiapó, Región de Atacama.
</t>
  </si>
  <si>
    <t>copiapo</t>
  </si>
  <si>
    <t>Fono: 052-524175</t>
  </si>
  <si>
    <t>Email: liceopolitecnicobelencopiapo@gmail.com</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</si>
  <si>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</si>
  <si>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</si>
  <si>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</si>
  <si>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 xml:space="preserve">Avenida Chile España N° 1163, comuna de Providencia, Región Metropolitana. 
</t>
  </si>
  <si>
    <t>providencia</t>
  </si>
  <si>
    <t>Fono 2092383</t>
  </si>
  <si>
    <t>Se acompaña Certificado de  Antecedentes Financieros, correspondientes al año 2016, aprobados por el Subdepartamento de Supervisión Financiera.</t>
  </si>
  <si>
    <t xml:space="preserve">Congregación  Hermanas Carmelitas Teresas de San José </t>
  </si>
  <si>
    <t xml:space="preserve">Hna. María Anunciación Gil Tomé, 
Hna. María del Carmen Miguel Rodríguez, 
Hna. Edith del Carmen Farías Nuñez, 
</t>
  </si>
  <si>
    <t xml:space="preserve">Miguel Angel Parra Nº1205, Chillán Viejo.
</t>
  </si>
  <si>
    <t>chillan viejo</t>
  </si>
  <si>
    <t>Fono (42) 260819</t>
  </si>
  <si>
    <t xml:space="preserve">hogarteresatoda@yahoo.es
teresatodachile@yahoo.es
</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</si>
  <si>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</si>
  <si>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</si>
  <si>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</si>
  <si>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</si>
  <si>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</si>
  <si>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</si>
  <si>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
</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</si>
  <si>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</si>
  <si>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</si>
  <si>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</si>
  <si>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Hna. Silvia Teresa Araya Maldonado, </t>
  </si>
  <si>
    <t xml:space="preserve">Romero N° 2757, Santiago.
</t>
  </si>
  <si>
    <t>Fono 6815245</t>
  </si>
  <si>
    <t xml:space="preserve"> hogarsanfranciscoderegis@gmail.com. 
                            hogartcb@gmail.com </t>
  </si>
  <si>
    <t>Se acompaña Balance General y Balance Clasificado, correspondiente al año 2014, aprobado por el Subdepartamento de Supervisión Financiera Nacional.</t>
  </si>
  <si>
    <t xml:space="preserve">Congregación Hermanas Hospitalarias del Sacratísimo Corazón de Jesús   </t>
  </si>
  <si>
    <t>Frida del Carmen Bustos Valenzuela</t>
  </si>
  <si>
    <t xml:space="preserve">Fernández Albano Nº171, La Cisterna.
</t>
  </si>
  <si>
    <t>Fono 7108135</t>
  </si>
  <si>
    <t xml:space="preserve">Correo electrónico: hnafrida@gmail.com </t>
  </si>
  <si>
    <t>Se acompaña Certificado de Antecedentes Financieros correspondientes al año 2012, de fecha 22 de noviembre de 2013, aprobado por el Subdepartamento de Supervisión Financiera Nacional.</t>
  </si>
  <si>
    <t>Congregación Hermanas Terciarias Capuchinas de la Sagrada Familia</t>
  </si>
  <si>
    <t xml:space="preserve">Hermana Rosalba Gómez Duque             
Hermana Marta Cecilia Ibáñez Valdebenito   
</t>
  </si>
  <si>
    <t xml:space="preserve">Roberto Ovalle Nº100, Comuna de Penco, VIII Región.
</t>
  </si>
  <si>
    <t>penco</t>
  </si>
  <si>
    <t xml:space="preserve">Fono (41) 2458900 – 2451860 </t>
  </si>
  <si>
    <t>hogarsantacatalina@tie.cl</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</si>
  <si>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</si>
  <si>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</si>
  <si>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</si>
  <si>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</si>
  <si>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</si>
  <si>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</si>
  <si>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Congregación de las Religiosas Franciscanas Misioneras del Sagrado Corazón  </t>
  </si>
  <si>
    <t>Hna. María Lorenzon Vanzetto</t>
  </si>
  <si>
    <t xml:space="preserve">Pedro Aguirre Cerda Nº305, La Cisterna.
</t>
  </si>
  <si>
    <t>La Cisterna.</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</si>
  <si>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</si>
  <si>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</si>
  <si>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</si>
  <si>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</si>
  <si>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Hna. Florisia Myriam Vásquez Hernández,</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</si>
  <si>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</si>
  <si>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</si>
  <si>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</si>
  <si>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</si>
  <si>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</si>
  <si>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</si>
  <si>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 xml:space="preserve">Lord Cochrane Nº 613 B, Puerto Aysén.
</t>
  </si>
  <si>
    <t>Puerto Aysén</t>
  </si>
  <si>
    <t>Fono (67) 332806,</t>
  </si>
  <si>
    <t>.hogargiorgi@gmail.com
hogareg@entelchile.net
hogarelangel@123.cl</t>
  </si>
  <si>
    <t xml:space="preserve">Se acompaña Certificado de Antecedentes Financieros correspondientes al año 2014, aprobados por el Subdepartamento de Supervisión Financiera Nacional.
</t>
  </si>
  <si>
    <t xml:space="preserve">Barros Arana N° 162, Oficina 101, Concepción, Región del Biobío. 
Teléfonos: 412767056
Celular: +56974305923
</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</si>
  <si>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</si>
  <si>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</si>
  <si>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 xml:space="preserve">Superior Provincial Rvdo. Leonardo Santibáñez Martínez 
-Rvdo. Ecónomo Provincial Padre Jorge Rivera Smith   </t>
  </si>
  <si>
    <t xml:space="preserve">Volcán Callaqui Nº 5876, Nuevo Amanecer. La Florida.
</t>
  </si>
  <si>
    <t>la florida</t>
  </si>
  <si>
    <t xml:space="preserve">Fono 2841730
</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</si>
  <si>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</si>
  <si>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</si>
  <si>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</si>
  <si>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</si>
  <si>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</si>
  <si>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colina</t>
  </si>
  <si>
    <t>Fono 5512226- 8441528
Celular: 09- 77470074</t>
  </si>
  <si>
    <t>Se acompaña Certificado Notarial correspondiente al año 2007, de fecha 08 de julio de 2008, aprobado por la Unidad de Supervisión Financiera Nacional.</t>
  </si>
  <si>
    <t xml:space="preserve">Presidente: 
Carolina Murgas Reinoso, 
Secretario: 
Álvaro Manterola Lazcano,           
Tesorero
Adrian Alexander Vergara Baygorria, 
1era Directora:
Olga Serey Vidal, 
</t>
  </si>
  <si>
    <t xml:space="preserve">De 03 de febrero de 2020 al 03 de febrero de 2022.
</t>
  </si>
  <si>
    <t>Se acompaña n antecedentes financieros año 2019 aprobado por el  Sub Departamento de Supervisión Financiera Nacional.</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</si>
  <si>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</si>
  <si>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</si>
  <si>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</si>
  <si>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</si>
  <si>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</si>
  <si>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</si>
  <si>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</si>
  <si>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</si>
  <si>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</si>
  <si>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</si>
  <si>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</si>
  <si>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</si>
  <si>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</si>
  <si>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</si>
  <si>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</si>
  <si>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</si>
  <si>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</si>
  <si>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</si>
  <si>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</si>
  <si>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 xml:space="preserve">Pasaje Mauco N°52, Villa Galilea, Valdivia, Región de Los Rios.
</t>
  </si>
  <si>
    <t>valdivia</t>
  </si>
  <si>
    <t xml:space="preserve">Teléfono: 996739075
</t>
  </si>
  <si>
    <t>amulenpro@gmail.com</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</si>
  <si>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</si>
  <si>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</si>
  <si>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</si>
  <si>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</si>
  <si>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</si>
  <si>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</si>
  <si>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</si>
  <si>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</si>
  <si>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las condes</t>
  </si>
  <si>
    <t xml:space="preserve">Fono 2314772 </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</si>
  <si>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</si>
  <si>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</si>
  <si>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</si>
  <si>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</si>
  <si>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</si>
  <si>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</si>
  <si>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</si>
  <si>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</si>
  <si>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</si>
  <si>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 xml:space="preserve">Aníbal Pinto Nº 550, comuna de Lautaro, IX región
Casilla Nº 29
</t>
  </si>
  <si>
    <t>lautaro</t>
  </si>
  <si>
    <t>Fono 045-532408</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</si>
  <si>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</si>
  <si>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</si>
  <si>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</si>
  <si>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Certificado de vigencia Folio N° 500180288665, emitido con fecha 16 de abril de 2018, por el Servicio de Registro Civil e Identificación.</t>
  </si>
  <si>
    <t>Preocuparse en forma integral del problema que plantea la persona autista y propiciar los servicios que cubren toda la vida del inválido.</t>
  </si>
  <si>
    <t xml:space="preserve">Presidenta: Elizabeth Valencia González
Secretaria: Gudelia Álvarez Santander
Tesorera: Libertad Pons Aravena
Directores: 
Delfina Nancy Prado Farías
Teresa Nuñez San Martín
</t>
  </si>
  <si>
    <t xml:space="preserve">Del 09 de marzo de 2019 a 09 de marzo de 2021. </t>
  </si>
  <si>
    <t xml:space="preserve">Presidenta: Elizabeth Valencia González, </t>
  </si>
  <si>
    <t xml:space="preserve">Avenida Santa Inés N° 2606, esquina Gorrión s/n, Población Libertad, Viña del Mar, Quinta Región.
</t>
  </si>
  <si>
    <t>(32)  2694515</t>
  </si>
  <si>
    <t xml:space="preserve">aspautquintaregión@gmail.com
</t>
  </si>
  <si>
    <t>Se acompaña Certificado de Antecedentes Financieros años 2018 aprobados por el Subdepartamento de Supervisión Financiera Nacional.</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</si>
  <si>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</si>
  <si>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</si>
  <si>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</si>
  <si>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</si>
  <si>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</si>
  <si>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21 de septiembre de 2014  al 21 de septiembre de 2019</t>
  </si>
  <si>
    <t xml:space="preserve">Presidente: Critchan Alejandro Herrera Parra, 
</t>
  </si>
  <si>
    <t xml:space="preserve">Huérfano Nº 1044, oficina 905. Santiago.
</t>
  </si>
  <si>
    <t>Fono: 226726181</t>
  </si>
  <si>
    <t xml:space="preserve">luis.echavarria@colaborasalud.cl
</t>
  </si>
  <si>
    <t>Certificado Financiero correspondiente al año 2015, aprobado por el Departamento de Administración y Finanzas.</t>
  </si>
  <si>
    <t>Corporación Centro de Apoyo y Formación Integral Tarapacá CEAFIT.</t>
  </si>
  <si>
    <t>71.965.100-3</t>
  </si>
  <si>
    <t>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</si>
  <si>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</si>
  <si>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</si>
  <si>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</si>
  <si>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</si>
  <si>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</si>
  <si>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</si>
  <si>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Avenida Tucapel Nº 2277, Población San José, comuna de Arica.
</t>
  </si>
  <si>
    <t xml:space="preserve">Fono (58) 245523. 
</t>
  </si>
  <si>
    <t xml:space="preserve"> ceafit@hotmail.com / ceafit@gmail.com </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</si>
  <si>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</si>
  <si>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</si>
  <si>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</si>
  <si>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</si>
  <si>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</si>
  <si>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</si>
  <si>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</si>
  <si>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</si>
  <si>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</si>
  <si>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</si>
  <si>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</si>
  <si>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</si>
  <si>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</si>
  <si>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</si>
  <si>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</si>
  <si>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</si>
  <si>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Cada dos Años.
</t>
  </si>
  <si>
    <t>De 10 de Mayo de 2014 a 10 de Mayo de 2016.</t>
  </si>
  <si>
    <t xml:space="preserve">Presidente: Matías Federico Marchant Reyes, 
Director ejecutivo: Camilo Morales Retamal,
</t>
  </si>
  <si>
    <t xml:space="preserve">Las Margaritas Nº 2360, comuna de Renca, Región Metropolitana.
Calle Los Acebos Nº 3574 , Huamachuco II, Renca.
</t>
  </si>
  <si>
    <t>renca</t>
  </si>
  <si>
    <t>Fono: 6467819</t>
  </si>
  <si>
    <t xml:space="preserve">directoracasadelcerro@gmail.com 
www.casadelcerro.cl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</si>
  <si>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</si>
  <si>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</si>
  <si>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</si>
  <si>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</si>
  <si>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</si>
  <si>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</si>
  <si>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</si>
  <si>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</si>
  <si>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</si>
  <si>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</si>
  <si>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</si>
  <si>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</si>
  <si>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</si>
  <si>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</si>
  <si>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</si>
  <si>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</si>
  <si>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</si>
  <si>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</si>
  <si>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</si>
  <si>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</si>
  <si>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</si>
  <si>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</si>
  <si>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</si>
  <si>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</si>
  <si>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</si>
  <si>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</si>
  <si>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</si>
  <si>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</si>
  <si>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</si>
  <si>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</si>
  <si>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Población Frei, Francisco Bilbao Nº 1519, Arica, 
</t>
  </si>
  <si>
    <t xml:space="preserve">fono (58) 2470009
</t>
  </si>
  <si>
    <t xml:space="preserve"> creearica@hotmail.com</t>
  </si>
  <si>
    <t xml:space="preserve">Se acompaña certificado financiero correspondiente al año 2016, y se remite al Subdepartamento de Supervisión Financiera Nacional para aprobación. </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</si>
  <si>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</si>
  <si>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</si>
  <si>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</si>
  <si>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Certificado de Vigencia de Persona Jurídica Sin Fines de Lucro, Folio Nº 500230145458, de 30 de mayo de 2019, del Servicio de Registro Civil e Identificación.</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</si>
  <si>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</si>
  <si>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 xml:space="preserve">Presidenta: 
Jacqueline Roumeau Cresta, 
Vicepresidente: 
Roberto Carrizo Pozo,
Secretaria: 
Marianella  Roumeau Cresta, 
Tesorero: 
Jorge Iturrieta Quintanilla
</t>
  </si>
  <si>
    <t>Durarán 2 años en sus cargos, pudiendo ser reelegidos.</t>
  </si>
  <si>
    <t xml:space="preserve">18 de abril de 2018 </t>
  </si>
  <si>
    <t xml:space="preserve">Presidenta:  Jacqueline Roumeau Cresta          </t>
  </si>
  <si>
    <t xml:space="preserve">Lira N° 1652 de Santiago Centro.
</t>
  </si>
  <si>
    <t>Teléfono:  (02) 25558672</t>
  </si>
  <si>
    <t>coartre@coartre.cl</t>
  </si>
  <si>
    <t>Se acompaña Certificado financiero correspondiente al año 2018, aprobado Sub Departamento de Supervisión Financiera Nacional</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</si>
  <si>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</si>
  <si>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</si>
  <si>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</si>
  <si>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</si>
  <si>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</si>
  <si>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Agosto de 2017. Nombramiento Director Suplente: 10 de junio de 2019 al 31 de diciembre de 2012.</t>
  </si>
  <si>
    <t xml:space="preserve">PPresidente del Consejo Directivo: Sergio Vallejos Carle.
Director General Suplente: Gonzalo Felipe Contreras Reyes, RUN N° 13.795.783-3
</t>
  </si>
  <si>
    <t xml:space="preserve">Freire Nº 1220, Concepción, Octava Región. 
</t>
  </si>
  <si>
    <t>concepcion</t>
  </si>
  <si>
    <t xml:space="preserve">Fono (41) 2735951- 2735950
</t>
  </si>
  <si>
    <t>dirgen@cajbiobio.cl</t>
  </si>
  <si>
    <t>Casilla 647, Concepción</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</si>
  <si>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</si>
  <si>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</si>
  <si>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</si>
  <si>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</si>
  <si>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</si>
  <si>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</si>
  <si>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Sotomayor 728, segundo piso, Iquique, Primera Región.
</t>
  </si>
  <si>
    <t>iquique</t>
  </si>
  <si>
    <t>Fono (57) 532160-  532162</t>
  </si>
  <si>
    <t xml:space="preserve"> dirgen@cajta.cl</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</si>
  <si>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</si>
  <si>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</si>
  <si>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</si>
  <si>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</si>
  <si>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</si>
  <si>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</si>
  <si>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Condell Nº 1231, quinto piso, comuna de Valparaíso, Quinta Región.
</t>
  </si>
  <si>
    <t>valpariso</t>
  </si>
  <si>
    <t>Teléfonos- 32-2161300</t>
  </si>
  <si>
    <t xml:space="preserve"> directorageneral@cajval.cl</t>
  </si>
  <si>
    <t>Corporación de Asistencia Judicial de la Región Metropolitana</t>
  </si>
  <si>
    <t>Corporación</t>
  </si>
  <si>
    <t>si tiene Consejo Directivo</t>
  </si>
  <si>
    <t xml:space="preserve">El/la SEREMI de Justicia y D.D.H.H. de la RM, miembro del Consejo Directivo, durará mientras permanezca en su cargo. Respecto de los abogados de libre ejercicio de la profesión, durarán 2 años en sus funciones.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</si>
  <si>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</si>
  <si>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Director General (S) Alejandro Andrés Díaz Letelier
Secretaria Regional Ministerial de Justicia y D.D.H.H. RM: Carolina Lavín Aliaga
</t>
  </si>
  <si>
    <t xml:space="preserve">Agustinas Nº 1416, comuna de Santiago, Región Metropolitana
</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</si>
  <si>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</si>
  <si>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</si>
  <si>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No se acompañan. Aplica Informe Jurídico N° 09, de fecha 14 de marzo de 2011 del Departamento Jurídico y Dictamen N° 070791, de 2009, de la Contraloría General de la República.</t>
  </si>
  <si>
    <t>18 de mayo de 2020 al 18 de mayo de 2021</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</si>
  <si>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</si>
  <si>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Teléfono: 51-2750123 y 56979374253</t>
  </si>
  <si>
    <t>Correo electrónico: casamontana@yahoo.com                            mauricio.montero.ts@gmail.com</t>
  </si>
  <si>
    <t xml:space="preserve">
 Corporación Centro de Estudios para la Educación, El Riesgo Social y el Derecho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</si>
  <si>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</si>
  <si>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Certificado de Vigencia Folio Nº 500199046275, de fecha 30 de octubre de 2018, del Servicio de Registro Civil e Identificación.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</si>
  <si>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</si>
  <si>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</si>
  <si>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05 años.</t>
  </si>
  <si>
    <t>Del 26 de noviembre de 2018 al 26 de noviembre de 2023</t>
  </si>
  <si>
    <t xml:space="preserve">Luz Eliana Alca Turra, </t>
  </si>
  <si>
    <t xml:space="preserve"> General Mackenna N° 593, oficina 605, ciudad y comuna de Temuco, Región de la Araucanía.</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</si>
  <si>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</si>
  <si>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</si>
  <si>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</si>
  <si>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</si>
  <si>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</si>
  <si>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</si>
  <si>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</si>
  <si>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</si>
  <si>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</si>
  <si>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</si>
  <si>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</si>
  <si>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</si>
  <si>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 xml:space="preserve">Castellón Nº 559, comuna de Concepción, Octava Región 
</t>
  </si>
  <si>
    <t>Fono (41) 223903</t>
  </si>
  <si>
    <t>Se acompaña certificado financiero correspondiente al año 2011 y patrimonio y activos año 2011, aprobado por el Sub Departamento de Supervisión Financiera Nacional.</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</si>
  <si>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</si>
  <si>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</si>
  <si>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</si>
  <si>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</si>
  <si>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</si>
  <si>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</si>
  <si>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</si>
  <si>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Mulchén Nº 855, comuna de Arica,</t>
  </si>
  <si>
    <t>hogarstalucia2@gmail.com</t>
  </si>
  <si>
    <t>Se acompaña Certificado Financiero, del mes de noviembre de 2010, correspondiente al año 2009, aprobado por el Sub Departamento de Supervisión Financiera Nacional.</t>
  </si>
  <si>
    <t xml:space="preserve">Certificado Financiero correspondiente al año 2019, aprobado por el Subdepartamento de Supervisión Financiera Nacional. </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</si>
  <si>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</si>
  <si>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</si>
  <si>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</si>
  <si>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</si>
  <si>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</si>
  <si>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</si>
  <si>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</si>
  <si>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</si>
  <si>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</si>
  <si>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</si>
  <si>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Se acompaña Certificado de antecedentes financieros correspondientes al año 2017, y se remite al Subdepartamento de Supervisión Financiera Nacional para aprobación. </t>
  </si>
  <si>
    <t>CORPORACIÓN DE DESARROLLO Y EXTENSIÓN SOCIAL CODESS</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</si>
  <si>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</si>
  <si>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</si>
  <si>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</si>
  <si>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</si>
  <si>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5 años</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</si>
  <si>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</si>
  <si>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</si>
  <si>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</si>
  <si>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</si>
  <si>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</si>
  <si>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 xml:space="preserve">Antecedentes financieros correspondientes al año 2019, aprobados por el Sub Depto de Supervisión Financiera Nacional. </t>
  </si>
  <si>
    <t>Corporación de Desarrollo para Niños en Riesgo Social</t>
  </si>
  <si>
    <t>Otorgado por Decreto Exento Nº 1469, de fecha 21 de abril de 2008, del Ministerio de Justicia, publicado en el Diario Oficial el día 25 de abril de 2008.</t>
  </si>
  <si>
    <t>Certificado de Vigencia Nº 12532, de fecha 31 de julio de 2009, del Ministerio de Justicia.</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</si>
  <si>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</si>
  <si>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 xml:space="preserve">Presidenta: María Olga Elías Aboid,  
Fernando Contreras Varela, 
María Eugenia de la Fuente Nuñez, 
Jorge Behrmann Oettinger, 
Beatriz Contreras Varela, 
Carmen Luz Contreras Varela, 
</t>
  </si>
  <si>
    <t>De 19 de junio de 2008 a 19 de junio de 2010.</t>
  </si>
  <si>
    <t xml:space="preserve">Presidenta: María Olga Elías Aboid,  
</t>
  </si>
  <si>
    <t xml:space="preserve">Avenida Lo Barnechea Nº 1250, comuna de Lo Barnechea, Región Metropolitana.
</t>
  </si>
  <si>
    <t>lo barnechea</t>
  </si>
  <si>
    <t xml:space="preserve">Fono: 09- 2220999/ 09- 3382615
 </t>
  </si>
  <si>
    <t xml:space="preserve"> molgaelias@gmail.com o beacontreras@hotmail.com</t>
  </si>
  <si>
    <t xml:space="preserve">Se acompaña certificado financiero de fecha 18 de agosto de 2008, hasta el mes de agosto del año 2008, aprobado por la Unidad de Supervisión Financiera Nacional.
</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</si>
  <si>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</si>
  <si>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</si>
  <si>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</si>
  <si>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</si>
  <si>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</si>
  <si>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</si>
  <si>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</si>
  <si>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</si>
  <si>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Pasaje Paces de Quillín Nº 59, Villa San Pedro, comuna de San Pedro de la Paz, Octava Región, 
</t>
  </si>
  <si>
    <t>san pedro</t>
  </si>
  <si>
    <t>fono (041) 376704.- 2373039</t>
  </si>
  <si>
    <t xml:space="preserve">paulosexto@entelchile.net 
</t>
  </si>
  <si>
    <t xml:space="preserve"> Se acompaña certificado financiero de fecha 22 de noviembre de 2010, correspondiente al año 2009,  aprobado por  el Sub Departamento de Supervisión Financiera Nacional.</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</si>
  <si>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</si>
  <si>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</si>
  <si>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</si>
  <si>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</si>
  <si>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</si>
  <si>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</si>
  <si>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</si>
  <si>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</si>
  <si>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Avenida Carlos Oliver  5380, comuna de  Talcahuano .
Octava  Región .
</t>
  </si>
  <si>
    <t>talcahuano</t>
  </si>
  <si>
    <t xml:space="preserve"> codesi@latinmail.com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</si>
  <si>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</si>
  <si>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</si>
  <si>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</si>
  <si>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</si>
  <si>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</si>
  <si>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</si>
  <si>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</si>
  <si>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</si>
  <si>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</si>
  <si>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Pasaje Puerto Natales Nº 4016, Población Cardenal Raúl Silva Henríquez, comuna de Arica, Región de Arica y Parinacota.
</t>
  </si>
  <si>
    <t>Teléfono: 058-594380</t>
  </si>
  <si>
    <t xml:space="preserve"> cordescavinci2010@gmail.com</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</si>
  <si>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</si>
  <si>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</si>
  <si>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</si>
  <si>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</si>
  <si>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</si>
  <si>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</si>
  <si>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</si>
  <si>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</si>
  <si>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Rucapedrera Nº 287, comuna de El Quisco, Región de Valparaíso.
</t>
  </si>
  <si>
    <t>quisco</t>
  </si>
  <si>
    <t>Teléfono: (035) 2474371- 56-98412553</t>
  </si>
  <si>
    <t xml:space="preserve">: alejandro@covacha.cl </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</si>
  <si>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</si>
  <si>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</si>
  <si>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</si>
  <si>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</si>
  <si>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</si>
  <si>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</si>
  <si>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</si>
  <si>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</si>
  <si>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
Pasaje San Sebastián Nº 1291, San Antonio, Comuna de Temuco.
</t>
  </si>
  <si>
    <t xml:space="preserve">Teléfonos 09-59494588 y 09-53585557 </t>
  </si>
  <si>
    <t xml:space="preserve">corporacionarrebolchile@gmail.com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</si>
  <si>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</si>
  <si>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</si>
  <si>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</si>
  <si>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</si>
  <si>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</si>
  <si>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</si>
  <si>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</si>
  <si>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</si>
  <si>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</si>
  <si>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</si>
  <si>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</si>
  <si>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Domicilio Legal: Tarapacá Nº 186, Comuna de Los Andes, Región de Valparaíso.
</t>
  </si>
  <si>
    <t xml:space="preserve">Teléfono: (034) 85955967.
</t>
  </si>
  <si>
    <t xml:space="preserve">: corporacion.sofini.2012@gmail.com. </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</si>
  <si>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</si>
  <si>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</si>
  <si>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</si>
  <si>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</si>
  <si>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</si>
  <si>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</si>
  <si>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</si>
  <si>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</si>
  <si>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</si>
  <si>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Avenida Perú Nº9053, La Florida. Santiago
</t>
  </si>
  <si>
    <t>Teléfono: 02-22819963</t>
  </si>
  <si>
    <t xml:space="preserve">derecho.iguales@gmail.com </t>
  </si>
  <si>
    <t>Se acompaña certificado financiero correspondiente al año 2014, aprobado por el Sub Departamento de Supervisión Financiera Nacional.</t>
  </si>
  <si>
    <t>Corporación de Desarrollo Social Piwkeyen</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</si>
  <si>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</si>
  <si>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Certificado de Vigencia Folio Nº500240304455, otorgado el 23 de julio de 2019, del Servicio de Registro Civil e Identificación.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</si>
  <si>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</si>
  <si>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</si>
  <si>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DE 25.08.2017 a 25.08.2020</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</si>
  <si>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</si>
  <si>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</si>
  <si>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</si>
  <si>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</si>
  <si>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</si>
  <si>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 xml:space="preserve">Certificado de directorio de persona jurídica sin fines de lucro, donde consta su vigencia, folio Nº 500327212955, de fecha 2 de julio de 2020, del Servicio de Registro Civil e Identificación.
</t>
  </si>
  <si>
    <t>De 15 de mayo de 2020 al 15 de mayo de 2021.</t>
  </si>
  <si>
    <t>(56) 2 5315700</t>
  </si>
  <si>
    <t xml:space="preserve">Se acompaña certificado financiero, correspondiente al año 2019 y balance general año 2019, aprobado por el  Sub Departamento de Supervisión Financiera Nacional. </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</si>
  <si>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</si>
  <si>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</si>
  <si>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</si>
  <si>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</si>
  <si>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</si>
  <si>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2 años.</t>
  </si>
  <si>
    <t>De 19 de diciembre de 2017 a 19 de diciembre de 2019.</t>
  </si>
  <si>
    <t xml:space="preserve">Presidente: Jonathan Rafael Yañez Palleres, 
</t>
  </si>
  <si>
    <t xml:space="preserve">Germán Riesco N° 2081, Arica, región de Arica y Parinacota.
</t>
  </si>
  <si>
    <t>Fono: 58-2327175</t>
  </si>
  <si>
    <t xml:space="preserve">: cesemprendimiento@gmail.com </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</si>
  <si>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</si>
  <si>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</si>
  <si>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</si>
  <si>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</si>
  <si>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</si>
  <si>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</si>
  <si>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</si>
  <si>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</si>
  <si>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</si>
  <si>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</si>
  <si>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</si>
  <si>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</si>
  <si>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</si>
  <si>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500183409346, otorgado el 23 de mayo de 2018, ello aconteció el 08 de noviembre de 2017, bajo el Nº de inscripción 266490.
</t>
  </si>
  <si>
    <t xml:space="preserve">Certificado de Vigencia Folio Nº 500264109134, otorgado el 04 de octubre de 2019, del Servicio de Registro Civil e Identificación.
</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</si>
  <si>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</si>
  <si>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 xml:space="preserve">Presidente: 
MARIBEL MARGARITA NIETO ALONSO, 
Vicepresidente:
GERARDO LORENZO CORTES GONZALEZ, 
Secretario: 
AXEL ESTEBAN ROMAN HERRERA, 
Tesorero:
MARCELA LORENA SUAREZ CABRERA, 
</t>
  </si>
  <si>
    <t>De 11-12-2017 a 11-12-2020.</t>
  </si>
  <si>
    <t xml:space="preserve">Presidente: 
MARIBEL MARGARITA NIETO ALONSO, 
</t>
  </si>
  <si>
    <t xml:space="preserve">OHiggins N°1230 oficina 221 comuna de Valparaíso, Región de Valparaíso.
</t>
  </si>
  <si>
    <t xml:space="preserve">Valparaíso
</t>
  </si>
  <si>
    <t xml:space="preserve">989146291
</t>
  </si>
  <si>
    <t xml:space="preserve">corpai.valparaiso@gmail.com
</t>
  </si>
  <si>
    <t xml:space="preserve">Antecedentes financieros correspondientes al año 2018,aprobados por el Departamento de Administración y Finanzas. </t>
  </si>
  <si>
    <t>CORPORACIÓN DE PROFESIONALES PARA EL DESARROLLO REGIONAL IQUIQUE</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</si>
  <si>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</si>
  <si>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</si>
  <si>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</si>
  <si>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</si>
  <si>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5 AÑOS</t>
  </si>
  <si>
    <t>AL 03-03-2024</t>
  </si>
  <si>
    <t>Francisco Arenas Lozano</t>
  </si>
  <si>
    <t>Salvador Allende N° 448, Edificio Reina Ana, departamento 106, ciudad de Iquique, Región de Tarapacá.</t>
  </si>
  <si>
    <t>57-2217509- 0963425953- 954162324</t>
  </si>
  <si>
    <t>coprode.iqq@gmail.com</t>
  </si>
  <si>
    <t xml:space="preserve">Antecedentes financieros correspondientes al año 2018, aprobados por el Sub Departamento de Supervisión Financiera Nacional.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</si>
  <si>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</si>
  <si>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</si>
  <si>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</si>
  <si>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</si>
  <si>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</si>
  <si>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</si>
  <si>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</si>
  <si>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</si>
  <si>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</si>
  <si>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</si>
  <si>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</si>
  <si>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</si>
  <si>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</si>
  <si>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</si>
  <si>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</si>
  <si>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</si>
  <si>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</si>
  <si>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</si>
  <si>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 xml:space="preserve">Suiza Nº01441, Las Naciones, Punta Arenas, Duodécima Región.
</t>
  </si>
  <si>
    <t>cerei@ctcinternet.cl</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</si>
  <si>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</si>
  <si>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</si>
  <si>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</si>
  <si>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</si>
  <si>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</si>
  <si>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</si>
  <si>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</si>
  <si>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</si>
  <si>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Se acompaña certificado año 2004, aprobado por la Unidad de Auditoria.</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</si>
  <si>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</si>
  <si>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</si>
  <si>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</si>
  <si>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</si>
  <si>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</si>
  <si>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</si>
  <si>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</si>
  <si>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</si>
  <si>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</si>
  <si>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</si>
  <si>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</si>
  <si>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</si>
  <si>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</si>
  <si>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</si>
  <si>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</si>
  <si>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</si>
  <si>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</si>
  <si>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</si>
  <si>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</si>
  <si>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Se acompaña balance tributario al día 31 de diciembre de 2009, aprobado por el Sub Departamento de Supervisión Financiera Nacional.</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</si>
  <si>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</si>
  <si>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</si>
  <si>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</si>
  <si>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</si>
  <si>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</si>
  <si>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</si>
  <si>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</si>
  <si>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</si>
  <si>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 xml:space="preserve">Avenida España Nº 46, comuna de Santiago, Región Metropolitana 
</t>
  </si>
  <si>
    <t>fono (02)  6957005</t>
  </si>
  <si>
    <t>secjet@chilesat.net.</t>
  </si>
  <si>
    <t>Se acompaña certificado financiero, correspondiente al año 2013. Aprobados por el Departamento de Administración y Finanzas.</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</si>
  <si>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</si>
  <si>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</si>
  <si>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</si>
  <si>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</si>
  <si>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</si>
  <si>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</si>
  <si>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</si>
  <si>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</si>
  <si>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</si>
  <si>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</si>
  <si>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</si>
  <si>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</si>
  <si>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</si>
  <si>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</si>
  <si>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</si>
  <si>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</si>
  <si>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</si>
  <si>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</si>
  <si>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Vichuquén N° 251, Comuna de Santiago Centro, Región Metropolitana.
</t>
  </si>
  <si>
    <t>santiago centro</t>
  </si>
  <si>
    <t xml:space="preserve"> corfhu@corfhu.cl
</t>
  </si>
  <si>
    <t xml:space="preserve">Se acompaña Balance General Tributario, correspondiente al ejercicio tributario del año 2007, autorizado ante notario público, del 23 de abril de 2008.
</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</si>
  <si>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</si>
  <si>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</si>
  <si>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</si>
  <si>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La Pampilla S/N, Casilla 98, Coquimbo.
</t>
  </si>
  <si>
    <t xml:space="preserve">cgmistral07@yahoo.es              ugesco@gmail.com
</t>
  </si>
  <si>
    <t>Casilla 98</t>
  </si>
  <si>
    <t xml:space="preserve">Se acompaña certificado financiero correspondiente al año 2019 remitido al  Sub Departamento de Supervisión Financiera Nacional. </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</si>
  <si>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</si>
  <si>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</si>
  <si>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</si>
  <si>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</si>
  <si>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</si>
  <si>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</si>
  <si>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</si>
  <si>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</si>
  <si>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 xml:space="preserve">Parcela 2, Sector El Suspiro, Comuna de Pelarco. Región del Maule. 
</t>
  </si>
  <si>
    <t xml:space="preserve"> Pelarco</t>
  </si>
  <si>
    <t>Teléfono: 071-2971044</t>
  </si>
  <si>
    <t>hopeforchildren@hotmail.es</t>
  </si>
  <si>
    <t>Se acompañan antecedentes financieros año 2014, aprobados por el Departamento de Administración y Finanzas.</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</si>
  <si>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</si>
  <si>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</si>
  <si>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</si>
  <si>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</si>
  <si>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</si>
  <si>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</si>
  <si>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</si>
  <si>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</si>
  <si>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</si>
  <si>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</si>
  <si>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</si>
  <si>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</si>
  <si>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</si>
  <si>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</si>
  <si>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</si>
  <si>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</si>
  <si>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</si>
  <si>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</si>
  <si>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</si>
  <si>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</si>
  <si>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</si>
  <si>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</si>
  <si>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</si>
  <si>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</si>
  <si>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</si>
  <si>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</si>
  <si>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</si>
  <si>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</si>
  <si>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Julio Vranken Nº 2136, Villa Hortensia, comuna de Talagante, Región Metropolitana.
</t>
  </si>
  <si>
    <t xml:space="preserve"> corp_latributgte@hotmail.com</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</si>
  <si>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</si>
  <si>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</si>
  <si>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</si>
  <si>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</si>
  <si>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</si>
  <si>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</si>
  <si>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</si>
  <si>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</si>
  <si>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</si>
  <si>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 xml:space="preserve">Avenida Libertador O´Higgins N° 5307, oficina 419.
</t>
  </si>
  <si>
    <t>Teléfono: (56) 4197411- 08/6005485 – 08/1882480</t>
  </si>
  <si>
    <t>contacto@kuyenmapu.cl; kalfu.domo@gmail.com</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</si>
  <si>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</si>
  <si>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</si>
  <si>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</si>
  <si>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</si>
  <si>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</si>
  <si>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</si>
  <si>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</si>
  <si>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</si>
  <si>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</si>
  <si>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</si>
  <si>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Melipilla</t>
  </si>
  <si>
    <t xml:space="preserve"> fono 8314923</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</si>
  <si>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</si>
  <si>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</si>
  <si>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</si>
  <si>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</si>
  <si>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</si>
  <si>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</si>
  <si>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22 de marzo de 2012 a 22 de marzo de 2014.</t>
  </si>
  <si>
    <t xml:space="preserve">Presidente Nacional: Roberto Antonio Ruz Vargas, 
</t>
  </si>
  <si>
    <t xml:space="preserve">Calle Esperanza  N° 390, Santiago, Región Metropolitana
</t>
  </si>
  <si>
    <t xml:space="preserve">Fono: 6818221, </t>
  </si>
  <si>
    <t>adchile@ctcinternet.cl</t>
  </si>
  <si>
    <t>Se acompaña certificado financiero correspondiente al año 2011, aprobado por el Subdepartamento de Supervisión Financiera Nacional.</t>
  </si>
  <si>
    <t>Corporación Luz de Cristo</t>
  </si>
  <si>
    <t>Otorgada por Decreto Exento  Nº 755  de fecha 17  de agosto de 2000 del Ministerio de Justicia.</t>
  </si>
  <si>
    <t xml:space="preserve"> Certificado de Vigencia N°20166, de 4 de octubre de 2011, del Ministerio de Justicia.</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</si>
  <si>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</si>
  <si>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 xml:space="preserve">Presidente: Enrique Villegas Meza  
Vicepresidente: Javier  Silva González 
Secretario:  Eduardo Rodríguez Molina 
Tesorera: Ximena Cayupil Maliqueo
</t>
  </si>
  <si>
    <t xml:space="preserve">Presidente:  Enrique Villegas Meza 
</t>
  </si>
  <si>
    <t>Arco Iris Nº 1756, Villa Horizonte, Puente Alto, Región Metropolitana.</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</si>
  <si>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</si>
  <si>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</si>
  <si>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</si>
  <si>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</si>
  <si>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</si>
  <si>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</si>
  <si>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</si>
  <si>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</si>
  <si>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</si>
  <si>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Se acompaña certificado notarial de fecha 20 de junio de 2006, aprobado por la Unidad de Auditoria Interna.</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</si>
  <si>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</si>
  <si>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</si>
  <si>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</si>
  <si>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</si>
  <si>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</si>
  <si>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</si>
  <si>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</si>
  <si>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 xml:space="preserve">Elena Blanco N° 1145, comuna de Providencia, Región Metropolitana
</t>
  </si>
  <si>
    <t xml:space="preserve">Fono: 2044784. </t>
  </si>
  <si>
    <t>hogardeacogida@terra.cl</t>
  </si>
  <si>
    <t>Se acompaña Certificado Financiero de la Institución, correspondiente a los antecedentes del año 2014, Aprobado por el Departamento de Administración y finanzas.</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</si>
  <si>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</si>
  <si>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</si>
  <si>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</si>
  <si>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</si>
  <si>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</si>
  <si>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</si>
  <si>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</si>
  <si>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</si>
  <si>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</si>
  <si>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Colina</t>
  </si>
  <si>
    <t>Fono: 8441524-8441333</t>
  </si>
  <si>
    <t>Se acompaña Certificado de Antecedentes Financieros de la Institución, correspondientes  al años 2018, aprobados por el  Subdepartamento de Supervisión Financiera.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</si>
  <si>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</si>
  <si>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</si>
  <si>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</si>
  <si>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</si>
  <si>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</si>
  <si>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</si>
  <si>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</si>
  <si>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</si>
  <si>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</si>
  <si>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 xml:space="preserve"> Santiago</t>
  </si>
  <si>
    <t>Fono: 2586300</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</si>
  <si>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</si>
  <si>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</si>
  <si>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</si>
  <si>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Certificado de Vigencia Nº 12926, de 3 de septiembre de 2009, del Ministerio de Justicia.</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</si>
  <si>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</si>
  <si>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</si>
  <si>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</si>
  <si>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</si>
  <si>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Presidente: Luis Alberto Plaza Sánchez, 
Secretario General: Marcelo Antonio Torres Ferrari,                      
</t>
  </si>
  <si>
    <t xml:space="preserve">Del Consistorial N° 6600,  comuna de Cerro Navia, Región Metropolitana
</t>
  </si>
  <si>
    <t xml:space="preserve">Fono: 6402471, 
</t>
  </si>
  <si>
    <t xml:space="preserve">Se acompaña Certificado Financiero de la Institución, correspondiente al año 2013, aprobado por la Unidad de Supervisión Financiera Nacional. </t>
  </si>
  <si>
    <t xml:space="preserve">Corporación Municipal de Educación, Salud y Atención de Menores de Puente Alto </t>
  </si>
  <si>
    <t xml:space="preserve">Decreto Supremo Nº 1034, de 24 de julio de 1981, del Ministerio de Justicia. </t>
  </si>
  <si>
    <t xml:space="preserve">Certificado de Vigencia, folio Nº 500070726552, emitido por el SRCeI, con fecha 28 de mayo de 2015.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</si>
  <si>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</si>
  <si>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</si>
  <si>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</si>
  <si>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</si>
  <si>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</si>
  <si>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</si>
  <si>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Se acompaña Certificado financiero de la Institución año 2014, aprobado por el Departamento de Administración y Finanzas. </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</si>
  <si>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</si>
  <si>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</si>
  <si>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</si>
  <si>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</si>
  <si>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</si>
  <si>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</si>
  <si>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</si>
  <si>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</si>
  <si>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</si>
  <si>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Se acompaña Certificado de la Institución en relación a antecedentes financieros del año 2005, aprobado por la Unidad de Auditoría Interna.</t>
  </si>
  <si>
    <t xml:space="preserve">
Corporación Municipal de Desarrollo de la comuna de San Vicente de Tagua Tagua.
</t>
  </si>
  <si>
    <t xml:space="preserve">Otorgado por Decreto Supremo Nº 1376 de 31 de diciembre de 1982, del Ministerio de Justicia.
</t>
  </si>
  <si>
    <t xml:space="preserve">Certificado de vigencia sin número, de 14 de enero de 2010, emitido por la Seremi de Justicia de la Región del Libertador Bernardo O’higgins.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</si>
  <si>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</si>
  <si>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Pdta: Virginia Troncoso Hellman 
Tesorero: Eduardo Michell Aedo 
Secretaria General: Ma. Teresa Fondon García 
Director: Meliton Venegas Beltrán 
Director: Jorge Correa Pérez 
Director: Iván Abarca Salas 
</t>
  </si>
  <si>
    <t>Directorio se renueva en el mes de enero de cada año.  Corresponde el siguiente en enero 2011</t>
  </si>
  <si>
    <t xml:space="preserve">Pdta. Directorio Virginia Troncoso Hellman </t>
  </si>
  <si>
    <t xml:space="preserve">Arturo Prat Nº 821, 2º piso, San Vicente de Tagua Tagua, Sexta Región.
</t>
  </si>
  <si>
    <t>Tagua Tagu</t>
  </si>
  <si>
    <t xml:space="preserve">
Teléfono 072 - 571402 - 572109</t>
  </si>
  <si>
    <t>Antecedentes financieros correspondientes al año 2009, aprobado por Supervisión Financiera Nacional, en ficha remitida a este Departamento con fecha 1 de junio de 2010.</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</si>
  <si>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</si>
  <si>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</si>
  <si>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</si>
  <si>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</si>
  <si>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</si>
  <si>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</si>
  <si>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</si>
  <si>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 xml:space="preserve">22 de Mayo N° 230, comuna de Quellón, Región de Los Lagos
</t>
  </si>
  <si>
    <t xml:space="preserve">Fono: 65-681275, </t>
  </si>
  <si>
    <t>secretaria@cormuquellon.cl</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</si>
  <si>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</si>
  <si>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</si>
  <si>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</si>
  <si>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</si>
  <si>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</si>
  <si>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</si>
  <si>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</si>
  <si>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</si>
  <si>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 xml:space="preserve"> Punta Arenas</t>
  </si>
  <si>
    <t>Fonos: (61) 242706- 241201</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</si>
  <si>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</si>
  <si>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</si>
  <si>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</si>
  <si>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Certificado de Vigencia Nº 17, del 16 de septiembre del 2005, del Ministerio de Justicia. </t>
  </si>
  <si>
    <t xml:space="preserve">Administrar y operar servicios en el área de atención de menores que haya tomado a su cargo la I. Municipalidad de San Fernando, adoptando las medidas necesarias para su dotación, ampliación y perfeccionamiento.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</si>
  <si>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</si>
  <si>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</si>
  <si>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</si>
  <si>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</si>
  <si>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</si>
  <si>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</si>
  <si>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Se acompaña Certificado Financiero, año 2005,  aprobado por la Unidad de Auditoría.</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</si>
  <si>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</si>
  <si>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</si>
  <si>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</si>
  <si>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</si>
  <si>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DIRECTORIO:
Presidente: Rodolfo Rafael Carter Fernández, 
Secretario: Luis Eduardo Ramírez Carrasco, 
Tesorero: Luis Guillermo Soto Pavez, 
Directores:
Sebastián Ignacio Eyzaguierre Aravena, 
Pedro Valenzuela Aranda,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</si>
  <si>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</si>
  <si>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</si>
  <si>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</si>
  <si>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</si>
  <si>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</si>
  <si>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</si>
  <si>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</si>
  <si>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</si>
  <si>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</si>
  <si>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</si>
  <si>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</si>
  <si>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</si>
  <si>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</si>
  <si>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</si>
  <si>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</si>
  <si>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Quilpué</t>
  </si>
  <si>
    <t xml:space="preserve">F. 32-325600, </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</si>
  <si>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</si>
  <si>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</si>
  <si>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</si>
  <si>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</si>
  <si>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</si>
  <si>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</si>
  <si>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</si>
  <si>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</si>
  <si>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</si>
  <si>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</si>
  <si>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</si>
  <si>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</si>
  <si>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</si>
  <si>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</si>
  <si>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</si>
  <si>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</si>
  <si>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</si>
  <si>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</si>
  <si>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</si>
  <si>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</si>
  <si>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</si>
  <si>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</si>
  <si>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</si>
  <si>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</si>
  <si>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</si>
  <si>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</si>
  <si>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</si>
  <si>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</si>
  <si>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</si>
  <si>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</si>
  <si>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</si>
  <si>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</si>
  <si>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</si>
  <si>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</si>
  <si>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</si>
  <si>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</si>
  <si>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</si>
  <si>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</si>
  <si>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</si>
  <si>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</si>
  <si>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</si>
  <si>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</si>
  <si>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</si>
  <si>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</si>
  <si>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</si>
  <si>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</si>
  <si>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</si>
  <si>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</si>
  <si>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De 24 de Junio de 2013 a 24 de Junio de 2016.
</t>
  </si>
  <si>
    <t xml:space="preserve">Presidente: 
Arquímedes Carmona Aguilera, 
</t>
  </si>
  <si>
    <t xml:space="preserve">José Joaquín Pérez Nº 385-B, comuna de Quirihue
</t>
  </si>
  <si>
    <t>Teléfono: 91828624</t>
  </si>
  <si>
    <t xml:space="preserve">: cordes_26@yahoo.cl </t>
  </si>
  <si>
    <t>Se acompaña certificado financiero de fecha 21 de Julio de 2014, correspondiente al año 2013, aprobado por el Sub Departamento de Supervisión Financiera Nacional.</t>
  </si>
  <si>
    <t>Corporación para la Equidad, el Derecho y la Justicia Social- CEDEJUS</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</si>
  <si>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</si>
  <si>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Certificado de Vigencia Folio Nº 500292882051, otorgado el 31 de enero de 2020, del Servicio de Registro Civil e Identificación</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</si>
  <si>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</si>
  <si>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</si>
  <si>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</si>
  <si>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</si>
  <si>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</si>
  <si>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</si>
  <si>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</si>
  <si>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Corporación para la Nutrición Infantil, CONIN</t>
  </si>
  <si>
    <t>Decreto Supremo Nº643, de 03 de junio de 1974, del Ministerio de Justicia, e inscrita en el Directorio de Personas Jurídicas Sin Fines de Lucro con fecha 31 de enero de 2013, bajo el Nº 9217.</t>
  </si>
  <si>
    <t xml:space="preserve">Difundir la importancia de los problemas relativos a la nutrición y alimentación, especialmente la de los niños y divulgar el resultado de las investigaciones que aportan soluciones.
</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</si>
  <si>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</si>
  <si>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Los Directores durarán un año en sus cargos. Sus miembros podrán ser reelegidos.</t>
  </si>
  <si>
    <t xml:space="preserve">19 de Agosto de 2013.
</t>
  </si>
  <si>
    <t xml:space="preserve">Presidente: Fernando Monckeberg Barros,  
Vicepresidente Ejecutivo: Patricio Silva Rojas, 
Cada uno puede actuar individualmente.
Director Ejecutivo: Tito Pizarro Quevedo; 
</t>
  </si>
  <si>
    <t xml:space="preserve">Pedro de Valdivia N° 1880, comuna de Providencia, Región Metropolitana
</t>
  </si>
  <si>
    <t>F. (56-2) 3415828/4810550</t>
  </si>
  <si>
    <t>conin@conin.cl</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</si>
  <si>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</si>
  <si>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</si>
  <si>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</si>
  <si>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</si>
  <si>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</si>
  <si>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</si>
  <si>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</si>
  <si>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</si>
  <si>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</si>
  <si>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</si>
  <si>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</si>
  <si>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</si>
  <si>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el Fomento del Desarrollo Comunitario, Educativo, Social y Cultural COFEDUC</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</si>
  <si>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</si>
  <si>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</si>
  <si>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</si>
  <si>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</si>
  <si>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AL 07-01-2022</t>
  </si>
  <si>
    <t>Presidente: Francisco Manuel Arce Torres</t>
  </si>
  <si>
    <t>General Vergara N° 3483, Villa La Concepción, Ciudad de Arica</t>
  </si>
  <si>
    <t xml:space="preserve">cofeduc@gmail.com </t>
  </si>
  <si>
    <t xml:space="preserve">Antecedentes financieros correspondientes al año 2019, aprobados por el Sub Departamento de Supervisión Financiera Nacional. </t>
  </si>
  <si>
    <t>Corporación para la Promoción, el Respeto y la Protección de los Derechos de los niños, niñas, adolescentes, familias y comunidad ANTÜ-KÜYEN</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</si>
  <si>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</si>
  <si>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</si>
  <si>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</si>
  <si>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</si>
  <si>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</si>
  <si>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</si>
  <si>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</si>
  <si>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</si>
  <si>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</si>
  <si>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Antecedentes financieros correspondientes al año 2018, aprobados por el Sub Departamento de Supervisión Financiera Nacional</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</si>
  <si>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</si>
  <si>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</si>
  <si>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</si>
  <si>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</si>
  <si>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</si>
  <si>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</si>
  <si>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</si>
  <si>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</si>
  <si>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</si>
  <si>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</si>
  <si>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</si>
  <si>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de Desarrollo Social Juventudes para el Desarrollo y la Producción, JUNDEP</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</si>
  <si>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</si>
  <si>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</si>
  <si>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</si>
  <si>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</si>
  <si>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</si>
  <si>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 xml:space="preserve">Fanor Velasco Nº 27, Santiago Centro
Región Metropolitana
Matta 218, comuna de La Serena, IV Región.
</t>
  </si>
  <si>
    <t>Santiago Centro, La Serena</t>
  </si>
  <si>
    <t>jundep04@entelchile.net
http://www.jundep.cl</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</si>
  <si>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</si>
  <si>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</si>
  <si>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</si>
  <si>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Se acompaña certificado financiero de la Institución correspondientes al año 2019, remitido para aprobación del Sub Departamento de Supervisión Financiera Nacional .Pendiente de legalización ante notario.</t>
  </si>
  <si>
    <t xml:space="preserve">Arturo Prat N° 9, comuna de San Bernardo, Región  Metropolitana
</t>
  </si>
  <si>
    <t>Se acompaña certificado de antecedentes financieros correspondiente al año 2019, aprobado por el Sub departamento de Supervisión Financeira Nacional</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</si>
  <si>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</si>
  <si>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</si>
  <si>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</si>
  <si>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</si>
  <si>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</si>
  <si>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</si>
  <si>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</si>
  <si>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xml:space="preserve">Dalmacia N° 1267, comuna de Providencia, Región  Metropolitana
</t>
  </si>
  <si>
    <t>F: 2096644,</t>
  </si>
  <si>
    <t>: piie@academia.cl</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</si>
  <si>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</si>
  <si>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</si>
  <si>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</si>
  <si>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</si>
  <si>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</si>
  <si>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</si>
  <si>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</si>
  <si>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</si>
  <si>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</si>
  <si>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 xml:space="preserve">Barnechea  N° 322, comuna de Independencia, Santiago, Región Metropolitana
</t>
  </si>
  <si>
    <t>Fono: 7779038</t>
  </si>
  <si>
    <t>lacaleta@lacaleta.cl</t>
  </si>
  <si>
    <t xml:space="preserve">Se acompaña Certificado Financiero, correspondiente al año 2015, aprobado por el Departamento de Administración y Finanzas.  </t>
  </si>
  <si>
    <t>Corporación Lafken Profesionales</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</si>
  <si>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</si>
  <si>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Certificado de Vigencia Folio Nº 500234928088, de fecha 25 de junio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</si>
  <si>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</si>
  <si>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Presidenta: 
Andrea Higuera López, 
Secretario: 
César Olavarría Hueitao. 
Tesorero:
Jessica Fariña gallardo. 
Se acompaña Certificado de Directorio del SRCI con fecha 25 de junio de 2019.</t>
  </si>
  <si>
    <t>31 DE OCTUBRE DE 2017 A 31 DE OCTUBRE DE 2019</t>
  </si>
  <si>
    <t xml:space="preserve">Presidenta:
Andrea Higuera López, </t>
  </si>
  <si>
    <t xml:space="preserve">Pacheco Altamirano 2875. Ciudad y comuna de Puerto Montt, región de los Lagos. </t>
  </si>
  <si>
    <t>65-2-284425.</t>
  </si>
  <si>
    <t>contacto@lafken profesionales.cl</t>
  </si>
  <si>
    <t xml:space="preserve">Corporación Kaleidos para la Promoción, Defensa y Restitución de los Derechos de la Infancia y Adolescencia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</si>
  <si>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</si>
  <si>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</si>
  <si>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</si>
  <si>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</si>
  <si>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</si>
  <si>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</si>
  <si>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</si>
  <si>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</si>
  <si>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</si>
  <si>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27.06.2019</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</si>
  <si>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</si>
  <si>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</si>
  <si>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</si>
  <si>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</si>
  <si>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</si>
  <si>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 xml:space="preserve">12 de Septiembre de 2015. </t>
  </si>
  <si>
    <t xml:space="preserve"> Doña Adriana Veronica Tapia Moya
</t>
  </si>
  <si>
    <t xml:space="preserve">Pasaje Hernando de Magallanes N°1866, casa C, Las Condes, Santiago, región Metropolitana.
</t>
  </si>
  <si>
    <t>Fono: 02-9819748 / 09-982687049</t>
  </si>
  <si>
    <t xml:space="preserve"> hogardeacogida@gmail.com</t>
  </si>
  <si>
    <t>Certificado Financiero de fecha 24 de noviembre de 2015, correspondiente al año 2015, aprobado por el Departamento de Administración y Finanzas.</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</si>
  <si>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</si>
  <si>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</si>
  <si>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</si>
  <si>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</si>
  <si>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</si>
  <si>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</si>
  <si>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</si>
  <si>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</si>
  <si>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Calle Cabo Arestey N° 2464, comuna de Santiago, Región Metropolitana
</t>
  </si>
  <si>
    <t>F. 6728444-6979008,</t>
  </si>
  <si>
    <t xml:space="preserve"> sansedej@entelchile.net
rmmaluenda@entelchile.net</t>
  </si>
  <si>
    <t>Se acompaña certificado de antecedentes financieros, correspondientes al año 2016, aprobado por el Departamento de Administración y finanzas.</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</si>
  <si>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</si>
  <si>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</si>
  <si>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</si>
  <si>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</si>
  <si>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</si>
  <si>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</si>
  <si>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</si>
  <si>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</si>
  <si>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</si>
  <si>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</si>
  <si>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</si>
  <si>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</si>
  <si>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</si>
  <si>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</si>
  <si>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</si>
  <si>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</si>
  <si>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</si>
  <si>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</si>
  <si>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Rogelio Ugarte Nº 1585, ciudad de Santiago, Región Metropolitana.
</t>
  </si>
  <si>
    <t>Teléfono: (02) 5560897</t>
  </si>
  <si>
    <t xml:space="preserve"> info@tourmarginal.cl</t>
  </si>
  <si>
    <t>Se acompaña certificado financiero, correspondiente al año 2007, de fecha 04 de julio de 2008, y documentos financieros aprobados por la Unidad de Supervisión Financiera.</t>
  </si>
  <si>
    <t>Corporación Asociación de Asistencia y Desarrollo de Personas Vulnerables  - UNE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</si>
  <si>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</si>
  <si>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</si>
  <si>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</si>
  <si>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</si>
  <si>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</si>
  <si>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</si>
  <si>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</si>
  <si>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75-238-12-34</t>
  </si>
  <si>
    <t xml:space="preserve">cabellocaroca@gmail.com
</t>
  </si>
  <si>
    <t xml:space="preserve">Antecedentes financieros correspondientes al año 2017, aprobados por el Departamento de Administración y Finanzas. </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</si>
  <si>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</si>
  <si>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</si>
  <si>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</si>
  <si>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</si>
  <si>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</si>
  <si>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</si>
  <si>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</si>
  <si>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</si>
  <si>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</si>
  <si>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</si>
  <si>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</si>
  <si>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Fundación Abogados de los Niños</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</si>
  <si>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</si>
  <si>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</si>
  <si>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</si>
  <si>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</si>
  <si>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Desde el 11 de junio de 2013- al 11 de junio de 2016</t>
  </si>
  <si>
    <t xml:space="preserve">Juan Luis Martínez Mardones, RUT Nº 16.360.008-0
</t>
  </si>
  <si>
    <t xml:space="preserve">Paseo Phillips Nº 16, 5to piso, oficina i, comuna y ciudad de Santiago. 
</t>
  </si>
  <si>
    <t>Fono: 232026151</t>
  </si>
  <si>
    <t>contacto@fadn.cl
www.fadn.cl</t>
  </si>
  <si>
    <t>Se acompaña Certificado Financiero  año 2015, aprobado por el Subdepartamento de Supervisión Financiera Nacional.</t>
  </si>
  <si>
    <t xml:space="preserve">
Fundación Acción para la Infancia.
</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</si>
  <si>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</si>
  <si>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</si>
  <si>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</si>
  <si>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</si>
  <si>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</si>
  <si>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</si>
  <si>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</si>
  <si>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</si>
  <si>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512271300- 90860856</t>
  </si>
  <si>
    <t>directorio@accionparalainfancia.cl</t>
  </si>
  <si>
    <t>Certificado de antecedentes financieros correspondientes al año 2017, aprobado por el  Subdepartamento de Supervisión  Nacional.</t>
  </si>
  <si>
    <t xml:space="preserve">
Fundación Aconcagua Mujer
</t>
  </si>
  <si>
    <t xml:space="preserve">Inscripción N° 190942, de fecha 24 de enero de 2015. </t>
  </si>
  <si>
    <t xml:space="preserve">Certificado de Vigencia folio n° 24324283, de fecha 07 de diciembre de 2016, emitida por el Registro Civil e Identificación.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</si>
  <si>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</si>
  <si>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Tesorero:
Jimena Del Carmen Torres Vázquez, 
</t>
  </si>
  <si>
    <t xml:space="preserve">Durarán 3 años en sus cargos. </t>
  </si>
  <si>
    <t xml:space="preserve">19 de diciembre de 2014, al 19 de diciembre de 2017. </t>
  </si>
  <si>
    <t xml:space="preserve">Presidente: 
Adelaida del Carmen Escalona Pino, 
</t>
  </si>
  <si>
    <t>Circunvalación Oriente N° 2299, Condominio Convento 3, comuna de San Felipe, Región de Valparaíso.</t>
  </si>
  <si>
    <t>fundacionaconcaguamujer@gmail.com</t>
  </si>
  <si>
    <t>Certificado de antecedentes financieros correspondientes al año 2016, aprobado por el  Subdepartamento de Supervisión Financiera Nacional para su aprobación.</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</si>
  <si>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</si>
  <si>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</si>
  <si>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</si>
  <si>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</si>
  <si>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</si>
  <si>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</si>
  <si>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</si>
  <si>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</si>
  <si>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La Aurora Nº1015, Comuna de Vitacura, Región Metropolitana.
</t>
  </si>
  <si>
    <t>Vitacura</t>
  </si>
  <si>
    <t>Teléfono: 83232712/23420785</t>
  </si>
  <si>
    <t xml:space="preserve">silvananavarrete@anarchile.cl </t>
  </si>
  <si>
    <t>Se acompaña Certificado Financiero  año 2014, aprobado por la Unidad de Supervisión Financiera Nacional.</t>
  </si>
  <si>
    <t>Fundación Asilo de la Infancia de San Ramón Nonato</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</si>
  <si>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</si>
  <si>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</si>
  <si>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</si>
  <si>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</si>
  <si>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</si>
  <si>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San Martín N° 570, comuna de Curicó, Séptima Región
</t>
  </si>
  <si>
    <t xml:space="preserve"> Curicó</t>
  </si>
  <si>
    <t>Fono: 75-2-312621,</t>
  </si>
  <si>
    <t xml:space="preserve"> hogarsrn@yahoo.es
</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</si>
  <si>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</si>
  <si>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</si>
  <si>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</si>
  <si>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</si>
  <si>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</si>
  <si>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</si>
  <si>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</si>
  <si>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</si>
  <si>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</si>
  <si>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</si>
  <si>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</si>
  <si>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</si>
  <si>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</si>
  <si>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</si>
  <si>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</si>
  <si>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</si>
  <si>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</si>
  <si>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</si>
  <si>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</si>
  <si>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</si>
  <si>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</si>
  <si>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</si>
  <si>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</si>
  <si>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</si>
  <si>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</si>
  <si>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</si>
  <si>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</si>
  <si>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Baquedano N° 140, Rancagua.
</t>
  </si>
  <si>
    <t>Rancagua.</t>
  </si>
  <si>
    <t xml:space="preserve"> proyectoesperanza@gmail.com
</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</si>
  <si>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</si>
  <si>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</si>
  <si>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</si>
  <si>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</si>
  <si>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</si>
  <si>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</si>
  <si>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</si>
  <si>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</si>
  <si>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</si>
  <si>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</si>
  <si>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Santiago.</t>
  </si>
  <si>
    <t xml:space="preserve">Fono: 4259404. </t>
  </si>
  <si>
    <t>Se acompaña Certificado Financiero año 2009, aprobado por el Subdepartamento de  Supervisión Financiera Nacional.</t>
  </si>
  <si>
    <t>Fundación Cáritas Araucanía</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</si>
  <si>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</si>
  <si>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</si>
  <si>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</si>
  <si>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</si>
  <si>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</si>
  <si>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</si>
  <si>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</si>
  <si>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</si>
  <si>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Se acompaña Certificado Financiero de la Institución correspondiente al año 2009, aprobado por la Unidad de Supervisión Financiera.</t>
  </si>
  <si>
    <t>Fundación Cáritas-Temuco</t>
  </si>
  <si>
    <t>Decreto Eclesiástico N° 604, de 7 de junio de 1994.</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</si>
  <si>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</si>
  <si>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</si>
  <si>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</si>
  <si>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</si>
  <si>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</si>
  <si>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</si>
  <si>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</si>
  <si>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</si>
  <si>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de Caridad Don Orione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</si>
  <si>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</si>
  <si>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</si>
  <si>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</si>
  <si>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</si>
  <si>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</si>
  <si>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</si>
  <si>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</si>
  <si>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</si>
  <si>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</si>
  <si>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Antecedentes financieros año 2018 aprobado Sub Departamento de Supervisión Financiera Nacional.</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</si>
  <si>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</si>
  <si>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</si>
  <si>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</si>
  <si>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</si>
  <si>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</si>
  <si>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</si>
  <si>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</si>
  <si>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</si>
  <si>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 xml:space="preserve">Manuel Plaza N° 440, Población Villa Olímpica, comuna y ciudad de Puerto Montt, Décima Región. 
</t>
  </si>
  <si>
    <t xml:space="preserve">Fono 2264705 </t>
  </si>
  <si>
    <t>cenlavi@gmail.com</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</si>
  <si>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</si>
  <si>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</si>
  <si>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</si>
  <si>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</si>
  <si>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</si>
  <si>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</si>
  <si>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</si>
  <si>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</si>
  <si>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</si>
  <si>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</si>
  <si>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</si>
  <si>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</si>
  <si>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</si>
  <si>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</si>
  <si>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</si>
  <si>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</si>
  <si>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</si>
  <si>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</si>
  <si>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</si>
  <si>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</si>
  <si>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</si>
  <si>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</si>
  <si>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</si>
  <si>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 xml:space="preserve">
Fundación Centro Nacional de la Familia - CENFA
</t>
  </si>
  <si>
    <t>Fundación  de Derecho Privado</t>
  </si>
  <si>
    <t>Otorgada mediante Decreto Supremo  N°1144 de fecha 12 de abril de 1966.</t>
  </si>
  <si>
    <t>Certificado de Vigencia Folio N° 500233753613, de fecha 19 de junio de 2019, emitido por el Servicio de Registro Civil e Identificación.</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</si>
  <si>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</si>
  <si>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
Directora Ejecutiva: María Paz Egaña Baraona, 
Presidente: Juan Bautista García-Huidobro Covarrubias. 
Vice Presidenta: María Ines Navarro Haeussler, 
Tesorero: Carlos Andrés Portales Echeverría.
Directores
María Del Rio Covarrubias, 
José Ignacio Letamendi Arregui, 
Muriel Carolina Esquivel Carvajal, 
Mauricio Enrique Russo Camhi, 
</t>
  </si>
  <si>
    <t>02 años en su cargo</t>
  </si>
  <si>
    <t>al 22-05-2021</t>
  </si>
  <si>
    <t xml:space="preserve">Carlos Andrés Portales Echeverría, doña Maria Magdalena del Rio Covarrubias, doña Muriel Carolina Esquivel Carvajal, don Marcelo Armas Mac- Donald, doña Marta Larraechea Bolivar,  doña Ximena Calcagni Gonzalez,  don Pedro Margozzini Mackenzie,  y doña Maria Paz Egaña
Deben actuar conjuntamente cualquiera de ellos, anteponiendo su firma al nombre de CENFA.  
</t>
  </si>
  <si>
    <t xml:space="preserve">Calle del Arzobispo N° 0621, Providencia. </t>
  </si>
  <si>
    <t>Providencia.</t>
  </si>
  <si>
    <t xml:space="preserve">Fono 22 235 3416.  </t>
  </si>
  <si>
    <t>Se acompaña certificado financiero aprobado por Departamento de Supervisión financiera, año 2018</t>
  </si>
  <si>
    <t>Se acompaña Certificado de la Institución, correspondiente a antecedentes financieros del año 2019, raprobados por  USUFI</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</si>
  <si>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</si>
  <si>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</si>
  <si>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</si>
  <si>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DIRECTORIO:
Vicario Zona Oeste: Monseñor Héctor Gallardo Villalobos, 
Párroco Parroquia María Reina de la Paz: Pbro. Juan Carlos Veas Soto, 
Nominado por el Provincial de la Compañía de Jesús: R.P. Eduardo Silva Arévalo, 
Representante Hogar de Cristo: Francisca León Bulling, 
Representante C.V.X.: Matías Berndt Alzerreca, 
Persona natural comprometida con la Fundación: Pastor Silva Beiza, 
Persona natural comprometida con la Fundación: Álvaro Mecklenburg Riquelme, 
Representante Legal: Guillermo Gustavo Soto Giordani,
Directora Ejecutiva: Níniza Ljura Krstulovic Matte, 
</t>
  </si>
  <si>
    <t xml:space="preserve">Durarán 2 años en sus funciones. </t>
  </si>
  <si>
    <t xml:space="preserve">Según certificado N° C/508/2009, de fecha 9 de junio de 2009, emitido por don Roberto Videla González, Notario del Arzobispado de Santiago, el Directorio estará vigente hasta el 1° de diciembre de 2010.
</t>
  </si>
  <si>
    <t xml:space="preserve">Guillermo Gustavo Soto Giordani, 
</t>
  </si>
  <si>
    <t xml:space="preserve">Costanera Sur N° 8710-A, comuna de Cerro Navia, Región Metropolitana.
</t>
  </si>
  <si>
    <t xml:space="preserve">F. 6691541, </t>
  </si>
  <si>
    <t>Se acompaña n Balance s generales al 31 de diciembre de 2009  y certificado de la institución, aprobados por el Subdepartamento de Supervisión Financiera Nacional.</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</si>
  <si>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</si>
  <si>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Designación de Presidente y Representante Legal: Por periodo de 3 años (17-12-2012). Aprobación autoridad eclesiástica: 07-10-2019.</t>
  </si>
  <si>
    <t xml:space="preserve">Arteaga Alemparte S/N, comuna de Hualpen
</t>
  </si>
  <si>
    <t>Se acompañan Antecedentes financieros del año 2019, aprobados por el  Subdepartamento de Supervisión  Financiera Nacional.</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</si>
  <si>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</si>
  <si>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</si>
  <si>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</si>
  <si>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</si>
  <si>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</si>
  <si>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Desde el 29 de diciembre de 2014- al 29 de diciembre de 2018.</t>
  </si>
  <si>
    <t xml:space="preserve">Víctor Francisco Aguilera Vásquez 
</t>
  </si>
  <si>
    <t xml:space="preserve">Londres Nº 50, Santiago. Región Metropolitana.
</t>
  </si>
  <si>
    <t xml:space="preserve">Fono: 23476015 – 26381171
</t>
  </si>
  <si>
    <t xml:space="preserve">Contacto@fcf.cl
</t>
  </si>
  <si>
    <t>Se acompaña Certificado Financiero  año 2014, aprobado por el Subdepartamento de Supervisión Financiera Nacional.</t>
  </si>
  <si>
    <t>Fundación Crispi Lago</t>
  </si>
  <si>
    <t>Otorgado por Decreto Supremo N° 1234, de 28 de marzo de 2008, del Ministerio de Justicia.</t>
  </si>
  <si>
    <t>Certificado de Vigencia de Persona Jurídica sin fines de lucro Folio N° 500262917363, de 30 de septiembre de 2019.</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</si>
  <si>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</si>
  <si>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 xml:space="preserve">Consejo Directivo:     Presidente:
 Ana Maria Crispi Soler 
Vicepdte: 
Jaime Crispo Soler
Secretario: 
Pilar Montory Castillo
Tesorera: 
Magdalena Soler Ruiz
</t>
  </si>
  <si>
    <t>18-05-2019 al 18-05-2021</t>
  </si>
  <si>
    <t xml:space="preserve">Ana Maria Crispi Soler </t>
  </si>
  <si>
    <t xml:space="preserve">Calle Oscar Bonilla N° 56, comuna del Romeral, Región del Maule.
</t>
  </si>
  <si>
    <t>Teléfonos:
Fijo: 75-2 432429
Celular: 999492362</t>
  </si>
  <si>
    <t xml:space="preserve">Correo: Fundacióncrispilagos.cl </t>
  </si>
  <si>
    <t>Certificado Financiero 2018 aprobado por Subdepartamento de Supervisión financiera.</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</si>
  <si>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</si>
  <si>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</si>
  <si>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</si>
  <si>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</si>
  <si>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</si>
  <si>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</si>
  <si>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</si>
  <si>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</si>
  <si>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</si>
  <si>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</si>
  <si>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</si>
  <si>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500161080316, otorgado el 28 de agosto de 2017, ello aconteció el 18 de junio de 2013, bajo el Nº de inscripción 111146.
</t>
  </si>
  <si>
    <t xml:space="preserve">Certificado de Vigencia Folio Nº 500161080316, otorgado el 18 de junio de 2013, del Servicio de Registro Civil e Identificación.
</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</si>
  <si>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</si>
  <si>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Presidente: 
CRISTIAN ESPINOZA CAMUS, 
Secretario: 
JUAN ALLARD PINOCHET, 
Tesorero:
KARIN OLIVARES FARÍAS, 
</t>
  </si>
  <si>
    <t>Del 08 de DICIEMBRE de 2016 al 08 de DICIEMBRE de 2021..</t>
  </si>
  <si>
    <t xml:space="preserve">Presidente: 
CRISTIAN ESPINOZA CAMUS, 
</t>
  </si>
  <si>
    <t xml:space="preserve">Avenida O’Higgins N°252, comuna de Curacaví, Región Metropolitana.
</t>
  </si>
  <si>
    <t xml:space="preserve">Curacaví
</t>
  </si>
  <si>
    <t>56-9-74767000</t>
  </si>
  <si>
    <t xml:space="preserve">info@pathernostrum.org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</si>
  <si>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</si>
  <si>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</si>
  <si>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</si>
  <si>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</si>
  <si>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</si>
  <si>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</si>
  <si>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</si>
  <si>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</si>
  <si>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xml:space="preserve">Osvaldo Silva Castellón 211-A
Antofagasta
Región de Antofagasta
</t>
  </si>
  <si>
    <t>Fono: 995791167</t>
  </si>
  <si>
    <t>: cruzada@cruzadacristiana.cl</t>
  </si>
  <si>
    <t>Certificado Financiero de fecha 30 de Diciembre  2014, correspondiente al año 2014, aprobado por el Departamento de Administración y Finanzas.</t>
  </si>
  <si>
    <t>Fundación Cuidarte Chile</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</si>
  <si>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</si>
  <si>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</si>
  <si>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</si>
  <si>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</si>
  <si>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</si>
  <si>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</si>
  <si>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</si>
  <si>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</si>
  <si>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</si>
  <si>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</si>
  <si>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</si>
  <si>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</si>
  <si>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</si>
  <si>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</si>
  <si>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</si>
  <si>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</si>
  <si>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</si>
  <si>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</si>
  <si>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Calle Latadía N° 6640, comuna de Las Condes, Región Metropolitana.
</t>
  </si>
  <si>
    <t>Fono: 27109665, 82334776 y 92304601.</t>
  </si>
  <si>
    <t xml:space="preserve">amichelsen.itaca@gmail.com
radic.c1@me.com
sradic.itaca@gmail.com
                                 </t>
  </si>
  <si>
    <t xml:space="preserve">Acompaña Certificado Financiero del año 2017, aprobados por el departamento de administración y finanzas.
</t>
  </si>
  <si>
    <t xml:space="preserve">
Rodrigo Dominguez Wagner,    Poder: Soraya Marcela Hernández Lemus,
</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</si>
  <si>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</si>
  <si>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</si>
  <si>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</si>
  <si>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</si>
  <si>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</si>
  <si>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</si>
  <si>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</si>
  <si>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</si>
  <si>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Avda. Recoleta N° 5441, comuna de Huechuraba, Región Metropolitana
</t>
  </si>
  <si>
    <t>Fono: 6255243</t>
  </si>
  <si>
    <t xml:space="preserve">www.fundacioncristovive.cl
fcv@fundacioncristovive.cl
</t>
  </si>
  <si>
    <t>Se acompaña Certificado de la Institución y Balance General, ambos correspondientes al año 2008, aprobados por el Subdepartamento de Supervisión Financiera.</t>
  </si>
  <si>
    <t>Fundación de Beneficencia de los Sagrados Corazones sscc</t>
  </si>
  <si>
    <t xml:space="preserve">Decreto Supremo Nº 444, de 04 de mayo de 1983, del Ministerio de Justicia. </t>
  </si>
  <si>
    <t>Certificado de Vigencia Nº 500247317791, de 23 de Agosto de 2019, del Servicio de Registro Civil e Identificación</t>
  </si>
  <si>
    <t xml:space="preserve">Protección y asistencia de personas de escasos recursos, cualquiera sea su edad, sexo o religión.
</t>
  </si>
  <si>
    <t>Presidenta: Irene del Carmen Arias Vielma
Vicepresidente: Eugenio Enrique Celedón Cariola
Secretaria: Kharim Sotelo Méndez
Directores:
Kepa Pirmin de Aretxabala Etchart, María Patricia Undurraga Yáñez, María Teresa Urrutia Veloso, Marcia Veronica del Carmen Jamett Pizarro, Maria Loreto Luisa Gracia Serrano</t>
  </si>
  <si>
    <t>Del 10 de enero de 2011 hasta el 10 de enero de 2014.</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</si>
  <si>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</si>
  <si>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</si>
  <si>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</si>
  <si>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 xml:space="preserve">Se acompaña Certificado de Antecedentes Financieros, correspondiente al año 2018, aprobados Subdepartamento de Supervisión Financiera Nacional. </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</si>
  <si>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</si>
  <si>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</si>
  <si>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</si>
  <si>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</si>
  <si>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</si>
  <si>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</si>
  <si>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</si>
  <si>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xml:space="preserve">
Bayona N° 4370, comuna de Puente Alto, Región Metropolitana.
</t>
  </si>
  <si>
    <t xml:space="preserve"> Puente Alto</t>
  </si>
  <si>
    <t>, F: 8750317</t>
  </si>
  <si>
    <t>Se acompaña Balance Tributario y Certificado de la Institución correspondiente a antecedentes financieros del año 2009, aprobado por el Subdepartamento de Supervisión Financiera.</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</si>
  <si>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</si>
  <si>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</si>
  <si>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</si>
  <si>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</si>
  <si>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</si>
  <si>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</si>
  <si>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</si>
  <si>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</si>
  <si>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 xml:space="preserve">Nueva Imperial  N° 4231, comuna de Quinta Normal, Región Metropolitana
</t>
  </si>
  <si>
    <t>Quinta Norma</t>
  </si>
  <si>
    <t>Fono: 7762564</t>
  </si>
  <si>
    <t>hogar.cardenaloviedo@gmail.com</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</si>
  <si>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</si>
  <si>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</si>
  <si>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</si>
  <si>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</si>
  <si>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</si>
  <si>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</si>
  <si>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</si>
  <si>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</si>
  <si>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 xml:space="preserve">Gandarillas Nº1039, comuna de La Serena, Cuarta Región 
</t>
  </si>
  <si>
    <t>saintgermain.fundacion@gmail.com</t>
  </si>
  <si>
    <t>Se acompaña Certificado de antecedentes financieros correspondiente al año 2014, aprobados por el Subdepartamento de Supervisión Financiera Nacional.</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</si>
  <si>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</si>
  <si>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</si>
  <si>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</si>
  <si>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</si>
  <si>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</si>
  <si>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</si>
  <si>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</si>
  <si>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</si>
  <si>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</si>
  <si>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</si>
  <si>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</si>
  <si>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</si>
  <si>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</si>
  <si>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</si>
  <si>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</si>
  <si>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</si>
  <si>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</si>
  <si>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</si>
  <si>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Moneda  N° 1845, Santiago, Región Metropolitana
</t>
  </si>
  <si>
    <t>Fono: 5307100,</t>
  </si>
  <si>
    <t xml:space="preserve"> vej@iglesia.cl</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</si>
  <si>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</si>
  <si>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</si>
  <si>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</si>
  <si>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</si>
  <si>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</si>
  <si>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</si>
  <si>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</si>
  <si>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</si>
  <si>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</si>
  <si>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</si>
  <si>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</si>
  <si>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</si>
  <si>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 xml:space="preserve">
Fundación del Instituto de Capacitación y Especialización Padre Hurtado o Fundación ICEPH
</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</si>
  <si>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</si>
  <si>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</si>
  <si>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</si>
  <si>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</si>
  <si>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</si>
  <si>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</si>
  <si>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</si>
  <si>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 xml:space="preserve">4 Norte N° 557, Oficina 3, comuna de Viña del Mar.
Región de Valparaíso.
</t>
  </si>
  <si>
    <t>Fono: 986942195-323114350</t>
  </si>
  <si>
    <t>mlhurtado@iceph.cl</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</si>
  <si>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</si>
  <si>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</si>
  <si>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</si>
  <si>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</si>
  <si>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</si>
  <si>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Propender al desarrollo integral de los niños que han sido víctimas de maltrato grave hasta su incorporación a la vida familiar y social.</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</si>
  <si>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</si>
  <si>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</si>
  <si>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</si>
  <si>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</si>
  <si>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Talaveras de La Reina Nº 512, comuna de Las Condes, Región Metropolitana, 
</t>
  </si>
  <si>
    <t xml:space="preserve">fono 4196516, 
</t>
  </si>
  <si>
    <t xml:space="preserve"> fundacion.previf@vtr.net</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</si>
  <si>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</si>
  <si>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</si>
  <si>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</si>
  <si>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</si>
  <si>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</si>
  <si>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</si>
  <si>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</si>
  <si>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</si>
  <si>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</si>
  <si>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</si>
  <si>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</si>
  <si>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</si>
  <si>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 xml:space="preserve">
Fundación Educacional Paihuén.
</t>
  </si>
  <si>
    <t xml:space="preserve">Inscripción N° 194572, de fecha 19 de marzo de 2017. </t>
  </si>
  <si>
    <t xml:space="preserve">Certificado de Vigencia de Persona Jurídica sin Fines de Lucro Folio N° 500231139842, de 05 de JUNIO de 2019, emitido por el Servicio de Registro Civil e Identificación.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</si>
  <si>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</si>
  <si>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</si>
  <si>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 xml:space="preserve">14 de marzo de 2018 al 14 de marzo de 2020 (Durarán dos años de acuerdo al Acta N° 9, de Reunión Ordinaria de Directorio, de 14 de marzo de 2018, reducida a escritura pública con fecha 15 de marzo de 2018).
El Poder general de representación de doña Nathalie Eliana Carlesi Castillo, tendrá una duración de dos años, es decir, hasta el 15 de marzo del 2020.
</t>
  </si>
  <si>
    <t xml:space="preserve">Rodrigo Alejandro Cortés Godoy
Nathalie Eliana Carlesi Castillo
</t>
  </si>
  <si>
    <t xml:space="preserve">Calle Ibsen N° 568 Torre Gomero, Departamento 12, condominio Jardín Suizo, Valparaíso. </t>
  </si>
  <si>
    <t>paihuen@fundacionpaihuen.cl</t>
  </si>
  <si>
    <t>Certificado de antecedentes financieros correspondientes al año 2018, Aprobados por Usufi 19 de agosto 2019</t>
  </si>
  <si>
    <t>Fundación Elige</t>
  </si>
  <si>
    <t>Inscripción N° 278933, de fecha 8 de agosto de 2018, del Registro de Personas Jurídicas, del Servicio de Registro Civil e Identificación.</t>
  </si>
  <si>
    <t>Certificado de Vigencia, Folio Nº 500233427574, emitido con fecha 18 de julio de 2019, por el SRCeI.</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</si>
  <si>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</si>
  <si>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Roberto Ernesto Morales Norambuena,  (Presidente)
Paola Andrea Morales Norambuena, (Secretaria)
Maricel del Pilar Morales Norambuena, (Tesorera)
Andrés Alejandro Morales Norambuena Director Suplente)
</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</si>
  <si>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</si>
  <si>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</si>
  <si>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</si>
  <si>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1 Poniente N° 1258, Oficinas 313 y 314, Comuna y Ciudad de Talca, Región del Maule</t>
  </si>
  <si>
    <t>9-77572957</t>
  </si>
  <si>
    <t>ps.robertomorales@gmail.com</t>
  </si>
  <si>
    <t>Se acompaña Certificado Financiero año 2018, aprobado por Memorándum N° 030, de 19 de junio de 2019 por el Subdepartamento de Supervisión Financiera Nacional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</si>
  <si>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</si>
  <si>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</si>
  <si>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</si>
  <si>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</si>
  <si>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</si>
  <si>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</si>
  <si>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</si>
  <si>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</si>
  <si>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 xml:space="preserve">Costanera Norte N° 7299, comuna de Renca, Región Metropolitana
</t>
  </si>
  <si>
    <t>Renca,</t>
  </si>
  <si>
    <t>Fono: 7673025</t>
  </si>
  <si>
    <t>artesanosdelavida@yahoo.com</t>
  </si>
  <si>
    <t>Se acompaña Certificado Financiero correspondiente al  año 2017, aprobados por el Sub Departamento de Supervisión Financiera Nacional.</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</si>
  <si>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</si>
  <si>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</si>
  <si>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</si>
  <si>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</si>
  <si>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</si>
  <si>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</si>
  <si>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</si>
  <si>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</si>
  <si>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</si>
  <si>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</si>
  <si>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</si>
  <si>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</si>
  <si>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</si>
  <si>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</si>
  <si>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</si>
  <si>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</si>
  <si>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</si>
  <si>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</si>
  <si>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</si>
  <si>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Isidoro Goyenechea Nº 3356, oficina 20, comuna de Las Condes, Región Metropolitana.
</t>
  </si>
  <si>
    <t>Teléfono: (02) 2332921</t>
  </si>
  <si>
    <t xml:space="preserve"> www.fundacionmustakis.com</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</si>
  <si>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</si>
  <si>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</si>
  <si>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</si>
  <si>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Certificado de Vigencia Nº500183422819, otorgado el 23 de mayo de 2018, del Servicio de Registro Civil e Identificación.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</si>
  <si>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</si>
  <si>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</si>
  <si>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Del 11 de agosto de 2017 al 11 de agosto de 2020</t>
  </si>
  <si>
    <t xml:space="preserve">JULIE EUNICE SÁEZ PARDO
</t>
  </si>
  <si>
    <t xml:space="preserve">Joaquín Huerta N°445, Miraflores, comuna de Viña del Mar, Región de Valparaíso </t>
  </si>
  <si>
    <t xml:space="preserve">Viña del Mar </t>
  </si>
  <si>
    <t>9 672 909 30</t>
  </si>
  <si>
    <t xml:space="preserve">contacto@generacionfortaleza.org
</t>
  </si>
  <si>
    <t>Gesta, Fundación Marista por la Solidaridad</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</si>
  <si>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</si>
  <si>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</si>
  <si>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</si>
  <si>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</si>
  <si>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</si>
  <si>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</si>
  <si>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</si>
  <si>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Calle Grajales N° 2176, comuna de Santiago,  Región Metropolitana
</t>
  </si>
  <si>
    <t xml:space="preserve"> fundaciongesta@fundaciongesta.cl</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</si>
  <si>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</si>
  <si>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</si>
  <si>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</si>
  <si>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</si>
  <si>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</si>
  <si>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</si>
  <si>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</si>
  <si>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</si>
  <si>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</si>
  <si>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</si>
  <si>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</si>
  <si>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</si>
  <si>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</si>
  <si>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</si>
  <si>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</si>
  <si>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</si>
  <si>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</si>
  <si>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</si>
  <si>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</si>
  <si>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</si>
  <si>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</si>
  <si>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</si>
  <si>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Fundación Hábitos</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</si>
  <si>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</si>
  <si>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Certificado de Vigencia de Persona Jurídica sin Fines de Lucro, Folio Nº 62129912, de fecha 14 de febrero de 2019, del Servicio de Registro Civil e Identificación.</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</si>
  <si>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</si>
  <si>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</si>
  <si>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Hasta el 27 de noviembre de 2023.</t>
  </si>
  <si>
    <t>MAURICIO ALEJANDRO SILVA PÉREZ</t>
  </si>
  <si>
    <t>Pasaje La Recoleta N° 5586, comuna de Huechuraba</t>
  </si>
  <si>
    <t xml:space="preserve">Huechuraba </t>
  </si>
  <si>
    <t>fundacionhabitos@gmail.com</t>
  </si>
  <si>
    <t xml:space="preserve">Se acompaña Certificado Financiero de la Institución, correspondientes al año 2018, los cuales fueron aprobados por  el Sub Departamento de Supervisión Financiera Nacional
.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</si>
  <si>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</si>
  <si>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</si>
  <si>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</si>
  <si>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</si>
  <si>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</si>
  <si>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</si>
  <si>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</si>
  <si>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</si>
  <si>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la Reina</t>
  </si>
  <si>
    <t>: lapromesa@vtr.net</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</si>
  <si>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</si>
  <si>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</si>
  <si>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</si>
  <si>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</si>
  <si>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</si>
  <si>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</si>
  <si>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</si>
  <si>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</si>
  <si>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</si>
  <si>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Avda. Trinidad Oriente N° 3400, comuna de La Florida, Santiago, Región Metropolitana
Casilla 9702
</t>
  </si>
  <si>
    <t xml:space="preserve"> La Florida</t>
  </si>
  <si>
    <t xml:space="preserve">Fono: 2670014, </t>
  </si>
  <si>
    <t xml:space="preserve"> hogaresperanza@hotmail.com</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</si>
  <si>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</si>
  <si>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</si>
  <si>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</si>
  <si>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</si>
  <si>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</si>
  <si>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</si>
  <si>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</si>
  <si>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</si>
  <si>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</si>
  <si>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</si>
  <si>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</si>
  <si>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</si>
  <si>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</si>
  <si>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</si>
  <si>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Certificado de Vigencia Nº 19292, de fecha 20 de junio de 2011, del Ministerio de Justicia.</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</si>
  <si>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</si>
  <si>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Pablo Schoepke Cardemil,      
Director: María Soledad Valdés Violler,     
</t>
  </si>
  <si>
    <t>Durará dos años en sus funciones.</t>
  </si>
  <si>
    <t xml:space="preserve">12 de octubre de 2017 al 12 de octubre de 2019. </t>
  </si>
  <si>
    <t xml:space="preserve">Pablo Emilio Valenzuela López, R
</t>
  </si>
  <si>
    <t xml:space="preserve">Avenida Larraín 11401, comuna de La Reina, Santiago, 
Región Metropolitana, 
Casilla 175, correo Villa La Reina, La Reina. Santiago
</t>
  </si>
  <si>
    <t>La Reina</t>
  </si>
  <si>
    <t>Mail: directoralascreches@gmail.com</t>
  </si>
  <si>
    <t>Se acompaña Certificado financiero firmado ante notario público, correspondiente al año 2018, pendiente de aprobación por el  Subdepartamento de Supervisión Financiera Nacional.</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</si>
  <si>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</si>
  <si>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</si>
  <si>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</si>
  <si>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</si>
  <si>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</si>
  <si>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</si>
  <si>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</si>
  <si>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</si>
  <si>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</si>
  <si>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</si>
  <si>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</si>
  <si>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</si>
  <si>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</si>
  <si>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</si>
  <si>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</si>
  <si>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</si>
  <si>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</si>
  <si>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</si>
  <si>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</si>
  <si>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</si>
  <si>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</si>
  <si>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 xml:space="preserve">Población El Laurel, Lastarria 0200, Casilla 329, Valdivia.
</t>
  </si>
  <si>
    <t>hogarluter@gmail.com, www.fundacionhogarluterano.cl</t>
  </si>
  <si>
    <t>Se acompaña certificado financiero año 2012, aprobado Departamento Auditoria</t>
  </si>
  <si>
    <t>Se acompaña certificado financiero correspondiente al año 2019 aprobado por el Subdepartamento de Supervisión Financiera Nacional</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</si>
  <si>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</si>
  <si>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</si>
  <si>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</si>
  <si>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</si>
  <si>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</si>
  <si>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</si>
  <si>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</si>
  <si>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</si>
  <si>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</si>
  <si>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Se acompaña Certificado  financiero correspondientes al año 2010, aprobados por el Subdepartamento de Supervisión Financiera Nacional.</t>
  </si>
  <si>
    <t>Fundación IMSA Creando Lazos</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</si>
  <si>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</si>
  <si>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</si>
  <si>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</si>
  <si>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</si>
  <si>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</si>
  <si>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</si>
  <si>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</si>
  <si>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</si>
  <si>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</si>
  <si>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</si>
  <si>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</si>
  <si>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</si>
  <si>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</si>
  <si>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Norma Milena Ivonne Sierralta Pedemonte,
Secretario: Reinaldo Juan Gajewski Molina, 
Tesorero: Cristian Marcelo Villarroel Bustos, 
</t>
  </si>
  <si>
    <t>: 3 años</t>
  </si>
  <si>
    <t>Desde el 13 de abril de 2015- al 13 de abril de 2018</t>
  </si>
  <si>
    <t xml:space="preserve">Norma Milena Ivonne Sierralta Pedemonte, 
Maria Loreto Franco Zúñiga, 
Javiera del Pilar Terroba Aguirre, 
</t>
  </si>
  <si>
    <t xml:space="preserve">Sotero del Rio Nº 508, oficina 614, comuna de Santiago. Región Metropolitana. 
</t>
  </si>
  <si>
    <t>Fono 61934784 – 74971290</t>
  </si>
  <si>
    <t>lfranco@fidef.cl 
jterroba@fidef.cl</t>
  </si>
  <si>
    <t>Se acompaña Certificado Financiero  año 2017,enviado para ser aprobado por el Subdepartamento de Supervisión Financiera Nacional.</t>
  </si>
  <si>
    <t>Fundación Integrando Niños con un Toque de Luz</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</si>
  <si>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</si>
  <si>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Certificado de Vigencia Folio Nº 74560538, de 06 de enero de 2020, del Servicio de Registro Civil e Identificación.</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</si>
  <si>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</si>
  <si>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</si>
  <si>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</si>
  <si>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</si>
  <si>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</si>
  <si>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</si>
  <si>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</si>
  <si>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Se acompaña Certificado de Antecedentes Financieros de la Institución correspondiente al año 2019, aprobado por el sub departamento de análisis financiero.</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</si>
  <si>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</si>
  <si>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</si>
  <si>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</si>
  <si>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</si>
  <si>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</si>
  <si>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</si>
  <si>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</si>
  <si>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</si>
  <si>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</si>
  <si>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</si>
  <si>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</si>
  <si>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</si>
  <si>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</si>
  <si>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</si>
  <si>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</si>
  <si>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</si>
  <si>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</si>
  <si>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</si>
  <si>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</si>
  <si>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Galo González Nº 4585, ciudad de Santiago, Región Metropolitana.
</t>
  </si>
  <si>
    <t>Teléfono: (56-2) 5126280</t>
  </si>
  <si>
    <t xml:space="preserve"> jardin_lavictoria@yahoo.es </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</si>
  <si>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</si>
  <si>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</si>
  <si>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</si>
  <si>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</si>
  <si>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</si>
  <si>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</si>
  <si>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</si>
  <si>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</si>
  <si>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</si>
  <si>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</si>
  <si>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Certificado de vigencia inscripción Nº10849 con fecha 31 de enero de 2013, extendido por el SRCEI con fecha 13 de julio de 2015</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</si>
  <si>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</si>
  <si>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</si>
  <si>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</si>
  <si>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</si>
  <si>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</si>
  <si>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</si>
  <si>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</si>
  <si>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Fundación La Familia de María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</si>
  <si>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</si>
  <si>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</si>
  <si>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</si>
  <si>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</si>
  <si>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</si>
  <si>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</si>
  <si>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</si>
  <si>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</si>
  <si>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</si>
  <si>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 xml:space="preserve">Se acompaña certificado de antecedentes financieros, correspondiente al 2019, aprobado por el  Subdepartamento de Supervisión Financiera 
</t>
  </si>
  <si>
    <t xml:space="preserve">Fundación Laura Vicuña
</t>
  </si>
  <si>
    <t>Otorgado por Decreto Supremo Nº 246, de fecha 17 de enero de 1963, del Ministerio de Justicia.</t>
  </si>
  <si>
    <t>Certificado de Vigencia inscripción Nº9366 de fecha 04-05-1990, extendido por el SRCEI con fecha 11 de julio de 2019.</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</si>
  <si>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</si>
  <si>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</si>
  <si>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</si>
  <si>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</si>
  <si>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 xml:space="preserve">Elicura N° 851, comuna de Los Vilos, Región de Coquimbo
</t>
  </si>
  <si>
    <t>Los Vilos</t>
  </si>
  <si>
    <t>Fono: (053) 541278</t>
  </si>
  <si>
    <t>Se adjunta Certificado financiero del año 2018, autorizado por el Subdepartamento de Supervisión Financiera Nacional</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</si>
  <si>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</si>
  <si>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</si>
  <si>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</si>
  <si>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</si>
  <si>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</si>
  <si>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</si>
  <si>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</si>
  <si>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</si>
  <si>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</si>
  <si>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 xml:space="preserve">Calle Atamu Tekena s/n. Isla de Pascua.
Región de Valparaíso
</t>
  </si>
  <si>
    <t>Isla de Pascua</t>
  </si>
  <si>
    <t>Fono: 996137484</t>
  </si>
  <si>
    <t>fundacionmoairapanui@gmail.com</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</si>
  <si>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</si>
  <si>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</si>
  <si>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</si>
  <si>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</si>
  <si>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</si>
  <si>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</si>
  <si>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</si>
  <si>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</si>
  <si>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</si>
  <si>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</si>
  <si>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</si>
  <si>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Certificado de Vigencia folio Nº 500329213510, de fecha 14 de julio de 2020.</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</si>
  <si>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</si>
  <si>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</si>
  <si>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</si>
  <si>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</si>
  <si>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</si>
  <si>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</si>
  <si>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</si>
  <si>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Paidahuén Nº 654, San Esteban, Los Andres, Quinta Región.
</t>
  </si>
  <si>
    <t>Los Andres</t>
  </si>
  <si>
    <t>Teléfono: (56-34) 481-088 481-176</t>
  </si>
  <si>
    <t xml:space="preserve">secretaria@fmd.cl
</t>
  </si>
  <si>
    <t>Se acompaña Balance General y Certificado de Antecedentes Financieros del año 2006, aprobado por la Sub Unidad de Control de Supervisión Financiera.</t>
  </si>
  <si>
    <t>Se acompaña certificado financiero correspondiente al año 2019, aprobado por el Subdepartamento de Supervisión Financiera Nacional.</t>
  </si>
  <si>
    <t>Se adjunta certificado de antecedente financiero correspondiente al año 2019, aprobados por el Subdepartamento de Supervisión Financiera Nacional.</t>
  </si>
  <si>
    <t>Fundación Mi Hogar- Mi Familia</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</si>
  <si>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</si>
  <si>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</si>
  <si>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</si>
  <si>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 xml:space="preserve">Presidenta: Carol Opazo Espinoza, 
Vice – presidente: Leonardo Vásquez Tricot
Secretaria: Ana Rosa Rojas Guevara, 
Tesorera: Francisca Figueroa Gutiérrez, </t>
  </si>
  <si>
    <t>Vigente hasta el 12-11-2022 (Directorio inicial)</t>
  </si>
  <si>
    <t>Carol Opazo Espinoza</t>
  </si>
  <si>
    <t>Calle 2 Poniente N° 170, comuna de Viña del Mar, Región de Valparaíso.</t>
  </si>
  <si>
    <t>32 – 3852541</t>
  </si>
  <si>
    <t>fundacionmihofarmifamilia@gmail.com</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</si>
  <si>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</si>
  <si>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</si>
  <si>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</si>
  <si>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</si>
  <si>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</si>
  <si>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</si>
  <si>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</si>
  <si>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</si>
  <si>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Avenida Las Condes Nº 12.438, Lo Barnechea
</t>
  </si>
  <si>
    <t xml:space="preserve">Teléfono: 2999239 </t>
  </si>
  <si>
    <t xml:space="preserve">Se acompaña Certificado Financiero Año 2005, autorizado ante Notario Público, del 1º de diciembre de 2006, aprobados por la Unidad de Auditoria Interna del Servicio.
</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</si>
  <si>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</si>
  <si>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</si>
  <si>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</si>
  <si>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</si>
  <si>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</si>
  <si>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</si>
  <si>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</si>
  <si>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</si>
  <si>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</si>
  <si>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</si>
  <si>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</si>
  <si>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</si>
  <si>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</si>
  <si>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</si>
  <si>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</si>
  <si>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</si>
  <si>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</si>
  <si>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</si>
  <si>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</si>
  <si>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</si>
  <si>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</si>
  <si>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</si>
  <si>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</si>
  <si>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</si>
  <si>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</si>
  <si>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 xml:space="preserve">Los Directores durarán en sus cargos en forma indefinida, debiendo ser ratificados cada tres años por el fundador.
</t>
  </si>
  <si>
    <t>23 de junio de 2005.</t>
  </si>
  <si>
    <t xml:space="preserve">Rvdo. Padre Félix Zaragoza Sesmero     </t>
  </si>
  <si>
    <t>Balmaceda Nº 058, Peñaflor.</t>
  </si>
  <si>
    <t>Se acompaña Certificado Financiero Año 2008, firmado ante Notario Público, de fecha 29 de abril de 2009, aprobado por la Unidad de Supervisión Financiera Nacional.</t>
  </si>
  <si>
    <t>Se  acompaña certificado de antecedentes financieros correspondiente al año 2019, aporbado por el Subdepartamento de Supervisión Financiera Nacional.</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</si>
  <si>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</si>
  <si>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</si>
  <si>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</si>
  <si>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</si>
  <si>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</si>
  <si>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</si>
  <si>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</si>
  <si>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</si>
  <si>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</si>
  <si>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</si>
  <si>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</si>
  <si>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</si>
  <si>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</si>
  <si>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</si>
  <si>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</si>
  <si>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</si>
  <si>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</si>
  <si>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</si>
  <si>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</si>
  <si>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</si>
  <si>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</si>
  <si>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</si>
  <si>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</si>
  <si>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</si>
  <si>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</si>
  <si>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</si>
  <si>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</si>
  <si>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</si>
  <si>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</si>
  <si>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</si>
  <si>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</si>
  <si>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Calle Arica Nº3829, comuna de Estación Central, Región Metropolitana.
</t>
  </si>
  <si>
    <t>Fono: 27794310- 27796762- 27797709.</t>
  </si>
  <si>
    <t xml:space="preserve"> administración@sumate.cl.</t>
  </si>
  <si>
    <t xml:space="preserve">Se acompaña certificado financiero correspondiente al año 2013. Aprobado por el Subdepartamento de Supervisión Financiera Nacional. </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</si>
  <si>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</si>
  <si>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</si>
  <si>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</si>
  <si>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</si>
  <si>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</si>
  <si>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</si>
  <si>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</si>
  <si>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 xml:space="preserve">Libertad Nº640, segundo piso, comuna de Chillán, provincia de Ñuble
</t>
  </si>
  <si>
    <t>Se acompaña Certificado año 2005, de fecha 24.05.06, aprobado por la Unidad de Auditoría.</t>
  </si>
  <si>
    <t>Fundación para la Infancia de Coquimbo</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</si>
  <si>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</si>
  <si>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Certificado de Vigencia Folio Nº 500298853143, otorgado el 21 de febrero de 2020, del Servicio de Registro Civil e Identificación</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</si>
  <si>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</si>
  <si>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</si>
  <si>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</si>
  <si>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</si>
  <si>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Luis Michea N°1188, comuna de Coquimbo, región de Coquimbo. 
</t>
  </si>
  <si>
    <t>Teléfono: 
09-9-6446685</t>
  </si>
  <si>
    <t xml:space="preserve">Correo electrónico:
contacto@fundacionparainfanciacoquimbo.cl </t>
  </si>
  <si>
    <t>Antecedentes financieros correspondientes al año 2018, aprobados por el Sub Depto de Supervisión Financiera Nacional</t>
  </si>
  <si>
    <t>Fundación para la Infancia inclusivamente</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</si>
  <si>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</si>
  <si>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</si>
  <si>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</si>
  <si>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</si>
  <si>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</si>
  <si>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</si>
  <si>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</si>
  <si>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</si>
  <si>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</si>
  <si>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</si>
  <si>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</si>
  <si>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</si>
  <si>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</si>
  <si>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</si>
  <si>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</si>
  <si>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</si>
  <si>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</si>
  <si>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 xml:space="preserve">Calle Quito N° 73, Oficina C,  comuna de Santiago,  Región Metropolitana
</t>
  </si>
  <si>
    <t>comuna de Santiago</t>
  </si>
  <si>
    <t>Fonos: 09-539 83 42 ; 08-248 19 71</t>
  </si>
  <si>
    <t>karola_rojas@hotmail.com; fundacionvinculos@sename.cl www.fundacionvinculos.cl</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</si>
  <si>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</si>
  <si>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</si>
  <si>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</si>
  <si>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</si>
  <si>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</si>
  <si>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</si>
  <si>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</si>
  <si>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</si>
  <si>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</si>
  <si>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</si>
  <si>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</si>
  <si>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Fundación Pares</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</si>
  <si>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</si>
  <si>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</si>
  <si>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</si>
  <si>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 xml:space="preserve">Directorio Provisorio: Presidente:
 Jairo Lionel Seguel Muñoz 
Vicepdte: 
Carolina Verónica Murgas Reinoso, 
Secretario: 
Karla Fanny Altamirano Huanel
Tesorera: 
Hernán Lenin Briones Cordero
</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</si>
  <si>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</si>
  <si>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17-06-2019 dura hasta 03-10-2019</t>
  </si>
  <si>
    <t>Jairo Lionel Seguel Muñoz</t>
  </si>
  <si>
    <t>Calle Santiago N° 710, oficina 200, Comuna de Villa Alemana. Región de Valparaíso</t>
  </si>
  <si>
    <t xml:space="preserve">Fono: 966910337
</t>
  </si>
  <si>
    <t xml:space="preserve">Correo electrónico: f.pares2019@gmail.com
</t>
  </si>
  <si>
    <t>Certificado Financiero 2019 aprobado por Subdepartamento de Supervisión financiera.</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</si>
  <si>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</si>
  <si>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</si>
  <si>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</si>
  <si>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</si>
  <si>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</si>
  <si>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</si>
  <si>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</si>
  <si>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</si>
  <si>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</si>
  <si>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</si>
  <si>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</si>
  <si>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</si>
  <si>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</si>
  <si>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</si>
  <si>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</si>
  <si>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</si>
  <si>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</si>
  <si>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</si>
  <si>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</si>
  <si>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</si>
  <si>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Fundación por un Mundo Mejor</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</si>
  <si>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</si>
  <si>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</si>
  <si>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</si>
  <si>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</si>
  <si>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</si>
  <si>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</si>
  <si>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</si>
  <si>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</si>
  <si>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</si>
  <si>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Antecedentes financieros correspondientes al año 2018, aprobados por el Sub Depto. de Supervisión Financiera Nacional.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</si>
  <si>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</si>
  <si>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</si>
  <si>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</si>
  <si>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</si>
  <si>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</si>
  <si>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</si>
  <si>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</si>
  <si>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</si>
  <si>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9-62031998</t>
  </si>
  <si>
    <t>v.buhadla@hotmail.com</t>
  </si>
  <si>
    <t>Certificado de antecedentes financieros correspondientes al año 2016, aprobado por el  Subdepartamento de Supervisión  Nacional.</t>
  </si>
  <si>
    <t>Fundación Profesionales Asociados para el Desarrollo Regional o Fundación PRODERE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</si>
  <si>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Nº500244811935, de fecha 12 de agosto de 2019, ello aconteció el 26 de diciembre de 2017, bajo el Nº de inscripción N° 268469.</t>
  </si>
  <si>
    <t>Certificado de Vigencia de Persona Jurídica sin Fines de Lucro, Folio Nº 500244811923, de fecha 12 de agosto de 2019,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</si>
  <si>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</si>
  <si>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Evelyn Paola Garrote Jirón
Vicepresidente:
Polette Franchesca Garrote Jirón
Tesorero: 
Rodrigo Alberto Díaz Bustos
Secretaria: 
Betsy Yanola Garrote Jirón
</t>
  </si>
  <si>
    <t>Evelyn Paola Garrote Jirón</t>
  </si>
  <si>
    <t>Pasaje Gema N° 2543, ciudad de Arica, Región de Arica y Parinacota</t>
  </si>
  <si>
    <t>fundacion.prodere@gmail.com</t>
  </si>
  <si>
    <t>Fundación Reencuadre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</si>
  <si>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</si>
  <si>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</si>
  <si>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</si>
  <si>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</si>
  <si>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</si>
  <si>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</si>
  <si>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</si>
  <si>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</si>
  <si>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</si>
  <si>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</si>
  <si>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</si>
  <si>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</si>
  <si>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</si>
  <si>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</si>
  <si>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</si>
  <si>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 xml:space="preserve">Avenida Kennedy Nº 4700, oficina Nº 802.
</t>
  </si>
  <si>
    <t>Fono: 229580961</t>
  </si>
  <si>
    <t>freencuentro@vtr.net</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</si>
  <si>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</si>
  <si>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</si>
  <si>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</si>
  <si>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</si>
  <si>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</si>
  <si>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</si>
  <si>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</si>
  <si>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</si>
  <si>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</si>
  <si>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</si>
  <si>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</si>
  <si>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</si>
  <si>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</si>
  <si>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</si>
  <si>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</si>
  <si>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</si>
  <si>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</si>
  <si>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</si>
  <si>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</si>
  <si>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</si>
  <si>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 xml:space="preserve">Puente Alto,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</si>
  <si>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</si>
  <si>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</si>
  <si>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</si>
  <si>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</si>
  <si>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</si>
  <si>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</si>
  <si>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</si>
  <si>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</si>
  <si>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</si>
  <si>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</si>
  <si>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</si>
  <si>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</si>
  <si>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 xml:space="preserve">Providencia
</t>
  </si>
  <si>
    <t>Teléfono: (02) 2642556- 2364474</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</si>
  <si>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</si>
  <si>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</si>
  <si>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</si>
  <si>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</si>
  <si>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</si>
  <si>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</si>
  <si>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</si>
  <si>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</si>
  <si>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</si>
  <si>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</si>
  <si>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</si>
  <si>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</si>
  <si>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</si>
  <si>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</si>
  <si>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</si>
  <si>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</si>
  <si>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</si>
  <si>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</si>
  <si>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</si>
  <si>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</si>
  <si>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</si>
  <si>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 xml:space="preserve">Santiago Centro. </t>
  </si>
  <si>
    <t>Fono : 26329654,</t>
  </si>
  <si>
    <t>Se acompaña Certificado Financiero y Balance General, correspondientes al año 2007, cuya aprobación  por la Unidad de Supervisión Financiera Nacional se encuentra pendiente.</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</si>
  <si>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</si>
  <si>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</si>
  <si>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</si>
  <si>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</si>
  <si>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Presidenta: María Margarita Guzmán Montes
Secretaria: Camila María Costagliola Zambrano
Tesorera: Francisca Cummins Haeussler
Directora: Pilar Goycoolea Ferrer
Directora: Claudia Alexandra Oddo Franulic
Directora: Catalina Jaramillo Montt
</t>
  </si>
  <si>
    <t xml:space="preserve">María Margarita Guzmán Montes, </t>
  </si>
  <si>
    <t xml:space="preserve">Camino del Herrero N° 2279, comuna de Lo Barnechea.
Región Metropolitana  
</t>
  </si>
  <si>
    <t>Lo Barnechea</t>
  </si>
  <si>
    <t>Fono: +569 66772906 (Directora)</t>
  </si>
  <si>
    <t>isabel@fundacionsentido.cl</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</si>
  <si>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</si>
  <si>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</si>
  <si>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</si>
  <si>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</si>
  <si>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</si>
  <si>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</si>
  <si>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</si>
  <si>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</si>
  <si>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 xml:space="preserve">Salomon Corvalan N°1621, Comuna de Cerro Navia
</t>
  </si>
  <si>
    <t xml:space="preserve">Teléfono 22644175
</t>
  </si>
  <si>
    <t>fund.senergia.social@gmail.com</t>
  </si>
  <si>
    <t>Corresponden al año 2017, aprobados por el Departamento de Administración y Finanzas.</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</si>
  <si>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</si>
  <si>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</si>
  <si>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</si>
  <si>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</si>
  <si>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</si>
  <si>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</si>
  <si>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</si>
  <si>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</si>
  <si>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</si>
  <si>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</si>
  <si>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</si>
  <si>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Educacional y Cultural CIFAN</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</si>
  <si>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</si>
  <si>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Certificado de Vigencia Folio Nº 500265873487, otorgado el 14 de octubre de 2019, del Servicio de Registro Civil e Identificación.</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</si>
  <si>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</si>
  <si>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 xml:space="preserve">Presidente: 
Iñaki Larraza Alberdi
Secretario:
Ana María Magdalena Von Chrismar Parejo
Tesorero:
Roberto Hernan Ipinza Carmona
Directores:
Patricio Enrique Olivares Olivares
María Elena Saavedra Araneda 
Mabel Florinda González Kappes
</t>
  </si>
  <si>
    <t>06-09-2019 al 06-09-2024</t>
  </si>
  <si>
    <t xml:space="preserve">Iñaki Larraza Alberdi.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</si>
  <si>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 xml:space="preserve">Ramón Tapia N°2930, comuna de Valdivia, región de Los Ríos 
</t>
  </si>
  <si>
    <t>Teléfono: 
63-02-340900</t>
  </si>
  <si>
    <t>cecilia.monrroy@cifan.cl
Iñaki.larraza@gmail.com</t>
  </si>
  <si>
    <t xml:space="preserve">Se acompaña Certificado Financiero, correspondiente al año 2019, aprobado por el Sub Depto. de Supervisión Financiera Nacional.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</si>
  <si>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</si>
  <si>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</si>
  <si>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</si>
  <si>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</si>
  <si>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</si>
  <si>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</si>
  <si>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</si>
  <si>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</si>
  <si>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</si>
  <si>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</si>
  <si>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</si>
  <si>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</si>
  <si>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</si>
  <si>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</si>
  <si>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 xml:space="preserve">Certificado de antecedentes financieros correspondientes al año 2019, aprobados por el  Subdepartamento de Supervisión Financiera Nacional.
</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</si>
  <si>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</si>
  <si>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</si>
  <si>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Simona de la Barra Cruzat
Rafael Mella Gallegos.
Podrán actuar conjunta o separadamente.
</t>
  </si>
  <si>
    <t xml:space="preserve">Certificado de antecedentes financieros, correspondientes al año 2019, pendiente de aprobación por Subdepartamento de Supervisión Financiera Nacional para su actualización.
</t>
  </si>
  <si>
    <t>Fundación Trabajo con Sentido</t>
  </si>
  <si>
    <t xml:space="preserve">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</si>
  <si>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500295784984, otorgado el 10 de febrero de 2020, del Servicio de Registro Civil e Identificación.</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</si>
  <si>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</si>
  <si>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 xml:space="preserve">Presidente: 
Jorge Osvaldo Ormeño Fuenzalida
Secretaria:
Maria Luisa España L´Feubre 
Tesorero:
Mauricio Anibal Mateluna Rodríguez
</t>
  </si>
  <si>
    <t>Del 17.09.2019 al 17.09.2024</t>
  </si>
  <si>
    <t xml:space="preserve">Jorge Osvaldo Ormeño Fuenzalida
 </t>
  </si>
  <si>
    <t>Avenida Bulnes N°317 oficina 511, comuna de Santiago, región Metropolitana.
T</t>
  </si>
  <si>
    <t xml:space="preserve">teléfono: 224367000
</t>
  </si>
  <si>
    <t>Correo electrónico: ftrabajoconsentido@gmail.com</t>
  </si>
  <si>
    <t xml:space="preserve">Fundación Educacional para el Desarrollo Integral del Menor o  Fundación Integra.
</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</si>
  <si>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</si>
  <si>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</si>
  <si>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</si>
  <si>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</si>
  <si>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</si>
  <si>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</si>
  <si>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</si>
  <si>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</si>
  <si>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</si>
  <si>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Gendarmería de Chile</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</si>
  <si>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</si>
  <si>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</si>
  <si>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</si>
  <si>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</si>
  <si>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</si>
  <si>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</si>
  <si>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 xml:space="preserve">Gobernador Provincial Titular: don Nelson Isaac Cárcamo Barrera.
</t>
  </si>
  <si>
    <t xml:space="preserve">Calle O’Higgins Nº 187, comuna de Cabo de Hornos, Región de Magallanes y Antártica Chilena.
</t>
  </si>
  <si>
    <t>Cabo de Hornos</t>
  </si>
  <si>
    <t>612-621009-26</t>
  </si>
  <si>
    <t xml:space="preserve">Gobernador: E-mail: ncarcamo@ interior.gob.cl
Asistente Gobernador: E-mail: ysaez@interior.gob.cl
</t>
  </si>
  <si>
    <t xml:space="preserve">
Gobernación Provincial Aysén
</t>
  </si>
  <si>
    <t xml:space="preserve">Gobernador Provincial Titular: Paz Maritza Foitzich Sandoval, </t>
  </si>
  <si>
    <t xml:space="preserve">Calle Esmeralda Nº 810, comuna de Aysén, Región de Aysén.
</t>
  </si>
  <si>
    <t xml:space="preserve">
Gobernación Provincial Cachapoal 
</t>
  </si>
  <si>
    <t xml:space="preserve">Gobernador Provincial Titular: Mirenchu Beita Navarrete, </t>
  </si>
  <si>
    <t xml:space="preserve">Plaza Los Heroes s/n, Rancagua, Región de O’Higgins.
</t>
  </si>
  <si>
    <t>Rancagua</t>
  </si>
  <si>
    <t xml:space="preserve">
Teléfonos 072-2955356 / 072-2954269</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</si>
  <si>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</si>
  <si>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</si>
  <si>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</si>
  <si>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</si>
  <si>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</si>
  <si>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</si>
  <si>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</si>
  <si>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</si>
  <si>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</si>
  <si>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Marga Marga 
</t>
  </si>
  <si>
    <t>Gobernadora Provincial Titular: doña María Carolina Corti Badía.</t>
  </si>
  <si>
    <t xml:space="preserve">Manuel Rodríguez 800 Comuna de Quilpué, Región de Valparaíso.
</t>
  </si>
  <si>
    <t>mcorti@interior.gob.cl</t>
  </si>
  <si>
    <t xml:space="preserve">
Gobernación Provincial Del Tamarugal.
</t>
  </si>
  <si>
    <t xml:space="preserve">Gobernador Provincial Titular: don Luis Alberto Tobar Toledo.
</t>
  </si>
  <si>
    <t xml:space="preserve">Tamarugal Nº 180, comuna de Pozo Almonte, Región de Tarapacá. 
</t>
  </si>
  <si>
    <t xml:space="preserve">(572) 248270 - (572) 248075
</t>
  </si>
  <si>
    <t xml:space="preserve">
Gobernación Provincial Tocopilla 
</t>
  </si>
  <si>
    <t xml:space="preserve">Gobernador Provincial Titular: Sergio Fernando Carvajal Salas, </t>
  </si>
  <si>
    <t xml:space="preserve">Avenida 21 de mayo N° 1645, comuna de Tocopilla, Región de Antofagasta. 
</t>
  </si>
  <si>
    <t>Tocopilla</t>
  </si>
  <si>
    <t>Fono: 55-813182</t>
  </si>
  <si>
    <t xml:space="preserve"> scarvajal@interior.gov.cl; garaya@interior.gov.cl; agordillo@interior.gov.cl; etoledoa@interior.gov.cl</t>
  </si>
  <si>
    <t xml:space="preserve">
Gobernación Provincial Última Esperanza
</t>
  </si>
  <si>
    <t xml:space="preserve">Gobernador Provincial Titular: José Raúl Ruiz Santana, </t>
  </si>
  <si>
    <t xml:space="preserve">Calle Eberhard Nº 417, comuna de Puerto Natales, Región de Magallanes y Antártica Chilena.
</t>
  </si>
  <si>
    <t>Puerto Natales</t>
  </si>
  <si>
    <t>Fono      : 61-2410061</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</si>
  <si>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</si>
  <si>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</si>
  <si>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</si>
  <si>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</si>
  <si>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</si>
  <si>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</si>
  <si>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</si>
  <si>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</si>
  <si>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</si>
  <si>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</si>
  <si>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Se acompaña certificado de la institución, año 2004, aprobado por la Unidad de Auditoría.</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</si>
  <si>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</si>
  <si>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</si>
  <si>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</si>
  <si>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</si>
  <si>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</si>
  <si>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</si>
  <si>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</si>
  <si>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</si>
  <si>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Avenida César Ercilla N° 1430, Comuna de Osorno, Décima Región
</t>
  </si>
  <si>
    <t>Fono (64) 237992</t>
  </si>
  <si>
    <t xml:space="preserve"> hogardametumano@hotmail.com
Página: www.hogardametumano.cl </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</si>
  <si>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</si>
  <si>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</si>
  <si>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</si>
  <si>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</si>
  <si>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</si>
  <si>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</si>
  <si>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</si>
  <si>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</si>
  <si>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</si>
  <si>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 xml:space="preserve">
I. Municipalidad de Alhué
</t>
  </si>
  <si>
    <t xml:space="preserve">Roberto Eduardo Torres Huerta, </t>
  </si>
  <si>
    <t xml:space="preserve">Calle Pintor Onofre Jarpa Nº 55, Comuna de Alhué, Región Metropolitana.
</t>
  </si>
  <si>
    <t xml:space="preserve"> Alhué</t>
  </si>
  <si>
    <t xml:space="preserve">Fono: 2-8319294-8319296
</t>
  </si>
  <si>
    <t>www.municipalidadalhué</t>
  </si>
  <si>
    <t>I.Municipalidad de Alto Biobío</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</si>
  <si>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</si>
  <si>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</si>
  <si>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</si>
  <si>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</si>
  <si>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</si>
  <si>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</si>
  <si>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 xml:space="preserve">Don José Luis Yañez Maldonado
</t>
  </si>
  <si>
    <t xml:space="preserve">Avenida Peñablanca N°250, comuna de Algarrobo, provincia de San Antonio, Quinta Región.
</t>
  </si>
  <si>
    <t>Algarrobo</t>
  </si>
  <si>
    <t xml:space="preserve">
I. Municipalidad de Antofagasta
</t>
  </si>
  <si>
    <t xml:space="preserve">Karen Rojo Venegas, </t>
  </si>
  <si>
    <t>Avda. Séptimo de Línea Nº 3505, Antofagasta.</t>
  </si>
  <si>
    <t xml:space="preserve">
I. Municipalidad de Arica
</t>
  </si>
  <si>
    <t xml:space="preserve">Gerardo Alfredo Espíndola Rojas, </t>
  </si>
  <si>
    <t xml:space="preserve">Sotomayor 415, comuna de Arica, Región de Arica Parinacota.
</t>
  </si>
  <si>
    <t xml:space="preserve">Fono: 206270
</t>
  </si>
  <si>
    <t>Ilustre Municipalidad de Bulnes.</t>
  </si>
  <si>
    <t xml:space="preserve">Alcalde Titular: Jorge Napoleón Hidalgo Oñate, 
</t>
  </si>
  <si>
    <t xml:space="preserve">Calle Carlos Palacios N°199, comuna de Bulnes, Región del Biobío.   </t>
  </si>
  <si>
    <t xml:space="preserve"> Bulnes</t>
  </si>
  <si>
    <t>I. Municipalidad de Calle Larga</t>
  </si>
  <si>
    <t xml:space="preserve">Alcalde Titular: Nelson Venegas Salazar, 
</t>
  </si>
  <si>
    <t xml:space="preserve">Calle Larga N° 2088, comuna de Calle Larga, Región de Valparaíso. </t>
  </si>
  <si>
    <t>Calle Larga</t>
  </si>
  <si>
    <t xml:space="preserve">
I. Municipalidad de Castro
</t>
  </si>
  <si>
    <t xml:space="preserve">Juan Eduardo Vera Sanhueza.  </t>
  </si>
  <si>
    <t xml:space="preserve">Blanco Nº 273, Castro, decima Región de Los Lagos. 
</t>
  </si>
  <si>
    <t>652-538001</t>
  </si>
  <si>
    <t>arojas@castromunicipio.cl</t>
  </si>
  <si>
    <t xml:space="preserve">
I. Municipalidad de Chimbarongo
</t>
  </si>
  <si>
    <t xml:space="preserve">Marco Antonio Contreras Jorquera  </t>
  </si>
  <si>
    <t>Javiera Carrera Nº 511, Chimbarongo.</t>
  </si>
  <si>
    <t>Chimbarongo</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</si>
  <si>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</si>
  <si>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</si>
  <si>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 xml:space="preserve">
Ilustre Municipalidad de Cobquecura
</t>
  </si>
  <si>
    <t xml:space="preserve">Julio Manuel Alberto Fuentes Alarcón. </t>
  </si>
  <si>
    <t xml:space="preserve">Independencia Nº300, Cobquecura
</t>
  </si>
  <si>
    <t>Cobquecura</t>
  </si>
  <si>
    <t xml:space="preserve">Fonos (42) 1971648
</t>
  </si>
  <si>
    <t xml:space="preserve">
I. Municipalidad de Cochrane
</t>
  </si>
  <si>
    <t xml:space="preserve">Constitución Política de la República, artículo 107
Indefinida
</t>
  </si>
  <si>
    <t xml:space="preserve">Patricio Ismael Ulloa Georgia, </t>
  </si>
  <si>
    <t xml:space="preserve">Calle Esmeralda Nº398, Cochrane, Región de Aysén, 
</t>
  </si>
  <si>
    <t xml:space="preserve"> Cochrane</t>
  </si>
  <si>
    <t>trabajodesco@outlook.com</t>
  </si>
  <si>
    <t xml:space="preserve">
I. Municipalidad de Combarbalá
</t>
  </si>
  <si>
    <t xml:space="preserve">Pedro Miguel Ángel Castillo Díaz, </t>
  </si>
  <si>
    <t xml:space="preserve">Plaza de Armas Nº 438, provincia de Limarí, comuna de Combarbalá, Región de Coquimbo.
</t>
  </si>
  <si>
    <t>Combarbalá</t>
  </si>
  <si>
    <t>Fono (53) 741033
        (53) 741133
        (53) 741007</t>
  </si>
  <si>
    <t xml:space="preserve">
I. Municipalidad de Contulmo
</t>
  </si>
  <si>
    <t xml:space="preserve">Diego Ibáñez Burgos </t>
  </si>
  <si>
    <t xml:space="preserve">Calle Lanalhue Nº 130, Contulmo , VIII Región.
</t>
  </si>
  <si>
    <t>Contulmo</t>
  </si>
  <si>
    <t>Fonos (41)2618142</t>
  </si>
  <si>
    <t xml:space="preserve"> alcaldía@contulmo.cl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</si>
  <si>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</si>
  <si>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</si>
  <si>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</si>
  <si>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</si>
  <si>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Doñihue
</t>
  </si>
  <si>
    <t xml:space="preserve">RICARDO BORIS ACUÑA GONZÁLEZ
</t>
  </si>
  <si>
    <t xml:space="preserve">Avenida Estación N° 344, Comuna de Doñihue
</t>
  </si>
  <si>
    <t>Doñihue</t>
  </si>
  <si>
    <t>16-09-20014</t>
  </si>
  <si>
    <t xml:space="preserve">
I. Municipalidad de El Carmen.
</t>
  </si>
  <si>
    <t>Municipalidad.</t>
  </si>
  <si>
    <t xml:space="preserve">José Hernando San Martín Rubilar, </t>
  </si>
  <si>
    <t xml:space="preserve">Calle Baquedano N° 385, comuna de El Carmen
</t>
  </si>
  <si>
    <t xml:space="preserve">(56-42) 432330 / 430786.
                     (42)-283-4139/ (42)-283-4130
</t>
  </si>
  <si>
    <t xml:space="preserve"> aalcaldiaelcarmen@yahoo.es
           alcaldejuandiaz@gmail.com.
           munielcarmen@gmail.com
</t>
  </si>
  <si>
    <t>91001.</t>
  </si>
  <si>
    <t>Se acompaña Certificado Financiero, correspondiente al año 2009, aprobados por el Sub Departamento de Supervisión Financiera Nacional.</t>
  </si>
  <si>
    <t xml:space="preserve">
I. Municipalidad de Freire
</t>
  </si>
  <si>
    <t xml:space="preserve">José Isafor Bravo Burgos. </t>
  </si>
  <si>
    <t xml:space="preserve">Pedro Camalez 85, comuna de Freire, Novena Región
</t>
  </si>
  <si>
    <t>Freire</t>
  </si>
  <si>
    <t>Fono Mesa Central: 045 2922300</t>
  </si>
  <si>
    <t xml:space="preserve">
I. Municipalidad de Hualañé
</t>
  </si>
  <si>
    <t xml:space="preserve">Claudio Pucher Lizama  </t>
  </si>
  <si>
    <t xml:space="preserve">Libertad Nº90, comuna de Hualañé, Séptima Región
</t>
  </si>
  <si>
    <t>Hualañé</t>
  </si>
  <si>
    <t xml:space="preserve">Fonos (75) 481004, 481028,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</si>
  <si>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</si>
  <si>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</si>
  <si>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</si>
  <si>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</si>
  <si>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</si>
  <si>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Ilustre Municipalidad de Lanco
</t>
  </si>
  <si>
    <t xml:space="preserve">Rolando Peña Riquelme, </t>
  </si>
  <si>
    <t xml:space="preserve">Libertad N° 251, Comuna de Lanco.
</t>
  </si>
  <si>
    <t xml:space="preserve"> Lanco</t>
  </si>
  <si>
    <t xml:space="preserve">Fonos: 63-670100 / 670101.
</t>
  </si>
  <si>
    <t>: alcaldia@munilanco.cl</t>
  </si>
  <si>
    <t xml:space="preserve">
I. Municipalidad de Las Condes
</t>
  </si>
  <si>
    <t>Joaquín Lavin Infante,</t>
  </si>
  <si>
    <t xml:space="preserve">Avda. Apoquindo Nº 3400, comuna de Las Condes, Región Metropolitana.
</t>
  </si>
  <si>
    <t>Las Condes,</t>
  </si>
  <si>
    <t>Fonos: 9507008 – 9507009</t>
  </si>
  <si>
    <t>comunicaciones@lascondes.cl</t>
  </si>
  <si>
    <t xml:space="preserve">
I. Municipalidad de Lago Verde
</t>
  </si>
  <si>
    <t xml:space="preserve">Nelson Fredy Opazo López, 
</t>
  </si>
  <si>
    <t xml:space="preserve">Calle Cacique Blanco Nº 131, Comuna de Lago Verde, Región de Aysén. 
</t>
  </si>
  <si>
    <t xml:space="preserve"> Lago Verde</t>
  </si>
  <si>
    <t>Teléfono: 67-2 573180 / 67-2-573181</t>
  </si>
  <si>
    <t>http://lagoverdeaysen.cl   parteslagoverde@gmail.com</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</si>
  <si>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</si>
  <si>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</si>
  <si>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</si>
  <si>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</si>
  <si>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</si>
  <si>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Lo Barnechea
</t>
  </si>
  <si>
    <t xml:space="preserve">Luis Felipe Guevara Stephens </t>
  </si>
  <si>
    <t xml:space="preserve">Avenida Las Condes Nº14.891, comuna de Lo Barnechea. Región Metropolitana.
</t>
  </si>
  <si>
    <t xml:space="preserve"> Lo Barnechea</t>
  </si>
  <si>
    <t xml:space="preserve">Fono 7573100/ 223073230
Fax   2156629
</t>
  </si>
  <si>
    <t>pgamarra@lobarnechea.cl</t>
  </si>
  <si>
    <t>Acompaña antecedentes financieros correspondientes al año 2013, aprobados por el departamento de Administración y finanzas.</t>
  </si>
  <si>
    <t xml:space="preserve">
I. Municipalidad de  Longaví
</t>
  </si>
  <si>
    <t xml:space="preserve">Cristián Menchaca Pinochet
</t>
  </si>
  <si>
    <t xml:space="preserve">1 Oriente N°224, comuna de Longaví, provincia de Linares, Séptima Región.
</t>
  </si>
  <si>
    <t>Longaví</t>
  </si>
  <si>
    <t xml:space="preserve">
I. Municipalidad de Los Álamos.
</t>
  </si>
  <si>
    <t xml:space="preserve">Lautaro Huberto Melita Vinett </t>
  </si>
  <si>
    <t xml:space="preserve">Ignacio Carrera Pinto Nº555, Octava Región; </t>
  </si>
  <si>
    <t>Los Álamos</t>
  </si>
  <si>
    <t xml:space="preserve">Fono: 533261,  </t>
  </si>
  <si>
    <t>Acompaña Certificado de Patrimonio de fecha 17 de febrero de 2006 aprobado por la Unidad de Auditoria</t>
  </si>
  <si>
    <t>Ilustre Municipalidad de Los Lagos</t>
  </si>
  <si>
    <t xml:space="preserve">Alcalde Titular: Samuel Iván Torres Sepulveda, 
</t>
  </si>
  <si>
    <t>Calle San Martín N°1, comuna de Los Lagos, Región de Los Ríos.</t>
  </si>
  <si>
    <t>Los Lagos</t>
  </si>
  <si>
    <t xml:space="preserve">Teléfono: 632-460312/ 632-461271/632-462308
</t>
  </si>
  <si>
    <t xml:space="preserve">Correo electrónico: alcaldía@muniloslagos.cl
</t>
  </si>
  <si>
    <t xml:space="preserve">
I. Municipalidad de Mafil
</t>
  </si>
  <si>
    <t>Claudio Sepúlveda Miranda,</t>
  </si>
  <si>
    <t xml:space="preserve">Bernardo O´Higgins S/N°, Mafil.
</t>
  </si>
  <si>
    <t>Mafil.</t>
  </si>
  <si>
    <t xml:space="preserve">
I. Municipalidad de Maullín
</t>
  </si>
  <si>
    <t xml:space="preserve">JORGE WESTERMEIER ESTRADA
     </t>
  </si>
  <si>
    <t>Gaspar del Río Nº 85, Maullín, Décima Región</t>
  </si>
  <si>
    <t>Maullín</t>
  </si>
  <si>
    <t xml:space="preserve">Teléfono: 652482501- 652482580
</t>
  </si>
  <si>
    <t xml:space="preserve">Correo electrónico:jorgewestermeier@gmail.com
                           Alejandra.navarro@munimaullin.cl
</t>
  </si>
  <si>
    <t>Se acompaña certificado de antecedentes financieros correspondiente al año 2009, aprobado por la Unidad de Supervisión Financiera Nacional.</t>
  </si>
  <si>
    <t xml:space="preserve">
I. Municipalidad de Melipilla
</t>
  </si>
  <si>
    <t xml:space="preserve"> Iván Campos Aravena</t>
  </si>
  <si>
    <t xml:space="preserve">Silva Chávez Nº 480, comuna de Melipilla, Región Metropolitana, </t>
  </si>
  <si>
    <t>XIIII</t>
  </si>
  <si>
    <t>Melipilla</t>
  </si>
  <si>
    <t>22-9027002</t>
  </si>
  <si>
    <t>Correo electrónico: alcaldia@munimelipilla.cl</t>
  </si>
  <si>
    <t xml:space="preserve">
I. Municipalidad de Mostazal
</t>
  </si>
  <si>
    <t xml:space="preserve">Sergio Hernán Medel Acosta
</t>
  </si>
  <si>
    <t xml:space="preserve">Plaza de Armas sin número, comuna de Mostazal, Provincia de Cachapoal, Sexta Región.
</t>
  </si>
  <si>
    <t xml:space="preserve"> Mostazal</t>
  </si>
  <si>
    <t xml:space="preserve">Fono 072-350016
</t>
  </si>
  <si>
    <t>infanciayadolescencia@mostazal.cl</t>
  </si>
  <si>
    <t>Ilustre Municipalidad de Nogales</t>
  </si>
  <si>
    <t xml:space="preserve">Margarita De Las Mercedes Osorio Pizarro, 
</t>
  </si>
  <si>
    <t xml:space="preserve">Calle Pedro Félix Vicuña N° 199, comuna de Nogales. </t>
  </si>
  <si>
    <t>Nogales</t>
  </si>
  <si>
    <t xml:space="preserve">
I. Municipalidad de Ninhué
</t>
  </si>
  <si>
    <t>Luis Alberto Molina Melo,</t>
  </si>
  <si>
    <t xml:space="preserve">Arturo Prat Nº 405, Casilla 17
</t>
  </si>
  <si>
    <t xml:space="preserve">Ninhue </t>
  </si>
  <si>
    <t>Fono (42) 1972986- 1972988</t>
  </si>
  <si>
    <t>Casilla 17</t>
  </si>
  <si>
    <t xml:space="preserve">
I. Municipalidad de Ñiquén
</t>
  </si>
  <si>
    <t>Manuel Alejandro Pino Turra</t>
  </si>
  <si>
    <t xml:space="preserve">Freire Nº 188, comuna de Ñiquén.
</t>
  </si>
  <si>
    <t>Ñiquén</t>
  </si>
  <si>
    <t>correoniquen@yahoo.com</t>
  </si>
  <si>
    <t>I.Municipalidad de Olivar</t>
  </si>
  <si>
    <t>Alcaldesa doña Praxedes Pérez Aránguiz</t>
  </si>
  <si>
    <t>Calle Plaza Esmeralda S/N, Olivar, Región de O’Higgins.</t>
  </si>
  <si>
    <t>Olivar</t>
  </si>
  <si>
    <t>72-2358300.</t>
  </si>
  <si>
    <t>alcaldia@muniolivar.cl</t>
  </si>
  <si>
    <t xml:space="preserve">
I. Municipalidad de Panquehue. 
</t>
  </si>
  <si>
    <t xml:space="preserve">Luis Reinaldo Pradenas Moran 
</t>
  </si>
  <si>
    <t xml:space="preserve">Camino Troncal Nº 1166, Comuna de Panquehue. Región de Valparaíso.
</t>
  </si>
  <si>
    <t>Panquehue</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</si>
  <si>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</si>
  <si>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</si>
  <si>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</si>
  <si>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</si>
  <si>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</si>
  <si>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</si>
  <si>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 xml:space="preserve">Calle Esmeralda Nº 470, comuna de Perquenco. Región de la Araucanía. 
</t>
  </si>
  <si>
    <t>Perquenco</t>
  </si>
  <si>
    <t>Teléfono: 45-531026</t>
  </si>
  <si>
    <t>lmunoz@perquenco.cl</t>
  </si>
  <si>
    <t xml:space="preserve">
I. Municipalidad de Pichidegua
</t>
  </si>
  <si>
    <t>Rubén Cerón González,</t>
  </si>
  <si>
    <t xml:space="preserve">Avda. Independencia Nº525
</t>
  </si>
  <si>
    <t>Fono: (072) 2299600 / 2299601</t>
  </si>
  <si>
    <t xml:space="preserve"> ventanillaunica@pichidegua.cl</t>
  </si>
  <si>
    <t xml:space="preserve">
I. Municipalidad de Primavera
</t>
  </si>
  <si>
    <t xml:space="preserve">Blagomir Alejandro Brztilo Avendaño, </t>
  </si>
  <si>
    <t xml:space="preserve">Arturo Prat Nº 191, Cerro Sombrero. Comuna de Primavera. Región de Magallanes.
</t>
  </si>
  <si>
    <t>Primavera.</t>
  </si>
  <si>
    <t>Teléfono: 61-2345112</t>
  </si>
  <si>
    <t>Correo electrónico: alcaldia@muniprimavera.cl</t>
  </si>
  <si>
    <t xml:space="preserve">
I. Municipalidad de Puerto Octay
</t>
  </si>
  <si>
    <t xml:space="preserve">María Elena Ojeda Betancourt </t>
  </si>
  <si>
    <t>Esperanza Nº555</t>
  </si>
  <si>
    <t>Puerto Octay</t>
  </si>
  <si>
    <t>(64) 391756</t>
  </si>
  <si>
    <t xml:space="preserve">gabinetealcaldiaoctay@gmail.com </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</si>
  <si>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</si>
  <si>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</si>
  <si>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</si>
  <si>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</si>
  <si>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</si>
  <si>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Punta Arenas,</t>
  </si>
  <si>
    <t>Fonos: 61-200327-200331-200325</t>
  </si>
  <si>
    <t xml:space="preserve">alcalde@puntaarenas.cl; gabinete@puntaarenas.cl
</t>
  </si>
  <si>
    <t xml:space="preserve">
I. Municipalidad de Putre
</t>
  </si>
  <si>
    <t xml:space="preserve">Maricel Patricia Gutiérrez Castro, </t>
  </si>
  <si>
    <t xml:space="preserve">José Miguel Carrera N° 350. Putre. Comuna de Putre
</t>
  </si>
  <si>
    <t>Fono: 058-2594710, Fax 058-2594713.</t>
  </si>
  <si>
    <t>Correo electrónico: imputre@imputre.cl</t>
  </si>
  <si>
    <t xml:space="preserve">
I. Municipalidad de Quilpué.
</t>
  </si>
  <si>
    <t xml:space="preserve">Mauricio Viñambres Adasme, </t>
  </si>
  <si>
    <t xml:space="preserve">Benjamín Vucña Mackenna Nº 684, comuna de Quilpué, Quinta Región
</t>
  </si>
  <si>
    <t>Fonos (32) 2910080</t>
  </si>
  <si>
    <t>I. Municipalidad de Rancagua</t>
  </si>
  <si>
    <t xml:space="preserve">Eduardo Patricio Soto Romero, 
</t>
  </si>
  <si>
    <t xml:space="preserve">Plaza Los Héroes N° 445, comuna de Rancagua, Sexta Región.
</t>
  </si>
  <si>
    <t xml:space="preserve">Teléfono: 722-443529/ 722-443533
</t>
  </si>
  <si>
    <t>Correo electrónico: sec.alcalde@rancagua.cl
                             sec.juridica@rancagua.cl</t>
  </si>
  <si>
    <t xml:space="preserve">
I. Municipalidad de Raquil
</t>
  </si>
  <si>
    <t xml:space="preserve">Benito Bravo Delgado    </t>
  </si>
  <si>
    <t xml:space="preserve">Nicolás León Nº521, Ñipas, comuna de Ranquil
</t>
  </si>
  <si>
    <t>Ranqui</t>
  </si>
  <si>
    <t>Fonos (42) 2833700</t>
  </si>
  <si>
    <t xml:space="preserve">
I. Municipalidad de Rauco
</t>
  </si>
  <si>
    <t>Enrique Francisco Ignacio Olivares Farías,</t>
  </si>
  <si>
    <t xml:space="preserve">Avenida Balmaceda Nº 35. Comuna de Rauco. Región del Maule. 
</t>
  </si>
  <si>
    <t>Rauco</t>
  </si>
  <si>
    <t>Fono: 075- 2 530430</t>
  </si>
  <si>
    <t>I. Municipalidad de Retiro</t>
  </si>
  <si>
    <t>Rodrigo Alberto Ramírez Parra</t>
  </si>
  <si>
    <t>Errázuriz Nº 240, comuna de Retiro, VII Región.</t>
  </si>
  <si>
    <t>Retiro</t>
  </si>
  <si>
    <t xml:space="preserve">
I. Municipalidad de Río Bueno
</t>
  </si>
  <si>
    <t>Luis Roberto Reyes Álvarez,</t>
  </si>
  <si>
    <t xml:space="preserve">Calle Comercio Nº 603, Comuna de Río Bueno, XIV Región de los Ríos.
</t>
  </si>
  <si>
    <t xml:space="preserve"> Río Bueno</t>
  </si>
  <si>
    <t>Fono: 64-2340400</t>
  </si>
  <si>
    <t>secretaria. alcaldia@muniriobueno.cl</t>
  </si>
  <si>
    <t xml:space="preserve">
I. Municipalidad de Río Negro
</t>
  </si>
  <si>
    <t xml:space="preserve">Carlos Javier Schwalm Urzúa, </t>
  </si>
  <si>
    <t>Vicuña Mackenna Nº277, comuna de Río Negro, Décima Región.</t>
  </si>
  <si>
    <t>Río Negro</t>
  </si>
  <si>
    <t>64-2363200/64-2363229</t>
  </si>
  <si>
    <t xml:space="preserve">alcaldia@rionegrochile.cl / amadorojeda@rionegrochile.cl </t>
  </si>
  <si>
    <t>Ilustre Municipalidad de San Fabián</t>
  </si>
  <si>
    <t xml:space="preserve">Alcalde Titular: Claudio de la Cruz Almuna Garrido, 
</t>
  </si>
  <si>
    <t xml:space="preserve">Calle 21 de mayo N° 312, comuna de San Fabián, Región del Biobío.  </t>
  </si>
  <si>
    <t>San Fabián</t>
  </si>
  <si>
    <t>422419025-422419034</t>
  </si>
  <si>
    <t>alcalde@sanfabian.cl; administrador@sanfabian.cl; dideco@sanfabian.cl</t>
  </si>
  <si>
    <t xml:space="preserve">
I. Municipalidad de San Joaquín. 
</t>
  </si>
  <si>
    <t xml:space="preserve">Sergio Rigoberto Echeverría García.
</t>
  </si>
  <si>
    <t xml:space="preserve">Av. Santa Rosa 2606, San Joaquín. Santiago
</t>
  </si>
  <si>
    <t xml:space="preserve">Teléfono: (562) 2 810 8409
Teléfono Oficina Alcaldía: (562) 28108359
</t>
  </si>
  <si>
    <t xml:space="preserve">alcalde@sanjoaquin.cl
Dirección Jurídica (Laura Quintanilla): lauraquintanilla@sanjoaquin.cl 
http://www.redsanjoaquin.cl/
</t>
  </si>
  <si>
    <t xml:space="preserve">
I. Municipalidad de Santa Cruz
</t>
  </si>
  <si>
    <t xml:space="preserve">Gustavo William Arévalo Cornejo
</t>
  </si>
  <si>
    <t xml:space="preserve">Avenida Diego Portales N° 625, comuna de Santa Cruz,  Sexta Región.
</t>
  </si>
  <si>
    <t>Santa Cruz</t>
  </si>
  <si>
    <t xml:space="preserve">Fonos (72) 821045 - 822318
</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</si>
  <si>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</si>
  <si>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</si>
  <si>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</si>
  <si>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</si>
  <si>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</si>
  <si>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</si>
  <si>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</si>
  <si>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Avenida Salvador Allende N° 452, comuna de Sierra Gorda, Región de Antofagasta.
</t>
  </si>
  <si>
    <t xml:space="preserve"> Sierra Gorda</t>
  </si>
  <si>
    <t xml:space="preserve"> joseguerrero@munisg.cl
           comunasierrag@gmail.com.</t>
  </si>
  <si>
    <t>Se acompaña Certificado de Antecedentes Financieros, correspondiente al año 2009, visado por Sub Departamento de Supervisión Financiera Nacional.</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</si>
  <si>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</si>
  <si>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</si>
  <si>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</si>
  <si>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</si>
  <si>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</si>
  <si>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Toltén
</t>
  </si>
  <si>
    <t xml:space="preserve">Rafael García Ferlice      </t>
  </si>
  <si>
    <t xml:space="preserve">Bernardo O’Higgins Nº410, Toltén, Novena Región
</t>
  </si>
  <si>
    <t>Toltén</t>
  </si>
  <si>
    <t xml:space="preserve">Fonos (45) 671001
</t>
  </si>
  <si>
    <t>Se acompaña Certificado Financiero, de fecha 13 de enero de 2006, aprobado por Unidad de Auditoría Interna.</t>
  </si>
  <si>
    <t xml:space="preserve">
I. Municipalidad de Trehuaco
</t>
  </si>
  <si>
    <t xml:space="preserve">Luis Alberto Cuevas Ibarra      </t>
  </si>
  <si>
    <t xml:space="preserve">Gonzalo Urrejola Nº460, Trehuaco
</t>
  </si>
  <si>
    <t>Trehuaco</t>
  </si>
  <si>
    <t>Fonos (42) 511351-511238</t>
  </si>
  <si>
    <t xml:space="preserve">
I. Municipalidad de Villa Alegre
</t>
  </si>
  <si>
    <t>Arturo del Carmen Palma Vilches,</t>
  </si>
  <si>
    <t xml:space="preserve">Avenida España Nº 196, comuna de Villa Alegre, Provincia de Linares, Séptima Región.
</t>
  </si>
  <si>
    <t>Villa Alegre</t>
  </si>
  <si>
    <t>Teléfonos (73) 2381721, 23811563.</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</si>
  <si>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</si>
  <si>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</si>
  <si>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</si>
  <si>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</si>
  <si>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</si>
  <si>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</si>
  <si>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</si>
  <si>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</si>
  <si>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</si>
  <si>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Se adjunta certificado de los antecedentes financieros, año 2005, autorizado ante Notario Público, aprobado por la Unidad de Auditoria.</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</si>
  <si>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</si>
  <si>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</si>
  <si>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</si>
  <si>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</si>
  <si>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</si>
  <si>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</si>
  <si>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</si>
  <si>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</si>
  <si>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</si>
  <si>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</si>
  <si>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</si>
  <si>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</si>
  <si>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</si>
  <si>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</si>
  <si>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</si>
  <si>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</si>
  <si>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</si>
  <si>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</si>
  <si>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 xml:space="preserve"> Estación Central</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</si>
  <si>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</si>
  <si>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</si>
  <si>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</si>
  <si>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</si>
  <si>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</si>
  <si>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</si>
  <si>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</si>
  <si>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</si>
  <si>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</si>
  <si>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</si>
  <si>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</si>
  <si>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</si>
  <si>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</si>
  <si>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</si>
  <si>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</si>
  <si>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Certificado de Vigencia emitido por el Servicio de Registro Civil e Identificación, Folio 500237417851, de fecha 5 de julio de 2019.
</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</si>
  <si>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</si>
  <si>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</si>
  <si>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</si>
  <si>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</si>
  <si>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</si>
  <si>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</si>
  <si>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</si>
  <si>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Se acompañan antecedentes Financieros correspondiente al año 2018, aprobados por el Subdepartamento de Supervisión Financiera Nacional</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</si>
  <si>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</si>
  <si>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</si>
  <si>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</si>
  <si>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</si>
  <si>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</si>
  <si>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</si>
  <si>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</si>
  <si>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</si>
  <si>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</si>
  <si>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</si>
  <si>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</si>
  <si>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</si>
  <si>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</si>
  <si>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</si>
  <si>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</si>
  <si>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</si>
  <si>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</si>
  <si>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</si>
  <si>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</si>
  <si>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</si>
  <si>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</si>
  <si>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</si>
  <si>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</si>
  <si>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</si>
  <si>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Instituto Chileno de Estudios Humanísticos ICHE 
</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</si>
  <si>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</si>
  <si>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</si>
  <si>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</si>
  <si>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</si>
  <si>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</si>
  <si>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</si>
  <si>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</si>
  <si>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</si>
  <si>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</si>
  <si>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</si>
  <si>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</si>
  <si>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</si>
  <si>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</si>
  <si>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</si>
  <si>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</si>
  <si>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</si>
  <si>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</si>
  <si>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</si>
  <si>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</si>
  <si>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</si>
  <si>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</si>
  <si>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</si>
  <si>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</si>
  <si>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</si>
  <si>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</si>
  <si>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</si>
  <si>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</si>
  <si>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</si>
  <si>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</si>
  <si>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</si>
  <si>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</si>
  <si>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</si>
  <si>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</si>
  <si>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</si>
  <si>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</si>
  <si>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</si>
  <si>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</si>
  <si>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 xml:space="preserve">Domicilio Legal: Pedro Aguirre Cerda N°180, Las Animas, Valdivia, Región de Ríos
</t>
  </si>
  <si>
    <t>Las Animas</t>
  </si>
  <si>
    <t>Fono: 063-2207226, 063-2343754</t>
  </si>
  <si>
    <t>ampadevaldivia@gmail.com</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</si>
  <si>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</si>
  <si>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</si>
  <si>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</si>
  <si>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</si>
  <si>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</si>
  <si>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</si>
  <si>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</si>
  <si>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</si>
  <si>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</si>
  <si>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Avenida El Parrón N° 0939, Comuna de La Cisterna, Región Metropolitana.
</t>
  </si>
  <si>
    <t xml:space="preserve"> La Cisterna</t>
  </si>
  <si>
    <t xml:space="preserve">Fono: 02-5481951
</t>
  </si>
  <si>
    <t xml:space="preserve"> adaeschile@gmail.com</t>
  </si>
  <si>
    <t xml:space="preserve">Se acompaña Certificado de Antecedentes Financieros, correspondientes al año 2007, firmado ante Notario Público, y autorizado por la Unidad de Supervisión Financiera Nacional.
</t>
  </si>
  <si>
    <t xml:space="preserve">Organización Comunitaria Funcional “Agrupación Nehuenche”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</si>
  <si>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</si>
  <si>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</si>
  <si>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</si>
  <si>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</si>
  <si>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</si>
  <si>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</si>
  <si>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</si>
  <si>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 Los Andes</t>
  </si>
  <si>
    <t xml:space="preserve">Fono: (34) 343186- (34) 343187.
</t>
  </si>
  <si>
    <t>Certificado financiero autorizado ante Notario Público de fecha 17 de agosto de 2007, aprobado por la Sub Unidad de Control de Supervisión Financiera.</t>
  </si>
  <si>
    <t>Agrupación Religiosa Marie Poussepin</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</si>
  <si>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</si>
  <si>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</si>
  <si>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</si>
  <si>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</si>
  <si>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</si>
  <si>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</si>
  <si>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</si>
  <si>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</si>
  <si>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 Queilén</t>
  </si>
  <si>
    <t xml:space="preserve">Teléfonos:  (065) 611250
</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</si>
  <si>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</si>
  <si>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</si>
  <si>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</si>
  <si>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</si>
  <si>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</si>
  <si>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</si>
  <si>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</si>
  <si>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</si>
  <si>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</si>
  <si>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</si>
  <si>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</si>
  <si>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</si>
  <si>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</si>
  <si>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</si>
  <si>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</si>
  <si>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</si>
  <si>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</si>
  <si>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</si>
  <si>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 xml:space="preserve">Domicilio Legal : Bilbao N° 324, comuna de San Carlos
</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</si>
  <si>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</si>
  <si>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</si>
  <si>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</si>
  <si>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</si>
  <si>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</si>
  <si>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</si>
  <si>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</si>
  <si>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</si>
  <si>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Antonio Varas Nº 974, Oficina E, comuna de Temuco, Provincia de Cautín, Novena Región .
</t>
  </si>
  <si>
    <t>Teléfono:  09-4433232.</t>
  </si>
  <si>
    <t xml:space="preserve"> fundacion.aporta@gmail.com
</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</si>
  <si>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</si>
  <si>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</si>
  <si>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</si>
  <si>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</si>
  <si>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</si>
  <si>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</si>
  <si>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</si>
  <si>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</si>
  <si>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Huérfanos Nº 1555, oficina 2009, ciudad de Santiago, Región Metropolitana.
</t>
  </si>
  <si>
    <t xml:space="preserve">Fono: 6884609-6884919
</t>
  </si>
  <si>
    <t xml:space="preserve"> achidef@gmail.com</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</si>
  <si>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</si>
  <si>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</si>
  <si>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</si>
  <si>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</si>
  <si>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</si>
  <si>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</si>
  <si>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</si>
  <si>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</si>
  <si>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</si>
  <si>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</si>
  <si>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</si>
  <si>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</si>
  <si>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</si>
  <si>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</si>
  <si>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</si>
  <si>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</si>
  <si>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</si>
  <si>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</si>
  <si>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</si>
  <si>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Se acompaña Certificado Patrimonial, año año 2005, aprobado por la Unidad de Auditoria.</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</si>
  <si>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</si>
  <si>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</si>
  <si>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</si>
  <si>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</si>
  <si>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</si>
  <si>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</si>
  <si>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</si>
  <si>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</si>
  <si>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</si>
  <si>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</si>
  <si>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</si>
  <si>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</si>
  <si>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Desarrollar trabajo social comunitario orientado a la educación, organización y asesoría en sectores populares.</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</si>
  <si>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</si>
  <si>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</si>
  <si>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</si>
  <si>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</si>
  <si>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</si>
  <si>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</si>
  <si>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</si>
  <si>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</si>
  <si>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</si>
  <si>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</si>
  <si>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</si>
  <si>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</si>
  <si>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</si>
  <si>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</si>
  <si>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</si>
  <si>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 xml:space="preserve">Se acompaña Certificado correspondiente a los antecedentes financieros del año 2019, aprobados por el Subdepartamento de Supervisión Financiera Nacional. </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</si>
  <si>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</si>
  <si>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</si>
  <si>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</si>
  <si>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</si>
  <si>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</si>
  <si>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</si>
  <si>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</si>
  <si>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</si>
  <si>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 xml:space="preserve">Huérfanos Nº 779, departamento  606, Santiago Centro, Región Metropolitana.
</t>
  </si>
  <si>
    <t>Santiago Centro</t>
  </si>
  <si>
    <t>celular: 09-3249770</t>
  </si>
  <si>
    <t>chilefuturo@hotmail.com</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</si>
  <si>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</si>
  <si>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</si>
  <si>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</si>
  <si>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</si>
  <si>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</si>
  <si>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</si>
  <si>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</si>
  <si>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</si>
  <si>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</si>
  <si>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Pasaje Claudio Arrau S/N Block D Nº 404, comuna de Concón, Quinta Región
</t>
  </si>
  <si>
    <t>Fono: (322) 2369125- 09-6793690- 09-5400726</t>
  </si>
  <si>
    <t xml:space="preserve">Correo electrónico: cedis@portalciudadano.cl 
</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</si>
  <si>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</si>
  <si>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</si>
  <si>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</si>
  <si>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</si>
  <si>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</si>
  <si>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</si>
  <si>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</si>
  <si>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</si>
  <si>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</si>
  <si>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</si>
  <si>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Organización Comunitaria Funcional “Centro de Profesionales para la Acción y Promoción Social CEPAS”</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</si>
  <si>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</si>
  <si>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</si>
  <si>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</si>
  <si>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</si>
  <si>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</si>
  <si>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</si>
  <si>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</si>
  <si>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</si>
  <si>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</si>
  <si>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</si>
  <si>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</si>
  <si>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</si>
  <si>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</si>
  <si>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</si>
  <si>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</si>
  <si>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</si>
  <si>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</si>
  <si>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</si>
  <si>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</si>
  <si>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</si>
  <si>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</si>
  <si>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</si>
  <si>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</si>
  <si>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</si>
  <si>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</si>
  <si>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</si>
  <si>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</si>
  <si>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</si>
  <si>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</si>
  <si>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</si>
  <si>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</si>
  <si>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</si>
  <si>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</si>
  <si>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</si>
  <si>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</si>
  <si>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</si>
  <si>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</si>
  <si>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Domicilio: Macario Ossa N° 907, comuna de San Bernardo.
</t>
  </si>
  <si>
    <t>San Bernardo.</t>
  </si>
  <si>
    <t>Fono: 8587873-82286439</t>
  </si>
  <si>
    <t xml:space="preserve"> aucadiz@gmail.com  robinsonrecabarren@vtr.net</t>
  </si>
  <si>
    <t>Se Certificado de Antecedentes Financieros del año 2007, aprobado por la Unidad de Supervisión Nacional.</t>
  </si>
  <si>
    <t xml:space="preserve">Centro de Formación, Capacitación y Servicios Comunitarios Casa de la Mujer Pobladora de Huamachuco </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</si>
  <si>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</si>
  <si>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</si>
  <si>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</si>
  <si>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 xml:space="preserve">
Presidenta: Aida Moreno Reyes , R
Secretaria: Patricia Acevedo Muñoz, 
Tesorero:  Berta Roca Díaz 
Director: 1.-) Teresa Echeverría Quinteros, 
                 2.-) Jessica Araya Olivares, 
</t>
  </si>
  <si>
    <t>Dos años, el que puede ser reelecto indefinidamente.</t>
  </si>
  <si>
    <t>24 de enero de 2014  al 24 de enero de 2016.</t>
  </si>
  <si>
    <t xml:space="preserve">Aida Moreno Reyes ,
Berta Roca Díaz 
</t>
  </si>
  <si>
    <t xml:space="preserve">Domicilio Legal: Calle Montevideo Nº 2550, Población Huamachuco II, Comuna de Renca, Región Metropolitana.
</t>
  </si>
  <si>
    <t xml:space="preserve"> Renca</t>
  </si>
  <si>
    <t>Teléfono: 02. 6464808 – 02. 6414136</t>
  </si>
  <si>
    <t>aidalourdesm@hotmail.com</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</si>
  <si>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</si>
  <si>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</si>
  <si>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</si>
  <si>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</si>
  <si>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</si>
  <si>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</si>
  <si>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</si>
  <si>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</si>
  <si>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</si>
  <si>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</si>
  <si>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</si>
  <si>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</si>
  <si>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</si>
  <si>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</si>
  <si>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</si>
  <si>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</si>
  <si>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</si>
  <si>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</si>
  <si>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</si>
  <si>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</si>
  <si>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</si>
  <si>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Se acompaña Certificado de Antecedentes Financieros  año 2007 aprobado por la Unidad de Supervisión Nacional</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</si>
  <si>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</si>
  <si>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</si>
  <si>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</si>
  <si>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</si>
  <si>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</si>
  <si>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</si>
  <si>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</si>
  <si>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</si>
  <si>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</si>
  <si>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</si>
  <si>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</si>
  <si>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</si>
  <si>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</si>
  <si>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</si>
  <si>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</si>
  <si>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</si>
  <si>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</si>
  <si>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</si>
  <si>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</si>
  <si>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</si>
  <si>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</si>
  <si>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</si>
  <si>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</si>
  <si>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</si>
  <si>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</si>
  <si>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</si>
  <si>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</si>
  <si>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</si>
  <si>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</si>
  <si>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</si>
  <si>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</si>
  <si>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</si>
  <si>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</si>
  <si>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</si>
  <si>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</si>
  <si>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</si>
  <si>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</si>
  <si>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 Valparaíso</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</si>
  <si>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</si>
  <si>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</si>
  <si>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</si>
  <si>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</si>
  <si>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</si>
  <si>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</si>
  <si>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</si>
  <si>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</si>
  <si>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</si>
  <si>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</si>
  <si>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</si>
  <si>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</si>
  <si>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</si>
  <si>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</si>
  <si>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</si>
  <si>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</si>
  <si>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</si>
  <si>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</si>
  <si>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</si>
  <si>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</si>
  <si>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</si>
  <si>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</si>
  <si>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</si>
  <si>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</si>
  <si>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</si>
  <si>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</si>
  <si>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</si>
  <si>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Calle 10 Oriente Nº 741, comuna de Talca, Séptima Región del Maule.
</t>
  </si>
  <si>
    <t>Teléfono:  (71) 215375</t>
  </si>
  <si>
    <t xml:space="preserve"> micaeliano@live.cl</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</si>
  <si>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</si>
  <si>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</si>
  <si>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</si>
  <si>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</si>
  <si>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</si>
  <si>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</si>
  <si>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</si>
  <si>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</si>
  <si>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</si>
  <si>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</si>
  <si>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</si>
  <si>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</si>
  <si>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</si>
  <si>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</si>
  <si>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Directorio dura dos años en su cargo. Actual desde 30 de septiembre de 2015 a 30 de septiembre de 2017.</t>
  </si>
  <si>
    <t xml:space="preserve">Rodrigo Ayala Ruiloba, </t>
  </si>
  <si>
    <t xml:space="preserve">Calle 5 32-D, paradero 2 Reñaca Alto, Viña del Mar. 
</t>
  </si>
  <si>
    <t>32-287 23 74 // 32- 287 48 03</t>
  </si>
  <si>
    <t xml:space="preserve">cotra@123mail.cl
</t>
  </si>
  <si>
    <t xml:space="preserve">
Antecedentes financieros del año 2016, aprobados por Supervisión Financiera.
</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</si>
  <si>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</si>
  <si>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</si>
  <si>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</si>
  <si>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</si>
  <si>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</si>
  <si>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</si>
  <si>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</si>
  <si>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</si>
  <si>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</si>
  <si>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</si>
  <si>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</si>
  <si>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</si>
  <si>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</si>
  <si>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</si>
  <si>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</si>
  <si>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</si>
  <si>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</si>
  <si>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</si>
  <si>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</si>
  <si>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</si>
  <si>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</si>
  <si>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</si>
  <si>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</si>
  <si>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</si>
  <si>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</si>
  <si>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</si>
  <si>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</si>
  <si>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</si>
  <si>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</si>
  <si>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</si>
  <si>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</si>
  <si>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</si>
  <si>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</si>
  <si>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</si>
  <si>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</si>
  <si>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</si>
  <si>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</si>
  <si>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 xml:space="preserve">Lautaro N° 65, Villa de Acuyo, comuna de Casablanca.
Región de Valparaíso.
</t>
  </si>
  <si>
    <t>Casablanca.</t>
  </si>
  <si>
    <t>Fono: +569 965913431- +569 993538922</t>
  </si>
  <si>
    <t>promueve.oc@gmail.com</t>
  </si>
  <si>
    <t>Se acompaña Certificado Financiero año 2017, aprobado por el Subdepartamento de Supervisión Financiera Nacional.</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</si>
  <si>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</si>
  <si>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</si>
  <si>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</si>
  <si>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</si>
  <si>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</si>
  <si>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</si>
  <si>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</si>
  <si>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</si>
  <si>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</si>
  <si>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</si>
  <si>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</si>
  <si>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</si>
  <si>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</si>
  <si>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</si>
  <si>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</si>
  <si>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</si>
  <si>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</si>
  <si>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</si>
  <si>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</si>
  <si>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</si>
  <si>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</si>
  <si>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</si>
  <si>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</si>
  <si>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</si>
  <si>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</si>
  <si>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</si>
  <si>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</si>
  <si>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 xml:space="preserve">Calle Vasco de gama N° 3120, comuna de Calama.
Región de Antofagasta.
</t>
  </si>
  <si>
    <t>Calama.</t>
  </si>
  <si>
    <t>Fono: +569 974987991</t>
  </si>
  <si>
    <t>organizacionvoyporti@gmail.com</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</si>
  <si>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</si>
  <si>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</si>
  <si>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</si>
  <si>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</si>
  <si>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</si>
  <si>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</si>
  <si>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</si>
  <si>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</si>
  <si>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</si>
  <si>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</si>
  <si>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</si>
  <si>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</si>
  <si>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</si>
  <si>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</si>
  <si>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</si>
  <si>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</si>
  <si>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Almirante Riveros Nº 577, comuna de Chaitén, Provincia de Palena, Décima Región .
</t>
  </si>
  <si>
    <t xml:space="preserve"> Chaitén</t>
  </si>
  <si>
    <t xml:space="preserve"> lschwerter@hotmail.com</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</si>
  <si>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</si>
  <si>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</si>
  <si>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</si>
  <si>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Certificado de Vigencia Nº 500234944729 de fecha 25 de junio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</si>
  <si>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</si>
  <si>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</si>
  <si>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Del 16 de mayo del 2015 al 16 de mayo del 2017</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</si>
  <si>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</si>
  <si>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 xml:space="preserve">Carlos Condell N°89, Población Luis Uribe, casilla 50. Tierra Amarilla, Región de Atacama.
</t>
  </si>
  <si>
    <t>(52)329090</t>
  </si>
  <si>
    <t xml:space="preserve">ongamautas@yahoo.es
</t>
  </si>
  <si>
    <t>Antecedente Financiero del año 2018, aprobado por Subdepto. De Supervisión Financiera Nacional, según consta de Memorándum N° 077, de 14 de agosto de 2019.</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</si>
  <si>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</si>
  <si>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</si>
  <si>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</si>
  <si>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</si>
  <si>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</si>
  <si>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</si>
  <si>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</si>
  <si>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</si>
  <si>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</si>
  <si>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</si>
  <si>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</si>
  <si>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</si>
  <si>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</si>
  <si>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</si>
  <si>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</si>
  <si>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</si>
  <si>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</si>
  <si>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</si>
  <si>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Lincoyan  858, Oficina 222, Concepción.
</t>
  </si>
  <si>
    <t>Fono: 041-2464948</t>
  </si>
  <si>
    <t xml:space="preserve"> ong.almendral@gmail.com </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</si>
  <si>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</si>
  <si>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</si>
  <si>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</si>
  <si>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 xml:space="preserve"> Certificado de Vigencia Folio Nº140259144, de fecha 29 de Agosto de 2014,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</si>
  <si>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</si>
  <si>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 Presidente: Wanda Carolina Huerta Sotelo,
• Vice presidente: Jorge Mejías Tejos 
• Secretaria: Violeta Arvin Casoni, 
• Tesorera: Verónica Catalán Estrada, </t>
  </si>
  <si>
    <t xml:space="preserve">del 28 de Noviembre de 2014 a 28 de Noviembre de 2016 </t>
  </si>
  <si>
    <t xml:space="preserve"> Wanda Carolina Huerta Sotelo
</t>
  </si>
  <si>
    <t xml:space="preserve">La Asunción Nº1791, Puente Alto, Santiago
</t>
  </si>
  <si>
    <t xml:space="preserve">Fono: 02-23117315 </t>
  </si>
  <si>
    <t xml:space="preserve"> apiseducacion@gmail.com </t>
  </si>
  <si>
    <t>Organización No Gubernamental de Desarrollo – ALTA TIERRA</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</si>
  <si>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</si>
  <si>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</si>
  <si>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</si>
  <si>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</si>
  <si>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AL 29.03.20</t>
  </si>
  <si>
    <t xml:space="preserve">Amanda Elizabeth Alarcón Herrera
</t>
  </si>
  <si>
    <t xml:space="preserve">Calle Merino Jarpa N°46, comuna de Curicó, región del Maule.
</t>
  </si>
  <si>
    <t xml:space="preserve">Teléfono: 75-23111132/ 0990174873
</t>
  </si>
  <si>
    <t xml:space="preserve">Correo electrónico: altatierraong@gmail.com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</si>
  <si>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</si>
  <si>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</si>
  <si>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</si>
  <si>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</si>
  <si>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</si>
  <si>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</si>
  <si>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Calle José Bernardo Cáceres Nº 361, comuna de Rancagua, Sexta Región del Libertador Bernardo O’Hoggins
</t>
  </si>
  <si>
    <t xml:space="preserve">ong.altervia@gmail.com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</si>
  <si>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</si>
  <si>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</si>
  <si>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</si>
  <si>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</si>
  <si>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</si>
  <si>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</si>
  <si>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</si>
  <si>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Calle Serrano Nº 417 piso 3, Concepción, Región del Bío Bío.
</t>
  </si>
  <si>
    <t>Teléfono: 41-2736384.</t>
  </si>
  <si>
    <t xml:space="preserve"> ong.calafquen@gmail.com</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</si>
  <si>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</si>
  <si>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</si>
  <si>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</si>
  <si>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</si>
  <si>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</si>
  <si>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</si>
  <si>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</si>
  <si>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</si>
  <si>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</si>
  <si>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</si>
  <si>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</si>
  <si>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</si>
  <si>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</si>
  <si>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</si>
  <si>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</si>
  <si>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</si>
  <si>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</si>
  <si>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</si>
  <si>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Argomedo N° 379, Dpto  858, comuna de Santiago, región Metropolitana.
</t>
  </si>
  <si>
    <t>Fono: 762533694</t>
  </si>
  <si>
    <t xml:space="preserve">andares.sur@gmail.com </t>
  </si>
  <si>
    <t>Certificado Financiero de fecha 29 de enero de 2015, correspondiente al año 2013, aprobado por el Departamento de Administración y Finanzas.</t>
  </si>
  <si>
    <t>ORGANIZACIÓN NO GUBERNAMENTAL DE DESARROLLO CORPORACIÓN PARA EL RECONOCIMIENTO, ESTUDIO Y APOYO DE LA PARTICIPACIÓN SOCIAL INCLUSIVA- ONG CREAPSI</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</si>
  <si>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</si>
  <si>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500229871094, otorgado el 28 de mayo de 2019, del Servicio de Registro Civil e Identificación.</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</si>
  <si>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</si>
  <si>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 xml:space="preserve">Presidente: 
Ramiro Rodrigo González Figueroa
Vicepresidente:
Karen Edilia Briones Farias
Tesorero:
Denisse Vanessa Araya Gallardo
</t>
  </si>
  <si>
    <t>29.03.2019 a 29.03.2024</t>
  </si>
  <si>
    <t xml:space="preserve">Ramiro Rodrigo González Figueroa
</t>
  </si>
  <si>
    <t xml:space="preserve">Calle General Velásquez N°1430, villa Carmen y Dolores, comuna de San Felipe, región de Valparaíso.
</t>
  </si>
  <si>
    <t>Teléfono: 34-223-6101</t>
  </si>
  <si>
    <t xml:space="preserve">Correo electrónico: ongcreapsi@gmail.com
</t>
  </si>
  <si>
    <t xml:space="preserve">Antecedentes financieros correspondientes al año 2018, aprobados por el Sub Depto de Supervisión Financiera Nacional.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</si>
  <si>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</si>
  <si>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</si>
  <si>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</si>
  <si>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</si>
  <si>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</si>
  <si>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</si>
  <si>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</si>
  <si>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</si>
  <si>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</si>
  <si>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</si>
  <si>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</si>
  <si>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</si>
  <si>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</si>
  <si>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</si>
  <si>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</si>
  <si>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</si>
  <si>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</si>
  <si>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</si>
  <si>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</si>
  <si>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</si>
  <si>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Ñuñoa,</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</si>
  <si>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</si>
  <si>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</si>
  <si>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</si>
  <si>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</si>
  <si>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</si>
  <si>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</si>
  <si>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</si>
  <si>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</si>
  <si>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</si>
  <si>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</si>
  <si>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</si>
  <si>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 xml:space="preserve">Pedro León Ugalde N° 45, Condominio Torres del Mar, Edificio Los Albatros, Departamento 803, Localidad de Dichato, Comuna de Tomé, Región del Biobío
</t>
  </si>
  <si>
    <t>Fono Fijo: 41 3362729
Celular: +569 66764871; +569 98245920</t>
  </si>
  <si>
    <t xml:space="preserve">www.fundaciondsc.cl
Facebook: D.S.C.ONG
Fanpage: D.S.C Desarrollo Social y Crecimiento, Correos Electrónicos: angelicalacazette@fundaciondsc.cl lacazette@tie.cl </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</si>
  <si>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</si>
  <si>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</si>
  <si>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</si>
  <si>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</si>
  <si>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</si>
  <si>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</si>
  <si>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</si>
  <si>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</si>
  <si>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Sexta Oriente Playa Nº 52,  Comuna de Cartagena, Región de Valparaíso.
</t>
  </si>
  <si>
    <t>Teléfono: +56 981996845/+56 978318004</t>
  </si>
  <si>
    <t xml:space="preserve"> corporacioncanelo@gmail.com</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</si>
  <si>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</si>
  <si>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</si>
  <si>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</si>
  <si>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</si>
  <si>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</si>
  <si>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</si>
  <si>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</si>
  <si>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 xml:space="preserve">General Bonilla  Nº 6.100 B,  Comuna de Lo Prado costado ex Mundo Mágico), Región Metropolitana.
</t>
  </si>
  <si>
    <t xml:space="preserve"> Lo Prado </t>
  </si>
  <si>
    <t>Fono: (56-2) 7788378</t>
  </si>
  <si>
    <t>contacto@elcircodelmundo.com</t>
  </si>
  <si>
    <t>Se acompaña Certificado de Antecedentes Financieros Institucionales, correspondiente al año 2010, de fecha 28 de abril de 2011, aprobado por el Subdepartamento de Supervisión Financiera Nacional.</t>
  </si>
  <si>
    <t>Organización No Gubernamental de Desarrollo Familiar- CORDEFAM</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</si>
  <si>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</si>
  <si>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Certificado de Vigencia Folio Nº 500284229530, de  fecha 24 de diciembre de 2019, del Servicio de Registro Civil e Identificación.</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</si>
  <si>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</si>
  <si>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</si>
  <si>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</si>
  <si>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</si>
  <si>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</si>
  <si>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</si>
  <si>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</si>
  <si>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</si>
  <si>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Organización No Gubernamental  de Desarrollo Grandes Pasos- ONG GRANDES PASOS</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</si>
  <si>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</si>
  <si>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</si>
  <si>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</si>
  <si>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</si>
  <si>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</si>
  <si>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 xml:space="preserve">Presidente: 
CHRISTIAN FERNANDO ZURITA AGUILERA, 
</t>
  </si>
  <si>
    <t xml:space="preserve">Ramón Freire N°330, comuna de Buin, Región de Metropolitana.
</t>
  </si>
  <si>
    <t xml:space="preserve">Buin
</t>
  </si>
  <si>
    <t xml:space="preserve">onggrandespasos@gmail.com 
</t>
  </si>
  <si>
    <t xml:space="preserve">Antecedentes financieros correspondientes al año 2018, suscritos ante Notario con fecha 3 de julio de 2019, aprobados por el Subdepto. De Supervisión Financiera Nacional, según Memorándum N° 077, de 14 de agosto de 2019.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</si>
  <si>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</si>
  <si>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</si>
  <si>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</si>
  <si>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</si>
  <si>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</si>
  <si>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</si>
  <si>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</si>
  <si>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</si>
  <si>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Villa Don Max, Angel Muñoz N°1185, ciudad de Valdivia, Región de Los Ríos.
</t>
  </si>
  <si>
    <t xml:space="preserve">Teléfono: +56977777475
</t>
  </si>
  <si>
    <t xml:space="preserve"> ong.icthus@gmail.com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</si>
  <si>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</si>
  <si>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</si>
  <si>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</si>
  <si>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</si>
  <si>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</si>
  <si>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</si>
  <si>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</si>
  <si>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</si>
  <si>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</si>
  <si>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Carlos Valdovinos N° 283, comuna de San Joaquín, Región Metropolitana.
</t>
  </si>
  <si>
    <t xml:space="preserve"> San Joaquín</t>
  </si>
  <si>
    <t>Fono: 25533416 – 25536352.</t>
  </si>
  <si>
    <t xml:space="preserve">codeinfa@yahoo.es </t>
  </si>
  <si>
    <t>Acompaña Certificado Financiero del año 2012, el cual fue aprobado por el Departamento de Administración y Finanzas.</t>
  </si>
  <si>
    <t>O.N.G. de Desarrollo Integral de niños, niñas y adolescentes Aurora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</si>
  <si>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</si>
  <si>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</si>
  <si>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</si>
  <si>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</si>
  <si>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</si>
  <si>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</si>
  <si>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 xml:space="preserve">Bandera N° 4665, oficina 8075, ciudad de Santiago.
</t>
  </si>
  <si>
    <t>Teléfono +56226888075- +56989232049</t>
  </si>
  <si>
    <t>Correo electrónico: 171341@gmail.com</t>
  </si>
  <si>
    <t>Corresponden al año 2018, aprobados por el Departamento de Administración y Finanzas.</t>
  </si>
  <si>
    <t>ORGANIZACIÓN NO GUBERNAMENTAL DE DESARROLLO INVOLÚCRATE U ONG INVOLÚCRATE CENTRO INTEGRAL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</si>
  <si>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</si>
  <si>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Certificado de Vigencia de Persona Jurídica sin Fines de Lucro, Folio Nº65103755, otorgado el 12 de abril de 2019, del Servicio de Registro Civil e Identificación.</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</si>
  <si>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</si>
  <si>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</si>
  <si>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</si>
  <si>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</si>
  <si>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</si>
  <si>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</si>
  <si>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</si>
  <si>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</si>
  <si>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</si>
  <si>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</si>
  <si>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</si>
  <si>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</si>
  <si>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</si>
  <si>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</si>
  <si>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</si>
  <si>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</si>
  <si>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</si>
  <si>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</si>
  <si>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Llanquihue</t>
  </si>
  <si>
    <t xml:space="preserve">Teléfono: (56-65) 240317
</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</si>
  <si>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</si>
  <si>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</si>
  <si>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</si>
  <si>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</si>
  <si>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</si>
  <si>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</si>
  <si>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</si>
  <si>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</si>
  <si>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</si>
  <si>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</si>
  <si>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</si>
  <si>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</si>
  <si>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ONG DE DESARROLLO OLIMPO</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</si>
  <si>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</si>
  <si>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</si>
  <si>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</si>
  <si>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</si>
  <si>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</si>
  <si>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</si>
  <si>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 xml:space="preserve">Villa Las Brisas Calle 1, N°30, comuna de Cauquenes, región del Maule.
</t>
  </si>
  <si>
    <t>Teléfono: 989809953, 950623853</t>
  </si>
  <si>
    <t>Correo electrónico: jlsol3@gmail.com, mcriffo@gmail.com</t>
  </si>
  <si>
    <t>Organización No Gubernamental  de Desarrollo ORIGEN- ONG CORPORACIÓN ORIGEN</t>
  </si>
  <si>
    <t xml:space="preserve">Otorgado por Decreto Exento Nº 979, de fecha 12 de noviembre de 2003, del Ministerio de Justicia y Derechos Humanos.
</t>
  </si>
  <si>
    <t xml:space="preserve">Certificado de Vigencia Folio Nº 500240795973, de fecha 25 de julio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</si>
  <si>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</si>
  <si>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</si>
  <si>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</si>
  <si>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</si>
  <si>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</si>
  <si>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Colipi N° 570, oficina 521, comuna de Copiapó, Región de Atacama
</t>
  </si>
  <si>
    <t xml:space="preserve">Copiapó
</t>
  </si>
  <si>
    <t xml:space="preserve">corporacionorigen3@gmail.com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</si>
  <si>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</si>
  <si>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</si>
  <si>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</si>
  <si>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 xml:space="preserve">Organización No Gubernamental de Desarrollo Paihuén </t>
  </si>
  <si>
    <t xml:space="preserve">Cabe señalar que dicha Fundación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</si>
  <si>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500268605885, otorgado el 29 de octubre de 2019, del Servicio de Registro Civil e Identificación.</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</si>
  <si>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</si>
  <si>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Presidenta: 
Patricia Mabel de la Fuente Riveros
Secretaria:
Andrea Alejandra Lagos Pradenas
Tesorera:
Carolyn Teresa Garrido Aravena
 Directores:
Patricia Mabel de la Fuente Riveros
 Andrea Alejandra Lagos Pradenas
Carolyn Teresa Garrido Aravena
 </t>
  </si>
  <si>
    <t>09-07-2019 al 09.07.2020</t>
  </si>
  <si>
    <t xml:space="preserve">Patricia Mabel de la Fuente Riveros
</t>
  </si>
  <si>
    <t xml:space="preserve">Calle El Roble N° 214, comuna de Chillan, región del Ñuble.
</t>
  </si>
  <si>
    <t>Teléfono: 
988892887</t>
  </si>
  <si>
    <t>ongpaihuen@gmail.com</t>
  </si>
  <si>
    <t>Organización No Gubernamental de Desarrollo para la Prevención de la Delincuencia, Reinserción y Reparación Social,  O.N.G. Forja Mundos.</t>
  </si>
  <si>
    <t>Otorgado por Decreto Supremo Nº 288, de fecha 24 de marzo de 2003, del Ministerio de Justicia.</t>
  </si>
  <si>
    <t xml:space="preserve">Certificado de Vigencia Nº 17805, de 02 de agosto de 2012, del Ministerio de Justicia.
</t>
  </si>
  <si>
    <t xml:space="preserve">Presidente: Marcelo Lorca Santander                      
Vicepresidenta: Ana María Jurado Acuña             
Secretaria: Verónika María Fischer Arancibia Sánchez 
Tesorero: Nicolás Dormal                                     
</t>
  </si>
  <si>
    <t>De 10 de diciembre de 2008 a 10 de diciembre de 2010</t>
  </si>
  <si>
    <t xml:space="preserve">Presidente: Marcelo Lorca Santander                </t>
  </si>
  <si>
    <t xml:space="preserve">Calle Fuenteovejuna N° 1145,  Comuna de Las Condes.
</t>
  </si>
  <si>
    <t>Las Condes.</t>
  </si>
  <si>
    <t>Fono: (02) 696 27 86</t>
  </si>
  <si>
    <t xml:space="preserve"> pilar@forjamundos.cl; marcelolorca@slegales.cl</t>
  </si>
  <si>
    <t>Se acompaña Certificado de Antecedente Financiero año 2012, aprobado por el Departamento de Administración y Finanzas del SENAME.</t>
  </si>
  <si>
    <t>Organización No Gubernamental de Desarrollo para las Buenas Prácticas y Desarrollo Comunitario u ONG CAELIS</t>
  </si>
  <si>
    <t>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</si>
  <si>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</si>
  <si>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</si>
  <si>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</si>
  <si>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</si>
  <si>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</si>
  <si>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</si>
  <si>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</si>
  <si>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</si>
  <si>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</si>
  <si>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</si>
  <si>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</si>
  <si>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</si>
  <si>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</si>
  <si>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</si>
  <si>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</si>
  <si>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</si>
  <si>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</si>
  <si>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Ismael Valdés Vergara Nº 670, Oficina 402, comuna de Santiago, Región Metropolitana.
</t>
  </si>
  <si>
    <t>Teléfono: 6380893</t>
  </si>
  <si>
    <t xml:space="preserve">proyectos@ongremolino.cl
</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</si>
  <si>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</si>
  <si>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</si>
  <si>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</si>
  <si>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</si>
  <si>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</si>
  <si>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</si>
  <si>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</si>
  <si>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</si>
  <si>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</si>
  <si>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Calle Valdivia Nº 692, 2º Piso, oficina nº 2. Los Angeles. Región del Bio-Bio
</t>
  </si>
  <si>
    <t>Los Angeles</t>
  </si>
  <si>
    <t xml:space="preserve">Fono: 91975266
</t>
  </si>
  <si>
    <t xml:space="preserve"> moralesgiovanna@gmail.com </t>
  </si>
  <si>
    <t xml:space="preserve">Antecedentes financieros correspondientes al año 2015, aprobados por el Departamento de Administración y Finanzas. </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</si>
  <si>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</si>
  <si>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</si>
  <si>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</si>
  <si>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</si>
  <si>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</si>
  <si>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</si>
  <si>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</si>
  <si>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Manquimávida Nº 35, comuna de Chiguayante, Octava Región.
Casilla 1351- Concepción
</t>
  </si>
  <si>
    <t>Fono: 09- 81218584</t>
  </si>
  <si>
    <t xml:space="preserve"> ongredyaccion@gmail.com </t>
  </si>
  <si>
    <t xml:space="preserve">Se acompaña certificado financiero de fecha 31 de diciembre de 2007, correspondiente al año 2007, aprobado por la Unidad de Supervisión Financiera Nacional.
</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</si>
  <si>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</si>
  <si>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</si>
  <si>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</si>
  <si>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</si>
  <si>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</si>
  <si>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</si>
  <si>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</si>
  <si>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 Lo Espejo</t>
  </si>
  <si>
    <t xml:space="preserve">Fono: 02-5640388 </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</si>
  <si>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</si>
  <si>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</si>
  <si>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</si>
  <si>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</si>
  <si>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</si>
  <si>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</si>
  <si>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</si>
  <si>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</si>
  <si>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</si>
  <si>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</si>
  <si>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</si>
  <si>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</si>
  <si>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</si>
  <si>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</si>
  <si>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</si>
  <si>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</si>
  <si>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</si>
  <si>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</si>
  <si>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</si>
  <si>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</si>
  <si>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</si>
  <si>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</si>
  <si>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</si>
  <si>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</si>
  <si>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</si>
  <si>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</si>
  <si>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</si>
  <si>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</si>
  <si>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</si>
  <si>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 xml:space="preserve">Avenida Javiera Carrera Nº665, Temuco, Región de la Araucanía.
</t>
  </si>
  <si>
    <t xml:space="preserve">Teléfono: 045-921670
</t>
  </si>
  <si>
    <t>informacion@lonkokilapang.cl</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</si>
  <si>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</si>
  <si>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</si>
  <si>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</si>
  <si>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</si>
  <si>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</si>
  <si>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</si>
  <si>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</si>
  <si>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</si>
  <si>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</si>
  <si>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</si>
  <si>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</si>
  <si>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</si>
  <si>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</si>
  <si>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</si>
  <si>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</si>
  <si>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</si>
  <si>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</si>
  <si>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Valladolid Nº 112, Los Ángeles. Región del Bío-Bío. 
</t>
  </si>
  <si>
    <t>Los Ángeles</t>
  </si>
  <si>
    <t xml:space="preserve">Teléfonos: 78797669 
</t>
  </si>
  <si>
    <t xml:space="preserve">cordebio@gmail.com
</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</si>
  <si>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</si>
  <si>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</si>
  <si>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</si>
  <si>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</si>
  <si>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</si>
  <si>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</si>
  <si>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</si>
  <si>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</si>
  <si>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</si>
  <si>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Vargas N° 399, Comuna de Melipilla, Región Metropolitana.
</t>
  </si>
  <si>
    <t>Teléfono: 990689121-990691361</t>
  </si>
  <si>
    <t xml:space="preserve"> ongsofuchile@gmail.com</t>
  </si>
  <si>
    <t>Se acompaña certificado financiero de fecha 29 de agosto de 2018, correspondiente al año 2017, aprobado por el Sub Departamento de Supervisión Financiera Nacional.</t>
  </si>
  <si>
    <t>12-11-208</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</si>
  <si>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</si>
  <si>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</si>
  <si>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</si>
  <si>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</si>
  <si>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</si>
  <si>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</si>
  <si>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 xml:space="preserve">Manuel Guerrero Nº 391, Paradero 5, Achupallas, Viña del Mar, Quinta Región.
</t>
  </si>
  <si>
    <t>ongekosol@hotmail.com</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</si>
  <si>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</si>
  <si>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</si>
  <si>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</si>
  <si>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</si>
  <si>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</si>
  <si>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</si>
  <si>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</si>
  <si>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</si>
  <si>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</si>
  <si>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</si>
  <si>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</si>
  <si>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</si>
  <si>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</si>
  <si>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</si>
  <si>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</si>
  <si>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</si>
  <si>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</si>
  <si>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</si>
  <si>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</si>
  <si>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</si>
  <si>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 xml:space="preserve">Sierra Bella Nº 2880, comuna de San Joaquín, Región Metropolitana.
Horacio Leyton 0320-A, comuna de Ñuñoa, Región Metropolitana.
</t>
  </si>
  <si>
    <t>Ñuñoa, San Joaquín</t>
  </si>
  <si>
    <t>Fono: 9-2807808 (para correspondencia).</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</si>
  <si>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</si>
  <si>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</si>
  <si>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</si>
  <si>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</si>
  <si>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</si>
  <si>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</si>
  <si>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</si>
  <si>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 xml:space="preserve">Diego Portales s/n, Hornopirén, comuna Hualaihué.
</t>
  </si>
  <si>
    <t xml:space="preserve"> Hualaihué.</t>
  </si>
  <si>
    <t>Fono: 65- 217274</t>
  </si>
  <si>
    <t>onghualaihue@yahoo.com; hogarhornopiren@yahoo.com</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</si>
  <si>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</si>
  <si>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</si>
  <si>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</si>
  <si>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</si>
  <si>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</si>
  <si>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</si>
  <si>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</si>
  <si>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</si>
  <si>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 xml:space="preserve">Avenida Oriente N° 1820, Provincia de Curicó, Región del Maule
</t>
  </si>
  <si>
    <t xml:space="preserve">Fono: +569 79727323 </t>
  </si>
  <si>
    <t>confiachile.ong@gmail.com</t>
  </si>
  <si>
    <t xml:space="preserve">Se acompaña Certificado Financiero año 2017, aprobado por el Subdepartamento de Supervisión Financiera Nacional.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</si>
  <si>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</si>
  <si>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</si>
  <si>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</si>
  <si>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</si>
  <si>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</si>
  <si>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</si>
  <si>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 xml:space="preserve">Avenida Bustamante 730, comuna de Santiago Centro, Región Metropolitana.
</t>
  </si>
  <si>
    <t>ongnuevoscomienzos@hotmail.com</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</si>
  <si>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</si>
  <si>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</si>
  <si>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</si>
  <si>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</si>
  <si>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</si>
  <si>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</si>
  <si>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</si>
  <si>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</si>
  <si>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</si>
  <si>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</si>
  <si>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</si>
  <si>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</si>
  <si>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</si>
  <si>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Aprobados por supervisión financiera los de 2010.</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</si>
  <si>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</si>
  <si>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</si>
  <si>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</si>
  <si>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</si>
  <si>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</si>
  <si>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</si>
  <si>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</si>
  <si>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</si>
  <si>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</si>
  <si>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</si>
  <si>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</si>
  <si>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</si>
  <si>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</si>
  <si>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</si>
  <si>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 xml:space="preserve">Presidente: Oscar Bustamante Muñoz                 
Vice presidenta: Marcela Marmolejo Hurtado          
Secretaria: Isabel Natalia Marquez Aguayo   
Tesorero: Jaime Andrés Martínez Harms      
</t>
  </si>
  <si>
    <t>De 28 de Junio de 2005 a 27 de Junio de 2007.</t>
  </si>
  <si>
    <t xml:space="preserve">Presidente: Oscar René Armando Bustamante Muñoz    
Secretaria Ejecutiva: Soledad Gabriela Bustamante Farías           
</t>
  </si>
  <si>
    <t>Cuevas 978, comuna de Santiago.</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</si>
  <si>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</si>
  <si>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</si>
  <si>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</si>
  <si>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</si>
  <si>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</si>
  <si>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</si>
  <si>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</si>
  <si>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</si>
  <si>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</si>
  <si>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</si>
  <si>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</si>
  <si>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</si>
  <si>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</si>
  <si>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</si>
  <si>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</si>
  <si>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</si>
  <si>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 xml:space="preserve">Almendral Nº3627, comuna de San Felipe, casilla 11-D, V Región de Valparaíso
</t>
  </si>
  <si>
    <t>Teléfonos: (34) 536649 -537980</t>
  </si>
  <si>
    <t>administración@ciem-aconcagua.org</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</si>
  <si>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</si>
  <si>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</si>
  <si>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</si>
  <si>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</si>
  <si>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</si>
  <si>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</si>
  <si>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</si>
  <si>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</si>
  <si>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</si>
  <si>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A la espera de  Certificado de Antecedente Financiero Institucional, correspondiente al año 2017, aprobado por el Sub Departamento de Supervisión Financiera Nacional.</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</si>
  <si>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</si>
  <si>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</si>
  <si>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</si>
  <si>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</si>
  <si>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</si>
  <si>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</si>
  <si>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</si>
  <si>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</si>
  <si>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</si>
  <si>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</si>
  <si>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</si>
  <si>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</si>
  <si>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</si>
  <si>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</si>
  <si>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</si>
  <si>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</si>
  <si>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</si>
  <si>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</si>
  <si>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</si>
  <si>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</si>
  <si>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</si>
  <si>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</si>
  <si>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</si>
  <si>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</si>
  <si>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</si>
  <si>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</si>
  <si>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</si>
  <si>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</si>
  <si>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</si>
  <si>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</si>
  <si>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</si>
  <si>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</si>
  <si>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</si>
  <si>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Calle San Martín N° 405, comuna de  San Bernardo, Región Metropolitana.
</t>
  </si>
  <si>
    <t>Fono: 56-2-8563830</t>
  </si>
  <si>
    <t xml:space="preserve"> contacto@edudown.cl; amiranda@edudown.cl
</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</si>
  <si>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</si>
  <si>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</si>
  <si>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</si>
  <si>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</si>
  <si>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</si>
  <si>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</si>
  <si>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</si>
  <si>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</si>
  <si>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</si>
  <si>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</si>
  <si>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</si>
  <si>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</si>
  <si>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</si>
  <si>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</si>
  <si>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</si>
  <si>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</si>
  <si>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</si>
  <si>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</si>
  <si>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</si>
  <si>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</si>
  <si>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</si>
  <si>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</si>
  <si>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</si>
  <si>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</si>
  <si>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</si>
  <si>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</si>
  <si>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</si>
  <si>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</si>
  <si>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 xml:space="preserve">Almirante Goñi Nº255, Barrio Puerto de Valparaíso, Región de Valparaíso. 
</t>
  </si>
  <si>
    <t>Barrio Puerto de Valparaíso</t>
  </si>
  <si>
    <t>Telefono:32-2220519.</t>
  </si>
  <si>
    <t>:corporacionpuerto@gmail.com._</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</si>
  <si>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</si>
  <si>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</si>
  <si>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</si>
  <si>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</si>
  <si>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</si>
  <si>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</si>
  <si>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</si>
  <si>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</si>
  <si>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</si>
  <si>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</si>
  <si>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</si>
  <si>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</si>
  <si>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</si>
  <si>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</si>
  <si>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</si>
  <si>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</si>
  <si>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</si>
  <si>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</si>
  <si>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</si>
  <si>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Enrique Mac Iver Nº 484, Of 77, piso 7, Santiago.
</t>
  </si>
  <si>
    <t xml:space="preserve"> corporacioncec@terra.cl</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</si>
  <si>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</si>
  <si>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</si>
  <si>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</si>
  <si>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</si>
  <si>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</si>
  <si>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</si>
  <si>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</si>
  <si>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</si>
  <si>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Brown Norte Nº 230, Departamento Nº 104, comuna de Ñuñoa, Región Metropolitana
</t>
  </si>
  <si>
    <t>Fonos: 02-223 72 14 ;  09-496 52 78</t>
  </si>
  <si>
    <t xml:space="preserve">tremún@gmail.com ; Info@colectivotremun.cl </t>
  </si>
  <si>
    <t xml:space="preserve">Se acompaña Certificado de Antecedentes Financieros Institucionales 2010 de fecha 18 de febrero de 2011, aprobado por la Unidad de Supervisión Financiera Nacional
</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</si>
  <si>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</si>
  <si>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</si>
  <si>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</si>
  <si>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</si>
  <si>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</si>
  <si>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</si>
  <si>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</si>
  <si>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Nueva Florida Nº 573, Comuna de Malloco, Peñaflor, Región Metropolitana.
</t>
  </si>
  <si>
    <t>Malloco</t>
  </si>
  <si>
    <t>Teléfono: 814- 0795/ 7-7493899</t>
  </si>
  <si>
    <t xml:space="preserve"> ong.convergencia@gmail.com</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</si>
  <si>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</si>
  <si>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</si>
  <si>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</si>
  <si>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</si>
  <si>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</si>
  <si>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</si>
  <si>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</si>
  <si>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</si>
  <si>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</si>
  <si>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</si>
  <si>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</si>
  <si>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</si>
  <si>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</si>
  <si>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</si>
  <si>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</si>
  <si>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</si>
  <si>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Gabriela Mistral Nº 260, Villa Independencia, Viña del Mar. 
</t>
  </si>
  <si>
    <t xml:space="preserve">Teléfono  32/843331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</si>
  <si>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</si>
  <si>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</si>
  <si>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</si>
  <si>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Certificado de Vigencia de Persona Jurídica sin fines de lucro, Folio N° 500233977064, de 20 de junio de 2019, del Servicio de Registro Civil e Identificación.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</si>
  <si>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Obs: Se acompaña Certificado de Directorio, de fecha 23 de mayo de 2018, Folio 500185172651, del Servicio de Registro Civil e Identificación.
Se acompañan fotocopia de cédula de identidad de los miembros del directorio, certificados de antecedentes y declaraciones juradas, actualizadas al 2018. 
</t>
  </si>
  <si>
    <t>Actual desde 29 de enero de 2018 hasta el 29 de enero de 2020.</t>
  </si>
  <si>
    <t xml:space="preserve">Enrique Avelino Ayala Flores, 
Elisa Sara Avalos Urtubia, 
</t>
  </si>
  <si>
    <t xml:space="preserve">Calle Cinco Nº 32-D, paradero dos Reñaca Alto, Viña del Mar, Región de Valparaíso
</t>
  </si>
  <si>
    <t xml:space="preserve">32-2872374 // 32-2874803
</t>
  </si>
  <si>
    <t>contacto@cotra.cl</t>
  </si>
  <si>
    <t xml:space="preserve">
Antecedentes financieros del año 2018, aprobados por la Unidad de Supervisión Financiera Nacional</t>
  </si>
  <si>
    <t xml:space="preserve">
Organización no Gubernamental de Desarrollo Esperanza y Futuro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</si>
  <si>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</si>
  <si>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</si>
  <si>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</si>
  <si>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</si>
  <si>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</si>
  <si>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</si>
  <si>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</si>
  <si>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</si>
  <si>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</si>
  <si>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</si>
  <si>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</si>
  <si>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</si>
  <si>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</si>
  <si>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</si>
  <si>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</si>
  <si>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</si>
  <si>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</si>
  <si>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</si>
  <si>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</si>
  <si>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</si>
  <si>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</si>
  <si>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</si>
  <si>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</si>
  <si>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</si>
  <si>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</si>
  <si>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</si>
  <si>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</si>
  <si>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</si>
  <si>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Federico Gravina Nº 477, Lomas de San Andres, Concepción.
</t>
  </si>
  <si>
    <t>Lomas de San Andres</t>
  </si>
  <si>
    <t>Fono: 78973662/75399530/95113166</t>
  </si>
  <si>
    <t xml:space="preserve"> ongforjadoresdelfuturo@gmail.com </t>
  </si>
  <si>
    <t xml:space="preserve">Antecedentes financieros correspondientes al año 2014, aprobados por el Departamento de Administración y Finanzas. </t>
  </si>
  <si>
    <t>Certificado de Vigencia  de personas jurídicas sin fines de lucro folio Nº 500325129654, del 17 de junio de 2020, emitido por SRCeI.</t>
  </si>
  <si>
    <t>De 23 de mayo de 2020 al 23 de mayo de 2022.</t>
  </si>
  <si>
    <t xml:space="preserve">Presidenta:  Magdalena Toro Montecino 
Representante de la Presidenta y el Directorio: María Alejandra Paulina Ríos Toro, (Coordinadora Institucional)
En la región de Los Lagos: Carlos Eduardo Vargas Rodríguez, 
</t>
  </si>
  <si>
    <t>Recepción de antecedentes financieros del año 2019, remitidos al Subdepartamento de Supervisión Financiera Nacional, por Memorándum N° 686, de 23 de junio de 2020</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</si>
  <si>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</si>
  <si>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</si>
  <si>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</si>
  <si>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</si>
  <si>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</si>
  <si>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</si>
  <si>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</si>
  <si>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Calle Andalien Nº 102, sector Pailao, Ciudad de Valdivia, Región de Los Ríos
</t>
  </si>
  <si>
    <t>Fono: 65-207364</t>
  </si>
  <si>
    <t xml:space="preserve"> onglluviadeesperanza@gmail.com </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</si>
  <si>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</si>
  <si>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</si>
  <si>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</si>
  <si>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</si>
  <si>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</si>
  <si>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</si>
  <si>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</si>
  <si>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</si>
  <si>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Arcadia N° 1381, comuna de San Miguel, Región Metropolitana.
</t>
  </si>
  <si>
    <t xml:space="preserve"> corp.siemprecontigo@ongsiemprecontigo.cl</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</si>
  <si>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</si>
  <si>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</si>
  <si>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</si>
  <si>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 Certificado de Vigencia Folio Nº 500230863858, de fecha 04 de junio de 2019, del Servicio de Registro Civil e Identificación.</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</si>
  <si>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</si>
  <si>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</si>
  <si>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</si>
  <si>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</si>
  <si>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</si>
  <si>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</si>
  <si>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Se acompañan los Antecedentes financieros correspondientes al año 2018, aprobados por la Unidad de Supervisión Financiera</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</si>
  <si>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</si>
  <si>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</si>
  <si>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</si>
  <si>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</si>
  <si>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</si>
  <si>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</si>
  <si>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</si>
  <si>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 xml:space="preserve">Picarte  Nº 1818, comuna y provincia de Valdivia , Décima Región.
</t>
  </si>
  <si>
    <t>marcelostevens@gmail.com</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</si>
  <si>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</si>
  <si>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</si>
  <si>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</si>
  <si>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</si>
  <si>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</si>
  <si>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</si>
  <si>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</si>
  <si>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</si>
  <si>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</si>
  <si>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</si>
  <si>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</si>
  <si>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</si>
  <si>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</si>
  <si>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</si>
  <si>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</si>
  <si>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Sotomayor Nº 890, comuna de Coronel, VIII Región.
</t>
  </si>
  <si>
    <t>Coronel,</t>
  </si>
  <si>
    <t xml:space="preserve"> promas@tie.cl
promas@promas.cl
http://www.promas.cl</t>
  </si>
  <si>
    <t xml:space="preserve">Antecedentes financieros correspondientes al año 2015, aprobados por e Sub Departamento de Supervisión Financiera Nacional.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</si>
  <si>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</si>
  <si>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</si>
  <si>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</si>
  <si>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</si>
  <si>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</si>
  <si>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</si>
  <si>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</si>
  <si>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</si>
  <si>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</si>
  <si>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</si>
  <si>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</si>
  <si>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</si>
  <si>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</si>
  <si>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</si>
  <si>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</si>
  <si>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Avenida Santa María Nº 227, Oficina 31, comuna de Recoleta,  Región Metropolitana.
</t>
  </si>
  <si>
    <t>Fono 7357446</t>
  </si>
  <si>
    <t xml:space="preserve">
sendastag@gmail.com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</si>
  <si>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</si>
  <si>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</si>
  <si>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</si>
  <si>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</si>
  <si>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</si>
  <si>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</si>
  <si>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</si>
  <si>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</si>
  <si>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Juan Antonio Ríos Sur Nº 551, ciudad de La Serena, Cuarta Región.
Joaquín Rodríguez Nº 2962, comuna de Macul, Región Metropolitana. 
</t>
  </si>
  <si>
    <t xml:space="preserve"> La Serena</t>
  </si>
  <si>
    <t xml:space="preserve">Fono: 02-2393810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</si>
  <si>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</si>
  <si>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</si>
  <si>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</si>
  <si>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</si>
  <si>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</si>
  <si>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</si>
  <si>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</si>
  <si>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</si>
  <si>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Parcela N° 2, Lumbreras de Puangue, Melipilla, Región Metropolitana.
</t>
  </si>
  <si>
    <t>Fono: 89217424</t>
  </si>
  <si>
    <t xml:space="preserve">Correo electrónico: ongsuractiva@gmail.com </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</si>
  <si>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</si>
  <si>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</si>
  <si>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</si>
  <si>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</si>
  <si>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</si>
  <si>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</si>
  <si>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</si>
  <si>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</si>
  <si>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</si>
  <si>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 xml:space="preserve">Calle 5 Norte N° 874, comuna de Viña del Mar 
</t>
  </si>
  <si>
    <t>Teléfono: (32) 268 00 98</t>
  </si>
  <si>
    <t>E-mail: ces@corporacionces.cl</t>
  </si>
  <si>
    <t xml:space="preserve">Se acompaña Certificado de Antecedentes Financieros del año 2009, aprobado por la Unidad de Supervisión Financiera Nacional.
Patrimonio $ 78.229.629.-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</si>
  <si>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</si>
  <si>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</si>
  <si>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</si>
  <si>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</si>
  <si>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</si>
  <si>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</si>
  <si>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</si>
  <si>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
Carretera Huasco Km. 6.7, comuna de Vallenar, Provincia del Huasco, Tercera Región de Atacama.
</t>
  </si>
  <si>
    <t xml:space="preserve">Fono: 51-610490
</t>
  </si>
  <si>
    <t xml:space="preserve">ongfiladelfia@irv.cl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</si>
  <si>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</si>
  <si>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</si>
  <si>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</si>
  <si>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</si>
  <si>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</si>
  <si>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</si>
  <si>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</si>
  <si>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</si>
  <si>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</si>
  <si>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</si>
  <si>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</si>
  <si>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</si>
  <si>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</si>
  <si>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</si>
  <si>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</si>
  <si>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</si>
  <si>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</si>
  <si>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</si>
  <si>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</si>
  <si>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</si>
  <si>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Calle Independencia N° 2686,  Comuna de Valparaíso, Región de Valparaíso.
</t>
  </si>
  <si>
    <t xml:space="preserve">Fono: (32) 222 83 80
</t>
  </si>
  <si>
    <t xml:space="preserve"> cpc@galerna.cl</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</si>
  <si>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</si>
  <si>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</si>
  <si>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</si>
  <si>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</si>
  <si>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</si>
  <si>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</si>
  <si>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</si>
  <si>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 xml:space="preserve">Calle Larrondo 420, Coquimbo, Cuarta Región de Coquimbo
</t>
  </si>
  <si>
    <t>Fono: 53-620177</t>
  </si>
  <si>
    <t>ctagalileo@hotmail.com</t>
  </si>
  <si>
    <t>Se acompaña Balance General 2009, aprobado por Subdepartamento de Supervisión Financiera Nacional.</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</si>
  <si>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</si>
  <si>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</si>
  <si>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</si>
  <si>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</si>
  <si>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</si>
  <si>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</si>
  <si>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</si>
  <si>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</si>
  <si>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</si>
  <si>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</si>
  <si>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</si>
  <si>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</si>
  <si>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</si>
  <si>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</si>
  <si>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</si>
  <si>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</si>
  <si>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</si>
  <si>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Rengo Nº 68, comuna de Concepción.
</t>
  </si>
  <si>
    <t>Fono: 41-3253393/9 y 9-66741586</t>
  </si>
  <si>
    <t xml:space="preserve">justiciaderechosydesarrollo@gmail.com </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</si>
  <si>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</si>
  <si>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</si>
  <si>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</si>
  <si>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</si>
  <si>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</si>
  <si>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</si>
  <si>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</si>
  <si>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</si>
  <si>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Nueva Angélica Nº 6327, comuna de La Florida
</t>
  </si>
  <si>
    <t xml:space="preserve">Teléfono: 559 5912
</t>
  </si>
  <si>
    <t xml:space="preserve"> ong.licanrayen@gmail.com
www.ong-licanrayen.cl</t>
  </si>
  <si>
    <t>Se acompañan Certificados de Antecedentes Financieros correspondientes al año 2010, los que se encuentran aprobados por el Suddepartamento de Supervisión Financiera Nacional.</t>
  </si>
  <si>
    <t xml:space="preserve">ORGANIZACIÓN NO GUBERNAMENTAL PARA EL DESARROLLO DE LA EDUCACIÓN CRATEDUC – ONG CRATEDUC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</si>
  <si>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500241792121, otorgado el 29 de julio de 2019, ello aconteció el 21 de agosto de 1995, bajo el Nº de inscripción 10323.
</t>
  </si>
  <si>
    <t>Certificado de Vigencia Folio Nº500241792121, otorgado el 29 de julio de 2019, del Servicio de Registro Civil e Identificación</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</si>
  <si>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</si>
  <si>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ESPINOZA
</t>
  </si>
  <si>
    <t>Del 19.03.2019 al 19.03.2021</t>
  </si>
  <si>
    <t xml:space="preserve">Presidente: 
Francisco Javier Herrera Alcaino
</t>
  </si>
  <si>
    <t xml:space="preserve">Calle 1 Norte N°550, segundo piso, comuna de Talca, región del Maule.
</t>
  </si>
  <si>
    <t>Teléfono: 985665102</t>
  </si>
  <si>
    <t xml:space="preserve">Correo electrónico: corporacioncrateduc@gmail.com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</si>
  <si>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</si>
  <si>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</si>
  <si>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</si>
  <si>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</si>
  <si>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</si>
  <si>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</si>
  <si>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</si>
  <si>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</si>
  <si>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</si>
  <si>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</si>
  <si>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</si>
  <si>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 xml:space="preserve">
Organización No Gubernamental de Desarrollo Pather Nostrum u ONG Pather Nostrum
</t>
  </si>
  <si>
    <t>Otorgada mediante Decreto Supremo N°3191 del Departamento de Personas Jurídicas del Ministerio de Justicia, de fecha 25 de octubre de 2007.</t>
  </si>
  <si>
    <t xml:space="preserve">Certificado de Vigencia, Folio Nº 122059839, de fecha 28 de junio de 2013, del Servicio de Registro Civil e Identificación.
</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</si>
  <si>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</si>
  <si>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</si>
  <si>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Conforme a lo señalado en el artículo Vigésimo Segundo de sus Estatutos, el Directorio durará dos (2) años en sus funciones, pudiendo sus miembros ser reelegidos en forma indefinida.
</t>
  </si>
  <si>
    <t>6 de mayo de 2013 a 6 de mayo de 2015</t>
  </si>
  <si>
    <t xml:space="preserve">Presidente y Representante Legal: 
Cristián Gonzalo Espinoza Camus, 
Tesorera                    
Cecilia del Carmen Reyes Valladares, 
El Presidente de la Corporación tendrá la representación judicial y extrajudicial de la institución.
</t>
  </si>
  <si>
    <t xml:space="preserve">Av. Ambrosio O’Higgins Nº1397, comuna de Curacaví, Provincia de Melipilla, Región Metropolitana.
</t>
  </si>
  <si>
    <t>Curacaví</t>
  </si>
  <si>
    <t xml:space="preserve"> oficinapathernostrum@gmail.com</t>
  </si>
  <si>
    <t>Se acompaña Certificado de Antecedentes Financieros del año 2012; remitidos al Subdepartamento de Supervisión Financiera Nacional para su revisión.</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</si>
  <si>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</si>
  <si>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</si>
  <si>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</si>
  <si>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</si>
  <si>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El Directorio durará dos años en sus funciones, pudiendo sus integrantes ser reelegidos en forma indefinida</t>
  </si>
  <si>
    <t xml:space="preserve">02 de marzo de 2011 hasta el 02 de marzo de 2013
</t>
  </si>
  <si>
    <t xml:space="preserve">Juan Andrés Wiche Morel; </t>
  </si>
  <si>
    <t xml:space="preserve">Frannkfort  Nº 4692, comuna de San Miguel, Región Metropolitana.
</t>
  </si>
  <si>
    <t xml:space="preserve">Teléfono: 76418310
</t>
  </si>
  <si>
    <t xml:space="preserve">mherrera@porunchileresposable.cl; porunchileresponsable@gmail.com </t>
  </si>
  <si>
    <t xml:space="preserve">Se acompaña Certificado de Antecedentes Financieros, correspondientes al año 20010,  autorizado por el Subdepartamento de Supervisión Financiera Nacional.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</si>
  <si>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</si>
  <si>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</si>
  <si>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</si>
  <si>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</si>
  <si>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</si>
  <si>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</si>
  <si>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</si>
  <si>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Avenida Ecuador Nº 368, Comuna de Chillan
</t>
  </si>
  <si>
    <t>Fono: 042-2323486</t>
  </si>
  <si>
    <t xml:space="preserve">Correo electrónico: ongpadrechango@gmail.com </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</si>
  <si>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</si>
  <si>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</si>
  <si>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</si>
  <si>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</si>
  <si>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</si>
  <si>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</si>
  <si>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</si>
  <si>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</si>
  <si>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</si>
  <si>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</si>
  <si>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</si>
  <si>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</si>
  <si>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</si>
  <si>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</si>
  <si>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</si>
  <si>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</si>
  <si>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</si>
  <si>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</si>
  <si>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</si>
  <si>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</si>
  <si>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</si>
  <si>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</si>
  <si>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</si>
  <si>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</si>
  <si>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</si>
  <si>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</si>
  <si>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</si>
  <si>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</si>
  <si>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Certificado de Vigencia de Persona Jurídica sin Fines de Lucro, Folio Nº500238514360, de fecha 11 de julio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</si>
  <si>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</si>
  <si>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</si>
  <si>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</si>
  <si>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Las Trompetas N°7516, Comuna de Las Condes
</t>
  </si>
  <si>
    <t xml:space="preserve"> Las Condes
</t>
  </si>
  <si>
    <t>Teléfono 229334784</t>
  </si>
  <si>
    <t xml:space="preserve">Correo electrónico pveloz@yaahoo.com
</t>
  </si>
  <si>
    <t>Organización No Gubernamental de Desarrollo TIMOUN PITI</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</si>
  <si>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</si>
  <si>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Certificado de Vigencia Folio Nº500264656838, otorgado el 07 de octubre de 2019, del Servicio de Registro Civil e Identificación.</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</si>
  <si>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</si>
  <si>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Presidente: 
Alexandra Fabiola Monsalves Morgado
 Vicepresidente:
Gabriela Beatriz Morgado Ibaceta
Tesorero:
Daniel Alejandro Parra Astudillo
</t>
  </si>
  <si>
    <t>Directorio provisorio 90 días posteriores al 29 de agosto de 2019.</t>
  </si>
  <si>
    <t xml:space="preserve">Alexandra Fabiola Monsalves Morgado
Mandataria: 
Gabriela Beatriz Morgado Ibaceta
</t>
  </si>
  <si>
    <t xml:space="preserve">Calle Ramón Subercaseaux N°8061, comuna de Pirque, región Metropolitana.
</t>
  </si>
  <si>
    <t xml:space="preserve">Teléfono: 56-9-369-42530
</t>
  </si>
  <si>
    <t>Correo electrónico: administracion@timounpiti.org</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</si>
  <si>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</si>
  <si>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</si>
  <si>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Certificado de Vigencia, folio Nº 500173262835, de fecha 01 de febrero de 2018,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</si>
  <si>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</si>
  <si>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Secretaria
Jacqueline Andrea Ortiz Flores,         
Tesorero:
Yesenia Isamar Hernández Bello, 
</t>
  </si>
  <si>
    <t xml:space="preserve">Durarán 3años en sus cargos por estatutos.  </t>
  </si>
  <si>
    <t>De 07 de Noviembre de 2015 a 07 de Noviembre de 2018.</t>
  </si>
  <si>
    <t xml:space="preserve">Presidente: 
Jonatan Miguel Fuentealba Egnem, 
</t>
  </si>
  <si>
    <t xml:space="preserve">Andrés Bello Nº 99, Casa N°1, Comuna de Limache, Región de Valparaíso.
</t>
  </si>
  <si>
    <t>Limache</t>
  </si>
  <si>
    <t>Teléfono: 33-2489726/+56987625241/+56 988363405</t>
  </si>
  <si>
    <t xml:space="preserve"> jonatan.fuentealba@gmail.com</t>
  </si>
  <si>
    <t xml:space="preserve">Se acompaña certificado financiero de fecha 31 de enero, correspondiente al año 2017, aprobado por el Sub Departamento de Supervisión Financiera Nacional.
</t>
  </si>
  <si>
    <t>ORGANIZACIÓN NO GUBERNAMENTAL VIDES CHILE- ORGANIZACIÓN NO GUBERNAMENTAL ASOCIACIÓN VOLUNTARIADO INTERNACIONAL MUJER EDUCACIÓN DESARROLLO</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</si>
  <si>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</si>
  <si>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Certificado de Vigencia Folio 500236686413, otorgado el 02 de julio de 2019, del Servicio de Registro Civil e Identificación</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</si>
  <si>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</si>
  <si>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</si>
  <si>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2 AÑOS</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</si>
  <si>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</si>
  <si>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</si>
  <si>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</si>
  <si>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</si>
  <si>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Obispado de Copiapó</t>
  </si>
  <si>
    <t xml:space="preserve">Organizaciones religiosas
</t>
  </si>
  <si>
    <t xml:space="preserve">Mons. Gaspar Francisco del Rosario Quintana Jorquera
</t>
  </si>
  <si>
    <t xml:space="preserve">Chacabuco N° 441, comuna de Copiapó, Tercera Región 
</t>
  </si>
  <si>
    <t>Teléfono: (52) 212090-217087</t>
  </si>
  <si>
    <t>Obispado de Linares</t>
  </si>
  <si>
    <t>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</si>
  <si>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</si>
  <si>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</si>
  <si>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</si>
  <si>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José de Melipilla  
</t>
  </si>
  <si>
    <t xml:space="preserve">Enrique Troncoso Troncoso </t>
  </si>
  <si>
    <t xml:space="preserve">San Agustín N° 277, comuna Melipilla, Región Metropolitana. 
</t>
  </si>
  <si>
    <t xml:space="preserve"> melipilla@episcopado.cl</t>
  </si>
  <si>
    <t>Antecedentes financieros del año 2011, aprobados por Subdepto. de Supervisión Financiera.</t>
  </si>
  <si>
    <t>Orden Siervos de María</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</si>
  <si>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</si>
  <si>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</si>
  <si>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</si>
  <si>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</si>
  <si>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</si>
  <si>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Pontificia Universidad Católica de Chile</t>
  </si>
  <si>
    <t>Corporación de Estudios Superiores de Derecho Público.</t>
  </si>
  <si>
    <t>Otorgado por Decreto Ley Nº 4807 del año 1929, del Ministerio de Educación.</t>
  </si>
  <si>
    <t xml:space="preserve">Certificado de Vigencia Nº 06/00238, de 30 de agosto de 2019, del subsecretario de Educación Superior del Ministerio de Educación.
</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</si>
  <si>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</si>
  <si>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</si>
  <si>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</si>
  <si>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</si>
  <si>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</si>
  <si>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</si>
  <si>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</si>
  <si>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</si>
  <si>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</si>
  <si>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Se acompaña Certificado Financiero, año 2005 aprobado por la Unidad de Auditoría.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</si>
  <si>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</si>
  <si>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</si>
  <si>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</si>
  <si>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</si>
  <si>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</si>
  <si>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Dulce Nombre de Jesús de Quirihue</t>
  </si>
  <si>
    <t>Otorgado por Derecho Canónico, Obispado de Chillán.</t>
  </si>
  <si>
    <t xml:space="preserve">Pbro. Nelson Jara Adasme. </t>
  </si>
  <si>
    <t>Independencia Nº615, comuna de Quirihue</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</si>
  <si>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</si>
  <si>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</si>
  <si>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</si>
  <si>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</si>
  <si>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</si>
  <si>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</si>
  <si>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</si>
  <si>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</si>
  <si>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</si>
  <si>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</si>
  <si>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</si>
  <si>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</si>
  <si>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</si>
  <si>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</si>
  <si>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</si>
  <si>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</si>
  <si>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</si>
  <si>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</si>
  <si>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</si>
  <si>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</si>
  <si>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</si>
  <si>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Pedro Montt S/N, Chincolco, comuna de Petorca, Quinta Región, 
</t>
  </si>
  <si>
    <t xml:space="preserve">hogarchincolco@gmail.com.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</si>
  <si>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</si>
  <si>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</si>
  <si>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</si>
  <si>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</si>
  <si>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</si>
  <si>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</si>
  <si>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</si>
  <si>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</si>
  <si>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</si>
  <si>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</si>
  <si>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</si>
  <si>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</si>
  <si>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</si>
  <si>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</si>
  <si>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</si>
  <si>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</si>
  <si>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</si>
  <si>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</si>
  <si>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</si>
  <si>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</si>
  <si>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</si>
  <si>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</si>
  <si>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</si>
  <si>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Se acompaña Certificado financiero, año 2005, aprobado por Unidad de Auditoria. </t>
  </si>
  <si>
    <t>Parroquia San Enrique de Purén</t>
  </si>
  <si>
    <t xml:space="preserve">Pbro. Juan Antonio González Saravia  </t>
  </si>
  <si>
    <t xml:space="preserve">Dr. Garriga Nº1035, Purén
</t>
  </si>
  <si>
    <t xml:space="preserve">Teléfono 793044.
</t>
  </si>
  <si>
    <t>Se acompaña Certificado Financiero, año 2005  aprobado por Unidad de Auditoria.</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</si>
  <si>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</si>
  <si>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</si>
  <si>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</si>
  <si>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</si>
  <si>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</si>
  <si>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</si>
  <si>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</si>
  <si>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</si>
  <si>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</si>
  <si>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</si>
  <si>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</si>
  <si>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</si>
  <si>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</si>
  <si>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</si>
  <si>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</si>
  <si>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</si>
  <si>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</si>
  <si>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Viña del Mar.</t>
  </si>
  <si>
    <t xml:space="preserve">Teléfono: (32) 489706. </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</si>
  <si>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</si>
  <si>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</si>
  <si>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</si>
  <si>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</si>
  <si>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</si>
  <si>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</si>
  <si>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</si>
  <si>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</si>
  <si>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</si>
  <si>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</si>
  <si>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 xml:space="preserve"> La Florida.</t>
  </si>
  <si>
    <t>Teléfono (proyecto La Casona de lo Jóvenes): 2629457</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</si>
  <si>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</si>
  <si>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</si>
  <si>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</si>
  <si>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</si>
  <si>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</si>
  <si>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 xml:space="preserve">
Servicio de Salud Libertador Bernardo O`Higgins
</t>
  </si>
  <si>
    <t xml:space="preserve">Fabio Andres López Aguilera </t>
  </si>
  <si>
    <t xml:space="preserve">Alameda Nº 609, comuna de Rancagua, Sexta Región. </t>
  </si>
  <si>
    <t xml:space="preserve"> Rancagua</t>
  </si>
  <si>
    <t xml:space="preserve">Telefono 722337841 anexo 727841 </t>
  </si>
  <si>
    <t>Servicio de Salud Metropolitano Norte</t>
  </si>
  <si>
    <t xml:space="preserve">Juan Esteban Maass Vivanco.
</t>
  </si>
  <si>
    <t xml:space="preserve">Maruri Nº 272, comuna de Indepedencia, Región Metropolitana.
</t>
  </si>
  <si>
    <t xml:space="preserve"> Indepedencia</t>
  </si>
  <si>
    <t xml:space="preserve">director.ssmm@redsalud.gov.cl  </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</si>
  <si>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</si>
  <si>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</si>
  <si>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</si>
  <si>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</si>
  <si>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</si>
  <si>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</si>
  <si>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Dos años. Renovación anual parcial.</t>
  </si>
  <si>
    <t xml:space="preserve">27-05-2019 al 27-05-202021 </t>
  </si>
  <si>
    <t xml:space="preserve">Presidente: Daniel Fernandez Koprich                        
Vice presidente ejecutivo: Ademir Domic Cárdenas                                     
</t>
  </si>
  <si>
    <t xml:space="preserve">Avda. Libertador Bernardo O´Higgins Nº 4620, Estación Central, Santiago, Región Metropolitana.
</t>
  </si>
  <si>
    <t>Fono: 6772000</t>
  </si>
  <si>
    <t>Se acompaña certificado de antecedentes financieros año 2018, aprobados por el Subdepartamento de Supervisión Nacional.</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</si>
  <si>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</si>
  <si>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</si>
  <si>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</si>
  <si>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</si>
  <si>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</si>
  <si>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</si>
  <si>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</si>
  <si>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</si>
  <si>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</si>
  <si>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</si>
  <si>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Se acompaña Balance año 2004, aprobado por la Unidad de Auditoría.</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</si>
  <si>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</si>
  <si>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</si>
  <si>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</si>
  <si>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</si>
  <si>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</si>
  <si>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</si>
  <si>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</si>
  <si>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</si>
  <si>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 xml:space="preserve"> VIII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</si>
  <si>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</si>
  <si>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</si>
  <si>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</si>
  <si>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</si>
  <si>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</si>
  <si>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Certificado de Vigencia Nº 00873, de 9 de marzo de 2018, del Ministerio de Educación.</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</si>
  <si>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</si>
  <si>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Presidente: José Fernando García Soto, 
Vicepresidente: Luis Campos Muñoz, 
Directores:
Miguel Bahamondes Parrao
Beatriz Areyuna Ibarra,
Mauricio Chocair Triviño, 
Leonor Gonzalez Pizarro, 
Dante Castillo Guajardo, 
Luis Campos Muñoz, 
José Fernando García Soto, 
Suplentes:
María Elena Suvayke Chiang, 
Gabriela Gonzalez Vivanco, 
Tatiana Rojas Orellana, 
Eduardo Rocco Pizarro,
Cristian Gajardo Díaz, 
Claudio Espinoza Araya, 
Marcos Aguirre Silva,
Secretaria General:
Genoveva Echeverria Galvez, 
Rector: Pablo Alejandro Venegas Cancino, 
Vicerrector: Marcelo Esteban Garrido Pereira,
</t>
  </si>
  <si>
    <t>Según Acta de sesión extraordinaria de directorio de la Universidad Academia de Humanismo Cristiano, de 31 de julio del 2018, reducida a escritura pública el 13 de agosto de 2018, ante doña Nancy de la Fuente, notario público titular de la Notaria Nº37.</t>
  </si>
  <si>
    <t xml:space="preserve">Presidente: José Fernando García Soto,  Según Acta de sesión extraordinaria de directorio de la Universidad Academia de Humanismo Cristiano, de 31 de julio del 2018, reducida a escritura pública el 13 de agosto de 2018, ante doña Nancy de la Fuente, notario público titular de la Notaria Nº37.
La personería de don Pablo Alejandro Venegas Cancino, , para actuar conjunta o separadamente com el presidente del directorio, en representación de la Institución, emana del Acta de sesión extraordinaria de directorio de la Universidad Academia de Humanismo Cristiano, de 15 de marzo de 2018, reducida a escritura pública de 22 de marzo de 2018, ante doña Nancy de la Fuente, notario público titular de la Notaria Nº37.
</t>
  </si>
  <si>
    <t xml:space="preserve">Avda. Condell N° 343, comuna de Providencia, Región Metropolitana. </t>
  </si>
  <si>
    <t>Se acompañan antecedentes financieros correspondientes al año 2017, aprobados por el Departamento de Administración y Finanzas del SENAME.</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</si>
  <si>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</si>
  <si>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</si>
  <si>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</si>
  <si>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</si>
  <si>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</si>
  <si>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</si>
  <si>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</si>
  <si>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</si>
  <si>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</si>
  <si>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</si>
  <si>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</si>
  <si>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</si>
  <si>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</si>
  <si>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</si>
  <si>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</si>
  <si>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</si>
  <si>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</si>
  <si>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</si>
  <si>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</si>
  <si>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</si>
  <si>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</si>
  <si>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Universidad Católica Cardenal Raúl Silva Henríquez</t>
  </si>
  <si>
    <t>Otorgado por Decreto Exento Nº 113 de 20 de abril de 1999, del Ministerio de Educación, publicado en el Diario Oficial el día 13 de mayo de 1999.</t>
  </si>
  <si>
    <t xml:space="preserve">
Se acompaña Certificado de Vigencia Nº 06/2319, de 12 de julio de 2017, de la Jefa de División de Educación Superior, del Ministerio de Educación.
</t>
  </si>
  <si>
    <t>Contribuir a mejorar la calidad de vida, la salud mental y las condiciones que favorezcan el aprendizaje de las personas, familias y grupos humanos, especialmente de aquellos en situación de vulnerabilidad o marginalidad</t>
  </si>
  <si>
    <t xml:space="preserve">Presidente y Gran Canciller: P. Alberto Ricardo Lorenzelli Rossi                                  
Rector: Jorge Baeza Correa                                 
María Lemaitre Del Campo                                   
P. David Albornoz Pavisic                                     
P. Nelson Moreno Ruíz                                          
Mateo Matko Koljatic Maroevic                          
Sergio Martinic Valencia                                       
Beatrice Ávalos Davidson                                    
</t>
  </si>
  <si>
    <t>Consta resolución Nº 2013/007 del 16 de Diciembre de 2013, del Presidente y Gran Canciller, Inspector Provincial de la Congregación Salesiana, don Alberto Ricardo Lorenzelli Rossi, que nombra como rector a don Jorge Benedicto Baeza Correa, por el periodo comprendido entre el 1º de enero de 2014 al 31 de Diciembre de 2017</t>
  </si>
  <si>
    <t xml:space="preserve">Presidente y Gran Canciller: 
P. Alberto Ricardo Lorenzelli Rossi                                
Vice Gran Canciller: 
Padre Carlos Ordóñez Valenzuela                        
(Quien subroga al Presidente en caso de ausencia) 
Rector: 
Jorge Baeza Correa                            
 Vicerrector Académico:
Miguel Angel Pérez Pasten                     
(Subroga al Rector)
Secretario General:
Patricio Rosende Lynch                            
</t>
  </si>
  <si>
    <t>General Jofré Nº 462, comuna de Santiago. Región Metropolitana</t>
  </si>
  <si>
    <t xml:space="preserve"> Teléfono: 4601106.</t>
  </si>
  <si>
    <t>Se acompaña certificado financiero correspondiente al año 2016, aprobado por el Subdepartamento de Supervisión Financiera Nacional.</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</si>
  <si>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</si>
  <si>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</si>
  <si>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</si>
  <si>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</si>
  <si>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</si>
  <si>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</si>
  <si>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</si>
  <si>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</si>
  <si>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</si>
  <si>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</si>
  <si>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</si>
  <si>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 xml:space="preserve">Se adjuntan antecedentes financieros actualizados al año 2018, aprobados por el Sub departamento de Supervisión Nacional. 
</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</si>
  <si>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</si>
  <si>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</si>
  <si>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</si>
  <si>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</si>
  <si>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Avenida Angamos Nº 601, Antofagasta,  Segunda Región.
</t>
  </si>
  <si>
    <t>Fonos: 55- 637183    55-637184</t>
  </si>
  <si>
    <t xml:space="preserve">rectoria@uantof.cl 
</t>
  </si>
  <si>
    <t xml:space="preserve">Se acompaña certificado de antecedentes financieros del año 2018.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</si>
  <si>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</si>
  <si>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</si>
  <si>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</si>
  <si>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</si>
  <si>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El nombramiento rige a contar del 26 de agosto de 2014, por un período legal de 4 años, es decir hasta el 26 de agosto de 2018.</t>
  </si>
  <si>
    <t xml:space="preserve">Rector: Yoselin Mauricio Cataldo Monsalves
</t>
  </si>
  <si>
    <t xml:space="preserve">Avenida Collao  Nº 1202, Concepción, Octava Región.
</t>
  </si>
  <si>
    <t xml:space="preserve"> Concepción</t>
  </si>
  <si>
    <t>(56) 41- 3111200/3111201</t>
  </si>
  <si>
    <t xml:space="preserve">mcataldo@ubiobio.cl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</si>
  <si>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</si>
  <si>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</si>
  <si>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</si>
  <si>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</si>
  <si>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xml:space="preserve">Eduardo Rodolfo Alfredo Hebel Weiss 
</t>
  </si>
  <si>
    <t xml:space="preserve">Avenida Francisco Salazar Nº 01145, Temuco, Novena Región.
</t>
  </si>
  <si>
    <t>Fonos: 45- 325095    45-325096</t>
  </si>
  <si>
    <t>: did@ufro.cl</t>
  </si>
  <si>
    <t>Universidad de Santiago de Chile USACH</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</si>
  <si>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</si>
  <si>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</si>
  <si>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</si>
  <si>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 xml:space="preserve">Avda. Libertador Bernardo O’Higgins Nº 3363, comuna de Estación Central.
</t>
  </si>
  <si>
    <t>Estación Central.</t>
  </si>
  <si>
    <t>Fono 7180000</t>
  </si>
  <si>
    <t>rectoria@usach.cl</t>
  </si>
  <si>
    <t xml:space="preserve">Se acompañan antecedentes financieros 2018, aprobados por el Subdepartamento de Supervisión Nacional.
</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</si>
  <si>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</si>
  <si>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</si>
  <si>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</si>
  <si>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</si>
  <si>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xml:space="preserve">Blanco N°1829, Valparaíso, Quinta Región
Casilla 123-V
</t>
  </si>
  <si>
    <t>Fono: 32- 2507000</t>
  </si>
  <si>
    <t>: secretaria.rector@uv.cl</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</si>
  <si>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</si>
  <si>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</si>
  <si>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</si>
  <si>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Certificado de Vigencia Nº 06/04010, de 09 de julio de 2019, de la Jefa de la Unidad de Registro Institucional, División de Educación Superior del Ministerio de Educación
</t>
  </si>
  <si>
    <t xml:space="preserve">El objeto es la Educación Superior. Como tal, cultiva y difunde la enseñanza, la investigación, el raciocinio y la cultura.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</si>
  <si>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</si>
  <si>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</si>
  <si>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</si>
  <si>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</si>
  <si>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</si>
  <si>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 xml:space="preserve">Se acompaña certificado financiero, correspondiente al año 2018q, que han sido remitidos a USUFI mediante Memorándum N° 2393 con fecha 04-09-2019..
</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</si>
  <si>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</si>
  <si>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</si>
  <si>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</si>
  <si>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</si>
  <si>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</si>
  <si>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</si>
  <si>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</si>
  <si>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</si>
  <si>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</si>
  <si>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</si>
  <si>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</si>
  <si>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</si>
  <si>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</si>
  <si>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xml:space="preserve">Catedral Nº 1063, 5º y 6º Piso, ciudad de Santiago.
</t>
  </si>
  <si>
    <t>Fonos (56-2) 7900600-79006-7900719</t>
  </si>
  <si>
    <t>: VICARIA@VICARIA.CL-WWW.VICARIA.CL .</t>
  </si>
  <si>
    <t xml:space="preserve">Se acompañan antecedentes financieros, correspondientes al año 2011, aprobados por la Jefatura del Departamento de Administración y Finanzas.
</t>
  </si>
  <si>
    <r>
      <rPr>
        <sz val="8"/>
        <color theme="1"/>
        <rFont val="Calibri"/>
        <family val="2"/>
        <scheme val="minor"/>
      </rPr>
      <t>Certificado de vigencia, folio Nº 66460565, de 17 de mayo de 2019,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</si>
  <si>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</si>
  <si>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</si>
  <si>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</si>
  <si>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 xml:space="preserve">Valenzuela Castillo N° 1520, </t>
    </r>
    <r>
      <rPr>
        <sz val="8"/>
        <color rgb="FFFF0000"/>
        <rFont val="Calibri"/>
        <family val="2"/>
        <scheme val="minor"/>
      </rPr>
      <t>oficina 101,</t>
    </r>
    <r>
      <rPr>
        <sz val="8"/>
        <rFont val="Calibri"/>
        <family val="2"/>
        <scheme val="minor"/>
      </rPr>
      <t xml:space="preserve"> Providencia
</t>
    </r>
  </si>
  <si>
    <t>81735100K</t>
  </si>
  <si>
    <t>70004310K</t>
  </si>
  <si>
    <t>75786200K</t>
  </si>
  <si>
    <t xml:space="preserve">709319000
</t>
  </si>
  <si>
    <t>65111456K</t>
  </si>
  <si>
    <t xml:space="preserve">
651387485
</t>
  </si>
  <si>
    <t>75979270K</t>
  </si>
  <si>
    <t>72499900K</t>
  </si>
  <si>
    <t>65951110k</t>
  </si>
  <si>
    <t>65068933K</t>
  </si>
  <si>
    <t xml:space="preserve">720513005 
</t>
  </si>
  <si>
    <t xml:space="preserve">651026814
</t>
  </si>
  <si>
    <t>65175495K</t>
  </si>
  <si>
    <t>72493000K</t>
  </si>
  <si>
    <t xml:space="preserve">657285609
</t>
  </si>
  <si>
    <t xml:space="preserve">
651564018
</t>
  </si>
  <si>
    <t>65160642K</t>
  </si>
  <si>
    <t>60511105K</t>
  </si>
  <si>
    <t>60511122K</t>
  </si>
  <si>
    <t>69141700k</t>
  </si>
  <si>
    <t>69190900K</t>
  </si>
  <si>
    <t>69100600K</t>
  </si>
  <si>
    <t>69061300K</t>
  </si>
  <si>
    <t>69081000K</t>
  </si>
  <si>
    <t xml:space="preserve">654526001
</t>
  </si>
  <si>
    <t xml:space="preserve">65571720K
</t>
  </si>
  <si>
    <t>71593700K</t>
  </si>
  <si>
    <t>65266900K</t>
  </si>
  <si>
    <t>72282900K</t>
  </si>
  <si>
    <t>65160754K</t>
  </si>
  <si>
    <t>74962700K</t>
  </si>
  <si>
    <t>65009073K</t>
  </si>
  <si>
    <t>65165937K</t>
  </si>
  <si>
    <t xml:space="preserve">759960009
</t>
  </si>
  <si>
    <t>65069113k</t>
  </si>
  <si>
    <t>72793300K</t>
  </si>
  <si>
    <t>65223920K</t>
  </si>
  <si>
    <t xml:space="preserve">
759733800</t>
  </si>
  <si>
    <t>65114065K</t>
  </si>
  <si>
    <t xml:space="preserve">651657121
</t>
  </si>
  <si>
    <t>70643500K</t>
  </si>
  <si>
    <t>70301500K</t>
  </si>
  <si>
    <t>73923400K</t>
  </si>
  <si>
    <t xml:space="preserve">70990700K
</t>
  </si>
  <si>
    <t>MUNICIPALIDAD</t>
  </si>
  <si>
    <t>ILUSTRE MUNICIPALIDAD DE SAN PABLO</t>
  </si>
  <si>
    <t>CONSTITUCION POLITICA DE LA REPUBLICA ART 107</t>
  </si>
  <si>
    <t>OMAR ALVARADO AGUERO</t>
  </si>
  <si>
    <t>CALLE BOLIVIA N 498 COMUNA DE SAN PABLO</t>
  </si>
  <si>
    <t>64-381214</t>
  </si>
  <si>
    <t>ASISTENCIA SOCIAL</t>
  </si>
  <si>
    <t>NO SE ACOMPAÑAN,APLICA INFORME JURÍDICO Nº 09 DE FECHA 14 DE MARZO 2011 DEL DE`PTO . JURÍDICO Y DICTAMEN Nº 070791 DE 2009 DE LA CONTRALORÍA GENERAL DE LA REPÚBLICA</t>
  </si>
  <si>
    <t xml:space="preserve"> INSTITUCIÓN</t>
  </si>
  <si>
    <t>65103955K</t>
  </si>
  <si>
    <t xml:space="preserve">Valenzuela Castillo N° 1520, oficina 101, Providencia
</t>
  </si>
  <si>
    <t>MONTO MES DE AGOSTO</t>
  </si>
  <si>
    <t>LOS MONTOS INFORMADOS CORRESPONDEN A LOS CANCELADOS EN EL PERÍODO ENERO - OCTUBRE 2020</t>
  </si>
  <si>
    <t>año antecedentes financieros</t>
  </si>
  <si>
    <t xml:space="preserve">Certificado de Vigencia de Persona Jurídica sin Fines de Lucro, Folio N° 500334359687, emitido con fecha 28 de julio de 2020, por el Servicio de Registro Civil e Identificación.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</si>
  <si>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t>
  </si>
  <si>
    <t>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</si>
  <si>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Presidente: 
Aldo Arely Muñoz Perrin, 
MMandato General de Administración y Facultades:
Rodrigo Cárcamo Morales, 
Diego Trincado Araya</t>
  </si>
  <si>
    <t>Antecedentes financieros correspondientes al año 2019, aprobados por el Subdepartamento de Supervisión Financiera.</t>
  </si>
  <si>
    <t>Certificado de vigencia Folio N° 500328992037, de 27 de julio de 2020, emitido por el Servicio de Registro Civil e Identificación</t>
  </si>
  <si>
    <t>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t>
  </si>
  <si>
    <t>Certificado de antecedentes financieros correspondientes al año 2019, aprobado por el Subdepartamento de Supervisión Financiera Nacional. (ante notario público)</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</si>
  <si>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</si>
  <si>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</si>
  <si>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Hna. Rosa Rico Mendoza, RUN N° 14.615.041-1 
Superiora Provincial de la Provincia Latinoamericana
</t>
  </si>
  <si>
    <t xml:space="preserve">Indefinida. Consta en el Certificado C/934/2020, de 07 de agosto de 2020, autorizado por doña Marcela Arriaza Morales, Notaria del Arzobispado de Santiago.
</t>
  </si>
  <si>
    <t xml:space="preserve">Indefinida.Consta en el Certificado C/944/2020, emitido por doña Marcela Arriaza Morales, Notaria del Arzobispado de Santiago, con fecha 12 de agosto de 2020. </t>
  </si>
  <si>
    <t>Hna. María Eva Castaño Rodríguez, (Sor Joaquina Castaño, Vicaria Provincial de la citada Congregación)</t>
  </si>
  <si>
    <t>Del 10 de agosto de 2020 al 10 de agosto 2022.</t>
  </si>
  <si>
    <t>Certificado de antecedentes financieros del año 2019, aprobados por el Subdepartamento de Supervisión Financiera Nacional.</t>
  </si>
  <si>
    <t>Certificado de Vigencia Folio Nº 500342396545, de 25 de agosto de 2020, del Servicio de Registro Civil e Identificación.</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</si>
  <si>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</si>
  <si>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</si>
  <si>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22724279
</t>
  </si>
  <si>
    <t xml:space="preserve">direccion@chilederechos.cl </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</si>
  <si>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</si>
  <si>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</si>
  <si>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</si>
  <si>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</si>
  <si>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</si>
  <si>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</si>
  <si>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19 de junio de 2019 al 19 de junio de 2021.</t>
  </si>
  <si>
    <t>Presidenta: 
Beatriz Contreras Varela,</t>
  </si>
  <si>
    <t xml:space="preserve">229552873-994346921 </t>
  </si>
  <si>
    <t xml:space="preserve"> administracion@hogarsanvicente.cl</t>
  </si>
  <si>
    <t xml:space="preserve">Se acompaña balance general año 2019, aprobado por el Sub Departamento de Supervisión Financiera Nacional.
</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</si>
  <si>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</si>
  <si>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</si>
  <si>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</si>
  <si>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</si>
  <si>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 xml:space="preserve">Se acompaña certificado de antecedentes financieros, correspondiente al año 2019 aprobados por el Sub Departamento de Supervisión Financiera Nacional. </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</si>
  <si>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</si>
  <si>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</si>
  <si>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Se acompaña el certificado financiero correspondiente al  año 2019  autorizado ante notario y balance general año 2019 aprobado por  USUFI</t>
  </si>
  <si>
    <t>sin dato</t>
  </si>
  <si>
    <t xml:space="preserve">Certificado de vigencia, folio Nº500337772697, de 04 de agosto de 2020, del Servicio de Registro Civil e Identificación.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</si>
  <si>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</si>
  <si>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financiero firmado ante notario público correspondiente al año 2019 y balance general consolidado al 31 de diciembre de 2019, aprobado por el Subdepartamento de Supervisión Financiera Nacional.</t>
  </si>
  <si>
    <t>Certificado Financiero, correspondiente al año 2019, aprobado por el Sub Departamento de Supervisión Financiera Nacional.</t>
  </si>
  <si>
    <t>Corporación Educacional Centro de Educación Inclusiva de Adultos Gladys Lazo.</t>
  </si>
  <si>
    <t>Reconocimiento como personalidad jurídica educacional, por medio de la Resolución Exenta N° 0083, de noviembre de 2017.</t>
  </si>
  <si>
    <t>Se acompaña Certificado de Vigencia de Persona Jurídica Educacional N° Nacional 2358, Código de Verificación: 2420601586507056388</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</si>
  <si>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</si>
  <si>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</si>
  <si>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</si>
  <si>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</si>
  <si>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</si>
  <si>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</si>
  <si>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</si>
  <si>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</si>
  <si>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</si>
  <si>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</si>
  <si>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</si>
  <si>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Se acompaña balance general del año 2019 y certificado financiero año 2019, firmado ante notario público, aprobado por el Sub Departamento de Supervisión Financiera Nacional</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</si>
  <si>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</si>
  <si>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</si>
  <si>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</si>
  <si>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</si>
  <si>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Se acompaña certificado financiero correspondiente al año 2019, remitido para aprobación del Sub Departamento de Supervisión Financiera Nacional.</t>
  </si>
  <si>
    <t xml:space="preserve">Se acompaña certificado financiero correspondiente al año 2019 aprobado por el  Sub Departamento de Supervisión Financiera Nacional. </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</si>
  <si>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</si>
  <si>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</si>
  <si>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Se acompaña certificado financiero, sin fecha, correspondiente al año 2019 aprobado por el  Sub Departamento de Supervisión Financiera Nacional.</t>
  </si>
  <si>
    <t>Corporación Menores de la Calle Ahora</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</si>
  <si>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</si>
  <si>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</si>
  <si>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</si>
  <si>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Fono 632-411511                   
Presidenta y Representante legal: Claudia Bartelsman, fono: 956983121. 
Secretaria: Erika Gesche, fono: 632213306</t>
  </si>
  <si>
    <t>E mail: residenciaahora@gmail.com                    Presidenta y Representante legal: Claudia Bartelsman, Correo-e: claubartelsman@gmail.com
Secretaria: Erika Gesche, correo-e: erikagesche@gmail.com</t>
  </si>
  <si>
    <t>Se acompaña Certificado de antecedentes financieros año 2019 aprobados por el  Sub Departamento Supevrisión Financiera Nacional.</t>
  </si>
  <si>
    <t>Certificado de Vigencia, Folio Nº 79746001, emitido con fecha 08 de octubre de 2020, por el Servicio de Registro Civil e Identificación.</t>
  </si>
  <si>
    <t xml:space="preserve">Presidente: Mauro Elías Tamayo Rozas, 
Secretario General: Marcelo Antonio Torres Ferrari,                      
</t>
  </si>
  <si>
    <t>gonzalo.rebolledo@cmcerronavia.cl</t>
  </si>
  <si>
    <t>Se acompaña Certificado financiero de la Institución año 2019, aprobado por el Sub Departamento de Supervisión Financiera Nacional.</t>
  </si>
  <si>
    <t xml:space="preserve">Certificado de Vigencia, folio Nº 500341562642, emitido por el SRCeI, con fecha 20 de agosto de 2020. </t>
  </si>
  <si>
    <t xml:space="preserve">Se acompaña Certificado financiero de la Institución año 2019, aprobado por el  Sub Departamento de Supervisión Financiera Nacional.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</si>
  <si>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</si>
  <si>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</si>
  <si>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</si>
  <si>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Se acompaña certificado financiero correspondiente al año 2019, aprobados por el Sub Departamento de Supervisión Financiera.</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</si>
  <si>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</si>
  <si>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</si>
  <si>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</si>
  <si>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</si>
  <si>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</si>
  <si>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Correo Electrónico: alvaromedina@cormusanjoaquin.cl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</si>
  <si>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</si>
  <si>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</si>
  <si>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</si>
  <si>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</si>
  <si>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</si>
  <si>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</si>
  <si>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Antecedentes financieros correspondientes al año 2019, aprobado por Supervisión Financiera Nacional.</t>
  </si>
  <si>
    <t>Certificado de Vigencia Folio Nº 500339221710, emitido el 6 de agosto de 2020, del Servicio de Registro Civil e Identificación.</t>
  </si>
  <si>
    <t>70.996.300-7</t>
  </si>
  <si>
    <t>Certificado de Vigencia de persona jurídica sin fines de lucro folio N° 500352851025, de fecha 28 de octubre de 2020, emitido por el Servicio de Registro Civil e Identificación.</t>
  </si>
  <si>
    <t>Se acompaña certificado financiero correspondiente al año 2019, pendiente de aprobación por el Subdepartamento de Supervisión Financiera Nacional.</t>
  </si>
  <si>
    <t>Se acompaña certificado financiero de la Institución correspondientes al año 2019, aprobado por el Sub Departamento de Supervisión Financiera Nacional .Pendiente de legalización ante notario.</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</si>
  <si>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</si>
  <si>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</si>
  <si>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</si>
  <si>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Antecedentes Financieros del año 2019, aprobados por Supervisión Financiera.</t>
  </si>
  <si>
    <t>Corporación Vivo Inclusión.</t>
  </si>
  <si>
    <t>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</si>
  <si>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</si>
  <si>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</si>
  <si>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</si>
  <si>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</si>
  <si>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</si>
  <si>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</si>
  <si>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</si>
  <si>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</si>
  <si>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</si>
  <si>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directora@fundacionlauravicuna.cl
carriagada@fundacionlauravicuna.cl</t>
  </si>
  <si>
    <t>Fundación CAPTIVA</t>
  </si>
  <si>
    <t>Inscripción N° 309089 con fecha 21 de febrero de 2020</t>
  </si>
  <si>
    <t>Se acompaña Certificado de Vigencia Folio 500348418271, de fecha 01 de octubre de 2020, del SRCEI</t>
  </si>
  <si>
    <t>Ir en ayuda de todas las personas que han sufrido vulneraciones y problemas tales como, las drogas, alcohol, delincuencia, indemnidad sexual y/o violencia intrafamiliar.</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</si>
  <si>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</si>
  <si>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</si>
  <si>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</si>
  <si>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</si>
  <si>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</si>
  <si>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</si>
  <si>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</si>
  <si>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</si>
  <si>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</si>
  <si>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</si>
  <si>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</si>
  <si>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</si>
  <si>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Antecedentes Financieros correspondientes al año 2019, aprobado por el Sub Departamento Supervisión Financiera Nacional.</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</si>
  <si>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</si>
  <si>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</si>
  <si>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</si>
  <si>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cerro.navia.joven@gmail.com</t>
  </si>
  <si>
    <t>Se acompañan antecedentes financieros del 2019, aprobados por Supervisión Financiera.</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</si>
  <si>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</si>
  <si>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</si>
  <si>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</si>
  <si>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Certificado de antecedentes financieros correspondientes al año 2019, aprobados por el Sub Departamento de Supervisión Financiera .
</t>
  </si>
  <si>
    <t xml:space="preserve">Certificado de Vigencia de persona jurídica sin fines de lucro Folio N° 500345686181, emitido con fecha 14 de septiembre de 2020, del Servicio de Registro Civil e Identificación. </t>
  </si>
  <si>
    <t>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t>
  </si>
  <si>
    <t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t>
  </si>
  <si>
    <t xml:space="preserve">José Pedro Silva Prado, 
Edmundo Crespo Pisano,
</t>
  </si>
  <si>
    <t>FUNDACIÓN CREESER</t>
  </si>
  <si>
    <t>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</si>
  <si>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500313724095, de fecha 26 de abril de 2020, emitido por el Servicio de Registro Civil e Identificación</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</si>
  <si>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</si>
  <si>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</si>
  <si>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</si>
  <si>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</si>
  <si>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</si>
  <si>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</si>
  <si>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</si>
  <si>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</si>
  <si>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</si>
  <si>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</si>
  <si>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</si>
  <si>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</si>
  <si>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</si>
  <si>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</si>
  <si>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</si>
  <si>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</si>
  <si>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</si>
  <si>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Antecedentes financieros correspondientes al año 2019, aprobados por el Sub Departamento de Suprevisión Financiera Nacional. (acompaña certificado firmado ante notario público)</t>
  </si>
  <si>
    <t>Certificado del Arzobispado de Santiago C/707/2018, de 1 de junio de 2020, emitido por doña Marcela Arriaza Morales, Notaria del Arzobispado de Santiago</t>
  </si>
  <si>
    <t>3 años, hasta el 24 de septiembre de 2022.</t>
  </si>
  <si>
    <t xml:space="preserve">
Rodrigo Dominguez Wagner,   Poder: Soraya Marcela Hernández Lemus, RUT N° 12.882.805-7
</t>
  </si>
  <si>
    <t>Antecedentes Financieros correspondientes al año 2019, aprobados por el Sub Departamento de Supervisión Financiera Nacional</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</si>
  <si>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</si>
  <si>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</si>
  <si>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</si>
  <si>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</si>
  <si>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Se acompaña certificado de antecedentes financieros correspondientes al año 2019, aprobados por parte de USUFI.</t>
  </si>
  <si>
    <t>Certificado de Vigencia Folio Nº 500342397975, emitido por el Servicio de Registro Civil e Identificación con fecha 25 de agosto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</si>
  <si>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</si>
  <si>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Durarán 2 años en sus funciones. Renovación del Directorio cada año, por parcialidades de cuatro directores a la vez.
Duración de Mesa Directiva: Cada año.</t>
  </si>
  <si>
    <t>Dos años de duración.
Fecha nombramiento: 08-11-2018, según consta Certificado de Directorio de Persona Jurídica Sin Fines de Lucro, emitido por el Servicio de registro Civil de Identificación, de fecha 25 de agosto de 2020, folio N° 500342397999.</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</si>
  <si>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</si>
  <si>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 xml:space="preserve"> hogardecristo@hogardecristo.cl  </t>
  </si>
  <si>
    <t>FUNDACIÓN DOLMA POR LOS DERECHOS DE LA INFANCIA Y ANCIANIDAD</t>
  </si>
  <si>
    <t>Inscripción N° 305986 con fecha 06 de enero de 2020</t>
  </si>
  <si>
    <t>Se acompaña Certificado de Vigencia Folio 500349030955, de fecha 06 de octubre de 2020, del SRCEI</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</si>
  <si>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</si>
  <si>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</si>
  <si>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</si>
  <si>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</si>
  <si>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</si>
  <si>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Cerro El Plomo N° 5680, Oficina N° 1903. Comuna de Las Condes, Región Metropolitana</t>
  </si>
  <si>
    <t>Fono 56-934436879</t>
  </si>
  <si>
    <t>contacto@dolma.cl</t>
  </si>
  <si>
    <t>Se acompaña Certificado Financiero al año 2019, el cual es aprobado por USUFI con fecha 23 de junio de 2020</t>
  </si>
  <si>
    <t>Certificado de Vigencia, Folio Nº 500339942899, emitido con fecha 10 de agosto de 2020,  por el Servicio de Registro Civil de Identificación.</t>
  </si>
  <si>
    <t>1 Poniente 1 y 2 Norte N° 1258, Oficinas 313 y 314, Comuna y Ciudad de Talca, Región del Maule</t>
  </si>
  <si>
    <t>Se acompaña Certificado Financiero del año 2019, aprobadon por el Subdepartamento de Supervisión financiera Nacional.</t>
  </si>
  <si>
    <t xml:space="preserve">Certificado de antecedentes financieros correspondientes al año 2019, aprobados por el Subdepartamento de Supervisión Financiera.
</t>
  </si>
  <si>
    <t>Certificado de vigencia de Persona Jurídica Sin Fines de Lucro, emitido por el Servicio de Registro Civil e Identificación, folio N° 500340188464, emitido con fecha 12 de agosto de 2020.</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</si>
  <si>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</si>
  <si>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</si>
  <si>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</si>
  <si>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Villa Rauquen, Los Peumos 513, Curicó, Región del Maule.</t>
  </si>
  <si>
    <t>752381944.</t>
  </si>
  <si>
    <t>f.nazarethcco@gmail.com</t>
  </si>
  <si>
    <t>Se acompaña certificado de antecedentes financieros correspondiente al año 2019, aprobados por Sub Depto. Supervisión Financiera Nacional</t>
  </si>
  <si>
    <t xml:space="preserve">Certificado de Vigencia Nº 500344747495, emitido con fecha 08 de septiembre de 2020, por parte del Servicio de Registro Civil e Identificación.
</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</si>
  <si>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</si>
  <si>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</si>
  <si>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</si>
  <si>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</si>
  <si>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Antecedentes financieros correspondientes al año 2019, aprobados  por USUFI.</t>
  </si>
  <si>
    <t xml:space="preserve">Fundación Marista por la Solidaridad Gesta </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</si>
  <si>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</si>
  <si>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</si>
  <si>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Antecedentes financieros correspondientes al año 2018, aprobados por el Departamento de Administración y Finanzas.  Se envía carta solicitando antecedentes financieros del año 2019, con formato.</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</si>
  <si>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</si>
  <si>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</si>
  <si>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</si>
  <si>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</si>
  <si>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</si>
  <si>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</si>
  <si>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Se acompaña Certificado financiero firmado ante notario público, correspondiente al año 2019, aprobado por el  Subdepartamento de Supervisión Financiera Nacional.</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</si>
  <si>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</si>
  <si>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</si>
  <si>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 xml:space="preserve">Certificado de Vigencia SOC/148/20, de fecha 27 de agosto de 2020, del Obispado de Copiapó.
</t>
  </si>
  <si>
    <t>Se acompaña certificado financiero correspondiente al 2019 aprobado por el Subdepartamento de Supervisión Financiera</t>
  </si>
  <si>
    <t xml:space="preserve">Certificado de Vigencia folio Nº 500348195324, de fecha 30 de septiembre de 2020, emitido por el Servicio de Registro Civil e Identificación. </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</si>
  <si>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</si>
  <si>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</si>
  <si>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</si>
  <si>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</si>
  <si>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Se acompaña certificado financiero correspondiente al año 2019, aprobado por el Sub 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</si>
  <si>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</si>
  <si>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</si>
  <si>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 xml:space="preserve">(73) 512356.
+569 79695268.
</t>
  </si>
  <si>
    <t>Certificado de Vigencia, folio Nº 500340924657, emitido por el Servicio de Registro Civil e Identificación, con fecha 17 de agosto de 2020.</t>
  </si>
  <si>
    <t>El 09 de marzo de 2019, según Certificado de Directorio de Persona Jurídica Sin Fines de Lucro, Folio N° 500340924676, emitido por el Servicio de Registro Civil de Identificación, de fecha 17 de agosto de 2020.</t>
  </si>
  <si>
    <t>Fono 228120757 – 228115687</t>
  </si>
  <si>
    <t>aldeamisamigos@yahoo.es</t>
  </si>
  <si>
    <t>Se acompaña certificado financiero correspondiente al año 2019, aprobado por parte del Subdepartamento de Supervisión Financiera Nacional.</t>
  </si>
  <si>
    <t xml:space="preserve">Certificado de Vigencia, folio Nº 500339247039, emitido con fecha 06 de agosto de 2020, por el Servicio de Registro Civil e Identificación.
</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</si>
  <si>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</si>
  <si>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</si>
  <si>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Marina de Gaete Nº 755, comuna de Santiago, Región Metropolitana.
</t>
  </si>
  <si>
    <t>222150200 
+56971407762</t>
  </si>
  <si>
    <t>Se acompaña certificado financiero correspondiente al año 2019, aprobados por el Subdepartamento de Supervisión Financiera.</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</si>
  <si>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</si>
  <si>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</si>
  <si>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</si>
  <si>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</si>
  <si>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</si>
  <si>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Se  acompaña certificado de antecedentes financieros correspondiente al año 2019, aprobado por el Subdepartamento de Supervisión Financiera Nacional.</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</si>
  <si>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</si>
  <si>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</si>
  <si>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</si>
  <si>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</si>
  <si>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Se acompaña Certificado Financiero año 2019, aprobados por Subdepartamento de Supervisión Financiera Nacional.</t>
  </si>
  <si>
    <t>Certificado de Vigencia Folio Nº 500340370367, emitido con fecha 13 de agosto de 2020, por parte del  Servicio de Registro Civil e Identificación.</t>
  </si>
  <si>
    <t>Antecedentes financieros correspondientes al año 2019, aprobados por el Sub Depto de Supervisión Financiera Nacional</t>
  </si>
  <si>
    <t>Certificado de vigencia de persona jurídica sin fines de lucro, folio 500351252327, de fecha 19 de octubre d 2020, emitido por el Servicio de de Registro Civil e Identificación.</t>
  </si>
  <si>
    <t xml:space="preserve">Presidente: 
Carlos Ernesto Celedón Riquelme,
Vicepresidente: 
Sergio Manuel Reyes Cajas, 
Secretario:
Mónica Isabel Cortez Muñoz,
Directores:
Mónica Isabel Cortez Muñoz, 
Sergio Manuel Reyes Cajas,
Mario Soto Medel, 
Claudio Ansaldo Moggia, 
Álvaro Pablo Magasich Airola, 
</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</si>
  <si>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</si>
  <si>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</si>
  <si>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</si>
  <si>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 xml:space="preserve">Se acompaña Certificado Financiero correspondiente al año 2019 aprobado por el Sub Departamento de Supervisión Financiera Nacional.
</t>
  </si>
  <si>
    <t>Certificado de antecedentes financieros correspondientes al año 2019  aprobado por el Subdepartamento de Supervisión  Financiera Nacional.</t>
  </si>
  <si>
    <t>FUNDACIÓN PROACOGIDA</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</si>
  <si>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</si>
  <si>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</si>
  <si>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</si>
  <si>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</si>
  <si>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</si>
  <si>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Calle Raimapu N° 6645, Comuna de Vitacura, Santiago</t>
  </si>
  <si>
    <t>Fono: 222351334 
Celular: 951264457</t>
  </si>
  <si>
    <t>proacogida@gmail.com</t>
  </si>
  <si>
    <t>Certificado Financiero al año 2019, aprobado por el Subdepartamento de Supervisión Financiera Nacional, según consta de Memorándum N° 161, de 4 de junio de 2020, de dicha repartición institucional.</t>
  </si>
  <si>
    <t>Certificado N° 902, de 2 de   octubre de 2020 (Folio 7715)</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</si>
  <si>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</si>
  <si>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</si>
  <si>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</si>
  <si>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 xml:space="preserve">Se acompaña Certificado Financiero, correspondiente al año 2019, remitidos para aprobación por el Sub Depto. de Supervisión Financiera Nacional 31-08-20
</t>
  </si>
  <si>
    <t xml:space="preserve"> 41-2106-850
</t>
  </si>
  <si>
    <t xml:space="preserve">Certificado de antecedentes financieros, correspondientes al año 2019, APROBADOS por Subdepartamento de Supervisión Financiera Nacional para su actualización.
</t>
  </si>
  <si>
    <t xml:space="preserve">RAÚL ALEXIS SUAZO MARDONES
</t>
  </si>
  <si>
    <t xml:space="preserve">Fono      : 61-2410061
Fono Fax: 61-2414206
</t>
  </si>
  <si>
    <t xml:space="preserve">cpaiva@interior.gob.cl
rsuazo@interior.gob.cl
Hojeda@interior.gob.cl
</t>
  </si>
  <si>
    <t xml:space="preserve">Brunilda Clementina Gonzalez Anjel, </t>
  </si>
  <si>
    <t xml:space="preserve">Héctor Alejandro Sáez Véliz
</t>
  </si>
  <si>
    <t xml:space="preserve">Juan Cristóbal Lira Ibáñez
</t>
  </si>
  <si>
    <t xml:space="preserve">Fono: 22-8928802; 22-8928803; 22-8928808
</t>
  </si>
  <si>
    <t>alcaldesa@quintanormal.cl</t>
  </si>
  <si>
    <t>69.140.800-0</t>
  </si>
  <si>
    <t>I. Municipalidad de San Pablo</t>
  </si>
  <si>
    <t xml:space="preserve">Omar Alvarado Agüero </t>
  </si>
  <si>
    <t xml:space="preserve">Calle Bolivia N° 498, comuna de San Pablo,  Décima Región.
</t>
  </si>
  <si>
    <t>San Pablo</t>
  </si>
  <si>
    <t>Fonos (64) 381425-381429</t>
  </si>
  <si>
    <t xml:space="preserve">Eva Lidia Aburto Gajardo
</t>
  </si>
  <si>
    <t xml:space="preserve">Fono: 976960915- 977903144
</t>
  </si>
  <si>
    <t xml:space="preserve">opdtiltil@gmail.com
</t>
  </si>
  <si>
    <t xml:space="preserve">Roberto Hernán Rivera Pino
</t>
  </si>
  <si>
    <t>alcaldia@munivicuna.cl; opd@munivicuna.cl</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</si>
  <si>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</si>
  <si>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</si>
  <si>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</si>
  <si>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</si>
  <si>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</si>
  <si>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</si>
  <si>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</si>
  <si>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</si>
  <si>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</si>
  <si>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Se acompañan antecedentes Financieros correspondientes al año 2019, aprobados por el Subdepartamento de  Supervisión Financiera Nacional</t>
  </si>
  <si>
    <t>Certificado de Vigencia, folio Nº 500328536297, de 10 de julio de 2020, del Servicio de Registro Civil e Identificación</t>
  </si>
  <si>
    <t>Antecedentes financieros correspondientes al año 2019 aprobados por el Sub Departamento de Supervisión Financiera</t>
  </si>
  <si>
    <t xml:space="preserve">OCF Centro de Formación, Capacitación y Servicios Comunitarios Casa de la Mujer Pobladora de Huamachuco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</si>
  <si>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</si>
  <si>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</si>
  <si>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</si>
  <si>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 xml:space="preserve">Certificado de Vigencia Folio Nº 500340494180, de fecha 13 de agosto de 2020, del Servicio de Registro Civil. </t>
  </si>
  <si>
    <t>Certificado de antecedente financiero año 2019, aprobado por parte del Sub Departamento de Supervisión Financiera Nacional.</t>
  </si>
  <si>
    <t xml:space="preserve"> Certificado de Vigencia Folio Nº 500339127047, de fecha 06 de Agosto de 2020, del Servicio de Registro Civil e Identificación</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</si>
  <si>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</si>
  <si>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</si>
  <si>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</si>
  <si>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02-23117315 - 942344890</t>
  </si>
  <si>
    <t xml:space="preserve"> apiseducacion@gmail.com, contacto@apiseduca.cl</t>
  </si>
  <si>
    <t xml:space="preserve">Certificado Antecedentes financieros año 2019, aprobado por el Subdepartamento de Supervisión Financiera Nacional. </t>
  </si>
  <si>
    <t>20.05.20 al 20.05.25</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</si>
  <si>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</si>
  <si>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</si>
  <si>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</si>
  <si>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</si>
  <si>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ONG No Gubernamental de Desarrollo Conjunto</t>
  </si>
  <si>
    <t>Derecho Privado .</t>
  </si>
  <si>
    <t>Conforme al Certificado de vigencia emitido por el Registro Civil e identificación fecha de emision, 27 de agosto de 2020 Folio Nº 500342835454, la persona jurídica de la Ong Conjunto se encuentra vigente.</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</si>
  <si>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</si>
  <si>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Presidente: Carlos Jonhatan Rebolledo Ojeda, Vicepresidente: Jessica Carolina Oñate Vargas, 
Secretario: Janet del Carmen Ortiz Lopez,
Tesorero: Rosa María Vera Carcamo,</t>
  </si>
  <si>
    <t xml:space="preserve">90 dias Directorio Provisorio, cuya fecha de vigencia fue hasta el 10 de marzo de 2020. </t>
  </si>
  <si>
    <t xml:space="preserve">Representante legal: Carlos Jonhatan Rebolledo Ojeda, </t>
  </si>
  <si>
    <t>Antonio Varas Esquina San Felipe Piso 3, Comuna y Ciudad de Puerto Montt, Región de Los Lagos</t>
  </si>
  <si>
    <t>Fono: 982166776</t>
  </si>
  <si>
    <t>cjro.rebolledo@gmail.com</t>
  </si>
  <si>
    <t>Se acompaña certificado Financiero aprobado por USUFI,correspondiente al año 2019, de fecha 08 de septiembre de 2020.</t>
  </si>
  <si>
    <t>Certificado de Vigencia Folio Nº 500343573169, de  fecha 01 de septiembre de 2020, del Servicio de Registro Civil e Identificación.</t>
  </si>
  <si>
    <t>O.N.G. DE DESARROLLO INFANTIL PADRE FRANCISCO BODE</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</si>
  <si>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</si>
  <si>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</si>
  <si>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</si>
  <si>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</si>
  <si>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</si>
  <si>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</si>
  <si>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</si>
  <si>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</si>
  <si>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</si>
  <si>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</si>
  <si>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Vigencia de Persona Jurídica sin Fines de Lucro, Folio Nº500341398715, de fecha 19  de agosto de 2020, del Servicio de Registro Civil e Identificación.</t>
  </si>
  <si>
    <t>O.N.G. DE .DESARROLLO MUNDO GIGANTE Y DE DESARROLLO ASISTENCIAL -ONG MG&amp;DA</t>
  </si>
  <si>
    <t>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</si>
  <si>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</si>
  <si>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</si>
  <si>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Presidente: Abel Dener D´Jair Gonzales Alba, RUT N° 23.208.811-7
Secretaria: Guisella Camila Melillan Gonzalez, RUT N° 20.633.635-8
Tesorero: Jerónimo Alberto Melillan Pinto, RUT N° 4.182.150-7</t>
  </si>
  <si>
    <t>09 DE MARZO DE 2020 AL 09 DE MARZO DE 2025</t>
  </si>
  <si>
    <t xml:space="preserve">Presidente: Abel Dener D´Jair Gonzales Alba, </t>
  </si>
  <si>
    <t xml:space="preserve">Gran Avenida N° 5018, oficina 407, San Miguel, Región Metropolitana.
</t>
  </si>
  <si>
    <t xml:space="preserve">Teléfono: 
+56945904849
+56949710560
+56949431067
</t>
  </si>
  <si>
    <t>AGONZALES.ALBA@GMAIL.COM
MELILLANPINTOALBERTO@GMAIL.COM
GISELLAMELILLAN@GMAIL.COM</t>
  </si>
  <si>
    <t>15-02-2019 a 15.02.22</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</si>
  <si>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</si>
  <si>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</si>
  <si>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</si>
  <si>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 xml:space="preserve">Pilar Donoso Vera, Rut N° 6.373.672-4.      </t>
  </si>
  <si>
    <t>Antecedentes Financieros aprobados por el Sub Departamento de Supervisión Financiera Nacional año 2020.</t>
  </si>
  <si>
    <t>Certificado de Vigencia Folio Nº 500339807539, de 10 de agosto de 2020, del Servicio de Registro Civil e Identificación.</t>
  </si>
  <si>
    <t>Ultimo Directorio: 04 de noviembre de 2015 al 04 de noviembre de 2020</t>
  </si>
  <si>
    <t>Certificado Antecedentes financieros año 2019, aprobados por el Sub Departamento de Supervisión Financiera Nacional</t>
  </si>
  <si>
    <t xml:space="preserve">Organización No Gubernamental de Desarrollo Centro Comunitario de Atención al Joven ONG C.E.C.A.S.- (CECAS)
</t>
  </si>
  <si>
    <t xml:space="preserve">Certificado de Vigencia de Persona Jurídica sin Fines de Lucro, emitido por el SRCEI, de fecha 13 de agosto de 2020
</t>
  </si>
  <si>
    <t>admcongllayllay@yahoo.es</t>
  </si>
  <si>
    <t xml:space="preserve">Certificado Financiero al año 2019, aprobado por parte del Subdepartamento de Supervisión Financiera de SENAME, en conformidad a Memorándum 122, de 27 de agosto de 2020
</t>
  </si>
  <si>
    <t xml:space="preserve">Se acompaña Certificado de Vigencia Folio 500342591781, de fecha 26 de agosto de 2020, del SRCEI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</si>
  <si>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</si>
  <si>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</si>
  <si>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Se acompaña Certificado Financiero al año 2019, el cual es aprobado por USUFI con fecha 3 de septiembre de 2020. Se hace presente que éste no ha sido autorizado ante notario. 
</t>
  </si>
  <si>
    <t xml:space="preserve">Según lo establecido en Certificado de Vigencia de Persona Jurídica sin Fines de Lucro, de fecha 28 de agosto de 2020, Folio 500343001819, emitido por el SRCEI.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</si>
  <si>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</si>
  <si>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Actual desde 6 de enero de 2020 hasta el 6 de enero de 2022.
</t>
  </si>
  <si>
    <t xml:space="preserve">
Certificado Financiero al año 2019, suscrito ante notario por doña Elsa Sara Avalos Urtubia, Representante Legal, aprobado por USUFI con fecha 21 de septiembre de 2020.</t>
  </si>
  <si>
    <t>Recepción de antecedentes financieros del año 2019, aprobados por elSubdepartamento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</si>
  <si>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</si>
  <si>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</si>
  <si>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</si>
  <si>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</si>
  <si>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 xml:space="preserve">Certificado de Vigencia de Persona Jurídica sin Fines de Lucro, emitido por el SRCEI, de fecha 2 de septiembre de 2020, folio 500343725819
</t>
  </si>
  <si>
    <t>De 12 de abril de 2019 a 12 de abril de 2021.</t>
  </si>
  <si>
    <t>Ortiz de Rosas N° 395, Oficina N° 23 A, comuna de Quirihue, Provincia de Ñuble, Décimo Sexta Región.</t>
  </si>
  <si>
    <t>96456966-7498981</t>
  </si>
  <si>
    <t xml:space="preserve">corpelconquistador@gmail.com
corpelconquistador@yahoo.es </t>
  </si>
  <si>
    <t>Certificado de Antecedentes Financieros correspondiente al año 2019, aprobados por el Subdepartamento de Supervisión Nacional.</t>
  </si>
  <si>
    <t>Certificado de Vigencia de Persona Jurídica sin fines de lucro, del Servicio de Registro Civil e Identificación, Folio Nº 5003403731645, de fecha 13 de agosto de 2020.</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</si>
  <si>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</si>
  <si>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</si>
  <si>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 xml:space="preserve">Condell N° 1176, Piso 14, Departamento N° 144, Comuna de Valparaíso, Región de Valparaíso
</t>
  </si>
  <si>
    <t>32-2239757</t>
  </si>
  <si>
    <t>Se acompaña Certificado Financiero año 2019, aprobado por el Subdepartamento de Supervisión Financiera Nacional.</t>
  </si>
  <si>
    <t>Certificado de Vigencia de Persona Jurídica sin Fines de Lucro Nº de Folio 500340376225, de 13 de agosto de 2020, del Servicio de Registro Civil e Identificación</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</si>
  <si>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</si>
  <si>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Inicia el 01-09-2020</t>
  </si>
  <si>
    <t xml:space="preserve">11 Norte 967, Viña del Mar. Quinta Región </t>
  </si>
  <si>
    <t>Fono: +56 (32) 2881777
Fono Director Ejecutivo Sr. Iván Zamora Zapata: 92401822
Fono Secretaria. Srta. Patricia Nanjari Valenzuela: 92541986</t>
  </si>
  <si>
    <t xml:space="preserve">
Se remite Certificado de antecedentes financieros del año 2019, que no esta autorizado ante notario público aprobado por el Subdepartamento de Supervisión Nacional.
</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</si>
  <si>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</si>
  <si>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</si>
  <si>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Certificado financiero correspondiente al año 2019, aprobado  por el Sub Departamento de Supervisión Nacional de SENAME.
</t>
  </si>
  <si>
    <t xml:space="preserve">Certificado de Vigencia de Persona Jurídica sin fines de lucro Folio N° 500340604300, de 14 de agosto de 2020.
</t>
  </si>
  <si>
    <t xml:space="preserve">Presidente:
 Jessica Raquel Letelier Trincado, 
Vicepdte: 
Miguel Ormeño Pitriqueo, 
Secretario: 
Adolfo Frías Salgado, 
Tesorera: 
Fernanda Sofía Lira Vásquez, 
Director: 
Pedro Esteban García Villagra, </t>
  </si>
  <si>
    <t>30-3-2020 hasta el 30-3-2022</t>
  </si>
  <si>
    <t>Certificado Financiero 2019 APROBADO  por el Subdepartamento de Supervisión financiera.</t>
  </si>
  <si>
    <t>Certificado de Vigencia Folio Nº500339733597, otorgado el 9 agosto 2020, del Servicio de Registro Civil e Identificación.</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</si>
  <si>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</si>
  <si>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</si>
  <si>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56936942530-56977203522</t>
  </si>
  <si>
    <t>administracion@timounpiti.org
gabriela@timounpiti.org
info@timounpiti.org</t>
  </si>
  <si>
    <t xml:space="preserve">Antecedentes financieros correspondientes al año 2019, pendientes de aprobación del  Sub Depto de Supervisión Financiera Nacional. </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</si>
  <si>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</si>
  <si>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</si>
  <si>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</si>
  <si>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</si>
  <si>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Certificado de Vigencia Folio 500341143575, otorgado el 18 de agosto del 2020, del Servicio de Registro Civil e Identificación.</t>
  </si>
  <si>
    <t>Antecedentes financieros correspondientes al año 2019, aprobados  por el Sub Depto de Supervisión Financiera Nacional.</t>
  </si>
  <si>
    <t>illapel@episcopado.cl</t>
  </si>
  <si>
    <t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</si>
  <si>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</si>
  <si>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No aplica.</t>
  </si>
  <si>
    <t xml:space="preserve">Gonzalo Espina Peruyero 
Mandato Especial: Elena Velasco Estero, 
</t>
  </si>
  <si>
    <t>valdivia@episcopado.cl</t>
  </si>
  <si>
    <t>Certificado de Antecedentes Financieros, año 2019 aprobados  Subdepartamento de Supervisión financiera.</t>
  </si>
  <si>
    <t xml:space="preserve">Pbro. Juan Carlos Hernandez Mansilla, 
</t>
  </si>
  <si>
    <t>Se acompañan antecedentes financieros correspondientes al año 2019, aprobados por el Sub departamento de Supervisión Nacional.</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</si>
  <si>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</si>
  <si>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</si>
  <si>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Antecedentes financieros correspondientes al año 2019, aprobados por el Sub Depto de Supervisión Financiera Nacional.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</si>
  <si>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</si>
  <si>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</si>
  <si>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21 de julio del 2020-21 de julio 2022</t>
  </si>
  <si>
    <t xml:space="preserve">Presidente: Miguel Luis Bahamondes Parrao,
Vicepresidente: Francisca Durán Mateluna,
Rector: Alvaro Jorge Ramis Olivos
Vicerrector académico (en ausencia de rector): Fabian Enrique González Calderón, </t>
  </si>
  <si>
    <t>Se acompañan antecedentes financieros correspondientes al año 2019, aprobados por el Departamento de Administración y Finanzas del SENAME.</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</si>
  <si>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</si>
  <si>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</si>
  <si>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 Claudio Cartes Andrades     1/7/2019- 30/6/2021.
Marcela Allue Nualart              1/6/2019- 31/5/2021.
David Albornoz Pavisic            1/6/2020- 31/5/2022.
Beatrice Ávalos Davidson        4/5/2020- 31/5/2022.      
Sor Fanny Dobronic                4/5/2020- 31/5/2022.                     
Mauricio Besio Rollero             4/5/2020- 31/5/2022.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</si>
  <si>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</si>
  <si>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Se acompaña certificado financiero correspondiente al año 2019, aprobado por el Subdepartamento de Supervisión Financiera Nacional</t>
  </si>
  <si>
    <t>Se acompañan antecedentes financieros correspondientes al año 2019, aprobados por el Subdepartamento de Supervisión Nacional.</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</si>
  <si>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</si>
  <si>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</si>
  <si>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Se acompañan antecedentes financieros correspondientes al año 2019, aprobados por el Subdepartamento de Supervisión Financiera Nacional.</t>
  </si>
  <si>
    <t>Nº650797612</t>
  </si>
  <si>
    <t>Rut 650975340</t>
  </si>
  <si>
    <t>Rut 650480546</t>
  </si>
  <si>
    <t>Rut 650602749</t>
  </si>
  <si>
    <t>Rut 650343484</t>
  </si>
  <si>
    <t>Rut Nº 65103955K</t>
  </si>
  <si>
    <t>Rut 650980085</t>
  </si>
  <si>
    <t>Rut 650607945</t>
  </si>
  <si>
    <t>Rut Nº 650917529</t>
  </si>
  <si>
    <t>Rut Nº 656579102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</si>
</sst>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 #,##0.00_-;\-* #,##0.00_-;_-* &quot;-&quot;??_-;_-@_-"/>
    <numFmt numFmtId="165" formatCode="_-&quot;$&quot;\ * #,##0.00_-;\-&quot;$&quot;\ * #,##0.00_-;_-&quot;$&quot;\ * &quot;-&quot;??_-;_-@_-"/>
    <numFmt numFmtId="166" formatCode="_-* #,##0.00_-;\-* #,##0.00_-;_-* \-??_-;_-@_-"/>
    <numFmt numFmtId="167" formatCode="_-&quot;$ &quot;* #,##0.00_-;&quot;-$ &quot;* #,##0.00_-;_-&quot;$ &quot;* \-??_-;_-@_-"/>
  </numFmts>
  <fonts count="12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u/>
      <sz val="10"/>
      <color theme="10"/>
      <name val="MS Sans Serif"/>
      <family val="2"/>
    </font>
    <font>
      <sz val="8"/>
      <color indexed="8"/>
      <name val="Calibri"/>
      <family val="2"/>
      <scheme val="minor"/>
    </font>
    <font>
      <sz val="8"/>
      <color theme="1"/>
      <name val="Calibri"/>
      <family val="2"/>
      <scheme val="minor"/>
    </font>
    <font>
      <u/>
      <sz val="8"/>
      <color theme="10"/>
      <name val="Calibri"/>
      <family val="2"/>
      <scheme val="minor"/>
    </font>
    <font>
      <u/>
      <sz val="8"/>
      <name val="Calibri"/>
      <family val="2"/>
      <scheme val="minor"/>
    </font>
    <font>
      <sz val="8"/>
      <color rgb="FFFF0000"/>
      <name val="Calibri"/>
      <family val="2"/>
      <scheme val="min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indexed="0"/>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0000"/>
        <bgColor indexed="64"/>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644">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5" fillId="0" borderId="0" applyFont="0" applyFill="0" applyBorder="0" applyAlignment="0" applyProtection="0"/>
    <xf numFmtId="166" fontId="24" fillId="0" borderId="0" applyFill="0" applyBorder="0" applyAlignment="0" applyProtection="0"/>
    <xf numFmtId="164" fontId="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6"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7"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4" fillId="0" borderId="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6"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6"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7"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7"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1" fillId="0" borderId="0"/>
    <xf numFmtId="0" fontId="8" fillId="0" borderId="0"/>
    <xf numFmtId="0" fontId="121" fillId="0" borderId="0" applyNumberFormat="0" applyFill="0" applyBorder="0" applyAlignment="0" applyProtection="0"/>
  </cellStyleXfs>
  <cellXfs count="191">
    <xf numFmtId="0" fontId="0" fillId="0" borderId="0" xfId="0"/>
    <xf numFmtId="0" fontId="119" fillId="56" borderId="10" xfId="6640" applyFont="1" applyFill="1" applyBorder="1" applyAlignment="1">
      <alignment horizontal="center" vertical="center" wrapText="1"/>
    </xf>
    <xf numFmtId="14" fontId="119" fillId="56" borderId="10" xfId="6640" applyNumberFormat="1" applyFont="1" applyFill="1" applyBorder="1" applyAlignment="1">
      <alignment horizontal="center" vertical="center" wrapText="1"/>
    </xf>
    <xf numFmtId="0" fontId="119" fillId="58" borderId="10" xfId="6640" applyFont="1" applyFill="1" applyBorder="1" applyAlignment="1">
      <alignment horizontal="center" vertical="center" wrapText="1"/>
    </xf>
    <xf numFmtId="0" fontId="115" fillId="0" borderId="0" xfId="0" applyFont="1"/>
    <xf numFmtId="0" fontId="115" fillId="0" borderId="0" xfId="0" applyFont="1" applyAlignment="1">
      <alignment vertical="center" wrapText="1"/>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5" fillId="0" borderId="0" xfId="0" applyFont="1" applyFill="1" applyBorder="1" applyAlignment="1">
      <alignment vertical="center" wrapText="1"/>
    </xf>
    <xf numFmtId="0" fontId="122" fillId="0" borderId="10" xfId="6642" applyFont="1" applyFill="1" applyBorder="1" applyAlignment="1">
      <alignment vertical="center" wrapText="1"/>
    </xf>
    <xf numFmtId="0" fontId="123" fillId="0" borderId="10" xfId="0" applyFont="1" applyFill="1" applyBorder="1" applyAlignment="1">
      <alignment vertical="center" wrapText="1"/>
    </xf>
    <xf numFmtId="0" fontId="115" fillId="61" borderId="10" xfId="0" applyFont="1" applyFill="1" applyBorder="1" applyAlignment="1">
      <alignment vertical="center" wrapText="1"/>
    </xf>
    <xf numFmtId="0" fontId="115" fillId="0" borderId="10" xfId="0" applyFont="1" applyFill="1" applyBorder="1" applyAlignment="1">
      <alignment horizontal="justify" vertical="center" wrapText="1"/>
    </xf>
    <xf numFmtId="0" fontId="123"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0" fontId="115" fillId="59" borderId="10" xfId="0" applyFont="1" applyFill="1" applyBorder="1" applyAlignment="1">
      <alignment horizontal="center" vertical="center" wrapText="1"/>
    </xf>
    <xf numFmtId="14" fontId="123" fillId="0" borderId="10" xfId="0" applyNumberFormat="1" applyFont="1" applyFill="1" applyBorder="1" applyAlignment="1">
      <alignment horizontal="center" vertical="center" wrapText="1"/>
    </xf>
    <xf numFmtId="0" fontId="115" fillId="59" borderId="10" xfId="0" applyFont="1" applyFill="1" applyBorder="1" applyAlignment="1">
      <alignment horizontal="justify"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38" applyFont="1" applyFill="1" applyBorder="1" applyAlignment="1">
      <alignment vertical="center" wrapText="1"/>
    </xf>
    <xf numFmtId="0" fontId="115" fillId="0" borderId="0" xfId="0" applyFont="1" applyFill="1" applyBorder="1"/>
    <xf numFmtId="0" fontId="115" fillId="59" borderId="10" xfId="0" applyFont="1" applyFill="1" applyBorder="1" applyAlignment="1">
      <alignment vertical="center" wrapText="1"/>
    </xf>
    <xf numFmtId="0" fontId="124" fillId="0" borderId="10" xfId="6643" applyFont="1" applyFill="1" applyBorder="1" applyAlignment="1">
      <alignment horizontal="center" vertical="center" wrapText="1"/>
    </xf>
    <xf numFmtId="0" fontId="115" fillId="63" borderId="10" xfId="0" applyFont="1" applyFill="1" applyBorder="1" applyAlignment="1">
      <alignment vertical="center" wrapText="1"/>
    </xf>
    <xf numFmtId="0" fontId="115" fillId="63" borderId="10" xfId="0" applyFont="1" applyFill="1" applyBorder="1" applyAlignment="1">
      <alignment horizontal="justify" vertical="center" wrapText="1"/>
    </xf>
    <xf numFmtId="0" fontId="123" fillId="63" borderId="10" xfId="0" applyFont="1" applyFill="1" applyBorder="1" applyAlignment="1">
      <alignment vertical="center" wrapText="1"/>
    </xf>
    <xf numFmtId="0" fontId="123" fillId="63" borderId="10" xfId="0" applyFont="1" applyFill="1" applyBorder="1" applyAlignment="1">
      <alignment horizontal="center" vertical="center" wrapText="1"/>
    </xf>
    <xf numFmtId="0" fontId="115" fillId="63" borderId="10" xfId="0" applyFont="1" applyFill="1" applyBorder="1" applyAlignment="1">
      <alignment horizontal="center" vertical="center" wrapText="1"/>
    </xf>
    <xf numFmtId="14" fontId="123" fillId="63" borderId="10" xfId="0" applyNumberFormat="1" applyFont="1" applyFill="1" applyBorder="1" applyAlignment="1">
      <alignment horizontal="center" vertical="center" wrapText="1"/>
    </xf>
    <xf numFmtId="0" fontId="123" fillId="59" borderId="10" xfId="0" applyFont="1" applyFill="1" applyBorder="1" applyAlignment="1">
      <alignment horizontal="center" vertical="center" wrapText="1"/>
    </xf>
    <xf numFmtId="0" fontId="115" fillId="64" borderId="10" xfId="0" applyFont="1" applyFill="1" applyBorder="1" applyAlignment="1">
      <alignment vertical="center" wrapText="1"/>
    </xf>
    <xf numFmtId="0" fontId="115" fillId="64" borderId="10" xfId="0" applyFont="1" applyFill="1" applyBorder="1" applyAlignment="1">
      <alignment horizontal="justify" vertical="center" wrapText="1"/>
    </xf>
    <xf numFmtId="0" fontId="123" fillId="64" borderId="10" xfId="0" applyFont="1" applyFill="1" applyBorder="1" applyAlignment="1">
      <alignment vertical="center" wrapText="1"/>
    </xf>
    <xf numFmtId="0" fontId="123" fillId="64" borderId="10" xfId="0" applyFont="1" applyFill="1" applyBorder="1" applyAlignment="1">
      <alignment horizontal="center" vertical="center" wrapText="1"/>
    </xf>
    <xf numFmtId="0" fontId="115" fillId="64" borderId="10" xfId="0" applyFont="1" applyFill="1" applyBorder="1" applyAlignment="1">
      <alignment horizontal="center" vertical="center" wrapText="1"/>
    </xf>
    <xf numFmtId="0" fontId="115" fillId="64" borderId="0" xfId="0" applyFont="1" applyFill="1" applyBorder="1" applyAlignment="1">
      <alignment horizontal="center" vertical="center" wrapText="1"/>
    </xf>
    <xf numFmtId="14" fontId="123" fillId="64" borderId="10" xfId="0" applyNumberFormat="1" applyFont="1" applyFill="1" applyBorder="1" applyAlignment="1">
      <alignment horizontal="center" vertical="center" wrapText="1"/>
    </xf>
    <xf numFmtId="0" fontId="115" fillId="0" borderId="0" xfId="0" applyFont="1" applyFill="1" applyBorder="1" applyAlignment="1">
      <alignment horizontal="center" vertical="center" wrapText="1"/>
    </xf>
    <xf numFmtId="14" fontId="115" fillId="0" borderId="10" xfId="0" applyNumberFormat="1" applyFont="1" applyFill="1" applyBorder="1" applyAlignment="1">
      <alignment horizontal="center" vertical="center" wrapText="1"/>
    </xf>
    <xf numFmtId="0" fontId="115" fillId="61" borderId="10" xfId="0" applyFont="1" applyFill="1" applyBorder="1" applyAlignment="1">
      <alignment horizontal="justify" vertical="center" wrapText="1"/>
    </xf>
    <xf numFmtId="0" fontId="123" fillId="61" borderId="10" xfId="0" applyFont="1" applyFill="1" applyBorder="1" applyAlignment="1">
      <alignment vertical="center" wrapText="1"/>
    </xf>
    <xf numFmtId="0" fontId="123" fillId="61" borderId="10" xfId="0" applyFont="1" applyFill="1" applyBorder="1" applyAlignment="1">
      <alignment horizontal="center" vertical="center" wrapText="1"/>
    </xf>
    <xf numFmtId="0" fontId="115" fillId="61" borderId="10" xfId="0" applyFont="1" applyFill="1" applyBorder="1" applyAlignment="1">
      <alignment horizontal="center" vertical="center" wrapText="1"/>
    </xf>
    <xf numFmtId="14" fontId="123" fillId="61" borderId="10" xfId="0" applyNumberFormat="1" applyFont="1" applyFill="1" applyBorder="1" applyAlignment="1">
      <alignment horizontal="center" vertical="center" wrapText="1"/>
    </xf>
    <xf numFmtId="0" fontId="122" fillId="61" borderId="10" xfId="6642" applyFont="1" applyFill="1" applyBorder="1" applyAlignment="1">
      <alignment vertical="center" wrapText="1"/>
    </xf>
    <xf numFmtId="0" fontId="115" fillId="61" borderId="10" xfId="0" applyFont="1" applyFill="1" applyBorder="1" applyAlignment="1">
      <alignment vertical="center"/>
    </xf>
    <xf numFmtId="0" fontId="124" fillId="59" borderId="10" xfId="6643" applyFont="1" applyFill="1" applyBorder="1" applyAlignment="1">
      <alignment horizontal="center" vertical="center" wrapText="1"/>
    </xf>
    <xf numFmtId="0" fontId="115" fillId="59" borderId="0" xfId="0" applyFont="1" applyFill="1" applyBorder="1" applyAlignment="1">
      <alignment horizontal="justify" vertical="center"/>
    </xf>
    <xf numFmtId="0" fontId="115" fillId="0" borderId="10" xfId="0" applyFont="1" applyFill="1" applyBorder="1" applyAlignment="1">
      <alignment horizontal="right" vertical="center" wrapText="1"/>
    </xf>
    <xf numFmtId="0" fontId="123" fillId="0" borderId="10" xfId="0" applyFont="1" applyFill="1" applyBorder="1" applyAlignment="1">
      <alignment horizontal="justify" vertical="center" wrapText="1"/>
    </xf>
    <xf numFmtId="0" fontId="123" fillId="59" borderId="10" xfId="0" applyFont="1" applyFill="1" applyBorder="1" applyAlignment="1">
      <alignment horizontal="justify" vertical="center" wrapText="1"/>
    </xf>
    <xf numFmtId="0" fontId="123" fillId="59" borderId="10" xfId="0" applyFont="1" applyFill="1" applyBorder="1" applyAlignment="1">
      <alignment vertical="center" wrapText="1"/>
    </xf>
    <xf numFmtId="0" fontId="115" fillId="0" borderId="10" xfId="0" applyFont="1" applyFill="1" applyBorder="1" applyAlignment="1">
      <alignment horizontal="left" wrapText="1"/>
    </xf>
    <xf numFmtId="0" fontId="124" fillId="64" borderId="10" xfId="6643" applyFont="1" applyFill="1" applyBorder="1" applyAlignment="1">
      <alignment horizontal="center" vertical="center" wrapText="1"/>
    </xf>
    <xf numFmtId="0" fontId="115" fillId="65" borderId="10" xfId="0" applyFont="1" applyFill="1" applyBorder="1" applyAlignment="1">
      <alignment vertical="center" wrapText="1"/>
    </xf>
    <xf numFmtId="0" fontId="115" fillId="65" borderId="0" xfId="0" applyFont="1" applyFill="1" applyBorder="1" applyAlignment="1">
      <alignment horizontal="justify" vertical="center" wrapText="1"/>
    </xf>
    <xf numFmtId="0" fontId="115" fillId="65" borderId="10" xfId="0" applyFont="1" applyFill="1" applyBorder="1" applyAlignment="1">
      <alignment horizontal="justify" vertical="center" wrapText="1"/>
    </xf>
    <xf numFmtId="0" fontId="123" fillId="65" borderId="10" xfId="0" applyFont="1" applyFill="1" applyBorder="1" applyAlignment="1">
      <alignment vertical="center" wrapText="1"/>
    </xf>
    <xf numFmtId="0" fontId="123" fillId="65" borderId="10" xfId="0" applyFont="1" applyFill="1" applyBorder="1" applyAlignment="1">
      <alignment horizontal="center" vertical="center" wrapText="1"/>
    </xf>
    <xf numFmtId="0" fontId="124" fillId="65" borderId="10" xfId="6643" applyFont="1" applyFill="1" applyBorder="1" applyAlignment="1">
      <alignment horizontal="center" vertical="center" wrapText="1"/>
    </xf>
    <xf numFmtId="0" fontId="115" fillId="65" borderId="10" xfId="0" applyFont="1" applyFill="1" applyBorder="1" applyAlignment="1">
      <alignment horizontal="center" vertical="center" wrapText="1"/>
    </xf>
    <xf numFmtId="14" fontId="123" fillId="65" borderId="10" xfId="0" applyNumberFormat="1" applyFont="1" applyFill="1" applyBorder="1" applyAlignment="1">
      <alignment horizontal="center" vertical="center" wrapText="1"/>
    </xf>
    <xf numFmtId="0" fontId="115" fillId="0" borderId="21" xfId="0" applyFont="1" applyFill="1" applyBorder="1" applyAlignment="1">
      <alignment horizontal="justify" vertical="center" wrapText="1"/>
    </xf>
    <xf numFmtId="0" fontId="115" fillId="0" borderId="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5" fillId="0" borderId="0" xfId="6643" applyFont="1" applyFill="1" applyBorder="1" applyAlignment="1">
      <alignment vertical="center"/>
    </xf>
    <xf numFmtId="0" fontId="124" fillId="0" borderId="0" xfId="6643" applyFont="1" applyFill="1" applyBorder="1" applyAlignment="1">
      <alignment vertical="center"/>
    </xf>
    <xf numFmtId="0" fontId="115" fillId="66" borderId="10" xfId="0" applyFont="1" applyFill="1" applyBorder="1" applyAlignment="1">
      <alignment vertical="center" wrapText="1"/>
    </xf>
    <xf numFmtId="0" fontId="115" fillId="66" borderId="10" xfId="0" applyFont="1" applyFill="1" applyBorder="1" applyAlignment="1">
      <alignment horizontal="justify" vertical="center" wrapText="1"/>
    </xf>
    <xf numFmtId="0" fontId="123" fillId="66" borderId="10" xfId="0" applyFont="1" applyFill="1" applyBorder="1" applyAlignment="1">
      <alignment vertical="center" wrapText="1"/>
    </xf>
    <xf numFmtId="0" fontId="123" fillId="66" borderId="10" xfId="0" applyFont="1" applyFill="1" applyBorder="1" applyAlignment="1">
      <alignment horizontal="center" vertical="center" wrapText="1"/>
    </xf>
    <xf numFmtId="0" fontId="124" fillId="66" borderId="10" xfId="6643" applyFont="1" applyFill="1" applyBorder="1" applyAlignment="1">
      <alignment horizontal="center" vertical="center" wrapText="1"/>
    </xf>
    <xf numFmtId="0" fontId="115" fillId="66" borderId="10" xfId="0" applyFont="1" applyFill="1" applyBorder="1" applyAlignment="1">
      <alignment horizontal="center" vertical="center" wrapText="1"/>
    </xf>
    <xf numFmtId="14" fontId="123" fillId="66" borderId="10" xfId="0" applyNumberFormat="1" applyFont="1" applyFill="1" applyBorder="1" applyAlignment="1">
      <alignment horizontal="center" vertical="center" wrapText="1"/>
    </xf>
    <xf numFmtId="14" fontId="115" fillId="65" borderId="10" xfId="0" applyNumberFormat="1" applyFont="1" applyFill="1" applyBorder="1" applyAlignment="1">
      <alignment vertical="center" wrapText="1"/>
    </xf>
    <xf numFmtId="0" fontId="115" fillId="67" borderId="10" xfId="0" applyFont="1" applyFill="1" applyBorder="1" applyAlignment="1">
      <alignment vertical="center" wrapText="1"/>
    </xf>
    <xf numFmtId="0" fontId="115" fillId="67" borderId="10" xfId="0" applyFont="1" applyFill="1" applyBorder="1" applyAlignment="1">
      <alignment horizontal="justify" vertical="center" wrapText="1"/>
    </xf>
    <xf numFmtId="0" fontId="123" fillId="67" borderId="10" xfId="0" applyFont="1" applyFill="1" applyBorder="1" applyAlignment="1">
      <alignment vertical="center" wrapText="1"/>
    </xf>
    <xf numFmtId="0" fontId="123" fillId="67" borderId="10" xfId="0" applyFont="1" applyFill="1" applyBorder="1" applyAlignment="1">
      <alignment horizontal="center" vertical="center" wrapText="1"/>
    </xf>
    <xf numFmtId="0" fontId="124" fillId="67" borderId="10" xfId="6643" applyFont="1" applyFill="1" applyBorder="1" applyAlignment="1">
      <alignment horizontal="center" vertical="center" wrapText="1"/>
    </xf>
    <xf numFmtId="0" fontId="115" fillId="67" borderId="10" xfId="0" applyFont="1" applyFill="1" applyBorder="1" applyAlignment="1">
      <alignment horizontal="center" vertical="center" wrapText="1"/>
    </xf>
    <xf numFmtId="14" fontId="123" fillId="67" borderId="10" xfId="0" applyNumberFormat="1" applyFont="1" applyFill="1" applyBorder="1" applyAlignment="1">
      <alignment horizontal="center" vertical="center" wrapText="1"/>
    </xf>
    <xf numFmtId="0" fontId="124" fillId="61" borderId="10" xfId="6643" applyFont="1" applyFill="1" applyBorder="1" applyAlignment="1">
      <alignment horizontal="center" vertical="center" wrapText="1"/>
    </xf>
    <xf numFmtId="0" fontId="126" fillId="61" borderId="0" xfId="0" applyFont="1" applyFill="1" applyBorder="1" applyAlignment="1">
      <alignment horizontal="justify" vertical="center"/>
    </xf>
    <xf numFmtId="0" fontId="124" fillId="61" borderId="0" xfId="6643" applyFont="1" applyFill="1" applyBorder="1" applyAlignment="1">
      <alignment vertical="center"/>
    </xf>
    <xf numFmtId="0" fontId="115" fillId="61" borderId="0" xfId="0" applyFont="1" applyFill="1" applyBorder="1" applyAlignment="1">
      <alignment vertical="center" wrapText="1"/>
    </xf>
    <xf numFmtId="14" fontId="115" fillId="61" borderId="10" xfId="0" applyNumberFormat="1" applyFont="1" applyFill="1" applyBorder="1" applyAlignment="1">
      <alignment horizontal="center" vertical="center" wrapText="1"/>
    </xf>
    <xf numFmtId="0" fontId="115" fillId="61" borderId="10" xfId="0" applyFont="1" applyFill="1" applyBorder="1" applyAlignment="1">
      <alignment horizontal="left" vertical="center" wrapText="1"/>
    </xf>
    <xf numFmtId="0" fontId="115" fillId="61" borderId="10" xfId="0" applyFont="1" applyFill="1" applyBorder="1" applyAlignment="1">
      <alignment horizontal="justify" vertical="center"/>
    </xf>
    <xf numFmtId="0" fontId="124" fillId="61" borderId="10" xfId="6643" applyFont="1" applyFill="1" applyBorder="1" applyAlignment="1">
      <alignment horizontal="justify" vertical="center"/>
    </xf>
    <xf numFmtId="14" fontId="115" fillId="61" borderId="10" xfId="0" applyNumberFormat="1" applyFont="1" applyFill="1" applyBorder="1" applyAlignment="1">
      <alignment vertical="center" wrapText="1"/>
    </xf>
    <xf numFmtId="0" fontId="115" fillId="61" borderId="0" xfId="0" applyFont="1" applyFill="1" applyBorder="1"/>
    <xf numFmtId="0" fontId="115" fillId="61" borderId="10" xfId="0" applyFont="1" applyFill="1" applyBorder="1"/>
    <xf numFmtId="0" fontId="115" fillId="61" borderId="10" xfId="0" applyFont="1" applyFill="1" applyBorder="1" applyAlignment="1">
      <alignment wrapText="1"/>
    </xf>
    <xf numFmtId="0" fontId="115" fillId="61" borderId="0" xfId="0" applyFont="1" applyFill="1" applyBorder="1" applyAlignment="1">
      <alignment wrapText="1"/>
    </xf>
    <xf numFmtId="0" fontId="123"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38" applyFont="1" applyFill="1" applyBorder="1" applyAlignment="1">
      <alignment horizontal="center" vertical="center" wrapText="1"/>
    </xf>
    <xf numFmtId="0" fontId="124" fillId="0" borderId="0" xfId="6643"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22" fillId="62" borderId="20" xfId="2795" applyFont="1" applyFill="1" applyBorder="1" applyAlignment="1">
      <alignment horizontal="center" vertical="center" wrapText="1"/>
    </xf>
    <xf numFmtId="0" fontId="115" fillId="62" borderId="20" xfId="2795" applyFont="1" applyFill="1" applyBorder="1" applyAlignment="1">
      <alignment horizontal="center" vertical="center" wrapText="1"/>
    </xf>
    <xf numFmtId="0" fontId="115" fillId="0" borderId="0" xfId="0" applyFont="1" applyFill="1" applyBorder="1" applyAlignment="1">
      <alignment wrapText="1"/>
    </xf>
    <xf numFmtId="0" fontId="115" fillId="64" borderId="0" xfId="0" applyFont="1" applyFill="1" applyAlignment="1">
      <alignment wrapText="1"/>
    </xf>
    <xf numFmtId="0" fontId="115" fillId="0" borderId="10" xfId="0" applyFont="1" applyFill="1" applyBorder="1" applyAlignment="1">
      <alignment wrapText="1"/>
    </xf>
    <xf numFmtId="0" fontId="123" fillId="61" borderId="10" xfId="0" applyFont="1" applyFill="1" applyBorder="1" applyAlignment="1">
      <alignment horizontal="left" vertical="center" wrapText="1"/>
    </xf>
    <xf numFmtId="0" fontId="115" fillId="0" borderId="21" xfId="0" applyFont="1" applyFill="1" applyBorder="1" applyAlignment="1">
      <alignment vertical="center" wrapText="1"/>
    </xf>
    <xf numFmtId="1" fontId="123" fillId="61" borderId="10" xfId="0" applyNumberFormat="1" applyFont="1" applyFill="1" applyBorder="1" applyAlignment="1">
      <alignment horizontal="center" vertical="center" wrapText="1"/>
    </xf>
    <xf numFmtId="0" fontId="0" fillId="0" borderId="0" xfId="0" applyAlignment="1">
      <alignment horizontal="right"/>
    </xf>
    <xf numFmtId="0" fontId="119" fillId="56" borderId="10" xfId="6640" applyFont="1" applyFill="1" applyBorder="1" applyAlignment="1">
      <alignment horizontal="right" vertical="center" wrapText="1"/>
    </xf>
    <xf numFmtId="0" fontId="123" fillId="60" borderId="10" xfId="0" applyFont="1" applyFill="1" applyBorder="1" applyAlignment="1">
      <alignment horizontal="center" vertical="center" wrapText="1"/>
    </xf>
    <xf numFmtId="0" fontId="123" fillId="68" borderId="10" xfId="0" applyFont="1" applyFill="1" applyBorder="1" applyAlignment="1">
      <alignment horizontal="center" vertical="center" wrapText="1"/>
    </xf>
    <xf numFmtId="0" fontId="115" fillId="0" borderId="10" xfId="6638" applyNumberFormat="1" applyFont="1" applyFill="1" applyBorder="1" applyAlignment="1">
      <alignment horizontal="right" vertical="center" wrapText="1"/>
    </xf>
    <xf numFmtId="0" fontId="122" fillId="62" borderId="20" xfId="6638" applyNumberFormat="1" applyFont="1" applyFill="1" applyBorder="1" applyAlignment="1">
      <alignment horizontal="right" vertical="center" wrapText="1"/>
    </xf>
    <xf numFmtId="0" fontId="115" fillId="63" borderId="10" xfId="6638" applyNumberFormat="1" applyFont="1" applyFill="1" applyBorder="1" applyAlignment="1">
      <alignment horizontal="right" vertical="center" wrapText="1"/>
    </xf>
    <xf numFmtId="0" fontId="115" fillId="64" borderId="10" xfId="6638" applyNumberFormat="1" applyFont="1" applyFill="1" applyBorder="1" applyAlignment="1">
      <alignment horizontal="right" vertical="center" wrapText="1"/>
    </xf>
    <xf numFmtId="0" fontId="115" fillId="61" borderId="10" xfId="6638" applyNumberFormat="1" applyFont="1" applyFill="1" applyBorder="1" applyAlignment="1">
      <alignment horizontal="right" vertical="center" wrapText="1"/>
    </xf>
    <xf numFmtId="0" fontId="115" fillId="0" borderId="0" xfId="6638" applyNumberFormat="1" applyFont="1" applyFill="1" applyBorder="1" applyAlignment="1">
      <alignment horizontal="right"/>
    </xf>
    <xf numFmtId="0" fontId="123" fillId="0" borderId="10" xfId="6638" applyNumberFormat="1" applyFont="1" applyFill="1" applyBorder="1" applyAlignment="1">
      <alignment horizontal="right" vertical="center" wrapText="1"/>
    </xf>
    <xf numFmtId="0" fontId="115" fillId="65" borderId="10" xfId="6638" applyNumberFormat="1" applyFont="1" applyFill="1" applyBorder="1" applyAlignment="1">
      <alignment horizontal="right" vertical="center" wrapText="1"/>
    </xf>
    <xf numFmtId="0" fontId="115" fillId="0" borderId="10" xfId="6638" applyNumberFormat="1" applyFont="1" applyFill="1" applyBorder="1" applyAlignment="1">
      <alignment horizontal="right"/>
    </xf>
    <xf numFmtId="0" fontId="115" fillId="66" borderId="10" xfId="6638" applyNumberFormat="1" applyFont="1" applyFill="1" applyBorder="1" applyAlignment="1">
      <alignment horizontal="right" vertical="center" wrapText="1"/>
    </xf>
    <xf numFmtId="0" fontId="115" fillId="0" borderId="0" xfId="6638" applyNumberFormat="1" applyFont="1" applyFill="1" applyBorder="1" applyAlignment="1">
      <alignment horizontal="right" vertical="center" wrapText="1"/>
    </xf>
    <xf numFmtId="0" fontId="115" fillId="67" borderId="10" xfId="6638" applyNumberFormat="1" applyFont="1" applyFill="1" applyBorder="1" applyAlignment="1">
      <alignment horizontal="right" vertical="center" wrapText="1"/>
    </xf>
    <xf numFmtId="0" fontId="115" fillId="0" borderId="10" xfId="6638" applyNumberFormat="1" applyFont="1" applyBorder="1" applyAlignment="1">
      <alignment horizontal="right" vertical="center" wrapText="1"/>
    </xf>
    <xf numFmtId="0" fontId="115" fillId="0" borderId="0" xfId="6638" applyNumberFormat="1" applyFont="1" applyAlignment="1">
      <alignment horizontal="right" vertical="center" wrapText="1"/>
    </xf>
    <xf numFmtId="14" fontId="0" fillId="0" borderId="0" xfId="0" applyNumberFormat="1"/>
    <xf numFmtId="14" fontId="119" fillId="58" borderId="10" xfId="6639" applyNumberFormat="1" applyFont="1" applyFill="1" applyBorder="1" applyAlignment="1">
      <alignment horizontal="center" vertical="center" wrapText="1"/>
    </xf>
    <xf numFmtId="41" fontId="0" fillId="0" borderId="0" xfId="6638" applyFont="1"/>
    <xf numFmtId="41" fontId="119" fillId="58" borderId="10" xfId="6638" applyFont="1" applyFill="1" applyBorder="1" applyAlignment="1">
      <alignment horizontal="center" vertical="center" wrapText="1"/>
    </xf>
    <xf numFmtId="14" fontId="0" fillId="0" borderId="0" xfId="0" applyNumberFormat="1" applyAlignment="1">
      <alignment horizontal="right"/>
    </xf>
    <xf numFmtId="0" fontId="115" fillId="61" borderId="10" xfId="6638" applyNumberFormat="1" applyFont="1" applyFill="1" applyBorder="1" applyAlignment="1">
      <alignment vertical="top" wrapText="1"/>
    </xf>
    <xf numFmtId="0" fontId="117" fillId="55" borderId="0" xfId="0" applyFont="1" applyFill="1" applyAlignment="1">
      <alignment horizontal="center" vertical="center" wrapText="1"/>
    </xf>
    <xf numFmtId="0" fontId="117" fillId="55" borderId="0" xfId="0" applyFont="1" applyFill="1" applyAlignment="1">
      <alignment horizontal="right" vertical="center" wrapText="1"/>
    </xf>
    <xf numFmtId="0" fontId="117" fillId="55" borderId="0" xfId="0" quotePrefix="1" applyNumberFormat="1" applyFont="1" applyFill="1" applyBorder="1" applyAlignment="1">
      <alignment horizontal="center" vertical="center" wrapText="1"/>
    </xf>
    <xf numFmtId="0" fontId="117" fillId="55" borderId="0" xfId="0" quotePrefix="1" applyNumberFormat="1" applyFont="1" applyFill="1" applyBorder="1" applyAlignment="1">
      <alignment horizontal="right" vertical="center" wrapText="1"/>
    </xf>
    <xf numFmtId="0" fontId="117" fillId="55" borderId="0" xfId="0" applyFont="1" applyFill="1" applyBorder="1" applyAlignment="1">
      <alignment horizontal="center" vertical="center" wrapText="1"/>
    </xf>
    <xf numFmtId="0" fontId="117" fillId="55" borderId="0" xfId="0" applyFont="1" applyFill="1" applyBorder="1" applyAlignment="1">
      <alignment horizontal="right" vertical="center" wrapText="1"/>
    </xf>
    <xf numFmtId="0" fontId="0" fillId="59" borderId="0" xfId="0" applyFill="1"/>
    <xf numFmtId="0" fontId="115" fillId="61" borderId="0" xfId="0" applyFont="1" applyFill="1" applyBorder="1" applyAlignment="1">
      <alignment horizontal="center" vertical="center" wrapText="1"/>
    </xf>
    <xf numFmtId="0" fontId="123" fillId="61" borderId="10" xfId="0" applyFont="1" applyFill="1" applyBorder="1" applyAlignment="1">
      <alignment horizontal="justify" vertical="center" wrapText="1"/>
    </xf>
    <xf numFmtId="0" fontId="115" fillId="59" borderId="10" xfId="0" applyFont="1" applyFill="1" applyBorder="1" applyAlignment="1">
      <alignment horizontal="left" wrapText="1"/>
    </xf>
    <xf numFmtId="14" fontId="115" fillId="59" borderId="10" xfId="0" applyNumberFormat="1" applyFont="1" applyFill="1" applyBorder="1" applyAlignment="1">
      <alignment vertical="center" wrapText="1"/>
    </xf>
    <xf numFmtId="0" fontId="123" fillId="0" borderId="0" xfId="0" applyFont="1" applyFill="1" applyBorder="1" applyAlignment="1">
      <alignment horizontal="center" vertical="center" wrapText="1"/>
    </xf>
    <xf numFmtId="0" fontId="115" fillId="0" borderId="10" xfId="0" applyFont="1" applyFill="1" applyBorder="1"/>
    <xf numFmtId="0" fontId="115" fillId="0" borderId="0" xfId="0" applyNumberFormat="1" applyFont="1" applyAlignment="1">
      <alignment horizontal="right" vertical="center" wrapText="1"/>
    </xf>
    <xf numFmtId="0" fontId="122" fillId="62" borderId="20" xfId="2795" applyNumberFormat="1" applyFont="1" applyFill="1" applyBorder="1" applyAlignment="1">
      <alignment horizontal="right" vertical="center" wrapText="1"/>
    </xf>
    <xf numFmtId="0" fontId="115" fillId="61" borderId="10" xfId="0" applyNumberFormat="1" applyFont="1" applyFill="1" applyBorder="1" applyAlignment="1">
      <alignment horizontal="right" vertical="center" wrapText="1"/>
    </xf>
    <xf numFmtId="0" fontId="115" fillId="0" borderId="10" xfId="0" applyNumberFormat="1" applyFont="1" applyFill="1" applyBorder="1" applyAlignment="1">
      <alignment horizontal="right" vertical="center" wrapText="1"/>
    </xf>
    <xf numFmtId="0" fontId="115" fillId="64" borderId="10" xfId="0" applyNumberFormat="1" applyFont="1" applyFill="1" applyBorder="1" applyAlignment="1">
      <alignment horizontal="right" vertical="center" wrapText="1"/>
    </xf>
    <xf numFmtId="0" fontId="115" fillId="66" borderId="10" xfId="0" applyNumberFormat="1" applyFont="1" applyFill="1" applyBorder="1" applyAlignment="1">
      <alignment horizontal="right" vertical="center" wrapText="1"/>
    </xf>
    <xf numFmtId="0" fontId="123" fillId="61" borderId="10" xfId="0" applyNumberFormat="1" applyFont="1" applyFill="1" applyBorder="1" applyAlignment="1">
      <alignment horizontal="right" vertical="center" wrapText="1"/>
    </xf>
    <xf numFmtId="0" fontId="115" fillId="65" borderId="10" xfId="0" applyNumberFormat="1" applyFont="1" applyFill="1" applyBorder="1" applyAlignment="1">
      <alignment horizontal="right" vertical="center" wrapText="1"/>
    </xf>
    <xf numFmtId="0" fontId="115" fillId="0" borderId="10" xfId="0" applyNumberFormat="1" applyFont="1" applyFill="1" applyBorder="1" applyAlignment="1">
      <alignment horizontal="right"/>
    </xf>
    <xf numFmtId="0" fontId="115" fillId="0" borderId="0" xfId="0" applyNumberFormat="1" applyFont="1" applyFill="1" applyBorder="1" applyAlignment="1">
      <alignment horizontal="right" vertical="center" wrapText="1"/>
    </xf>
    <xf numFmtId="0" fontId="115" fillId="67" borderId="10" xfId="0" applyNumberFormat="1" applyFont="1" applyFill="1" applyBorder="1" applyAlignment="1">
      <alignment horizontal="right" vertical="center" wrapText="1"/>
    </xf>
    <xf numFmtId="0" fontId="115" fillId="0" borderId="10" xfId="0" applyNumberFormat="1" applyFont="1" applyBorder="1" applyAlignment="1">
      <alignment horizontal="right" vertical="center" wrapText="1"/>
    </xf>
    <xf numFmtId="0" fontId="115" fillId="55" borderId="10" xfId="0" applyFont="1" applyFill="1" applyBorder="1"/>
    <xf numFmtId="14" fontId="115" fillId="55" borderId="10" xfId="0" applyNumberFormat="1" applyFont="1" applyFill="1" applyBorder="1"/>
    <xf numFmtId="41" fontId="115" fillId="55" borderId="10" xfId="6638" applyFont="1" applyFill="1" applyBorder="1"/>
    <xf numFmtId="0" fontId="115" fillId="59" borderId="10" xfId="0" applyFont="1" applyFill="1" applyBorder="1"/>
    <xf numFmtId="14" fontId="115" fillId="59" borderId="10" xfId="0" applyNumberFormat="1" applyFont="1" applyFill="1" applyBorder="1"/>
    <xf numFmtId="41" fontId="115" fillId="59" borderId="10" xfId="6638" applyFont="1" applyFill="1" applyBorder="1"/>
    <xf numFmtId="0" fontId="123" fillId="0" borderId="0" xfId="0" applyFont="1" applyFill="1" applyBorder="1" applyAlignment="1">
      <alignment vertical="center" wrapText="1"/>
    </xf>
    <xf numFmtId="0" fontId="123" fillId="65" borderId="21" xfId="0" applyFont="1" applyFill="1" applyBorder="1" applyAlignment="1">
      <alignment vertical="center" wrapText="1"/>
    </xf>
    <xf numFmtId="0" fontId="115" fillId="61" borderId="0" xfId="0" applyNumberFormat="1" applyFont="1" applyFill="1" applyBorder="1" applyAlignment="1">
      <alignment horizontal="right" vertical="center" wrapText="1"/>
    </xf>
    <xf numFmtId="0" fontId="115" fillId="65" borderId="0" xfId="0" applyNumberFormat="1" applyFont="1" applyFill="1" applyBorder="1" applyAlignment="1">
      <alignment horizontal="right" vertical="center" wrapText="1"/>
    </xf>
    <xf numFmtId="0" fontId="115" fillId="61" borderId="10" xfId="0" applyNumberFormat="1" applyFont="1" applyFill="1" applyBorder="1" applyAlignment="1">
      <alignment horizontal="right"/>
    </xf>
    <xf numFmtId="0" fontId="115" fillId="59" borderId="10" xfId="0" applyFont="1" applyFill="1" applyBorder="1" applyAlignment="1">
      <alignment horizontal="justify" vertical="center"/>
    </xf>
    <xf numFmtId="0" fontId="115" fillId="61" borderId="0" xfId="0" applyFont="1" applyFill="1" applyBorder="1" applyAlignment="1">
      <alignment horizontal="justify" vertical="center" wrapText="1"/>
    </xf>
    <xf numFmtId="0" fontId="115" fillId="0" borderId="10" xfId="0" applyFont="1" applyFill="1" applyBorder="1" applyAlignment="1">
      <alignment horizontal="justify" vertical="center"/>
    </xf>
    <xf numFmtId="0" fontId="126" fillId="61" borderId="10" xfId="0" applyFont="1" applyFill="1" applyBorder="1" applyAlignment="1">
      <alignment horizontal="justify" vertical="center"/>
    </xf>
    <xf numFmtId="0" fontId="123" fillId="61" borderId="0" xfId="0" applyFont="1" applyFill="1" applyBorder="1" applyAlignment="1">
      <alignment horizontal="center" vertical="center" wrapText="1"/>
    </xf>
    <xf numFmtId="0" fontId="124" fillId="0" borderId="10" xfId="6643" applyFont="1" applyFill="1" applyBorder="1" applyAlignment="1">
      <alignment vertical="center"/>
    </xf>
    <xf numFmtId="0" fontId="125" fillId="0" borderId="10" xfId="6643" applyFont="1" applyFill="1" applyBorder="1" applyAlignment="1">
      <alignment vertical="center" wrapText="1"/>
    </xf>
    <xf numFmtId="0" fontId="124" fillId="61" borderId="10" xfId="6643" applyFont="1" applyFill="1" applyBorder="1" applyAlignment="1">
      <alignment vertical="center"/>
    </xf>
    <xf numFmtId="0" fontId="124" fillId="0" borderId="10" xfId="6643" applyFont="1" applyFill="1" applyBorder="1"/>
    <xf numFmtId="0" fontId="124" fillId="65" borderId="0" xfId="6643" applyFont="1" applyFill="1" applyBorder="1" applyAlignment="1">
      <alignment horizontal="center" vertical="center" wrapText="1"/>
    </xf>
    <xf numFmtId="0" fontId="124" fillId="66" borderId="0" xfId="6643" applyFont="1" applyFill="1" applyBorder="1" applyAlignment="1">
      <alignment horizontal="center" vertical="center" wrapText="1"/>
    </xf>
    <xf numFmtId="0" fontId="124" fillId="0" borderId="0" xfId="6643" applyFont="1" applyFill="1" applyBorder="1" applyAlignment="1">
      <alignment horizontal="center" vertical="center" wrapText="1"/>
    </xf>
    <xf numFmtId="0" fontId="115" fillId="59" borderId="0" xfId="0" applyFont="1" applyFill="1" applyBorder="1" applyAlignment="1">
      <alignment horizontal="center" vertical="center" wrapText="1"/>
    </xf>
    <xf numFmtId="0" fontId="123" fillId="61" borderId="10" xfId="0" applyNumberFormat="1" applyFont="1" applyFill="1" applyBorder="1" applyAlignment="1">
      <alignment horizontal="center" vertical="center" wrapText="1"/>
    </xf>
    <xf numFmtId="0" fontId="115" fillId="70" borderId="10" xfId="0" applyFont="1" applyFill="1" applyBorder="1"/>
    <xf numFmtId="0" fontId="123" fillId="70" borderId="10" xfId="0" applyFont="1" applyFill="1" applyBorder="1" applyAlignment="1">
      <alignment horizontal="center" vertical="center" wrapText="1"/>
    </xf>
    <xf numFmtId="0" fontId="115" fillId="0" borderId="10" xfId="0" applyFont="1" applyBorder="1"/>
    <xf numFmtId="0" fontId="120" fillId="57" borderId="10" xfId="2795" applyFont="1" applyFill="1" applyBorder="1" applyAlignment="1">
      <alignment horizontal="center" vertical="center" wrapText="1"/>
    </xf>
    <xf numFmtId="0" fontId="115" fillId="69" borderId="10" xfId="0" applyFont="1" applyFill="1" applyBorder="1"/>
    <xf numFmtId="41" fontId="0" fillId="0" borderId="0" xfId="0" applyNumberFormat="1"/>
  </cellXfs>
  <cellStyles count="6644">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3"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20" xfId="6641"/>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Hoja1" xfId="2795"/>
    <cellStyle name="Normal_Listado_web" xfId="6642"/>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26" Type="http://schemas.openxmlformats.org/officeDocument/2006/relationships/hyperlink" Target="mailto:alcaldecuadrado@huechuraba.cl" TargetMode="External"/><Relationship Id="rId39" Type="http://schemas.openxmlformats.org/officeDocument/2006/relationships/hyperlink" Target="mailto:rosarico56@hotmail.com" TargetMode="External"/><Relationship Id="rId21" Type="http://schemas.openxmlformats.org/officeDocument/2006/relationships/hyperlink" Target="mailto:svallejos@fundiep.cl" TargetMode="External"/><Relationship Id="rId34" Type="http://schemas.openxmlformats.org/officeDocument/2006/relationships/hyperlink" Target="mailto:fundacionhabitos@gmail.com"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rpelconquistador@gmail.com," TargetMode="External"/><Relationship Id="rId63" Type="http://schemas.openxmlformats.org/officeDocument/2006/relationships/hyperlink" Target="mailto:fundacionmihofarmifamilia@gmail.com" TargetMode="External"/><Relationship Id="rId68" Type="http://schemas.openxmlformats.org/officeDocument/2006/relationships/hyperlink" Target="mailto:contacto@fundacionninoypatria.cl"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ordefam.arica@gmail.com"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parroquihualqui@gmail.com" TargetMode="External"/><Relationship Id="rId58" Type="http://schemas.openxmlformats.org/officeDocument/2006/relationships/hyperlink" Target="mailto:rquillagua@gmail.com" TargetMode="External"/><Relationship Id="rId66" Type="http://schemas.openxmlformats.org/officeDocument/2006/relationships/hyperlink" Target="mailto:ALDEACARDENAL.DIRECCION@GMAIL.COM" TargetMode="External"/><Relationship Id="rId5" Type="http://schemas.openxmlformats.org/officeDocument/2006/relationships/hyperlink" Target="mailto:sicofanny@yahoo.es"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directorio@vides.cl" TargetMode="External"/><Relationship Id="rId61" Type="http://schemas.openxmlformats.org/officeDocument/2006/relationships/hyperlink" Target="mailto:ongpaihuen@gmail.com" TargetMode="External"/><Relationship Id="rId10" Type="http://schemas.openxmlformats.org/officeDocument/2006/relationships/hyperlink" Target="mailto:asanfelipe@iglesia.cl" TargetMode="External"/><Relationship Id="rId19" Type="http://schemas.openxmlformats.org/officeDocument/2006/relationships/hyperlink" Target="mailto:ps.robertomorales@gmail.com"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alvaromedina@sanjoaquin.cl" TargetMode="External"/><Relationship Id="rId60" Type="http://schemas.openxmlformats.org/officeDocument/2006/relationships/hyperlink" Target="mailto:fundacion.prodere@gmail.com" TargetMode="External"/><Relationship Id="rId65" Type="http://schemas.openxmlformats.org/officeDocument/2006/relationships/hyperlink" Target="mailto:corporacion.cedejus@gmail.com" TargetMode="External"/><Relationship Id="rId73" Type="http://schemas.openxmlformats.org/officeDocument/2006/relationships/hyperlink" Target="mailto:cofeduc@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coprode.iqq@gmail.com" TargetMode="External"/><Relationship Id="rId64" Type="http://schemas.openxmlformats.org/officeDocument/2006/relationships/hyperlink" Target="mailto:Fundaci&#243;n.cuidartechile@gmail.com" TargetMode="External"/><Relationship Id="rId69" Type="http://schemas.openxmlformats.org/officeDocument/2006/relationships/hyperlink" Target="mailto:contacto@fundacionimsa.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vf.renacer@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alcaldia@muniolivar.cl" TargetMode="External"/><Relationship Id="rId67" Type="http://schemas.openxmlformats.org/officeDocument/2006/relationships/hyperlink" Target="mailto:caelischile@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ntacto@cotra.cl" TargetMode="External"/><Relationship Id="rId62" Type="http://schemas.openxmlformats.org/officeDocument/2006/relationships/hyperlink" Target="mailto:contacto@corporacionccm.cl" TargetMode="External"/><Relationship Id="rId70" Type="http://schemas.openxmlformats.org/officeDocument/2006/relationships/hyperlink" Target="mailto:Pilar.zamora@fundacionintegrando.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26" Type="http://schemas.openxmlformats.org/officeDocument/2006/relationships/hyperlink" Target="mailto:alcaldecuadrado@huechuraba.cl" TargetMode="External"/><Relationship Id="rId39" Type="http://schemas.openxmlformats.org/officeDocument/2006/relationships/hyperlink" Target="mailto:rosarico56@hotmail.com" TargetMode="External"/><Relationship Id="rId21" Type="http://schemas.openxmlformats.org/officeDocument/2006/relationships/hyperlink" Target="mailto:svallejos@fundiep.cl" TargetMode="External"/><Relationship Id="rId34" Type="http://schemas.openxmlformats.org/officeDocument/2006/relationships/hyperlink" Target="mailto:fundacionhabitos@gmail.com"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76" Type="http://schemas.openxmlformats.org/officeDocument/2006/relationships/hyperlink" Target="mailto:f.nazarethcco@gmail.com" TargetMode="External"/><Relationship Id="rId84" Type="http://schemas.openxmlformats.org/officeDocument/2006/relationships/hyperlink" Target="mailto:Fundaci&#243;n.creeser1@gmail.com" TargetMode="External"/><Relationship Id="rId89" Type="http://schemas.openxmlformats.org/officeDocument/2006/relationships/hyperlink" Target="mailto:Roberto.sanchez.arriaza@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contacto@dolma.cl" TargetMode="External"/><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19" Type="http://schemas.openxmlformats.org/officeDocument/2006/relationships/hyperlink" Target="mailto:ps.robertomorales@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fernando.gomez@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233"/>
  <sheetViews>
    <sheetView workbookViewId="0">
      <selection activeCell="D865" sqref="D865"/>
    </sheetView>
  </sheetViews>
  <sheetFormatPr baseColWidth="10" defaultColWidth="20.85546875" defaultRowHeight="11.25" x14ac:dyDescent="0.2"/>
  <cols>
    <col min="1" max="1" width="20.85546875" style="102"/>
    <col min="2" max="2" width="20.85546875" style="5"/>
    <col min="3" max="3" width="9.5703125" style="128" bestFit="1" customWidth="1"/>
    <col min="4" max="13" width="20.85546875" style="5"/>
    <col min="14" max="20" width="20.85546875" style="102"/>
    <col min="21" max="16384" width="20.85546875" style="5"/>
  </cols>
  <sheetData>
    <row r="1" spans="1:20" ht="45" customHeight="1" x14ac:dyDescent="0.2">
      <c r="A1" s="103" t="s">
        <v>18</v>
      </c>
      <c r="B1" s="15" t="s">
        <v>2</v>
      </c>
      <c r="C1" s="116" t="s">
        <v>8058</v>
      </c>
      <c r="D1" s="15" t="s">
        <v>4</v>
      </c>
      <c r="E1" s="103" t="s">
        <v>5</v>
      </c>
      <c r="F1" s="103" t="s">
        <v>6</v>
      </c>
      <c r="G1" s="103" t="s">
        <v>7</v>
      </c>
      <c r="H1" s="103" t="s">
        <v>8</v>
      </c>
      <c r="I1" s="103" t="s">
        <v>10</v>
      </c>
      <c r="J1" s="103" t="s">
        <v>23</v>
      </c>
      <c r="K1" s="103" t="s">
        <v>9</v>
      </c>
      <c r="L1" s="103" t="s">
        <v>11</v>
      </c>
      <c r="M1" s="103" t="s">
        <v>12</v>
      </c>
      <c r="N1" s="103" t="s">
        <v>13</v>
      </c>
      <c r="O1" s="103" t="s">
        <v>24</v>
      </c>
      <c r="P1" s="104" t="s">
        <v>14</v>
      </c>
      <c r="Q1" s="104" t="s">
        <v>0</v>
      </c>
      <c r="R1" s="103" t="s">
        <v>15</v>
      </c>
      <c r="S1" s="103" t="s">
        <v>16</v>
      </c>
      <c r="T1" s="103" t="s">
        <v>17</v>
      </c>
    </row>
    <row r="2" spans="1:20" ht="45" hidden="1" customHeight="1" x14ac:dyDescent="0.2">
      <c r="A2" s="13">
        <v>7627</v>
      </c>
      <c r="B2" s="7" t="s">
        <v>3401</v>
      </c>
      <c r="C2" s="115">
        <v>650548949</v>
      </c>
      <c r="D2" s="7" t="s">
        <v>25</v>
      </c>
      <c r="E2" s="12" t="s">
        <v>3402</v>
      </c>
      <c r="F2" s="7" t="s">
        <v>26</v>
      </c>
      <c r="G2" s="12" t="s">
        <v>3403</v>
      </c>
      <c r="H2" s="12" t="s">
        <v>27</v>
      </c>
      <c r="I2" s="7" t="s">
        <v>27</v>
      </c>
      <c r="J2" s="7" t="s">
        <v>27</v>
      </c>
      <c r="K2" s="7" t="s">
        <v>3404</v>
      </c>
      <c r="L2" s="7" t="s">
        <v>29</v>
      </c>
      <c r="M2" s="10" t="s">
        <v>31</v>
      </c>
      <c r="N2" s="13" t="s">
        <v>28</v>
      </c>
      <c r="O2" s="13" t="s">
        <v>3405</v>
      </c>
      <c r="P2" s="14" t="s">
        <v>3406</v>
      </c>
      <c r="Q2" s="13"/>
      <c r="R2" s="14">
        <v>93401</v>
      </c>
      <c r="S2" s="15" t="s">
        <v>3407</v>
      </c>
      <c r="T2" s="16">
        <v>42772</v>
      </c>
    </row>
    <row r="3" spans="1:20" ht="45" hidden="1" customHeight="1" x14ac:dyDescent="0.2">
      <c r="A3" s="13">
        <v>7403</v>
      </c>
      <c r="B3" s="7" t="s">
        <v>3408</v>
      </c>
      <c r="C3" s="115">
        <v>754310006</v>
      </c>
      <c r="D3" s="7" t="s">
        <v>3409</v>
      </c>
      <c r="E3" s="7" t="s">
        <v>3410</v>
      </c>
      <c r="F3" s="12" t="s">
        <v>3411</v>
      </c>
      <c r="G3" s="12" t="s">
        <v>3412</v>
      </c>
      <c r="H3" s="12" t="s">
        <v>3413</v>
      </c>
      <c r="I3" s="7" t="s">
        <v>3414</v>
      </c>
      <c r="J3" s="7" t="s">
        <v>3415</v>
      </c>
      <c r="K3" s="7" t="s">
        <v>3416</v>
      </c>
      <c r="L3" s="7" t="s">
        <v>3417</v>
      </c>
      <c r="M3" s="10" t="s">
        <v>32</v>
      </c>
      <c r="N3" s="13" t="s">
        <v>3418</v>
      </c>
      <c r="O3" s="14" t="s">
        <v>3419</v>
      </c>
      <c r="P3" s="14" t="s">
        <v>3420</v>
      </c>
      <c r="Q3" s="13"/>
      <c r="R3" s="14" t="s">
        <v>30</v>
      </c>
      <c r="S3" s="14" t="s">
        <v>3421</v>
      </c>
      <c r="T3" s="16">
        <v>39701</v>
      </c>
    </row>
    <row r="4" spans="1:20" ht="45" hidden="1" customHeight="1" x14ac:dyDescent="0.2">
      <c r="A4" s="13">
        <v>7589</v>
      </c>
      <c r="B4" s="7" t="s">
        <v>3422</v>
      </c>
      <c r="C4" s="115">
        <v>651076188</v>
      </c>
      <c r="D4" s="7" t="s">
        <v>33</v>
      </c>
      <c r="E4" s="7" t="s">
        <v>3423</v>
      </c>
      <c r="F4" s="12" t="s">
        <v>3424</v>
      </c>
      <c r="G4" s="12" t="s">
        <v>3425</v>
      </c>
      <c r="H4" s="12" t="s">
        <v>3426</v>
      </c>
      <c r="I4" s="7" t="s">
        <v>3427</v>
      </c>
      <c r="J4" s="12" t="s">
        <v>3428</v>
      </c>
      <c r="K4" s="7" t="s">
        <v>3429</v>
      </c>
      <c r="L4" s="7" t="s">
        <v>3430</v>
      </c>
      <c r="M4" s="10" t="s">
        <v>2453</v>
      </c>
      <c r="N4" s="13" t="s">
        <v>34</v>
      </c>
      <c r="O4" s="13" t="s">
        <v>3431</v>
      </c>
      <c r="P4" s="14" t="s">
        <v>3431</v>
      </c>
      <c r="Q4" s="13" t="s">
        <v>3431</v>
      </c>
      <c r="R4" s="14">
        <v>93401</v>
      </c>
      <c r="S4" s="14" t="s">
        <v>3432</v>
      </c>
      <c r="T4" s="16">
        <v>42352</v>
      </c>
    </row>
    <row r="5" spans="1:20" ht="45" hidden="1" customHeight="1" x14ac:dyDescent="0.2">
      <c r="A5" s="13">
        <v>6902</v>
      </c>
      <c r="B5" s="7" t="s">
        <v>35</v>
      </c>
      <c r="C5" s="115">
        <v>700516008</v>
      </c>
      <c r="D5" s="7" t="s">
        <v>33</v>
      </c>
      <c r="E5" s="7" t="s">
        <v>36</v>
      </c>
      <c r="F5" s="12" t="s">
        <v>2884</v>
      </c>
      <c r="G5" s="12" t="s">
        <v>37</v>
      </c>
      <c r="H5" s="12" t="s">
        <v>38</v>
      </c>
      <c r="I5" s="7" t="s">
        <v>39</v>
      </c>
      <c r="J5" s="7" t="s">
        <v>2886</v>
      </c>
      <c r="K5" s="7" t="s">
        <v>2885</v>
      </c>
      <c r="L5" s="7" t="s">
        <v>40</v>
      </c>
      <c r="M5" s="10" t="s">
        <v>31</v>
      </c>
      <c r="N5" s="13" t="s">
        <v>41</v>
      </c>
      <c r="O5" s="13" t="s">
        <v>42</v>
      </c>
      <c r="P5" s="14" t="s">
        <v>43</v>
      </c>
      <c r="Q5" s="13" t="s">
        <v>2478</v>
      </c>
      <c r="R5" s="14">
        <v>93401</v>
      </c>
      <c r="S5" s="14" t="s">
        <v>2632</v>
      </c>
      <c r="T5" s="16">
        <v>37970</v>
      </c>
    </row>
    <row r="6" spans="1:20" ht="45" hidden="1" customHeight="1" x14ac:dyDescent="0.2">
      <c r="A6" s="13">
        <v>7379</v>
      </c>
      <c r="B6" s="10" t="s">
        <v>44</v>
      </c>
      <c r="C6" s="115">
        <v>735972006</v>
      </c>
      <c r="D6" s="7" t="s">
        <v>33</v>
      </c>
      <c r="E6" s="7" t="s">
        <v>45</v>
      </c>
      <c r="F6" s="17" t="s">
        <v>3433</v>
      </c>
      <c r="G6" s="12" t="s">
        <v>46</v>
      </c>
      <c r="H6" s="12" t="s">
        <v>3035</v>
      </c>
      <c r="I6" s="7" t="s">
        <v>47</v>
      </c>
      <c r="J6" s="18" t="s">
        <v>2881</v>
      </c>
      <c r="K6" s="7" t="s">
        <v>3036</v>
      </c>
      <c r="L6" s="7" t="s">
        <v>48</v>
      </c>
      <c r="M6" s="10" t="s">
        <v>31</v>
      </c>
      <c r="N6" s="13" t="s">
        <v>49</v>
      </c>
      <c r="O6" s="13">
        <v>228798000</v>
      </c>
      <c r="P6" s="14" t="s">
        <v>2768</v>
      </c>
      <c r="Q6" s="13"/>
      <c r="R6" s="14" t="s">
        <v>50</v>
      </c>
      <c r="S6" s="15" t="s">
        <v>3434</v>
      </c>
      <c r="T6" s="16">
        <v>39381</v>
      </c>
    </row>
    <row r="7" spans="1:20" ht="45" hidden="1" customHeight="1" x14ac:dyDescent="0.2">
      <c r="A7" s="13">
        <v>1900</v>
      </c>
      <c r="B7" s="10" t="s">
        <v>3435</v>
      </c>
      <c r="C7" s="115">
        <v>702783003</v>
      </c>
      <c r="D7" s="7" t="s">
        <v>51</v>
      </c>
      <c r="E7" s="7" t="s">
        <v>3436</v>
      </c>
      <c r="F7" s="12" t="s">
        <v>3437</v>
      </c>
      <c r="G7" s="12" t="s">
        <v>3438</v>
      </c>
      <c r="H7" s="12" t="s">
        <v>3439</v>
      </c>
      <c r="I7" s="7" t="s">
        <v>3440</v>
      </c>
      <c r="J7" s="7" t="s">
        <v>3441</v>
      </c>
      <c r="K7" s="7" t="s">
        <v>3442</v>
      </c>
      <c r="L7" s="7" t="s">
        <v>3443</v>
      </c>
      <c r="M7" s="10" t="s">
        <v>133</v>
      </c>
      <c r="N7" s="13" t="s">
        <v>49</v>
      </c>
      <c r="O7" s="13" t="s">
        <v>3444</v>
      </c>
      <c r="P7" s="14" t="s">
        <v>3445</v>
      </c>
      <c r="Q7" s="13"/>
      <c r="R7" s="14" t="s">
        <v>52</v>
      </c>
      <c r="S7" s="14" t="s">
        <v>3446</v>
      </c>
      <c r="T7" s="16">
        <v>37970</v>
      </c>
    </row>
    <row r="8" spans="1:20" ht="45" hidden="1" customHeight="1" x14ac:dyDescent="0.2">
      <c r="A8" s="13">
        <v>50</v>
      </c>
      <c r="B8" s="10" t="s">
        <v>3447</v>
      </c>
      <c r="C8" s="115">
        <v>706357009</v>
      </c>
      <c r="D8" s="7" t="s">
        <v>33</v>
      </c>
      <c r="E8" s="7" t="s">
        <v>3448</v>
      </c>
      <c r="F8" s="12" t="s">
        <v>3449</v>
      </c>
      <c r="G8" s="12" t="s">
        <v>3450</v>
      </c>
      <c r="H8" s="12" t="s">
        <v>3451</v>
      </c>
      <c r="I8" s="7" t="s">
        <v>53</v>
      </c>
      <c r="J8" s="7" t="s">
        <v>3452</v>
      </c>
      <c r="K8" s="7" t="s">
        <v>3453</v>
      </c>
      <c r="L8" s="7" t="s">
        <v>3454</v>
      </c>
      <c r="M8" s="10" t="s">
        <v>32</v>
      </c>
      <c r="N8" s="13" t="s">
        <v>49</v>
      </c>
      <c r="O8" s="13" t="s">
        <v>3455</v>
      </c>
      <c r="P8" s="14" t="s">
        <v>3431</v>
      </c>
      <c r="Q8" s="13"/>
      <c r="R8" s="14" t="s">
        <v>30</v>
      </c>
      <c r="S8" s="14" t="s">
        <v>3456</v>
      </c>
      <c r="T8" s="16">
        <v>37970</v>
      </c>
    </row>
    <row r="9" spans="1:20" ht="45" hidden="1" customHeight="1" x14ac:dyDescent="0.2">
      <c r="A9" s="13">
        <v>6490</v>
      </c>
      <c r="B9" s="10" t="s">
        <v>3457</v>
      </c>
      <c r="C9" s="115">
        <v>710658005</v>
      </c>
      <c r="D9" s="7" t="s">
        <v>51</v>
      </c>
      <c r="E9" s="7" t="s">
        <v>3458</v>
      </c>
      <c r="F9" s="12" t="s">
        <v>3459</v>
      </c>
      <c r="G9" s="12" t="s">
        <v>3460</v>
      </c>
      <c r="H9" s="12" t="s">
        <v>3461</v>
      </c>
      <c r="I9" s="7" t="s">
        <v>3462</v>
      </c>
      <c r="J9" s="7" t="s">
        <v>3463</v>
      </c>
      <c r="K9" s="7" t="s">
        <v>3464</v>
      </c>
      <c r="L9" s="7" t="s">
        <v>3465</v>
      </c>
      <c r="M9" s="10" t="s">
        <v>2452</v>
      </c>
      <c r="N9" s="13" t="s">
        <v>3466</v>
      </c>
      <c r="O9" s="13" t="s">
        <v>3467</v>
      </c>
      <c r="P9" s="14" t="s">
        <v>3468</v>
      </c>
      <c r="Q9" s="13"/>
      <c r="R9" s="14">
        <v>93401</v>
      </c>
      <c r="S9" s="14" t="s">
        <v>3469</v>
      </c>
      <c r="T9" s="16">
        <v>37970</v>
      </c>
    </row>
    <row r="10" spans="1:20" ht="45" hidden="1" customHeight="1" x14ac:dyDescent="0.2">
      <c r="A10" s="13">
        <v>1910</v>
      </c>
      <c r="B10" s="10" t="s">
        <v>3470</v>
      </c>
      <c r="C10" s="115">
        <v>710002002</v>
      </c>
      <c r="D10" s="7" t="s">
        <v>51</v>
      </c>
      <c r="E10" s="7" t="s">
        <v>3471</v>
      </c>
      <c r="F10" s="12" t="s">
        <v>3472</v>
      </c>
      <c r="G10" s="12" t="s">
        <v>3473</v>
      </c>
      <c r="H10" s="12" t="s">
        <v>3474</v>
      </c>
      <c r="I10" s="7" t="s">
        <v>3475</v>
      </c>
      <c r="J10" s="7" t="s">
        <v>3476</v>
      </c>
      <c r="K10" s="7" t="s">
        <v>3477</v>
      </c>
      <c r="L10" s="7" t="s">
        <v>3478</v>
      </c>
      <c r="M10" s="10" t="s">
        <v>226</v>
      </c>
      <c r="N10" s="13" t="s">
        <v>3479</v>
      </c>
      <c r="O10" s="13" t="s">
        <v>3480</v>
      </c>
      <c r="P10" s="14" t="s">
        <v>3431</v>
      </c>
      <c r="Q10" s="13"/>
      <c r="R10" s="14">
        <v>93401</v>
      </c>
      <c r="S10" s="14" t="s">
        <v>3481</v>
      </c>
      <c r="T10" s="16">
        <v>37970</v>
      </c>
    </row>
    <row r="11" spans="1:20" ht="45" hidden="1" customHeight="1" x14ac:dyDescent="0.2">
      <c r="A11" s="13">
        <v>25</v>
      </c>
      <c r="B11" s="10" t="s">
        <v>3482</v>
      </c>
      <c r="C11" s="115">
        <v>712763000</v>
      </c>
      <c r="D11" s="7" t="s">
        <v>51</v>
      </c>
      <c r="E11" s="7" t="s">
        <v>3483</v>
      </c>
      <c r="F11" s="12" t="s">
        <v>3484</v>
      </c>
      <c r="G11" s="12" t="s">
        <v>3485</v>
      </c>
      <c r="H11" s="12" t="s">
        <v>3486</v>
      </c>
      <c r="I11" s="7" t="s">
        <v>54</v>
      </c>
      <c r="J11" s="7" t="s">
        <v>3487</v>
      </c>
      <c r="K11" s="7" t="s">
        <v>3488</v>
      </c>
      <c r="L11" s="7" t="s">
        <v>3489</v>
      </c>
      <c r="M11" s="10" t="s">
        <v>310</v>
      </c>
      <c r="N11" s="13" t="s">
        <v>55</v>
      </c>
      <c r="O11" s="13" t="s">
        <v>3431</v>
      </c>
      <c r="P11" s="14" t="s">
        <v>3431</v>
      </c>
      <c r="Q11" s="13"/>
      <c r="R11" s="14" t="s">
        <v>52</v>
      </c>
      <c r="S11" s="14" t="s">
        <v>3490</v>
      </c>
      <c r="T11" s="16">
        <v>37970</v>
      </c>
    </row>
    <row r="12" spans="1:20" ht="45" hidden="1" customHeight="1" x14ac:dyDescent="0.2">
      <c r="A12" s="13">
        <v>1850</v>
      </c>
      <c r="B12" s="10" t="s">
        <v>3491</v>
      </c>
      <c r="C12" s="115">
        <v>820273001</v>
      </c>
      <c r="D12" s="7" t="s">
        <v>33</v>
      </c>
      <c r="E12" s="7" t="s">
        <v>3492</v>
      </c>
      <c r="F12" s="12" t="s">
        <v>3493</v>
      </c>
      <c r="G12" s="12" t="s">
        <v>3494</v>
      </c>
      <c r="H12" s="12" t="s">
        <v>3495</v>
      </c>
      <c r="I12" s="7" t="s">
        <v>3475</v>
      </c>
      <c r="J12" s="7" t="s">
        <v>3496</v>
      </c>
      <c r="K12" s="7" t="s">
        <v>3497</v>
      </c>
      <c r="L12" s="7" t="s">
        <v>3498</v>
      </c>
      <c r="M12" s="10" t="s">
        <v>31</v>
      </c>
      <c r="N12" s="13" t="s">
        <v>49</v>
      </c>
      <c r="O12" s="13" t="s">
        <v>3499</v>
      </c>
      <c r="P12" s="14" t="s">
        <v>3445</v>
      </c>
      <c r="Q12" s="13"/>
      <c r="R12" s="14" t="s">
        <v>52</v>
      </c>
      <c r="S12" s="14" t="s">
        <v>3500</v>
      </c>
      <c r="T12" s="16">
        <v>37970</v>
      </c>
    </row>
    <row r="13" spans="1:20" ht="45" hidden="1" customHeight="1" x14ac:dyDescent="0.2">
      <c r="A13" s="13">
        <v>5550</v>
      </c>
      <c r="B13" s="10" t="s">
        <v>3501</v>
      </c>
      <c r="C13" s="115" t="s">
        <v>8006</v>
      </c>
      <c r="D13" s="7" t="s">
        <v>56</v>
      </c>
      <c r="E13" s="7" t="s">
        <v>57</v>
      </c>
      <c r="F13" s="12" t="s">
        <v>26</v>
      </c>
      <c r="G13" s="12" t="s">
        <v>58</v>
      </c>
      <c r="H13" s="12" t="s">
        <v>27</v>
      </c>
      <c r="I13" s="7" t="s">
        <v>3502</v>
      </c>
      <c r="J13" s="7"/>
      <c r="K13" s="7" t="s">
        <v>3503</v>
      </c>
      <c r="L13" s="7" t="s">
        <v>3504</v>
      </c>
      <c r="M13" s="10" t="s">
        <v>310</v>
      </c>
      <c r="N13" s="13" t="s">
        <v>647</v>
      </c>
      <c r="O13" s="13"/>
      <c r="P13" s="14"/>
      <c r="Q13" s="13" t="s">
        <v>3505</v>
      </c>
      <c r="R13" s="14">
        <v>93910</v>
      </c>
      <c r="S13" s="19" t="s">
        <v>3506</v>
      </c>
      <c r="T13" s="16">
        <v>37970</v>
      </c>
    </row>
    <row r="14" spans="1:20" ht="45" hidden="1" customHeight="1" x14ac:dyDescent="0.2">
      <c r="A14" s="13">
        <v>6928</v>
      </c>
      <c r="B14" s="10" t="s">
        <v>3507</v>
      </c>
      <c r="C14" s="115">
        <v>800665000</v>
      </c>
      <c r="D14" s="7" t="s">
        <v>58</v>
      </c>
      <c r="E14" s="7" t="s">
        <v>57</v>
      </c>
      <c r="F14" s="12" t="s">
        <v>26</v>
      </c>
      <c r="G14" s="12" t="s">
        <v>58</v>
      </c>
      <c r="H14" s="12" t="s">
        <v>27</v>
      </c>
      <c r="I14" s="7"/>
      <c r="J14" s="7"/>
      <c r="K14" s="7" t="s">
        <v>3508</v>
      </c>
      <c r="L14" s="7" t="s">
        <v>3509</v>
      </c>
      <c r="M14" s="10" t="s">
        <v>133</v>
      </c>
      <c r="N14" s="13" t="s">
        <v>60</v>
      </c>
      <c r="O14" s="13" t="s">
        <v>3510</v>
      </c>
      <c r="P14" s="14"/>
      <c r="Q14" s="13"/>
      <c r="R14" s="14">
        <v>93910</v>
      </c>
      <c r="S14" s="14" t="s">
        <v>3511</v>
      </c>
      <c r="T14" s="16">
        <v>37970</v>
      </c>
    </row>
    <row r="15" spans="1:20" ht="45" hidden="1" customHeight="1" x14ac:dyDescent="0.2">
      <c r="A15" s="13">
        <v>100</v>
      </c>
      <c r="B15" s="10" t="s">
        <v>3512</v>
      </c>
      <c r="C15" s="115">
        <v>702085004</v>
      </c>
      <c r="D15" s="7" t="s">
        <v>56</v>
      </c>
      <c r="E15" s="7" t="s">
        <v>57</v>
      </c>
      <c r="F15" s="12" t="s">
        <v>26</v>
      </c>
      <c r="G15" s="12" t="s">
        <v>3513</v>
      </c>
      <c r="H15" s="12"/>
      <c r="I15" s="7"/>
      <c r="J15" s="7"/>
      <c r="K15" s="7" t="s">
        <v>3514</v>
      </c>
      <c r="L15" s="7" t="s">
        <v>3515</v>
      </c>
      <c r="M15" s="10" t="s">
        <v>2452</v>
      </c>
      <c r="N15" s="13" t="s">
        <v>3516</v>
      </c>
      <c r="O15" s="13"/>
      <c r="P15" s="14"/>
      <c r="Q15" s="13"/>
      <c r="R15" s="14" t="s">
        <v>3517</v>
      </c>
      <c r="S15" s="14" t="s">
        <v>3518</v>
      </c>
      <c r="T15" s="16">
        <v>37970</v>
      </c>
    </row>
    <row r="16" spans="1:20" ht="45" hidden="1" customHeight="1" x14ac:dyDescent="0.2">
      <c r="A16" s="13">
        <v>400</v>
      </c>
      <c r="B16" s="10" t="s">
        <v>61</v>
      </c>
      <c r="C16" s="115">
        <v>700134407</v>
      </c>
      <c r="D16" s="7" t="s">
        <v>51</v>
      </c>
      <c r="E16" s="7" t="s">
        <v>62</v>
      </c>
      <c r="F16" s="12" t="s">
        <v>2806</v>
      </c>
      <c r="G16" s="12" t="s">
        <v>63</v>
      </c>
      <c r="H16" s="12" t="s">
        <v>2807</v>
      </c>
      <c r="I16" s="7" t="s">
        <v>64</v>
      </c>
      <c r="J16" s="7" t="s">
        <v>2808</v>
      </c>
      <c r="K16" s="7" t="s">
        <v>65</v>
      </c>
      <c r="L16" s="7" t="s">
        <v>66</v>
      </c>
      <c r="M16" s="10" t="s">
        <v>226</v>
      </c>
      <c r="N16" s="13" t="s">
        <v>87</v>
      </c>
      <c r="O16" s="13" t="s">
        <v>68</v>
      </c>
      <c r="P16" s="14" t="s">
        <v>67</v>
      </c>
      <c r="Q16" s="13"/>
      <c r="R16" s="14">
        <v>93401</v>
      </c>
      <c r="S16" s="14" t="s">
        <v>2859</v>
      </c>
      <c r="T16" s="16">
        <v>37970</v>
      </c>
    </row>
    <row r="17" spans="1:20" ht="45" hidden="1" customHeight="1" x14ac:dyDescent="0.2">
      <c r="A17" s="13">
        <v>225</v>
      </c>
      <c r="B17" s="10" t="s">
        <v>69</v>
      </c>
      <c r="C17" s="115">
        <v>704164009</v>
      </c>
      <c r="D17" s="7" t="s">
        <v>33</v>
      </c>
      <c r="E17" s="7" t="s">
        <v>70</v>
      </c>
      <c r="F17" s="12" t="s">
        <v>2809</v>
      </c>
      <c r="G17" s="12" t="s">
        <v>70</v>
      </c>
      <c r="H17" s="12" t="s">
        <v>2810</v>
      </c>
      <c r="I17" s="7" t="s">
        <v>2812</v>
      </c>
      <c r="J17" s="7" t="s">
        <v>2811</v>
      </c>
      <c r="K17" s="7" t="s">
        <v>71</v>
      </c>
      <c r="L17" s="7" t="s">
        <v>73</v>
      </c>
      <c r="M17" s="10" t="s">
        <v>310</v>
      </c>
      <c r="N17" s="13" t="s">
        <v>74</v>
      </c>
      <c r="O17" s="13" t="s">
        <v>72</v>
      </c>
      <c r="P17" s="14"/>
      <c r="Q17" s="13"/>
      <c r="R17" s="14" t="s">
        <v>50</v>
      </c>
      <c r="S17" s="14" t="s">
        <v>75</v>
      </c>
      <c r="T17" s="16">
        <v>37970</v>
      </c>
    </row>
    <row r="18" spans="1:20" ht="45" hidden="1" customHeight="1" x14ac:dyDescent="0.2">
      <c r="A18" s="13">
        <v>7070</v>
      </c>
      <c r="B18" s="10" t="s">
        <v>2634</v>
      </c>
      <c r="C18" s="115">
        <v>718395003</v>
      </c>
      <c r="D18" s="7" t="s">
        <v>51</v>
      </c>
      <c r="E18" s="7" t="s">
        <v>76</v>
      </c>
      <c r="F18" s="12" t="s">
        <v>77</v>
      </c>
      <c r="G18" s="12" t="s">
        <v>78</v>
      </c>
      <c r="H18" s="12" t="s">
        <v>2495</v>
      </c>
      <c r="I18" s="7" t="s">
        <v>79</v>
      </c>
      <c r="J18" s="7" t="s">
        <v>2496</v>
      </c>
      <c r="K18" s="7" t="s">
        <v>2497</v>
      </c>
      <c r="L18" s="19" t="s">
        <v>2498</v>
      </c>
      <c r="M18" s="13" t="s">
        <v>224</v>
      </c>
      <c r="N18" s="13" t="s">
        <v>80</v>
      </c>
      <c r="O18" s="13" t="s">
        <v>2499</v>
      </c>
      <c r="P18" s="14" t="s">
        <v>2500</v>
      </c>
      <c r="Q18" s="13"/>
      <c r="R18" s="14">
        <v>93401</v>
      </c>
      <c r="S18" s="19" t="s">
        <v>2635</v>
      </c>
      <c r="T18" s="16">
        <v>37970</v>
      </c>
    </row>
    <row r="19" spans="1:20" ht="45" hidden="1" customHeight="1" x14ac:dyDescent="0.2">
      <c r="A19" s="13">
        <v>7333</v>
      </c>
      <c r="B19" s="10" t="s">
        <v>3519</v>
      </c>
      <c r="C19" s="115">
        <v>737319008</v>
      </c>
      <c r="D19" s="7" t="s">
        <v>51</v>
      </c>
      <c r="E19" s="7" t="s">
        <v>3520</v>
      </c>
      <c r="F19" s="12" t="s">
        <v>3521</v>
      </c>
      <c r="G19" s="12" t="s">
        <v>3522</v>
      </c>
      <c r="H19" s="12" t="s">
        <v>3523</v>
      </c>
      <c r="I19" s="7" t="s">
        <v>81</v>
      </c>
      <c r="J19" s="7" t="s">
        <v>3524</v>
      </c>
      <c r="K19" s="7" t="s">
        <v>3525</v>
      </c>
      <c r="L19" s="7" t="s">
        <v>3526</v>
      </c>
      <c r="M19" s="10" t="s">
        <v>32</v>
      </c>
      <c r="N19" s="13" t="s">
        <v>82</v>
      </c>
      <c r="O19" s="13" t="s">
        <v>3527</v>
      </c>
      <c r="P19" s="14" t="s">
        <v>3528</v>
      </c>
      <c r="Q19" s="13"/>
      <c r="R19" s="14" t="s">
        <v>52</v>
      </c>
      <c r="S19" s="14" t="s">
        <v>3529</v>
      </c>
      <c r="T19" s="16">
        <v>38950</v>
      </c>
    </row>
    <row r="20" spans="1:20" ht="45" hidden="1" customHeight="1" x14ac:dyDescent="0.2">
      <c r="A20" s="13">
        <v>250</v>
      </c>
      <c r="B20" s="10" t="s">
        <v>83</v>
      </c>
      <c r="C20" s="115">
        <v>818329008</v>
      </c>
      <c r="D20" s="7" t="s">
        <v>51</v>
      </c>
      <c r="E20" s="7" t="s">
        <v>84</v>
      </c>
      <c r="F20" s="12" t="s">
        <v>2988</v>
      </c>
      <c r="G20" s="12" t="s">
        <v>85</v>
      </c>
      <c r="H20" s="12" t="s">
        <v>2990</v>
      </c>
      <c r="I20" s="7" t="s">
        <v>86</v>
      </c>
      <c r="J20" s="20" t="s">
        <v>2992</v>
      </c>
      <c r="K20" s="7" t="s">
        <v>2991</v>
      </c>
      <c r="L20" s="7" t="s">
        <v>2989</v>
      </c>
      <c r="M20" s="10" t="s">
        <v>226</v>
      </c>
      <c r="N20" s="13" t="s">
        <v>87</v>
      </c>
      <c r="O20" s="13" t="s">
        <v>88</v>
      </c>
      <c r="P20" s="14" t="s">
        <v>89</v>
      </c>
      <c r="Q20" s="13"/>
      <c r="R20" s="14">
        <v>93401</v>
      </c>
      <c r="S20" s="14" t="s">
        <v>2999</v>
      </c>
      <c r="T20" s="16">
        <v>37970</v>
      </c>
    </row>
    <row r="21" spans="1:20" ht="45" hidden="1" customHeight="1" x14ac:dyDescent="0.2">
      <c r="A21" s="13">
        <v>450</v>
      </c>
      <c r="B21" s="10" t="s">
        <v>3530</v>
      </c>
      <c r="C21" s="115">
        <v>702265002</v>
      </c>
      <c r="D21" s="7" t="s">
        <v>51</v>
      </c>
      <c r="E21" s="7" t="s">
        <v>3531</v>
      </c>
      <c r="F21" s="12" t="s">
        <v>3532</v>
      </c>
      <c r="G21" s="12" t="s">
        <v>3533</v>
      </c>
      <c r="H21" s="12" t="s">
        <v>3534</v>
      </c>
      <c r="I21" s="7" t="s">
        <v>53</v>
      </c>
      <c r="J21" s="7" t="s">
        <v>3535</v>
      </c>
      <c r="K21" s="7" t="s">
        <v>3536</v>
      </c>
      <c r="L21" s="7" t="s">
        <v>3537</v>
      </c>
      <c r="M21" s="10" t="s">
        <v>224</v>
      </c>
      <c r="N21" s="13" t="s">
        <v>3538</v>
      </c>
      <c r="O21" s="13" t="s">
        <v>3538</v>
      </c>
      <c r="P21" s="14" t="s">
        <v>3539</v>
      </c>
      <c r="Q21" s="13"/>
      <c r="R21" s="14">
        <v>93401</v>
      </c>
      <c r="S21" s="14" t="s">
        <v>3540</v>
      </c>
      <c r="T21" s="16">
        <v>37970</v>
      </c>
    </row>
    <row r="22" spans="1:20" ht="45" hidden="1" customHeight="1" x14ac:dyDescent="0.2">
      <c r="A22" s="13">
        <v>870</v>
      </c>
      <c r="B22" s="10" t="s">
        <v>3541</v>
      </c>
      <c r="C22" s="115">
        <v>712382007</v>
      </c>
      <c r="D22" s="7" t="s">
        <v>33</v>
      </c>
      <c r="E22" s="7" t="s">
        <v>3542</v>
      </c>
      <c r="F22" s="12" t="s">
        <v>3543</v>
      </c>
      <c r="G22" s="12" t="s">
        <v>3544</v>
      </c>
      <c r="H22" s="12" t="s">
        <v>3545</v>
      </c>
      <c r="I22" s="7" t="s">
        <v>3546</v>
      </c>
      <c r="J22" s="7" t="s">
        <v>3547</v>
      </c>
      <c r="K22" s="7" t="s">
        <v>3548</v>
      </c>
      <c r="L22" s="7" t="s">
        <v>3549</v>
      </c>
      <c r="M22" s="10" t="s">
        <v>32</v>
      </c>
      <c r="N22" s="13" t="s">
        <v>91</v>
      </c>
      <c r="O22" s="13" t="s">
        <v>3550</v>
      </c>
      <c r="P22" s="14"/>
      <c r="Q22" s="13"/>
      <c r="R22" s="14" t="s">
        <v>30</v>
      </c>
      <c r="S22" s="14" t="s">
        <v>3551</v>
      </c>
      <c r="T22" s="16">
        <v>37970</v>
      </c>
    </row>
    <row r="23" spans="1:20" ht="45" hidden="1" customHeight="1" x14ac:dyDescent="0.2">
      <c r="A23" s="13">
        <v>6540</v>
      </c>
      <c r="B23" s="10" t="s">
        <v>3552</v>
      </c>
      <c r="C23" s="115">
        <v>716592006</v>
      </c>
      <c r="D23" s="7" t="s">
        <v>33</v>
      </c>
      <c r="E23" s="7" t="s">
        <v>3553</v>
      </c>
      <c r="F23" s="12" t="s">
        <v>3554</v>
      </c>
      <c r="G23" s="12" t="s">
        <v>3555</v>
      </c>
      <c r="H23" s="12" t="s">
        <v>3556</v>
      </c>
      <c r="I23" s="7" t="s">
        <v>3557</v>
      </c>
      <c r="J23" s="7" t="s">
        <v>3558</v>
      </c>
      <c r="K23" s="7" t="s">
        <v>3559</v>
      </c>
      <c r="L23" s="7" t="s">
        <v>3560</v>
      </c>
      <c r="M23" s="10" t="s">
        <v>133</v>
      </c>
      <c r="N23" s="13" t="s">
        <v>60</v>
      </c>
      <c r="O23" s="13" t="s">
        <v>3561</v>
      </c>
      <c r="P23" s="14" t="s">
        <v>3562</v>
      </c>
      <c r="Q23" s="13"/>
      <c r="R23" s="14" t="s">
        <v>30</v>
      </c>
      <c r="S23" s="14" t="s">
        <v>3563</v>
      </c>
      <c r="T23" s="16">
        <v>37970</v>
      </c>
    </row>
    <row r="24" spans="1:20" ht="45" hidden="1" customHeight="1" x14ac:dyDescent="0.2">
      <c r="A24" s="13">
        <v>1200</v>
      </c>
      <c r="B24" s="10" t="s">
        <v>92</v>
      </c>
      <c r="C24" s="115">
        <v>702002001</v>
      </c>
      <c r="D24" s="7" t="s">
        <v>93</v>
      </c>
      <c r="E24" s="7" t="s">
        <v>94</v>
      </c>
      <c r="F24" s="12" t="s">
        <v>26</v>
      </c>
      <c r="G24" s="12" t="s">
        <v>95</v>
      </c>
      <c r="H24" s="12" t="s">
        <v>27</v>
      </c>
      <c r="I24" s="7"/>
      <c r="J24" s="7"/>
      <c r="K24" s="7" t="s">
        <v>96</v>
      </c>
      <c r="L24" s="7" t="s">
        <v>97</v>
      </c>
      <c r="M24" s="10" t="s">
        <v>31</v>
      </c>
      <c r="N24" s="13" t="s">
        <v>98</v>
      </c>
      <c r="O24" s="13" t="s">
        <v>2718</v>
      </c>
      <c r="P24" s="14" t="s">
        <v>2717</v>
      </c>
      <c r="Q24" s="13"/>
      <c r="R24" s="14" t="s">
        <v>99</v>
      </c>
      <c r="S24" s="14" t="s">
        <v>2860</v>
      </c>
      <c r="T24" s="16">
        <v>37956</v>
      </c>
    </row>
    <row r="25" spans="1:20" ht="45" hidden="1" customHeight="1" x14ac:dyDescent="0.2">
      <c r="A25" s="13">
        <v>3844</v>
      </c>
      <c r="B25" s="10" t="s">
        <v>3564</v>
      </c>
      <c r="C25" s="115">
        <v>531710509</v>
      </c>
      <c r="D25" s="7" t="s">
        <v>51</v>
      </c>
      <c r="E25" s="7" t="s">
        <v>3565</v>
      </c>
      <c r="F25" s="12" t="s">
        <v>3566</v>
      </c>
      <c r="G25" s="12" t="s">
        <v>3567</v>
      </c>
      <c r="H25" s="12" t="s">
        <v>3568</v>
      </c>
      <c r="I25" s="7" t="s">
        <v>3569</v>
      </c>
      <c r="J25" s="7" t="s">
        <v>3570</v>
      </c>
      <c r="K25" s="7" t="s">
        <v>3571</v>
      </c>
      <c r="L25" s="7" t="s">
        <v>3572</v>
      </c>
      <c r="M25" s="10" t="s">
        <v>133</v>
      </c>
      <c r="N25" s="13" t="s">
        <v>3573</v>
      </c>
      <c r="O25" s="13" t="s">
        <v>3574</v>
      </c>
      <c r="P25" s="14"/>
      <c r="Q25" s="13"/>
      <c r="R25" s="14">
        <v>93401</v>
      </c>
      <c r="S25" s="14" t="s">
        <v>3575</v>
      </c>
      <c r="T25" s="16">
        <v>37960</v>
      </c>
    </row>
    <row r="26" spans="1:20" ht="45" hidden="1" customHeight="1" x14ac:dyDescent="0.2">
      <c r="A26" s="13">
        <v>6760</v>
      </c>
      <c r="B26" s="10" t="s">
        <v>100</v>
      </c>
      <c r="C26" s="115">
        <v>718362008</v>
      </c>
      <c r="D26" s="7" t="s">
        <v>51</v>
      </c>
      <c r="E26" s="7" t="s">
        <v>101</v>
      </c>
      <c r="F26" s="12" t="s">
        <v>2769</v>
      </c>
      <c r="G26" s="12" t="s">
        <v>102</v>
      </c>
      <c r="H26" s="12" t="s">
        <v>103</v>
      </c>
      <c r="I26" s="7" t="s">
        <v>104</v>
      </c>
      <c r="J26" s="7" t="s">
        <v>2796</v>
      </c>
      <c r="K26" s="7" t="s">
        <v>2797</v>
      </c>
      <c r="L26" s="7" t="s">
        <v>2772</v>
      </c>
      <c r="M26" s="10" t="s">
        <v>226</v>
      </c>
      <c r="N26" s="13" t="s">
        <v>87</v>
      </c>
      <c r="O26" s="13" t="s">
        <v>2770</v>
      </c>
      <c r="P26" s="14" t="s">
        <v>2771</v>
      </c>
      <c r="Q26" s="13"/>
      <c r="R26" s="14" t="s">
        <v>52</v>
      </c>
      <c r="S26" s="14" t="s">
        <v>2795</v>
      </c>
      <c r="T26" s="16">
        <v>37970</v>
      </c>
    </row>
    <row r="27" spans="1:20" ht="45" hidden="1" customHeight="1" x14ac:dyDescent="0.2">
      <c r="A27" s="13">
        <v>7015</v>
      </c>
      <c r="B27" s="10" t="s">
        <v>105</v>
      </c>
      <c r="C27" s="115">
        <v>745046002</v>
      </c>
      <c r="D27" s="7" t="s">
        <v>25</v>
      </c>
      <c r="E27" s="7" t="s">
        <v>106</v>
      </c>
      <c r="F27" s="12" t="s">
        <v>26</v>
      </c>
      <c r="G27" s="12" t="s">
        <v>107</v>
      </c>
      <c r="H27" s="12" t="s">
        <v>55</v>
      </c>
      <c r="I27" s="7"/>
      <c r="J27" s="7"/>
      <c r="K27" s="7" t="s">
        <v>108</v>
      </c>
      <c r="L27" s="7" t="s">
        <v>29</v>
      </c>
      <c r="M27" s="10" t="s">
        <v>31</v>
      </c>
      <c r="N27" s="13" t="s">
        <v>271</v>
      </c>
      <c r="O27" s="13" t="s">
        <v>109</v>
      </c>
      <c r="P27" s="14" t="s">
        <v>110</v>
      </c>
      <c r="Q27" s="13"/>
      <c r="R27" s="14">
        <v>93401</v>
      </c>
      <c r="S27" s="15" t="s">
        <v>3105</v>
      </c>
      <c r="T27" s="16">
        <v>37970</v>
      </c>
    </row>
    <row r="28" spans="1:20" ht="45" hidden="1" customHeight="1" x14ac:dyDescent="0.2">
      <c r="A28" s="13">
        <v>900</v>
      </c>
      <c r="B28" s="10" t="s">
        <v>3576</v>
      </c>
      <c r="C28" s="115">
        <v>700156427</v>
      </c>
      <c r="D28" s="7" t="s">
        <v>93</v>
      </c>
      <c r="E28" s="7" t="s">
        <v>94</v>
      </c>
      <c r="F28" s="12" t="s">
        <v>26</v>
      </c>
      <c r="G28" s="12" t="s">
        <v>95</v>
      </c>
      <c r="H28" s="12" t="s">
        <v>27</v>
      </c>
      <c r="I28" s="7"/>
      <c r="J28" s="7"/>
      <c r="K28" s="7" t="s">
        <v>3577</v>
      </c>
      <c r="L28" s="7" t="s">
        <v>3578</v>
      </c>
      <c r="M28" s="10" t="s">
        <v>31</v>
      </c>
      <c r="N28" s="13" t="s">
        <v>673</v>
      </c>
      <c r="O28" s="13" t="s">
        <v>3579</v>
      </c>
      <c r="P28" s="14" t="s">
        <v>3580</v>
      </c>
      <c r="Q28" s="13"/>
      <c r="R28" s="14" t="s">
        <v>112</v>
      </c>
      <c r="S28" s="14" t="s">
        <v>3581</v>
      </c>
      <c r="T28" s="16">
        <v>37970</v>
      </c>
    </row>
    <row r="29" spans="1:20" ht="45" hidden="1" customHeight="1" x14ac:dyDescent="0.2">
      <c r="A29" s="13">
        <v>950</v>
      </c>
      <c r="B29" s="10" t="s">
        <v>3582</v>
      </c>
      <c r="C29" s="115">
        <v>703481000</v>
      </c>
      <c r="D29" s="7" t="s">
        <v>93</v>
      </c>
      <c r="E29" s="7" t="s">
        <v>3583</v>
      </c>
      <c r="F29" s="12" t="s">
        <v>26</v>
      </c>
      <c r="G29" s="12" t="s">
        <v>95</v>
      </c>
      <c r="H29" s="12" t="s">
        <v>27</v>
      </c>
      <c r="I29" s="7"/>
      <c r="J29" s="7"/>
      <c r="K29" s="7" t="s">
        <v>3584</v>
      </c>
      <c r="L29" s="7" t="s">
        <v>3585</v>
      </c>
      <c r="M29" s="10" t="s">
        <v>2453</v>
      </c>
      <c r="N29" s="13" t="s">
        <v>3586</v>
      </c>
      <c r="O29" s="13" t="s">
        <v>3587</v>
      </c>
      <c r="P29" s="14" t="s">
        <v>3588</v>
      </c>
      <c r="Q29" s="13"/>
      <c r="R29" s="14">
        <v>93910</v>
      </c>
      <c r="S29" s="14" t="s">
        <v>3589</v>
      </c>
      <c r="T29" s="16">
        <v>37970</v>
      </c>
    </row>
    <row r="30" spans="1:20" ht="45" hidden="1" customHeight="1" x14ac:dyDescent="0.2">
      <c r="A30" s="13">
        <v>1700</v>
      </c>
      <c r="B30" s="10" t="s">
        <v>3590</v>
      </c>
      <c r="C30" s="115">
        <v>825359001</v>
      </c>
      <c r="D30" s="7" t="s">
        <v>93</v>
      </c>
      <c r="E30" s="7" t="s">
        <v>94</v>
      </c>
      <c r="F30" s="12" t="s">
        <v>26</v>
      </c>
      <c r="G30" s="12" t="s">
        <v>95</v>
      </c>
      <c r="H30" s="12" t="s">
        <v>27</v>
      </c>
      <c r="I30" s="7"/>
      <c r="J30" s="7"/>
      <c r="K30" s="7" t="s">
        <v>3591</v>
      </c>
      <c r="L30" s="7" t="s">
        <v>3592</v>
      </c>
      <c r="M30" s="10" t="s">
        <v>31</v>
      </c>
      <c r="N30" s="13" t="s">
        <v>3593</v>
      </c>
      <c r="O30" s="13" t="s">
        <v>3594</v>
      </c>
      <c r="P30" s="14"/>
      <c r="Q30" s="13"/>
      <c r="R30" s="14" t="s">
        <v>99</v>
      </c>
      <c r="S30" s="14" t="s">
        <v>3595</v>
      </c>
      <c r="T30" s="16">
        <v>37970</v>
      </c>
    </row>
    <row r="31" spans="1:20" ht="45" customHeight="1" x14ac:dyDescent="0.2">
      <c r="A31" s="13">
        <v>1050</v>
      </c>
      <c r="B31" s="10" t="s">
        <v>113</v>
      </c>
      <c r="C31" s="115">
        <v>700006700</v>
      </c>
      <c r="D31" s="7" t="s">
        <v>114</v>
      </c>
      <c r="E31" s="7" t="s">
        <v>115</v>
      </c>
      <c r="F31" s="12" t="s">
        <v>26</v>
      </c>
      <c r="G31" s="12" t="s">
        <v>95</v>
      </c>
      <c r="H31" s="12" t="s">
        <v>27</v>
      </c>
      <c r="I31" s="7"/>
      <c r="J31" s="7"/>
      <c r="K31" s="7" t="s">
        <v>116</v>
      </c>
      <c r="L31" s="7" t="s">
        <v>119</v>
      </c>
      <c r="M31" s="10" t="s">
        <v>31</v>
      </c>
      <c r="N31" s="13" t="s">
        <v>2719</v>
      </c>
      <c r="O31" s="13" t="s">
        <v>118</v>
      </c>
      <c r="P31" s="14" t="s">
        <v>117</v>
      </c>
      <c r="Q31" s="21" t="s">
        <v>2720</v>
      </c>
      <c r="R31" s="14" t="s">
        <v>120</v>
      </c>
      <c r="S31" s="15" t="s">
        <v>3103</v>
      </c>
      <c r="T31" s="16">
        <v>37970</v>
      </c>
    </row>
    <row r="32" spans="1:20" ht="45" hidden="1" customHeight="1" x14ac:dyDescent="0.2">
      <c r="A32" s="13">
        <v>6861</v>
      </c>
      <c r="B32" s="10" t="s">
        <v>3596</v>
      </c>
      <c r="C32" s="115">
        <v>706363009</v>
      </c>
      <c r="D32" s="7" t="s">
        <v>93</v>
      </c>
      <c r="E32" s="7" t="s">
        <v>121</v>
      </c>
      <c r="F32" s="12" t="s">
        <v>26</v>
      </c>
      <c r="G32" s="12" t="s">
        <v>95</v>
      </c>
      <c r="H32" s="12" t="s">
        <v>27</v>
      </c>
      <c r="I32" s="7"/>
      <c r="J32" s="7"/>
      <c r="K32" s="7" t="s">
        <v>3597</v>
      </c>
      <c r="L32" s="7" t="s">
        <v>3598</v>
      </c>
      <c r="M32" s="10" t="s">
        <v>2454</v>
      </c>
      <c r="N32" s="13" t="s">
        <v>3599</v>
      </c>
      <c r="O32" s="13" t="s">
        <v>3600</v>
      </c>
      <c r="P32" s="14" t="s">
        <v>3601</v>
      </c>
      <c r="Q32" s="13"/>
      <c r="R32" s="14" t="s">
        <v>99</v>
      </c>
      <c r="S32" s="14" t="s">
        <v>3602</v>
      </c>
      <c r="T32" s="16">
        <v>37970</v>
      </c>
    </row>
    <row r="33" spans="1:20" ht="45" hidden="1" customHeight="1" x14ac:dyDescent="0.2">
      <c r="A33" s="13">
        <v>1100</v>
      </c>
      <c r="B33" s="10" t="s">
        <v>3603</v>
      </c>
      <c r="C33" s="115">
        <v>813748002</v>
      </c>
      <c r="D33" s="7" t="s">
        <v>93</v>
      </c>
      <c r="E33" s="7" t="s">
        <v>3604</v>
      </c>
      <c r="F33" s="12" t="s">
        <v>26</v>
      </c>
      <c r="G33" s="12" t="s">
        <v>95</v>
      </c>
      <c r="H33" s="12" t="s">
        <v>27</v>
      </c>
      <c r="I33" s="7"/>
      <c r="J33" s="7"/>
      <c r="K33" s="7" t="s">
        <v>3605</v>
      </c>
      <c r="L33" s="7" t="s">
        <v>3606</v>
      </c>
      <c r="M33" s="10" t="s">
        <v>31</v>
      </c>
      <c r="N33" s="13" t="s">
        <v>3593</v>
      </c>
      <c r="O33" s="13" t="s">
        <v>3607</v>
      </c>
      <c r="P33" s="14" t="s">
        <v>3608</v>
      </c>
      <c r="Q33" s="13"/>
      <c r="R33" s="14">
        <v>93910</v>
      </c>
      <c r="S33" s="14" t="s">
        <v>3609</v>
      </c>
      <c r="T33" s="16">
        <v>37970</v>
      </c>
    </row>
    <row r="34" spans="1:20" ht="45" hidden="1" customHeight="1" x14ac:dyDescent="0.2">
      <c r="A34" s="13">
        <v>1300</v>
      </c>
      <c r="B34" s="7" t="s">
        <v>3610</v>
      </c>
      <c r="C34" s="115">
        <v>700156303</v>
      </c>
      <c r="D34" s="7" t="s">
        <v>114</v>
      </c>
      <c r="E34" s="7" t="s">
        <v>3611</v>
      </c>
      <c r="F34" s="12" t="s">
        <v>26</v>
      </c>
      <c r="G34" s="12" t="s">
        <v>95</v>
      </c>
      <c r="H34" s="12" t="s">
        <v>27</v>
      </c>
      <c r="I34" s="7"/>
      <c r="J34" s="7"/>
      <c r="K34" s="7" t="s">
        <v>3612</v>
      </c>
      <c r="L34" s="7" t="s">
        <v>3613</v>
      </c>
      <c r="M34" s="10" t="s">
        <v>31</v>
      </c>
      <c r="N34" s="13" t="s">
        <v>111</v>
      </c>
      <c r="O34" s="13" t="s">
        <v>3614</v>
      </c>
      <c r="P34" s="14" t="s">
        <v>3615</v>
      </c>
      <c r="Q34" s="13"/>
      <c r="R34" s="14">
        <v>93910</v>
      </c>
      <c r="S34" s="14" t="s">
        <v>3616</v>
      </c>
      <c r="T34" s="16">
        <v>37970</v>
      </c>
    </row>
    <row r="35" spans="1:20" ht="45" hidden="1" customHeight="1" x14ac:dyDescent="0.2">
      <c r="A35" s="13">
        <v>1150</v>
      </c>
      <c r="B35" s="10" t="s">
        <v>122</v>
      </c>
      <c r="C35" s="115">
        <v>706724001</v>
      </c>
      <c r="D35" s="7" t="s">
        <v>93</v>
      </c>
      <c r="E35" s="7" t="s">
        <v>123</v>
      </c>
      <c r="F35" s="12" t="s">
        <v>26</v>
      </c>
      <c r="G35" s="12" t="s">
        <v>95</v>
      </c>
      <c r="H35" s="12" t="s">
        <v>27</v>
      </c>
      <c r="I35" s="7"/>
      <c r="J35" s="7"/>
      <c r="K35" s="7" t="s">
        <v>124</v>
      </c>
      <c r="L35" s="7" t="s">
        <v>125</v>
      </c>
      <c r="M35" s="10" t="s">
        <v>2455</v>
      </c>
      <c r="N35" s="13" t="s">
        <v>127</v>
      </c>
      <c r="O35" s="13" t="s">
        <v>126</v>
      </c>
      <c r="P35" s="14"/>
      <c r="Q35" s="13"/>
      <c r="R35" s="14">
        <v>93910</v>
      </c>
      <c r="S35" s="15" t="s">
        <v>3046</v>
      </c>
      <c r="T35" s="16">
        <v>37970</v>
      </c>
    </row>
    <row r="36" spans="1:20" ht="45" hidden="1" customHeight="1" x14ac:dyDescent="0.2">
      <c r="A36" s="13">
        <v>1350</v>
      </c>
      <c r="B36" s="10" t="s">
        <v>3617</v>
      </c>
      <c r="C36" s="115">
        <v>829024004</v>
      </c>
      <c r="D36" s="7" t="s">
        <v>93</v>
      </c>
      <c r="E36" s="7" t="s">
        <v>121</v>
      </c>
      <c r="F36" s="12" t="s">
        <v>26</v>
      </c>
      <c r="G36" s="12" t="s">
        <v>95</v>
      </c>
      <c r="H36" s="12" t="s">
        <v>27</v>
      </c>
      <c r="I36" s="7"/>
      <c r="J36" s="7"/>
      <c r="K36" s="7" t="s">
        <v>3618</v>
      </c>
      <c r="L36" s="7" t="s">
        <v>3619</v>
      </c>
      <c r="M36" s="10" t="s">
        <v>31</v>
      </c>
      <c r="N36" s="13" t="s">
        <v>1406</v>
      </c>
      <c r="O36" s="13" t="s">
        <v>3620</v>
      </c>
      <c r="P36" s="14" t="s">
        <v>3621</v>
      </c>
      <c r="Q36" s="13"/>
      <c r="R36" s="14" t="s">
        <v>99</v>
      </c>
      <c r="S36" s="14" t="s">
        <v>3622</v>
      </c>
      <c r="T36" s="16">
        <v>37970</v>
      </c>
    </row>
    <row r="37" spans="1:20" ht="45" hidden="1" customHeight="1" x14ac:dyDescent="0.2">
      <c r="A37" s="13">
        <v>1000</v>
      </c>
      <c r="B37" s="10" t="s">
        <v>128</v>
      </c>
      <c r="C37" s="115">
        <v>703168000</v>
      </c>
      <c r="D37" s="7" t="s">
        <v>114</v>
      </c>
      <c r="E37" s="7" t="s">
        <v>129</v>
      </c>
      <c r="F37" s="12" t="s">
        <v>130</v>
      </c>
      <c r="G37" s="12" t="s">
        <v>95</v>
      </c>
      <c r="H37" s="12" t="s">
        <v>27</v>
      </c>
      <c r="I37" s="7"/>
      <c r="J37" s="7"/>
      <c r="K37" s="7" t="s">
        <v>131</v>
      </c>
      <c r="L37" s="22" t="s">
        <v>3094</v>
      </c>
      <c r="M37" s="10" t="s">
        <v>32</v>
      </c>
      <c r="N37" s="13" t="s">
        <v>132</v>
      </c>
      <c r="O37" s="13" t="s">
        <v>3095</v>
      </c>
      <c r="P37" s="23" t="s">
        <v>3096</v>
      </c>
      <c r="Q37" s="13"/>
      <c r="R37" s="14">
        <v>93910</v>
      </c>
      <c r="S37" s="14" t="s">
        <v>2754</v>
      </c>
      <c r="T37" s="16">
        <v>37970</v>
      </c>
    </row>
    <row r="38" spans="1:20" ht="45" hidden="1" customHeight="1" x14ac:dyDescent="0.2">
      <c r="A38" s="13">
        <v>1325</v>
      </c>
      <c r="B38" s="10" t="s">
        <v>3623</v>
      </c>
      <c r="C38" s="115">
        <v>800665116</v>
      </c>
      <c r="D38" s="7" t="s">
        <v>93</v>
      </c>
      <c r="E38" s="7" t="s">
        <v>57</v>
      </c>
      <c r="F38" s="12" t="s">
        <v>26</v>
      </c>
      <c r="G38" s="12" t="s">
        <v>95</v>
      </c>
      <c r="H38" s="12" t="s">
        <v>27</v>
      </c>
      <c r="I38" s="7"/>
      <c r="J38" s="7"/>
      <c r="K38" s="7" t="s">
        <v>3624</v>
      </c>
      <c r="L38" s="7" t="s">
        <v>3625</v>
      </c>
      <c r="M38" s="10" t="s">
        <v>133</v>
      </c>
      <c r="N38" s="13" t="s">
        <v>3626</v>
      </c>
      <c r="O38" s="13" t="s">
        <v>3627</v>
      </c>
      <c r="P38" s="14" t="s">
        <v>3628</v>
      </c>
      <c r="Q38" s="13"/>
      <c r="R38" s="14" t="s">
        <v>99</v>
      </c>
      <c r="S38" s="14" t="s">
        <v>3629</v>
      </c>
      <c r="T38" s="16">
        <v>37970</v>
      </c>
    </row>
    <row r="39" spans="1:20" ht="45" hidden="1" customHeight="1" x14ac:dyDescent="0.2">
      <c r="A39" s="13">
        <v>1225</v>
      </c>
      <c r="B39" s="10" t="s">
        <v>3630</v>
      </c>
      <c r="C39" s="115">
        <v>700836002</v>
      </c>
      <c r="D39" s="7" t="s">
        <v>93</v>
      </c>
      <c r="E39" s="7" t="s">
        <v>94</v>
      </c>
      <c r="F39" s="12" t="s">
        <v>26</v>
      </c>
      <c r="G39" s="12" t="s">
        <v>95</v>
      </c>
      <c r="H39" s="12" t="s">
        <v>27</v>
      </c>
      <c r="I39" s="7"/>
      <c r="J39" s="7"/>
      <c r="K39" s="7" t="s">
        <v>3631</v>
      </c>
      <c r="L39" s="7" t="s">
        <v>3632</v>
      </c>
      <c r="M39" s="10" t="s">
        <v>31</v>
      </c>
      <c r="N39" s="13" t="s">
        <v>1522</v>
      </c>
      <c r="O39" s="13" t="s">
        <v>3633</v>
      </c>
      <c r="P39" s="14"/>
      <c r="Q39" s="13"/>
      <c r="R39" s="14" t="s">
        <v>112</v>
      </c>
      <c r="S39" s="14" t="s">
        <v>3634</v>
      </c>
      <c r="T39" s="16">
        <v>37970</v>
      </c>
    </row>
    <row r="40" spans="1:20" ht="45" hidden="1" customHeight="1" x14ac:dyDescent="0.2">
      <c r="A40" s="13">
        <v>1250</v>
      </c>
      <c r="B40" s="10" t="s">
        <v>134</v>
      </c>
      <c r="C40" s="115">
        <v>826902000</v>
      </c>
      <c r="D40" s="7" t="s">
        <v>93</v>
      </c>
      <c r="E40" s="7" t="s">
        <v>135</v>
      </c>
      <c r="F40" s="12" t="s">
        <v>26</v>
      </c>
      <c r="G40" s="12" t="s">
        <v>95</v>
      </c>
      <c r="H40" s="12" t="s">
        <v>27</v>
      </c>
      <c r="I40" s="7"/>
      <c r="J40" s="7"/>
      <c r="K40" s="7" t="s">
        <v>136</v>
      </c>
      <c r="L40" s="22" t="s">
        <v>3101</v>
      </c>
      <c r="M40" s="10" t="s">
        <v>31</v>
      </c>
      <c r="N40" s="13" t="s">
        <v>111</v>
      </c>
      <c r="O40" s="13" t="s">
        <v>138</v>
      </c>
      <c r="P40" s="14" t="s">
        <v>137</v>
      </c>
      <c r="Q40" s="13"/>
      <c r="R40" s="14">
        <v>93910</v>
      </c>
      <c r="S40" s="15" t="s">
        <v>3102</v>
      </c>
      <c r="T40" s="16">
        <v>37970</v>
      </c>
    </row>
    <row r="41" spans="1:20" ht="45" hidden="1" customHeight="1" x14ac:dyDescent="0.2">
      <c r="A41" s="13">
        <v>1500</v>
      </c>
      <c r="B41" s="10" t="s">
        <v>139</v>
      </c>
      <c r="C41" s="115">
        <v>821567009</v>
      </c>
      <c r="D41" s="7" t="s">
        <v>114</v>
      </c>
      <c r="E41" s="7" t="s">
        <v>94</v>
      </c>
      <c r="F41" s="12" t="s">
        <v>2501</v>
      </c>
      <c r="G41" s="7" t="s">
        <v>95</v>
      </c>
      <c r="H41" s="12" t="s">
        <v>27</v>
      </c>
      <c r="I41" s="7"/>
      <c r="J41" s="7"/>
      <c r="K41" s="7" t="s">
        <v>2441</v>
      </c>
      <c r="L41" s="22" t="s">
        <v>3037</v>
      </c>
      <c r="M41" s="10" t="s">
        <v>31</v>
      </c>
      <c r="N41" s="13" t="s">
        <v>140</v>
      </c>
      <c r="O41" s="13" t="s">
        <v>141</v>
      </c>
      <c r="P41" s="14"/>
      <c r="Q41" s="13"/>
      <c r="R41" s="14" t="s">
        <v>99</v>
      </c>
      <c r="S41" s="14" t="s">
        <v>2599</v>
      </c>
      <c r="T41" s="16">
        <v>37970</v>
      </c>
    </row>
    <row r="42" spans="1:20" ht="45" hidden="1" customHeight="1" x14ac:dyDescent="0.2">
      <c r="A42" s="13">
        <v>1450</v>
      </c>
      <c r="B42" s="10" t="s">
        <v>142</v>
      </c>
      <c r="C42" s="115">
        <v>700813002</v>
      </c>
      <c r="D42" s="7" t="s">
        <v>93</v>
      </c>
      <c r="E42" s="7" t="s">
        <v>121</v>
      </c>
      <c r="F42" s="12" t="s">
        <v>26</v>
      </c>
      <c r="G42" s="12" t="s">
        <v>95</v>
      </c>
      <c r="H42" s="12" t="s">
        <v>27</v>
      </c>
      <c r="I42" s="7"/>
      <c r="J42" s="7"/>
      <c r="K42" s="7" t="s">
        <v>2680</v>
      </c>
      <c r="L42" s="7" t="s">
        <v>143</v>
      </c>
      <c r="M42" s="10" t="s">
        <v>31</v>
      </c>
      <c r="N42" s="13" t="s">
        <v>140</v>
      </c>
      <c r="O42" s="13" t="s">
        <v>144</v>
      </c>
      <c r="P42" s="14"/>
      <c r="Q42" s="13"/>
      <c r="R42" s="14" t="s">
        <v>99</v>
      </c>
      <c r="S42" s="14" t="s">
        <v>2679</v>
      </c>
      <c r="T42" s="16">
        <v>37970</v>
      </c>
    </row>
    <row r="43" spans="1:20" ht="45" hidden="1" customHeight="1" x14ac:dyDescent="0.2">
      <c r="A43" s="13">
        <v>1550</v>
      </c>
      <c r="B43" s="10" t="s">
        <v>145</v>
      </c>
      <c r="C43" s="115">
        <v>700230201</v>
      </c>
      <c r="D43" s="7" t="s">
        <v>93</v>
      </c>
      <c r="E43" s="7" t="s">
        <v>146</v>
      </c>
      <c r="F43" s="12" t="s">
        <v>26</v>
      </c>
      <c r="G43" s="12" t="s">
        <v>95</v>
      </c>
      <c r="H43" s="12" t="s">
        <v>27</v>
      </c>
      <c r="I43" s="7"/>
      <c r="J43" s="7"/>
      <c r="K43" s="7" t="s">
        <v>147</v>
      </c>
      <c r="L43" s="7" t="s">
        <v>149</v>
      </c>
      <c r="M43" s="10" t="s">
        <v>31</v>
      </c>
      <c r="N43" s="13" t="s">
        <v>150</v>
      </c>
      <c r="O43" s="13" t="s">
        <v>148</v>
      </c>
      <c r="P43" s="14"/>
      <c r="Q43" s="13"/>
      <c r="R43" s="14" t="s">
        <v>151</v>
      </c>
      <c r="S43" s="14" t="s">
        <v>59</v>
      </c>
      <c r="T43" s="16">
        <v>37970</v>
      </c>
    </row>
    <row r="44" spans="1:20" ht="45" hidden="1" customHeight="1" x14ac:dyDescent="0.2">
      <c r="A44" s="13">
        <v>1600</v>
      </c>
      <c r="B44" s="10" t="s">
        <v>3635</v>
      </c>
      <c r="C44" s="115">
        <v>700218708</v>
      </c>
      <c r="D44" s="7" t="s">
        <v>114</v>
      </c>
      <c r="E44" s="7" t="s">
        <v>135</v>
      </c>
      <c r="F44" s="12" t="s">
        <v>26</v>
      </c>
      <c r="G44" s="12" t="s">
        <v>95</v>
      </c>
      <c r="H44" s="12" t="s">
        <v>27</v>
      </c>
      <c r="I44" s="7"/>
      <c r="J44" s="7"/>
      <c r="K44" s="7" t="s">
        <v>3636</v>
      </c>
      <c r="L44" s="7" t="s">
        <v>3637</v>
      </c>
      <c r="M44" s="10" t="s">
        <v>31</v>
      </c>
      <c r="N44" s="13" t="s">
        <v>3638</v>
      </c>
      <c r="O44" s="13" t="s">
        <v>3639</v>
      </c>
      <c r="P44" s="14"/>
      <c r="Q44" s="13"/>
      <c r="R44" s="14">
        <v>93910</v>
      </c>
      <c r="S44" s="14" t="s">
        <v>3640</v>
      </c>
      <c r="T44" s="16">
        <v>37970</v>
      </c>
    </row>
    <row r="45" spans="1:20" ht="45" hidden="1" customHeight="1" x14ac:dyDescent="0.2">
      <c r="A45" s="13">
        <v>1650</v>
      </c>
      <c r="B45" s="10" t="s">
        <v>3641</v>
      </c>
      <c r="C45" s="115" t="s">
        <v>8007</v>
      </c>
      <c r="D45" s="7" t="s">
        <v>93</v>
      </c>
      <c r="E45" s="7" t="s">
        <v>3642</v>
      </c>
      <c r="F45" s="12" t="s">
        <v>26</v>
      </c>
      <c r="G45" s="12" t="s">
        <v>95</v>
      </c>
      <c r="H45" s="12" t="s">
        <v>27</v>
      </c>
      <c r="I45" s="7"/>
      <c r="J45" s="7"/>
      <c r="K45" s="7" t="s">
        <v>3643</v>
      </c>
      <c r="L45" s="7" t="s">
        <v>3644</v>
      </c>
      <c r="M45" s="10" t="s">
        <v>31</v>
      </c>
      <c r="N45" s="13" t="s">
        <v>538</v>
      </c>
      <c r="O45" s="13" t="s">
        <v>3645</v>
      </c>
      <c r="P45" s="14"/>
      <c r="Q45" s="13"/>
      <c r="R45" s="14" t="s">
        <v>112</v>
      </c>
      <c r="S45" s="14" t="s">
        <v>3646</v>
      </c>
      <c r="T45" s="16">
        <v>37970</v>
      </c>
    </row>
    <row r="46" spans="1:20" ht="45" hidden="1" customHeight="1" x14ac:dyDescent="0.2">
      <c r="A46" s="13">
        <v>6909</v>
      </c>
      <c r="B46" s="10" t="s">
        <v>3647</v>
      </c>
      <c r="C46" s="115">
        <v>705171009</v>
      </c>
      <c r="D46" s="7" t="s">
        <v>93</v>
      </c>
      <c r="E46" s="7" t="s">
        <v>3648</v>
      </c>
      <c r="F46" s="12" t="s">
        <v>26</v>
      </c>
      <c r="G46" s="12" t="s">
        <v>95</v>
      </c>
      <c r="H46" s="12" t="s">
        <v>27</v>
      </c>
      <c r="I46" s="7"/>
      <c r="J46" s="7"/>
      <c r="K46" s="7" t="s">
        <v>3649</v>
      </c>
      <c r="L46" s="7" t="s">
        <v>3650</v>
      </c>
      <c r="M46" s="10" t="s">
        <v>303</v>
      </c>
      <c r="N46" s="13" t="s">
        <v>3651</v>
      </c>
      <c r="O46" s="13" t="s">
        <v>3652</v>
      </c>
      <c r="P46" s="14" t="s">
        <v>3653</v>
      </c>
      <c r="Q46" s="13"/>
      <c r="R46" s="14" t="s">
        <v>112</v>
      </c>
      <c r="S46" s="14" t="s">
        <v>3654</v>
      </c>
      <c r="T46" s="16">
        <v>37970</v>
      </c>
    </row>
    <row r="47" spans="1:20" ht="45" hidden="1" customHeight="1" x14ac:dyDescent="0.2">
      <c r="A47" s="27">
        <v>1750</v>
      </c>
      <c r="B47" s="26" t="s">
        <v>154</v>
      </c>
      <c r="C47" s="117">
        <v>817951724</v>
      </c>
      <c r="D47" s="24" t="s">
        <v>93</v>
      </c>
      <c r="E47" s="24" t="s">
        <v>155</v>
      </c>
      <c r="F47" s="25" t="s">
        <v>26</v>
      </c>
      <c r="G47" s="25" t="s">
        <v>95</v>
      </c>
      <c r="H47" s="25" t="s">
        <v>27</v>
      </c>
      <c r="I47" s="24"/>
      <c r="J47" s="24"/>
      <c r="K47" s="24" t="s">
        <v>152</v>
      </c>
      <c r="L47" s="24" t="s">
        <v>3655</v>
      </c>
      <c r="M47" s="26" t="s">
        <v>133</v>
      </c>
      <c r="N47" s="27" t="s">
        <v>393</v>
      </c>
      <c r="O47" s="27" t="s">
        <v>2715</v>
      </c>
      <c r="P47" s="28" t="s">
        <v>2716</v>
      </c>
      <c r="Q47" s="27"/>
      <c r="R47" s="28" t="s">
        <v>112</v>
      </c>
      <c r="S47" s="28" t="s">
        <v>3104</v>
      </c>
      <c r="T47" s="29">
        <v>37970</v>
      </c>
    </row>
    <row r="48" spans="1:20" ht="45" hidden="1" customHeight="1" x14ac:dyDescent="0.2">
      <c r="A48" s="13">
        <v>7063</v>
      </c>
      <c r="B48" s="10" t="s">
        <v>3656</v>
      </c>
      <c r="C48" s="115">
        <v>802305002</v>
      </c>
      <c r="D48" s="7" t="s">
        <v>93</v>
      </c>
      <c r="E48" s="7" t="s">
        <v>3657</v>
      </c>
      <c r="F48" s="12" t="s">
        <v>26</v>
      </c>
      <c r="G48" s="12" t="s">
        <v>95</v>
      </c>
      <c r="H48" s="12" t="s">
        <v>27</v>
      </c>
      <c r="I48" s="7"/>
      <c r="J48" s="7"/>
      <c r="K48" s="7" t="s">
        <v>3658</v>
      </c>
      <c r="L48" s="7" t="s">
        <v>3659</v>
      </c>
      <c r="M48" s="10" t="s">
        <v>31</v>
      </c>
      <c r="N48" s="13" t="s">
        <v>3660</v>
      </c>
      <c r="O48" s="13" t="s">
        <v>3661</v>
      </c>
      <c r="P48" s="14"/>
      <c r="Q48" s="13"/>
      <c r="R48" s="14">
        <v>93910</v>
      </c>
      <c r="S48" s="14" t="s">
        <v>3662</v>
      </c>
      <c r="T48" s="16">
        <v>37970</v>
      </c>
    </row>
    <row r="49" spans="1:20" ht="45" hidden="1" customHeight="1" x14ac:dyDescent="0.2">
      <c r="A49" s="13">
        <v>7013</v>
      </c>
      <c r="B49" s="10" t="s">
        <v>3663</v>
      </c>
      <c r="C49" s="115">
        <v>817951511</v>
      </c>
      <c r="D49" s="7" t="s">
        <v>93</v>
      </c>
      <c r="E49" s="7" t="s">
        <v>3664</v>
      </c>
      <c r="F49" s="12" t="s">
        <v>26</v>
      </c>
      <c r="G49" s="12" t="s">
        <v>95</v>
      </c>
      <c r="H49" s="12" t="s">
        <v>27</v>
      </c>
      <c r="I49" s="7"/>
      <c r="J49" s="7"/>
      <c r="K49" s="7" t="s">
        <v>3665</v>
      </c>
      <c r="L49" s="7" t="s">
        <v>3666</v>
      </c>
      <c r="M49" s="10" t="s">
        <v>31</v>
      </c>
      <c r="N49" s="13" t="s">
        <v>3667</v>
      </c>
      <c r="O49" s="13" t="s">
        <v>3668</v>
      </c>
      <c r="P49" s="14"/>
      <c r="Q49" s="13"/>
      <c r="R49" s="14" t="s">
        <v>99</v>
      </c>
      <c r="S49" s="14" t="s">
        <v>3669</v>
      </c>
      <c r="T49" s="16">
        <v>37970</v>
      </c>
    </row>
    <row r="50" spans="1:20" ht="45" hidden="1" customHeight="1" x14ac:dyDescent="0.2">
      <c r="A50" s="13">
        <v>7657</v>
      </c>
      <c r="B50" s="10" t="s">
        <v>156</v>
      </c>
      <c r="C50" s="115">
        <v>651354765</v>
      </c>
      <c r="D50" s="7" t="s">
        <v>157</v>
      </c>
      <c r="E50" s="7" t="s">
        <v>158</v>
      </c>
      <c r="F50" s="12" t="s">
        <v>2877</v>
      </c>
      <c r="G50" s="12" t="s">
        <v>159</v>
      </c>
      <c r="H50" s="17" t="s">
        <v>3670</v>
      </c>
      <c r="I50" s="7" t="s">
        <v>160</v>
      </c>
      <c r="J50" s="22" t="s">
        <v>3671</v>
      </c>
      <c r="K50" s="7" t="s">
        <v>161</v>
      </c>
      <c r="L50" s="7" t="s">
        <v>3010</v>
      </c>
      <c r="M50" s="10" t="s">
        <v>226</v>
      </c>
      <c r="N50" s="13" t="s">
        <v>153</v>
      </c>
      <c r="O50" s="13">
        <v>984478316</v>
      </c>
      <c r="P50" s="23" t="s">
        <v>2878</v>
      </c>
      <c r="Q50" s="13"/>
      <c r="R50" s="14" t="s">
        <v>52</v>
      </c>
      <c r="S50" s="15" t="s">
        <v>3672</v>
      </c>
      <c r="T50" s="16">
        <v>43374</v>
      </c>
    </row>
    <row r="51" spans="1:20" ht="45" hidden="1" customHeight="1" x14ac:dyDescent="0.2">
      <c r="A51" s="13">
        <v>7461</v>
      </c>
      <c r="B51" s="10" t="s">
        <v>3673</v>
      </c>
      <c r="C51" s="115">
        <v>650413296</v>
      </c>
      <c r="D51" s="7" t="s">
        <v>51</v>
      </c>
      <c r="E51" s="7" t="s">
        <v>3674</v>
      </c>
      <c r="F51" s="12" t="s">
        <v>3675</v>
      </c>
      <c r="G51" s="12" t="s">
        <v>3676</v>
      </c>
      <c r="H51" s="12" t="s">
        <v>3677</v>
      </c>
      <c r="I51" s="7" t="s">
        <v>3678</v>
      </c>
      <c r="J51" s="7" t="s">
        <v>55</v>
      </c>
      <c r="K51" s="7" t="s">
        <v>3679</v>
      </c>
      <c r="L51" s="7" t="s">
        <v>3680</v>
      </c>
      <c r="M51" s="10" t="s">
        <v>226</v>
      </c>
      <c r="N51" s="13" t="s">
        <v>3681</v>
      </c>
      <c r="O51" s="13"/>
      <c r="P51" s="14"/>
      <c r="Q51" s="13"/>
      <c r="R51" s="14" t="s">
        <v>162</v>
      </c>
      <c r="S51" s="14" t="s">
        <v>3682</v>
      </c>
      <c r="T51" s="16">
        <v>40910</v>
      </c>
    </row>
    <row r="52" spans="1:20" ht="45" hidden="1" customHeight="1" x14ac:dyDescent="0.2">
      <c r="A52" s="13">
        <v>7664</v>
      </c>
      <c r="B52" s="10" t="s">
        <v>3683</v>
      </c>
      <c r="C52" s="115">
        <v>650797612</v>
      </c>
      <c r="D52" s="7" t="s">
        <v>3684</v>
      </c>
      <c r="E52" s="7" t="s">
        <v>3685</v>
      </c>
      <c r="F52" s="12" t="s">
        <v>3686</v>
      </c>
      <c r="G52" s="12" t="s">
        <v>3687</v>
      </c>
      <c r="H52" s="12" t="s">
        <v>3688</v>
      </c>
      <c r="I52" s="7" t="s">
        <v>3689</v>
      </c>
      <c r="J52" s="7" t="s">
        <v>3690</v>
      </c>
      <c r="K52" s="7" t="s">
        <v>3691</v>
      </c>
      <c r="L52" s="7" t="s">
        <v>3692</v>
      </c>
      <c r="M52" s="10" t="s">
        <v>2458</v>
      </c>
      <c r="N52" s="13" t="s">
        <v>3693</v>
      </c>
      <c r="O52" s="13" t="s">
        <v>3694</v>
      </c>
      <c r="P52" s="14" t="s">
        <v>3695</v>
      </c>
      <c r="Q52" s="13"/>
      <c r="R52" s="14" t="s">
        <v>52</v>
      </c>
      <c r="S52" s="14" t="s">
        <v>3696</v>
      </c>
      <c r="T52" s="16">
        <v>43453</v>
      </c>
    </row>
    <row r="53" spans="1:20" ht="45" hidden="1" customHeight="1" x14ac:dyDescent="0.2">
      <c r="A53" s="13">
        <v>7114</v>
      </c>
      <c r="B53" s="10" t="s">
        <v>3697</v>
      </c>
      <c r="C53" s="115">
        <v>725183003</v>
      </c>
      <c r="D53" s="7" t="s">
        <v>51</v>
      </c>
      <c r="E53" s="7" t="s">
        <v>3698</v>
      </c>
      <c r="F53" s="12" t="s">
        <v>26</v>
      </c>
      <c r="G53" s="12" t="s">
        <v>3699</v>
      </c>
      <c r="H53" s="12" t="s">
        <v>3700</v>
      </c>
      <c r="I53" s="7" t="s">
        <v>53</v>
      </c>
      <c r="J53" s="7" t="s">
        <v>3701</v>
      </c>
      <c r="K53" s="7" t="s">
        <v>3702</v>
      </c>
      <c r="L53" s="7" t="s">
        <v>3703</v>
      </c>
      <c r="M53" s="10" t="s">
        <v>31</v>
      </c>
      <c r="N53" s="13" t="s">
        <v>3704</v>
      </c>
      <c r="O53" s="13" t="s">
        <v>3705</v>
      </c>
      <c r="P53" s="14"/>
      <c r="Q53" s="13"/>
      <c r="R53" s="14">
        <v>93401</v>
      </c>
      <c r="S53" s="14" t="s">
        <v>3706</v>
      </c>
      <c r="T53" s="16">
        <v>37970</v>
      </c>
    </row>
    <row r="54" spans="1:20" ht="45" hidden="1" customHeight="1" x14ac:dyDescent="0.2">
      <c r="A54" s="13">
        <v>2000</v>
      </c>
      <c r="B54" s="10" t="s">
        <v>3707</v>
      </c>
      <c r="C54" s="115">
        <v>707437006</v>
      </c>
      <c r="D54" s="7" t="s">
        <v>51</v>
      </c>
      <c r="E54" s="7" t="s">
        <v>3708</v>
      </c>
      <c r="F54" s="12" t="s">
        <v>3709</v>
      </c>
      <c r="G54" s="12" t="s">
        <v>3710</v>
      </c>
      <c r="H54" s="12" t="s">
        <v>3711</v>
      </c>
      <c r="I54" s="7" t="s">
        <v>3712</v>
      </c>
      <c r="J54" s="7" t="s">
        <v>3713</v>
      </c>
      <c r="K54" s="7" t="s">
        <v>3714</v>
      </c>
      <c r="L54" s="7" t="s">
        <v>3715</v>
      </c>
      <c r="M54" s="10" t="s">
        <v>32</v>
      </c>
      <c r="N54" s="13" t="s">
        <v>3716</v>
      </c>
      <c r="O54" s="13" t="s">
        <v>3717</v>
      </c>
      <c r="P54" s="14"/>
      <c r="Q54" s="14"/>
      <c r="R54" s="14" t="s">
        <v>52</v>
      </c>
      <c r="S54" s="14" t="s">
        <v>3718</v>
      </c>
      <c r="T54" s="16">
        <v>37970</v>
      </c>
    </row>
    <row r="55" spans="1:20" ht="45" hidden="1" customHeight="1" x14ac:dyDescent="0.2">
      <c r="A55" s="114">
        <v>6988</v>
      </c>
      <c r="B55" s="10" t="s">
        <v>165</v>
      </c>
      <c r="C55" s="115">
        <v>710867003</v>
      </c>
      <c r="D55" s="7" t="s">
        <v>33</v>
      </c>
      <c r="E55" s="7" t="s">
        <v>166</v>
      </c>
      <c r="F55" s="12" t="s">
        <v>167</v>
      </c>
      <c r="G55" s="12" t="s">
        <v>168</v>
      </c>
      <c r="H55" s="12" t="s">
        <v>169</v>
      </c>
      <c r="I55" s="7" t="s">
        <v>39</v>
      </c>
      <c r="J55" s="7" t="s">
        <v>170</v>
      </c>
      <c r="K55" s="7" t="s">
        <v>171</v>
      </c>
      <c r="L55" s="7" t="s">
        <v>173</v>
      </c>
      <c r="M55" s="10" t="s">
        <v>31</v>
      </c>
      <c r="N55" s="13" t="s">
        <v>174</v>
      </c>
      <c r="O55" s="13"/>
      <c r="P55" s="23" t="s">
        <v>172</v>
      </c>
      <c r="Q55" s="13"/>
      <c r="R55" s="14" t="s">
        <v>175</v>
      </c>
      <c r="S55" s="14" t="s">
        <v>176</v>
      </c>
      <c r="T55" s="16">
        <v>37970</v>
      </c>
    </row>
    <row r="56" spans="1:20" ht="45" hidden="1" customHeight="1" x14ac:dyDescent="0.2">
      <c r="A56" s="114">
        <v>6871</v>
      </c>
      <c r="B56" s="10" t="s">
        <v>3719</v>
      </c>
      <c r="C56" s="115">
        <v>715787008</v>
      </c>
      <c r="D56" s="7" t="s">
        <v>51</v>
      </c>
      <c r="E56" s="7" t="s">
        <v>3720</v>
      </c>
      <c r="F56" s="12" t="s">
        <v>3721</v>
      </c>
      <c r="G56" s="12" t="s">
        <v>3722</v>
      </c>
      <c r="H56" s="12" t="s">
        <v>3723</v>
      </c>
      <c r="I56" s="7" t="s">
        <v>163</v>
      </c>
      <c r="J56" s="7" t="s">
        <v>3724</v>
      </c>
      <c r="K56" s="7" t="s">
        <v>3725</v>
      </c>
      <c r="L56" s="7" t="s">
        <v>3726</v>
      </c>
      <c r="M56" s="10" t="s">
        <v>226</v>
      </c>
      <c r="N56" s="13" t="s">
        <v>164</v>
      </c>
      <c r="O56" s="13" t="s">
        <v>3727</v>
      </c>
      <c r="P56" s="14" t="s">
        <v>3728</v>
      </c>
      <c r="Q56" s="13"/>
      <c r="R56" s="14" t="s">
        <v>162</v>
      </c>
      <c r="S56" s="14" t="s">
        <v>3729</v>
      </c>
      <c r="T56" s="16">
        <v>37971</v>
      </c>
    </row>
    <row r="57" spans="1:20" ht="45" hidden="1" customHeight="1" x14ac:dyDescent="0.2">
      <c r="A57" s="13">
        <v>7003</v>
      </c>
      <c r="B57" s="10" t="s">
        <v>2502</v>
      </c>
      <c r="C57" s="115">
        <v>731013004</v>
      </c>
      <c r="D57" s="7" t="s">
        <v>51</v>
      </c>
      <c r="E57" s="7" t="s">
        <v>177</v>
      </c>
      <c r="F57" s="12" t="s">
        <v>2503</v>
      </c>
      <c r="G57" s="12" t="s">
        <v>178</v>
      </c>
      <c r="H57" s="12" t="s">
        <v>179</v>
      </c>
      <c r="I57" s="7" t="s">
        <v>180</v>
      </c>
      <c r="J57" s="7" t="s">
        <v>181</v>
      </c>
      <c r="K57" s="7" t="s">
        <v>182</v>
      </c>
      <c r="L57" s="22" t="s">
        <v>3015</v>
      </c>
      <c r="M57" s="10" t="s">
        <v>31</v>
      </c>
      <c r="N57" s="30" t="s">
        <v>300</v>
      </c>
      <c r="O57" s="13" t="s">
        <v>183</v>
      </c>
      <c r="P57" s="15" t="s">
        <v>3016</v>
      </c>
      <c r="Q57" s="13"/>
      <c r="R57" s="14" t="s">
        <v>183</v>
      </c>
      <c r="S57" s="16" t="s">
        <v>2633</v>
      </c>
      <c r="T57" s="16">
        <v>37970</v>
      </c>
    </row>
    <row r="58" spans="1:20" ht="45" hidden="1" customHeight="1" x14ac:dyDescent="0.2">
      <c r="A58" s="13">
        <v>7608</v>
      </c>
      <c r="B58" s="10" t="s">
        <v>3730</v>
      </c>
      <c r="C58" s="115">
        <v>650984447</v>
      </c>
      <c r="D58" s="7" t="s">
        <v>51</v>
      </c>
      <c r="E58" s="7" t="s">
        <v>3731</v>
      </c>
      <c r="F58" s="12" t="s">
        <v>3732</v>
      </c>
      <c r="G58" s="12" t="s">
        <v>3733</v>
      </c>
      <c r="H58" s="12" t="s">
        <v>3734</v>
      </c>
      <c r="I58" s="7" t="s">
        <v>184</v>
      </c>
      <c r="J58" s="7" t="s">
        <v>3735</v>
      </c>
      <c r="K58" s="7" t="s">
        <v>3736</v>
      </c>
      <c r="L58" s="7" t="s">
        <v>3737</v>
      </c>
      <c r="M58" s="10" t="s">
        <v>31</v>
      </c>
      <c r="N58" s="13"/>
      <c r="O58" s="13" t="s">
        <v>3738</v>
      </c>
      <c r="P58" s="14" t="s">
        <v>3739</v>
      </c>
      <c r="Q58" s="13"/>
      <c r="R58" s="14" t="s">
        <v>162</v>
      </c>
      <c r="S58" s="14" t="s">
        <v>3740</v>
      </c>
      <c r="T58" s="16">
        <v>42538</v>
      </c>
    </row>
    <row r="59" spans="1:20" ht="45" hidden="1" customHeight="1" x14ac:dyDescent="0.2">
      <c r="A59" s="13">
        <v>6930</v>
      </c>
      <c r="B59" s="10" t="s">
        <v>3741</v>
      </c>
      <c r="C59" s="115">
        <v>719651003</v>
      </c>
      <c r="D59" s="7" t="s">
        <v>3742</v>
      </c>
      <c r="E59" s="7" t="s">
        <v>3743</v>
      </c>
      <c r="F59" s="12" t="s">
        <v>3744</v>
      </c>
      <c r="G59" s="12" t="s">
        <v>3745</v>
      </c>
      <c r="H59" s="12" t="s">
        <v>3746</v>
      </c>
      <c r="I59" s="7" t="s">
        <v>3747</v>
      </c>
      <c r="J59" s="7" t="s">
        <v>3748</v>
      </c>
      <c r="K59" s="7" t="s">
        <v>3749</v>
      </c>
      <c r="L59" s="7" t="s">
        <v>3750</v>
      </c>
      <c r="M59" s="10" t="s">
        <v>90</v>
      </c>
      <c r="N59" s="13" t="s">
        <v>185</v>
      </c>
      <c r="O59" s="13" t="s">
        <v>3751</v>
      </c>
      <c r="P59" s="14" t="s">
        <v>3752</v>
      </c>
      <c r="Q59" s="13"/>
      <c r="R59" s="14" t="s">
        <v>162</v>
      </c>
      <c r="S59" s="14" t="s">
        <v>3753</v>
      </c>
      <c r="T59" s="16">
        <v>37970</v>
      </c>
    </row>
    <row r="60" spans="1:20" ht="45" hidden="1" customHeight="1" x14ac:dyDescent="0.2">
      <c r="A60" s="13">
        <v>7361</v>
      </c>
      <c r="B60" s="10" t="s">
        <v>3754</v>
      </c>
      <c r="C60" s="115">
        <v>708794007</v>
      </c>
      <c r="D60" s="7" t="s">
        <v>51</v>
      </c>
      <c r="E60" s="7" t="s">
        <v>3755</v>
      </c>
      <c r="F60" s="12" t="s">
        <v>3756</v>
      </c>
      <c r="G60" s="12" t="s">
        <v>3757</v>
      </c>
      <c r="H60" s="12" t="s">
        <v>3758</v>
      </c>
      <c r="I60" s="7" t="s">
        <v>3759</v>
      </c>
      <c r="J60" s="7" t="s">
        <v>3760</v>
      </c>
      <c r="K60" s="7" t="s">
        <v>3761</v>
      </c>
      <c r="L60" s="7" t="s">
        <v>3762</v>
      </c>
      <c r="M60" s="10" t="s">
        <v>31</v>
      </c>
      <c r="N60" s="13" t="s">
        <v>3704</v>
      </c>
      <c r="O60" s="13"/>
      <c r="P60" s="14"/>
      <c r="Q60" s="13"/>
      <c r="R60" s="14" t="s">
        <v>162</v>
      </c>
      <c r="S60" s="14" t="s">
        <v>3763</v>
      </c>
      <c r="T60" s="16">
        <v>39261</v>
      </c>
    </row>
    <row r="61" spans="1:20" ht="45" hidden="1" customHeight="1" x14ac:dyDescent="0.2">
      <c r="A61" s="13">
        <v>6971</v>
      </c>
      <c r="B61" s="10" t="s">
        <v>186</v>
      </c>
      <c r="C61" s="115">
        <v>735534009</v>
      </c>
      <c r="D61" s="7" t="s">
        <v>51</v>
      </c>
      <c r="E61" s="7" t="s">
        <v>187</v>
      </c>
      <c r="F61" s="12" t="s">
        <v>2906</v>
      </c>
      <c r="G61" s="12" t="s">
        <v>188</v>
      </c>
      <c r="H61" s="12" t="s">
        <v>2442</v>
      </c>
      <c r="I61" s="7" t="s">
        <v>189</v>
      </c>
      <c r="J61" s="7" t="s">
        <v>2443</v>
      </c>
      <c r="K61" s="7" t="s">
        <v>2444</v>
      </c>
      <c r="L61" s="7" t="s">
        <v>190</v>
      </c>
      <c r="M61" s="10" t="s">
        <v>32</v>
      </c>
      <c r="N61" s="13" t="s">
        <v>2446</v>
      </c>
      <c r="O61" s="13" t="s">
        <v>2447</v>
      </c>
      <c r="P61" s="14" t="s">
        <v>2445</v>
      </c>
      <c r="Q61" s="13"/>
      <c r="R61" s="14" t="s">
        <v>162</v>
      </c>
      <c r="S61" s="14" t="s">
        <v>2681</v>
      </c>
      <c r="T61" s="16">
        <v>37970</v>
      </c>
    </row>
    <row r="62" spans="1:20" ht="45" hidden="1" customHeight="1" x14ac:dyDescent="0.2">
      <c r="A62" s="13">
        <v>7360</v>
      </c>
      <c r="B62" s="10" t="s">
        <v>3764</v>
      </c>
      <c r="C62" s="115">
        <v>653936605</v>
      </c>
      <c r="D62" s="7" t="s">
        <v>3764</v>
      </c>
      <c r="E62" s="7" t="s">
        <v>3765</v>
      </c>
      <c r="F62" s="12" t="s">
        <v>3766</v>
      </c>
      <c r="G62" s="12" t="s">
        <v>3767</v>
      </c>
      <c r="H62" s="12" t="s">
        <v>3768</v>
      </c>
      <c r="I62" s="12" t="s">
        <v>3769</v>
      </c>
      <c r="J62" s="7" t="s">
        <v>3770</v>
      </c>
      <c r="K62" s="7" t="s">
        <v>3771</v>
      </c>
      <c r="L62" s="7" t="s">
        <v>3772</v>
      </c>
      <c r="M62" s="10" t="s">
        <v>31</v>
      </c>
      <c r="N62" s="13" t="s">
        <v>3773</v>
      </c>
      <c r="O62" s="13" t="s">
        <v>3774</v>
      </c>
      <c r="P62" s="14" t="s">
        <v>3775</v>
      </c>
      <c r="Q62" s="13"/>
      <c r="R62" s="14" t="s">
        <v>191</v>
      </c>
      <c r="S62" s="14" t="s">
        <v>3776</v>
      </c>
      <c r="T62" s="16">
        <v>39261</v>
      </c>
    </row>
    <row r="63" spans="1:20" ht="45" hidden="1" customHeight="1" x14ac:dyDescent="0.2">
      <c r="A63" s="13">
        <v>7077</v>
      </c>
      <c r="B63" s="10" t="s">
        <v>3777</v>
      </c>
      <c r="C63" s="115" t="s">
        <v>8008</v>
      </c>
      <c r="D63" s="7" t="s">
        <v>51</v>
      </c>
      <c r="E63" s="7" t="s">
        <v>3778</v>
      </c>
      <c r="F63" s="12" t="s">
        <v>3779</v>
      </c>
      <c r="G63" s="12" t="s">
        <v>3780</v>
      </c>
      <c r="H63" s="12" t="s">
        <v>3781</v>
      </c>
      <c r="I63" s="7" t="s">
        <v>3782</v>
      </c>
      <c r="J63" s="7" t="s">
        <v>3783</v>
      </c>
      <c r="K63" s="7" t="s">
        <v>3784</v>
      </c>
      <c r="L63" s="7" t="s">
        <v>3785</v>
      </c>
      <c r="M63" s="10" t="s">
        <v>32</v>
      </c>
      <c r="N63" s="13" t="s">
        <v>132</v>
      </c>
      <c r="O63" s="13"/>
      <c r="P63" s="14"/>
      <c r="Q63" s="13"/>
      <c r="R63" s="14" t="s">
        <v>30</v>
      </c>
      <c r="S63" s="14" t="s">
        <v>3786</v>
      </c>
      <c r="T63" s="16">
        <v>37970</v>
      </c>
    </row>
    <row r="64" spans="1:20" ht="45" hidden="1" customHeight="1" x14ac:dyDescent="0.2">
      <c r="A64" s="13">
        <v>7102</v>
      </c>
      <c r="B64" s="10" t="s">
        <v>192</v>
      </c>
      <c r="C64" s="115">
        <v>651853702</v>
      </c>
      <c r="D64" s="7" t="s">
        <v>51</v>
      </c>
      <c r="E64" s="7" t="s">
        <v>193</v>
      </c>
      <c r="F64" s="12" t="s">
        <v>2488</v>
      </c>
      <c r="G64" s="12" t="s">
        <v>194</v>
      </c>
      <c r="H64" s="12" t="s">
        <v>195</v>
      </c>
      <c r="I64" s="7" t="s">
        <v>54</v>
      </c>
      <c r="J64" s="7" t="s">
        <v>54</v>
      </c>
      <c r="K64" s="7" t="s">
        <v>196</v>
      </c>
      <c r="L64" s="7" t="s">
        <v>2489</v>
      </c>
      <c r="M64" s="10" t="s">
        <v>31</v>
      </c>
      <c r="N64" s="13" t="s">
        <v>2490</v>
      </c>
      <c r="O64" s="13" t="s">
        <v>2491</v>
      </c>
      <c r="P64" s="14" t="s">
        <v>197</v>
      </c>
      <c r="Q64" s="13"/>
      <c r="R64" s="14">
        <v>93991</v>
      </c>
      <c r="S64" s="14" t="s">
        <v>2636</v>
      </c>
      <c r="T64" s="16">
        <v>37970</v>
      </c>
    </row>
    <row r="65" spans="1:20" ht="45" hidden="1" customHeight="1" x14ac:dyDescent="0.2">
      <c r="A65" s="13">
        <v>7242</v>
      </c>
      <c r="B65" s="12" t="s">
        <v>3787</v>
      </c>
      <c r="C65" s="115">
        <v>654624909</v>
      </c>
      <c r="D65" s="7" t="s">
        <v>51</v>
      </c>
      <c r="E65" s="7" t="s">
        <v>3788</v>
      </c>
      <c r="F65" s="12" t="s">
        <v>3789</v>
      </c>
      <c r="G65" s="12" t="s">
        <v>3790</v>
      </c>
      <c r="H65" s="12" t="s">
        <v>3791</v>
      </c>
      <c r="I65" s="7" t="s">
        <v>3792</v>
      </c>
      <c r="J65" s="7" t="s">
        <v>3793</v>
      </c>
      <c r="K65" s="7" t="s">
        <v>3794</v>
      </c>
      <c r="L65" s="7" t="s">
        <v>3795</v>
      </c>
      <c r="M65" s="10" t="s">
        <v>31</v>
      </c>
      <c r="N65" s="13" t="s">
        <v>111</v>
      </c>
      <c r="O65" s="13"/>
      <c r="P65" s="14"/>
      <c r="Q65" s="13"/>
      <c r="R65" s="14" t="s">
        <v>3796</v>
      </c>
      <c r="S65" s="14" t="s">
        <v>3797</v>
      </c>
      <c r="T65" s="16">
        <v>38720</v>
      </c>
    </row>
    <row r="66" spans="1:20" ht="45" hidden="1" customHeight="1" x14ac:dyDescent="0.2">
      <c r="A66" s="13">
        <v>6934</v>
      </c>
      <c r="B66" s="10" t="s">
        <v>198</v>
      </c>
      <c r="C66" s="115">
        <v>712782005</v>
      </c>
      <c r="D66" s="7" t="s">
        <v>51</v>
      </c>
      <c r="E66" s="7" t="s">
        <v>199</v>
      </c>
      <c r="F66" s="12" t="s">
        <v>200</v>
      </c>
      <c r="G66" s="12" t="s">
        <v>201</v>
      </c>
      <c r="H66" s="17" t="s">
        <v>3040</v>
      </c>
      <c r="I66" s="7" t="s">
        <v>202</v>
      </c>
      <c r="J66" s="22" t="s">
        <v>3041</v>
      </c>
      <c r="K66" s="22" t="s">
        <v>3042</v>
      </c>
      <c r="L66" s="22" t="s">
        <v>3043</v>
      </c>
      <c r="M66" s="10" t="s">
        <v>2454</v>
      </c>
      <c r="N66" s="13" t="s">
        <v>205</v>
      </c>
      <c r="O66" s="13" t="s">
        <v>204</v>
      </c>
      <c r="P66" s="14" t="s">
        <v>203</v>
      </c>
      <c r="Q66" s="13"/>
      <c r="R66" s="14" t="s">
        <v>162</v>
      </c>
      <c r="S66" s="15" t="s">
        <v>3044</v>
      </c>
      <c r="T66" s="16">
        <v>37970</v>
      </c>
    </row>
    <row r="67" spans="1:20" ht="45" hidden="1" customHeight="1" x14ac:dyDescent="0.2">
      <c r="A67" s="13">
        <v>7459</v>
      </c>
      <c r="B67" s="10" t="s">
        <v>2707</v>
      </c>
      <c r="C67" s="115">
        <v>650447174</v>
      </c>
      <c r="D67" s="7" t="s">
        <v>33</v>
      </c>
      <c r="E67" s="7" t="s">
        <v>206</v>
      </c>
      <c r="F67" s="12" t="s">
        <v>2708</v>
      </c>
      <c r="G67" s="12" t="s">
        <v>207</v>
      </c>
      <c r="H67" s="12" t="s">
        <v>2711</v>
      </c>
      <c r="I67" s="7" t="s">
        <v>208</v>
      </c>
      <c r="J67" s="7" t="s">
        <v>2928</v>
      </c>
      <c r="K67" s="7" t="s">
        <v>209</v>
      </c>
      <c r="L67" s="7" t="s">
        <v>2709</v>
      </c>
      <c r="M67" s="10" t="s">
        <v>2453</v>
      </c>
      <c r="N67" s="13" t="s">
        <v>210</v>
      </c>
      <c r="O67" s="13" t="s">
        <v>2710</v>
      </c>
      <c r="P67" s="14"/>
      <c r="Q67" s="13"/>
      <c r="R67" s="14" t="s">
        <v>162</v>
      </c>
      <c r="S67" s="14" t="s">
        <v>2712</v>
      </c>
      <c r="T67" s="16">
        <v>40882</v>
      </c>
    </row>
    <row r="68" spans="1:20" ht="45" hidden="1" customHeight="1" x14ac:dyDescent="0.2">
      <c r="A68" s="13">
        <v>650</v>
      </c>
      <c r="B68" s="10" t="s">
        <v>3798</v>
      </c>
      <c r="C68" s="115">
        <v>700151204</v>
      </c>
      <c r="D68" s="7" t="s">
        <v>51</v>
      </c>
      <c r="E68" s="7" t="s">
        <v>3799</v>
      </c>
      <c r="F68" s="12" t="s">
        <v>3800</v>
      </c>
      <c r="G68" s="12" t="s">
        <v>3801</v>
      </c>
      <c r="H68" s="12" t="s">
        <v>3802</v>
      </c>
      <c r="I68" s="7" t="s">
        <v>3803</v>
      </c>
      <c r="J68" s="7" t="s">
        <v>3804</v>
      </c>
      <c r="K68" s="7" t="s">
        <v>3805</v>
      </c>
      <c r="L68" s="7" t="s">
        <v>3806</v>
      </c>
      <c r="M68" s="10" t="s">
        <v>90</v>
      </c>
      <c r="N68" s="13"/>
      <c r="O68" s="13" t="s">
        <v>3807</v>
      </c>
      <c r="P68" s="14" t="s">
        <v>3808</v>
      </c>
      <c r="Q68" s="13"/>
      <c r="R68" s="14" t="s">
        <v>162</v>
      </c>
      <c r="S68" s="14" t="s">
        <v>3809</v>
      </c>
      <c r="T68" s="16">
        <v>37970</v>
      </c>
    </row>
    <row r="69" spans="1:20" ht="45" hidden="1" customHeight="1" x14ac:dyDescent="0.2">
      <c r="A69" s="13">
        <v>7159</v>
      </c>
      <c r="B69" s="10" t="s">
        <v>211</v>
      </c>
      <c r="C69" s="115">
        <v>653932502</v>
      </c>
      <c r="D69" s="7" t="s">
        <v>51</v>
      </c>
      <c r="E69" s="7" t="s">
        <v>212</v>
      </c>
      <c r="F69" s="12" t="s">
        <v>2492</v>
      </c>
      <c r="G69" s="12" t="s">
        <v>213</v>
      </c>
      <c r="H69" s="12" t="s">
        <v>2493</v>
      </c>
      <c r="I69" s="7" t="s">
        <v>79</v>
      </c>
      <c r="J69" s="7" t="s">
        <v>2494</v>
      </c>
      <c r="K69" s="12" t="s">
        <v>2493</v>
      </c>
      <c r="L69" s="7" t="s">
        <v>214</v>
      </c>
      <c r="M69" s="10" t="s">
        <v>310</v>
      </c>
      <c r="N69" s="13" t="s">
        <v>647</v>
      </c>
      <c r="O69" s="13"/>
      <c r="P69" s="14"/>
      <c r="Q69" s="13"/>
      <c r="R69" s="14" t="s">
        <v>162</v>
      </c>
      <c r="S69" s="14" t="s">
        <v>215</v>
      </c>
      <c r="T69" s="16">
        <v>38414</v>
      </c>
    </row>
    <row r="70" spans="1:20" ht="45" hidden="1" customHeight="1" x14ac:dyDescent="0.2">
      <c r="A70" s="13">
        <v>6866</v>
      </c>
      <c r="B70" s="10" t="s">
        <v>216</v>
      </c>
      <c r="C70" s="115">
        <v>719926002</v>
      </c>
      <c r="D70" s="7" t="s">
        <v>33</v>
      </c>
      <c r="E70" s="7" t="s">
        <v>217</v>
      </c>
      <c r="F70" s="12" t="s">
        <v>2901</v>
      </c>
      <c r="G70" s="12" t="s">
        <v>218</v>
      </c>
      <c r="H70" s="12" t="s">
        <v>2902</v>
      </c>
      <c r="I70" s="7" t="s">
        <v>219</v>
      </c>
      <c r="J70" s="7" t="s">
        <v>2903</v>
      </c>
      <c r="K70" s="7" t="s">
        <v>220</v>
      </c>
      <c r="L70" s="22" t="s">
        <v>3062</v>
      </c>
      <c r="M70" s="10" t="s">
        <v>2454</v>
      </c>
      <c r="N70" s="13" t="s">
        <v>221</v>
      </c>
      <c r="O70" s="13" t="s">
        <v>2904</v>
      </c>
      <c r="P70" s="14" t="s">
        <v>2905</v>
      </c>
      <c r="Q70" s="13"/>
      <c r="R70" s="14" t="s">
        <v>162</v>
      </c>
      <c r="S70" s="15" t="s">
        <v>3067</v>
      </c>
      <c r="T70" s="16">
        <v>37970</v>
      </c>
    </row>
    <row r="71" spans="1:20" ht="45" hidden="1" customHeight="1" x14ac:dyDescent="0.2">
      <c r="A71" s="13">
        <v>7399</v>
      </c>
      <c r="B71" s="10" t="s">
        <v>3810</v>
      </c>
      <c r="C71" s="115">
        <v>650929403</v>
      </c>
      <c r="D71" s="7" t="s">
        <v>3811</v>
      </c>
      <c r="E71" s="7" t="s">
        <v>3812</v>
      </c>
      <c r="F71" s="12" t="s">
        <v>3813</v>
      </c>
      <c r="G71" s="12" t="s">
        <v>3814</v>
      </c>
      <c r="H71" s="12" t="s">
        <v>3815</v>
      </c>
      <c r="I71" s="7" t="s">
        <v>3816</v>
      </c>
      <c r="J71" s="7" t="s">
        <v>3817</v>
      </c>
      <c r="K71" s="7" t="s">
        <v>3818</v>
      </c>
      <c r="L71" s="7" t="s">
        <v>3819</v>
      </c>
      <c r="M71" s="10" t="s">
        <v>31</v>
      </c>
      <c r="N71" s="13" t="s">
        <v>271</v>
      </c>
      <c r="O71" s="13" t="s">
        <v>3820</v>
      </c>
      <c r="P71" s="23" t="s">
        <v>3821</v>
      </c>
      <c r="Q71" s="13"/>
      <c r="R71" s="14" t="s">
        <v>162</v>
      </c>
      <c r="S71" s="14" t="s">
        <v>3822</v>
      </c>
      <c r="T71" s="16">
        <v>39636</v>
      </c>
    </row>
    <row r="72" spans="1:20" ht="45" hidden="1" customHeight="1" x14ac:dyDescent="0.2">
      <c r="A72" s="13">
        <v>6912</v>
      </c>
      <c r="B72" s="10" t="s">
        <v>3823</v>
      </c>
      <c r="C72" s="115">
        <v>708167002</v>
      </c>
      <c r="D72" s="7" t="s">
        <v>3824</v>
      </c>
      <c r="E72" s="7" t="s">
        <v>3825</v>
      </c>
      <c r="F72" s="12" t="s">
        <v>26</v>
      </c>
      <c r="G72" s="12" t="s">
        <v>3826</v>
      </c>
      <c r="H72" s="12" t="s">
        <v>3827</v>
      </c>
      <c r="I72" s="7">
        <v>2017</v>
      </c>
      <c r="J72" s="7" t="s">
        <v>3828</v>
      </c>
      <c r="K72" s="7" t="s">
        <v>3829</v>
      </c>
      <c r="L72" s="7" t="s">
        <v>3830</v>
      </c>
      <c r="M72" s="10" t="s">
        <v>133</v>
      </c>
      <c r="N72" s="13" t="s">
        <v>3831</v>
      </c>
      <c r="O72" s="13" t="s">
        <v>3832</v>
      </c>
      <c r="P72" s="23" t="s">
        <v>3833</v>
      </c>
      <c r="Q72" s="13" t="s">
        <v>3834</v>
      </c>
      <c r="R72" s="14">
        <v>91001</v>
      </c>
      <c r="S72" s="14" t="s">
        <v>222</v>
      </c>
      <c r="T72" s="16">
        <v>37970</v>
      </c>
    </row>
    <row r="73" spans="1:20" ht="45" hidden="1" customHeight="1" x14ac:dyDescent="0.2">
      <c r="A73" s="13">
        <v>6947</v>
      </c>
      <c r="B73" s="10" t="s">
        <v>3835</v>
      </c>
      <c r="C73" s="115">
        <v>603180003</v>
      </c>
      <c r="D73" s="7" t="s">
        <v>3824</v>
      </c>
      <c r="E73" s="7" t="s">
        <v>3836</v>
      </c>
      <c r="F73" s="12" t="s">
        <v>26</v>
      </c>
      <c r="G73" s="12" t="s">
        <v>3826</v>
      </c>
      <c r="H73" s="12" t="s">
        <v>3837</v>
      </c>
      <c r="I73" s="7" t="s">
        <v>3838</v>
      </c>
      <c r="J73" s="7" t="s">
        <v>3839</v>
      </c>
      <c r="K73" s="7" t="s">
        <v>3840</v>
      </c>
      <c r="L73" s="7" t="s">
        <v>3841</v>
      </c>
      <c r="M73" s="13" t="s">
        <v>224</v>
      </c>
      <c r="N73" s="13" t="s">
        <v>3842</v>
      </c>
      <c r="O73" s="13" t="s">
        <v>3843</v>
      </c>
      <c r="P73" s="14" t="s">
        <v>3844</v>
      </c>
      <c r="Q73" s="13"/>
      <c r="R73" s="14">
        <v>91001</v>
      </c>
      <c r="S73" s="14" t="s">
        <v>225</v>
      </c>
      <c r="T73" s="16">
        <v>37970</v>
      </c>
    </row>
    <row r="74" spans="1:20" ht="45" hidden="1" customHeight="1" x14ac:dyDescent="0.2">
      <c r="A74" s="13">
        <v>6873</v>
      </c>
      <c r="B74" s="10" t="s">
        <v>3845</v>
      </c>
      <c r="C74" s="115">
        <v>708168009</v>
      </c>
      <c r="D74" s="7" t="s">
        <v>3824</v>
      </c>
      <c r="E74" s="7" t="s">
        <v>3846</v>
      </c>
      <c r="F74" s="12" t="s">
        <v>26</v>
      </c>
      <c r="G74" s="12" t="s">
        <v>3826</v>
      </c>
      <c r="H74" s="12" t="s">
        <v>3847</v>
      </c>
      <c r="I74" s="7" t="s">
        <v>3848</v>
      </c>
      <c r="J74" s="7" t="s">
        <v>3849</v>
      </c>
      <c r="K74" s="7" t="s">
        <v>3850</v>
      </c>
      <c r="L74" s="7" t="s">
        <v>3851</v>
      </c>
      <c r="M74" s="10" t="s">
        <v>226</v>
      </c>
      <c r="N74" s="13" t="s">
        <v>3852</v>
      </c>
      <c r="O74" s="13" t="s">
        <v>3853</v>
      </c>
      <c r="P74" s="14" t="s">
        <v>3854</v>
      </c>
      <c r="Q74" s="13"/>
      <c r="R74" s="14">
        <v>91001</v>
      </c>
      <c r="S74" s="14" t="s">
        <v>225</v>
      </c>
      <c r="T74" s="16">
        <v>37970</v>
      </c>
    </row>
    <row r="75" spans="1:20" ht="45" hidden="1" customHeight="1" x14ac:dyDescent="0.2">
      <c r="A75" s="13">
        <v>7519</v>
      </c>
      <c r="B75" s="10" t="s">
        <v>3855</v>
      </c>
      <c r="C75" s="115">
        <v>707862009</v>
      </c>
      <c r="D75" s="7" t="s">
        <v>3856</v>
      </c>
      <c r="E75" s="7" t="s">
        <v>227</v>
      </c>
      <c r="F75" s="12" t="s">
        <v>26</v>
      </c>
      <c r="G75" s="12" t="s">
        <v>228</v>
      </c>
      <c r="H75" s="12" t="s">
        <v>3857</v>
      </c>
      <c r="I75" s="7" t="s">
        <v>3858</v>
      </c>
      <c r="J75" s="7" t="s">
        <v>3859</v>
      </c>
      <c r="K75" s="7" t="s">
        <v>3860</v>
      </c>
      <c r="L75" s="7" t="s">
        <v>3861</v>
      </c>
      <c r="M75" s="10" t="s">
        <v>31</v>
      </c>
      <c r="N75" s="13" t="s">
        <v>111</v>
      </c>
      <c r="O75" s="13" t="s">
        <v>3862</v>
      </c>
      <c r="P75" s="14" t="s">
        <v>3863</v>
      </c>
      <c r="Q75" s="13"/>
      <c r="R75" s="14">
        <v>91001</v>
      </c>
      <c r="S75" s="19" t="s">
        <v>3864</v>
      </c>
      <c r="T75" s="16">
        <v>41985</v>
      </c>
    </row>
    <row r="76" spans="1:20" ht="45" hidden="1" customHeight="1" x14ac:dyDescent="0.2">
      <c r="A76" s="13">
        <v>7462</v>
      </c>
      <c r="B76" s="10" t="s">
        <v>229</v>
      </c>
      <c r="C76" s="115">
        <v>650213203</v>
      </c>
      <c r="D76" s="7" t="s">
        <v>51</v>
      </c>
      <c r="E76" s="7" t="s">
        <v>230</v>
      </c>
      <c r="F76" s="12" t="s">
        <v>2291</v>
      </c>
      <c r="G76" s="12" t="s">
        <v>231</v>
      </c>
      <c r="H76" s="12" t="s">
        <v>2292</v>
      </c>
      <c r="I76" s="7" t="s">
        <v>2293</v>
      </c>
      <c r="J76" s="7" t="s">
        <v>2294</v>
      </c>
      <c r="K76" s="7" t="s">
        <v>2295</v>
      </c>
      <c r="L76" s="7" t="s">
        <v>2296</v>
      </c>
      <c r="M76" s="10" t="s">
        <v>2457</v>
      </c>
      <c r="N76" s="13" t="s">
        <v>232</v>
      </c>
      <c r="O76" s="13"/>
      <c r="P76" s="14"/>
      <c r="Q76" s="13"/>
      <c r="R76" s="14" t="s">
        <v>162</v>
      </c>
      <c r="S76" s="15" t="s">
        <v>3104</v>
      </c>
      <c r="T76" s="16">
        <v>43174</v>
      </c>
    </row>
    <row r="77" spans="1:20" ht="45" hidden="1" customHeight="1" x14ac:dyDescent="0.2">
      <c r="A77" s="13">
        <v>7652</v>
      </c>
      <c r="B77" s="10" t="s">
        <v>233</v>
      </c>
      <c r="C77" s="115">
        <v>659070006</v>
      </c>
      <c r="D77" s="7" t="s">
        <v>234</v>
      </c>
      <c r="E77" s="7" t="s">
        <v>235</v>
      </c>
      <c r="F77" s="12" t="s">
        <v>236</v>
      </c>
      <c r="G77" s="12" t="s">
        <v>237</v>
      </c>
      <c r="H77" s="12" t="s">
        <v>238</v>
      </c>
      <c r="I77" s="7" t="s">
        <v>239</v>
      </c>
      <c r="J77" s="22" t="s">
        <v>3865</v>
      </c>
      <c r="K77" s="7" t="s">
        <v>2880</v>
      </c>
      <c r="L77" s="7" t="s">
        <v>3866</v>
      </c>
      <c r="M77" s="10" t="s">
        <v>2455</v>
      </c>
      <c r="N77" s="13" t="s">
        <v>240</v>
      </c>
      <c r="O77" s="13" t="s">
        <v>3867</v>
      </c>
      <c r="P77" s="14" t="s">
        <v>3868</v>
      </c>
      <c r="Q77" s="13" t="s">
        <v>2879</v>
      </c>
      <c r="R77" s="14" t="s">
        <v>241</v>
      </c>
      <c r="S77" s="15" t="s">
        <v>3054</v>
      </c>
      <c r="T77" s="16">
        <v>43307</v>
      </c>
    </row>
    <row r="78" spans="1:20" ht="45" hidden="1" customHeight="1" x14ac:dyDescent="0.2">
      <c r="A78" s="13">
        <v>7671</v>
      </c>
      <c r="B78" s="10" t="s">
        <v>3869</v>
      </c>
      <c r="C78" s="115">
        <v>651653096</v>
      </c>
      <c r="D78" s="7" t="s">
        <v>51</v>
      </c>
      <c r="E78" s="7" t="s">
        <v>3870</v>
      </c>
      <c r="F78" s="12" t="s">
        <v>3871</v>
      </c>
      <c r="G78" s="12" t="s">
        <v>3872</v>
      </c>
      <c r="H78" s="12" t="s">
        <v>3873</v>
      </c>
      <c r="I78" s="7" t="s">
        <v>3874</v>
      </c>
      <c r="J78" s="7" t="s">
        <v>3875</v>
      </c>
      <c r="K78" s="7" t="s">
        <v>3876</v>
      </c>
      <c r="L78" s="7" t="s">
        <v>3877</v>
      </c>
      <c r="M78" s="10" t="s">
        <v>32</v>
      </c>
      <c r="N78" s="13" t="s">
        <v>3878</v>
      </c>
      <c r="O78" s="13" t="s">
        <v>3879</v>
      </c>
      <c r="P78" s="14" t="s">
        <v>3880</v>
      </c>
      <c r="Q78" s="13"/>
      <c r="R78" s="14" t="s">
        <v>55</v>
      </c>
      <c r="S78" s="14" t="s">
        <v>3881</v>
      </c>
      <c r="T78" s="16">
        <v>43516</v>
      </c>
    </row>
    <row r="79" spans="1:20" ht="45" hidden="1" customHeight="1" x14ac:dyDescent="0.2">
      <c r="A79" s="13">
        <v>850</v>
      </c>
      <c r="B79" s="10" t="s">
        <v>3882</v>
      </c>
      <c r="C79" s="115">
        <v>703708005</v>
      </c>
      <c r="D79" s="7" t="s">
        <v>51</v>
      </c>
      <c r="E79" s="7" t="s">
        <v>3883</v>
      </c>
      <c r="F79" s="12" t="s">
        <v>3884</v>
      </c>
      <c r="G79" s="12" t="s">
        <v>3885</v>
      </c>
      <c r="H79" s="12" t="s">
        <v>3886</v>
      </c>
      <c r="I79" s="7" t="s">
        <v>3887</v>
      </c>
      <c r="J79" s="7" t="s">
        <v>3888</v>
      </c>
      <c r="K79" s="7" t="s">
        <v>3889</v>
      </c>
      <c r="L79" s="7" t="s">
        <v>3890</v>
      </c>
      <c r="M79" s="10" t="s">
        <v>133</v>
      </c>
      <c r="N79" s="13" t="s">
        <v>3831</v>
      </c>
      <c r="O79" s="13" t="s">
        <v>3891</v>
      </c>
      <c r="P79" s="14"/>
      <c r="Q79" s="13"/>
      <c r="R79" s="14">
        <v>93401</v>
      </c>
      <c r="S79" s="14" t="s">
        <v>3892</v>
      </c>
      <c r="T79" s="16">
        <v>37960</v>
      </c>
    </row>
    <row r="80" spans="1:20" ht="45" hidden="1" customHeight="1" x14ac:dyDescent="0.2">
      <c r="A80" s="13">
        <v>7160</v>
      </c>
      <c r="B80" s="10" t="s">
        <v>2459</v>
      </c>
      <c r="C80" s="115">
        <v>712091002</v>
      </c>
      <c r="D80" s="7" t="s">
        <v>51</v>
      </c>
      <c r="E80" s="7" t="s">
        <v>242</v>
      </c>
      <c r="F80" s="12" t="s">
        <v>243</v>
      </c>
      <c r="G80" s="12" t="s">
        <v>244</v>
      </c>
      <c r="H80" s="12" t="s">
        <v>245</v>
      </c>
      <c r="I80" s="7" t="s">
        <v>246</v>
      </c>
      <c r="J80" s="7" t="s">
        <v>247</v>
      </c>
      <c r="K80" s="7" t="s">
        <v>3017</v>
      </c>
      <c r="L80" s="7" t="s">
        <v>248</v>
      </c>
      <c r="M80" s="10" t="s">
        <v>31</v>
      </c>
      <c r="N80" s="13" t="s">
        <v>249</v>
      </c>
      <c r="O80" s="13" t="s">
        <v>251</v>
      </c>
      <c r="P80" s="14" t="s">
        <v>3018</v>
      </c>
      <c r="Q80" s="13"/>
      <c r="R80" s="14" t="s">
        <v>162</v>
      </c>
      <c r="S80" s="15" t="s">
        <v>3070</v>
      </c>
      <c r="T80" s="16">
        <v>38344</v>
      </c>
    </row>
    <row r="81" spans="1:20" ht="45" hidden="1" customHeight="1" x14ac:dyDescent="0.2">
      <c r="A81" s="13">
        <v>2200</v>
      </c>
      <c r="B81" s="10" t="s">
        <v>3893</v>
      </c>
      <c r="C81" s="115">
        <v>709659006</v>
      </c>
      <c r="D81" s="7" t="s">
        <v>51</v>
      </c>
      <c r="E81" s="7" t="s">
        <v>3894</v>
      </c>
      <c r="F81" s="12" t="s">
        <v>3895</v>
      </c>
      <c r="G81" s="12" t="s">
        <v>3896</v>
      </c>
      <c r="H81" s="12" t="s">
        <v>3897</v>
      </c>
      <c r="I81" s="7" t="s">
        <v>54</v>
      </c>
      <c r="J81" s="7" t="s">
        <v>3898</v>
      </c>
      <c r="K81" s="7" t="s">
        <v>3899</v>
      </c>
      <c r="L81" s="10" t="s">
        <v>3900</v>
      </c>
      <c r="M81" s="10" t="s">
        <v>90</v>
      </c>
      <c r="N81" s="13" t="s">
        <v>185</v>
      </c>
      <c r="O81" s="13"/>
      <c r="P81" s="14" t="s">
        <v>3901</v>
      </c>
      <c r="Q81" s="13"/>
      <c r="R81" s="14" t="s">
        <v>162</v>
      </c>
      <c r="S81" s="14" t="s">
        <v>3902</v>
      </c>
      <c r="T81" s="16">
        <v>37970</v>
      </c>
    </row>
    <row r="82" spans="1:20" ht="45" hidden="1" customHeight="1" x14ac:dyDescent="0.2">
      <c r="A82" s="13">
        <v>7605</v>
      </c>
      <c r="B82" s="10" t="s">
        <v>253</v>
      </c>
      <c r="C82" s="115">
        <v>651131154</v>
      </c>
      <c r="D82" s="7" t="s">
        <v>51</v>
      </c>
      <c r="E82" s="7" t="s">
        <v>254</v>
      </c>
      <c r="F82" s="12" t="s">
        <v>2977</v>
      </c>
      <c r="G82" s="12" t="s">
        <v>255</v>
      </c>
      <c r="H82" s="12" t="s">
        <v>256</v>
      </c>
      <c r="I82" s="7" t="s">
        <v>184</v>
      </c>
      <c r="J82" s="7" t="s">
        <v>257</v>
      </c>
      <c r="K82" s="7" t="s">
        <v>258</v>
      </c>
      <c r="L82" s="7" t="s">
        <v>260</v>
      </c>
      <c r="M82" s="10" t="s">
        <v>2457</v>
      </c>
      <c r="N82" s="13" t="s">
        <v>232</v>
      </c>
      <c r="O82" s="23" t="s">
        <v>261</v>
      </c>
      <c r="P82" s="14" t="s">
        <v>259</v>
      </c>
      <c r="Q82" s="13"/>
      <c r="R82" s="14" t="s">
        <v>162</v>
      </c>
      <c r="S82" s="15" t="s">
        <v>3903</v>
      </c>
      <c r="T82" s="16">
        <v>42472</v>
      </c>
    </row>
    <row r="83" spans="1:20" ht="45" hidden="1" customHeight="1" x14ac:dyDescent="0.2">
      <c r="A83" s="13">
        <v>7639</v>
      </c>
      <c r="B83" s="10" t="s">
        <v>3904</v>
      </c>
      <c r="C83" s="115">
        <v>650926250</v>
      </c>
      <c r="D83" s="7" t="s">
        <v>51</v>
      </c>
      <c r="E83" s="7" t="s">
        <v>3905</v>
      </c>
      <c r="F83" s="12" t="s">
        <v>3906</v>
      </c>
      <c r="G83" s="12" t="s">
        <v>3907</v>
      </c>
      <c r="H83" s="12" t="s">
        <v>3908</v>
      </c>
      <c r="I83" s="7" t="s">
        <v>3909</v>
      </c>
      <c r="J83" s="7" t="s">
        <v>3910</v>
      </c>
      <c r="K83" s="7" t="s">
        <v>3911</v>
      </c>
      <c r="L83" s="7" t="s">
        <v>3912</v>
      </c>
      <c r="M83" s="10" t="s">
        <v>133</v>
      </c>
      <c r="N83" s="13" t="s">
        <v>3913</v>
      </c>
      <c r="O83" s="13"/>
      <c r="P83" s="14"/>
      <c r="Q83" s="13"/>
      <c r="R83" s="14" t="s">
        <v>262</v>
      </c>
      <c r="S83" s="14" t="s">
        <v>3914</v>
      </c>
      <c r="T83" s="16">
        <v>43048</v>
      </c>
    </row>
    <row r="84" spans="1:20" ht="45" hidden="1" customHeight="1" x14ac:dyDescent="0.2">
      <c r="A84" s="34">
        <v>7707</v>
      </c>
      <c r="B84" s="33" t="s">
        <v>3915</v>
      </c>
      <c r="C84" s="118">
        <v>533330878</v>
      </c>
      <c r="D84" s="31"/>
      <c r="E84" s="31" t="s">
        <v>3916</v>
      </c>
      <c r="F84" s="32" t="s">
        <v>3917</v>
      </c>
      <c r="G84" s="32" t="s">
        <v>3918</v>
      </c>
      <c r="H84" s="32" t="s">
        <v>3919</v>
      </c>
      <c r="I84" s="31" t="s">
        <v>3920</v>
      </c>
      <c r="J84" s="31" t="s">
        <v>3921</v>
      </c>
      <c r="K84" s="31" t="s">
        <v>3922</v>
      </c>
      <c r="L84" s="31" t="s">
        <v>3923</v>
      </c>
      <c r="M84" s="33" t="s">
        <v>226</v>
      </c>
      <c r="N84" s="34" t="s">
        <v>87</v>
      </c>
      <c r="O84" s="34" t="s">
        <v>3924</v>
      </c>
      <c r="P84" s="35" t="s">
        <v>3925</v>
      </c>
      <c r="Q84" s="34"/>
      <c r="R84" s="35">
        <v>93401</v>
      </c>
      <c r="S84" s="36" t="s">
        <v>3926</v>
      </c>
      <c r="T84" s="37"/>
    </row>
    <row r="85" spans="1:20" ht="45" hidden="1" customHeight="1" x14ac:dyDescent="0.2">
      <c r="A85" s="13">
        <v>7406</v>
      </c>
      <c r="B85" s="10" t="s">
        <v>3927</v>
      </c>
      <c r="C85" s="115">
        <v>659362805</v>
      </c>
      <c r="D85" s="7" t="s">
        <v>33</v>
      </c>
      <c r="E85" s="7" t="s">
        <v>3928</v>
      </c>
      <c r="F85" s="12" t="s">
        <v>3929</v>
      </c>
      <c r="G85" s="12" t="s">
        <v>3930</v>
      </c>
      <c r="H85" s="12" t="s">
        <v>3931</v>
      </c>
      <c r="I85" s="7" t="s">
        <v>263</v>
      </c>
      <c r="J85" s="7" t="s">
        <v>3932</v>
      </c>
      <c r="K85" s="7" t="s">
        <v>3933</v>
      </c>
      <c r="L85" s="7" t="s">
        <v>3934</v>
      </c>
      <c r="M85" s="10" t="s">
        <v>31</v>
      </c>
      <c r="N85" s="13" t="s">
        <v>3935</v>
      </c>
      <c r="O85" s="13" t="s">
        <v>3936</v>
      </c>
      <c r="P85" s="14" t="s">
        <v>3937</v>
      </c>
      <c r="Q85" s="13"/>
      <c r="R85" s="14">
        <v>93991</v>
      </c>
      <c r="S85" s="38" t="s">
        <v>3938</v>
      </c>
      <c r="T85" s="39">
        <v>39720</v>
      </c>
    </row>
    <row r="86" spans="1:20" ht="45" hidden="1" customHeight="1" x14ac:dyDescent="0.2">
      <c r="A86" s="13">
        <v>6889</v>
      </c>
      <c r="B86" s="10" t="s">
        <v>3939</v>
      </c>
      <c r="C86" s="115">
        <v>721291006</v>
      </c>
      <c r="D86" s="7" t="s">
        <v>3940</v>
      </c>
      <c r="E86" s="7" t="s">
        <v>3941</v>
      </c>
      <c r="F86" s="12" t="s">
        <v>3942</v>
      </c>
      <c r="G86" s="12" t="s">
        <v>3943</v>
      </c>
      <c r="H86" s="12" t="s">
        <v>3944</v>
      </c>
      <c r="I86" s="7" t="s">
        <v>263</v>
      </c>
      <c r="J86" s="7" t="s">
        <v>3945</v>
      </c>
      <c r="K86" s="7" t="s">
        <v>3946</v>
      </c>
      <c r="L86" s="7" t="s">
        <v>3947</v>
      </c>
      <c r="M86" s="10" t="s">
        <v>133</v>
      </c>
      <c r="N86" s="13" t="s">
        <v>3948</v>
      </c>
      <c r="O86" s="13" t="s">
        <v>3949</v>
      </c>
      <c r="P86" s="14" t="s">
        <v>3950</v>
      </c>
      <c r="Q86" s="13"/>
      <c r="R86" s="14" t="s">
        <v>162</v>
      </c>
      <c r="S86" s="14" t="s">
        <v>3951</v>
      </c>
      <c r="T86" s="16">
        <v>37970</v>
      </c>
    </row>
    <row r="87" spans="1:20" ht="45" hidden="1" customHeight="1" x14ac:dyDescent="0.2">
      <c r="A87" s="13">
        <v>3842</v>
      </c>
      <c r="B87" s="10" t="s">
        <v>264</v>
      </c>
      <c r="C87" s="115">
        <v>719400000</v>
      </c>
      <c r="D87" s="7" t="s">
        <v>51</v>
      </c>
      <c r="E87" s="7" t="s">
        <v>265</v>
      </c>
      <c r="F87" s="12" t="s">
        <v>2839</v>
      </c>
      <c r="G87" s="12" t="s">
        <v>266</v>
      </c>
      <c r="H87" s="12" t="s">
        <v>2840</v>
      </c>
      <c r="I87" s="7" t="s">
        <v>267</v>
      </c>
      <c r="J87" s="7" t="s">
        <v>268</v>
      </c>
      <c r="K87" s="7" t="s">
        <v>269</v>
      </c>
      <c r="L87" s="7" t="s">
        <v>270</v>
      </c>
      <c r="M87" s="10" t="s">
        <v>31</v>
      </c>
      <c r="N87" s="14" t="s">
        <v>271</v>
      </c>
      <c r="O87" s="13" t="s">
        <v>272</v>
      </c>
      <c r="P87" s="14" t="s">
        <v>273</v>
      </c>
      <c r="Q87" s="13"/>
      <c r="R87" s="14" t="s">
        <v>162</v>
      </c>
      <c r="S87" s="14" t="s">
        <v>2947</v>
      </c>
      <c r="T87" s="16">
        <v>37970</v>
      </c>
    </row>
    <row r="88" spans="1:20" ht="45" hidden="1" customHeight="1" x14ac:dyDescent="0.2">
      <c r="A88" s="13">
        <v>7349</v>
      </c>
      <c r="B88" s="10" t="s">
        <v>3952</v>
      </c>
      <c r="C88" s="115">
        <v>653803206</v>
      </c>
      <c r="D88" s="7" t="s">
        <v>51</v>
      </c>
      <c r="E88" s="7" t="s">
        <v>3953</v>
      </c>
      <c r="F88" s="12" t="s">
        <v>3954</v>
      </c>
      <c r="G88" s="12" t="s">
        <v>3955</v>
      </c>
      <c r="H88" s="12" t="s">
        <v>3956</v>
      </c>
      <c r="I88" s="7" t="s">
        <v>3957</v>
      </c>
      <c r="J88" s="7" t="s">
        <v>3958</v>
      </c>
      <c r="K88" s="7" t="s">
        <v>3959</v>
      </c>
      <c r="L88" s="7" t="s">
        <v>3960</v>
      </c>
      <c r="M88" s="10" t="s">
        <v>133</v>
      </c>
      <c r="N88" s="13" t="s">
        <v>3961</v>
      </c>
      <c r="O88" s="13"/>
      <c r="P88" s="14" t="s">
        <v>3962</v>
      </c>
      <c r="Q88" s="13"/>
      <c r="R88" s="14" t="s">
        <v>162</v>
      </c>
      <c r="S88" s="14" t="s">
        <v>3963</v>
      </c>
      <c r="T88" s="16">
        <v>39162</v>
      </c>
    </row>
    <row r="89" spans="1:20" ht="45" hidden="1" customHeight="1" x14ac:dyDescent="0.2">
      <c r="A89" s="13">
        <v>7448</v>
      </c>
      <c r="B89" s="10" t="s">
        <v>3964</v>
      </c>
      <c r="C89" s="115">
        <v>650333195</v>
      </c>
      <c r="D89" s="7" t="s">
        <v>51</v>
      </c>
      <c r="E89" s="7" t="s">
        <v>3965</v>
      </c>
      <c r="F89" s="12" t="s">
        <v>3966</v>
      </c>
      <c r="G89" s="12" t="s">
        <v>3967</v>
      </c>
      <c r="H89" s="12" t="s">
        <v>3968</v>
      </c>
      <c r="I89" s="7" t="s">
        <v>3969</v>
      </c>
      <c r="J89" s="7" t="s">
        <v>3970</v>
      </c>
      <c r="K89" s="7" t="s">
        <v>3971</v>
      </c>
      <c r="L89" s="7" t="s">
        <v>3972</v>
      </c>
      <c r="M89" s="10" t="s">
        <v>90</v>
      </c>
      <c r="N89" s="13" t="s">
        <v>185</v>
      </c>
      <c r="O89" s="13" t="s">
        <v>3973</v>
      </c>
      <c r="P89" s="14" t="s">
        <v>3974</v>
      </c>
      <c r="Q89" s="13"/>
      <c r="R89" s="14" t="s">
        <v>162</v>
      </c>
      <c r="S89" s="14" t="s">
        <v>3975</v>
      </c>
      <c r="T89" s="16">
        <v>40771</v>
      </c>
    </row>
    <row r="90" spans="1:20" ht="45" hidden="1" customHeight="1" x14ac:dyDescent="0.2">
      <c r="A90" s="13">
        <v>7479</v>
      </c>
      <c r="B90" s="10" t="s">
        <v>3976</v>
      </c>
      <c r="C90" s="115">
        <v>650662539</v>
      </c>
      <c r="D90" s="7" t="s">
        <v>157</v>
      </c>
      <c r="E90" s="7" t="s">
        <v>274</v>
      </c>
      <c r="F90" s="12" t="s">
        <v>3977</v>
      </c>
      <c r="G90" s="12" t="s">
        <v>3978</v>
      </c>
      <c r="H90" s="12" t="s">
        <v>3979</v>
      </c>
      <c r="I90" s="7" t="s">
        <v>3980</v>
      </c>
      <c r="J90" s="7" t="s">
        <v>3981</v>
      </c>
      <c r="K90" s="7" t="s">
        <v>3982</v>
      </c>
      <c r="L90" s="7" t="s">
        <v>3983</v>
      </c>
      <c r="M90" s="10" t="s">
        <v>226</v>
      </c>
      <c r="N90" s="13" t="s">
        <v>3984</v>
      </c>
      <c r="O90" s="13" t="s">
        <v>3985</v>
      </c>
      <c r="P90" s="14" t="s">
        <v>3986</v>
      </c>
      <c r="Q90" s="13"/>
      <c r="R90" s="14" t="s">
        <v>52</v>
      </c>
      <c r="S90" s="14" t="s">
        <v>3987</v>
      </c>
      <c r="T90" s="16">
        <v>41436</v>
      </c>
    </row>
    <row r="91" spans="1:20" ht="45" hidden="1" customHeight="1" x14ac:dyDescent="0.2">
      <c r="A91" s="13">
        <v>7489</v>
      </c>
      <c r="B91" s="10" t="s">
        <v>3988</v>
      </c>
      <c r="C91" s="115">
        <v>650732359</v>
      </c>
      <c r="D91" s="7" t="s">
        <v>33</v>
      </c>
      <c r="E91" s="7" t="s">
        <v>3989</v>
      </c>
      <c r="F91" s="12" t="s">
        <v>3990</v>
      </c>
      <c r="G91" s="12" t="s">
        <v>3991</v>
      </c>
      <c r="H91" s="12" t="s">
        <v>3992</v>
      </c>
      <c r="I91" s="7" t="s">
        <v>3993</v>
      </c>
      <c r="J91" s="7" t="s">
        <v>27</v>
      </c>
      <c r="K91" s="7" t="s">
        <v>3994</v>
      </c>
      <c r="L91" s="7" t="s">
        <v>3995</v>
      </c>
      <c r="M91" s="10" t="s">
        <v>32</v>
      </c>
      <c r="N91" s="13" t="s">
        <v>132</v>
      </c>
      <c r="O91" s="13" t="s">
        <v>3996</v>
      </c>
      <c r="P91" s="14" t="s">
        <v>3997</v>
      </c>
      <c r="Q91" s="13"/>
      <c r="R91" s="14" t="s">
        <v>3998</v>
      </c>
      <c r="S91" s="14" t="s">
        <v>3999</v>
      </c>
      <c r="T91" s="16">
        <v>41563</v>
      </c>
    </row>
    <row r="92" spans="1:20" ht="45" hidden="1" customHeight="1" x14ac:dyDescent="0.2">
      <c r="A92" s="13">
        <v>7474</v>
      </c>
      <c r="B92" s="10" t="s">
        <v>4000</v>
      </c>
      <c r="C92" s="115">
        <v>650613848</v>
      </c>
      <c r="D92" s="7" t="s">
        <v>4001</v>
      </c>
      <c r="E92" s="7" t="s">
        <v>4002</v>
      </c>
      <c r="F92" s="12" t="s">
        <v>4003</v>
      </c>
      <c r="G92" s="12" t="s">
        <v>4004</v>
      </c>
      <c r="H92" s="12" t="s">
        <v>4005</v>
      </c>
      <c r="I92" s="7" t="s">
        <v>4006</v>
      </c>
      <c r="J92" s="7" t="s">
        <v>4007</v>
      </c>
      <c r="K92" s="7" t="s">
        <v>4008</v>
      </c>
      <c r="L92" s="7" t="s">
        <v>4009</v>
      </c>
      <c r="M92" s="10" t="s">
        <v>226</v>
      </c>
      <c r="N92" s="13" t="s">
        <v>275</v>
      </c>
      <c r="O92" s="13" t="s">
        <v>4010</v>
      </c>
      <c r="P92" s="14" t="s">
        <v>4011</v>
      </c>
      <c r="Q92" s="13"/>
      <c r="R92" s="14" t="s">
        <v>30</v>
      </c>
      <c r="S92" s="14" t="s">
        <v>4012</v>
      </c>
      <c r="T92" s="16">
        <v>41353</v>
      </c>
    </row>
    <row r="93" spans="1:20" ht="45" hidden="1" customHeight="1" x14ac:dyDescent="0.2">
      <c r="A93" s="13">
        <v>7563</v>
      </c>
      <c r="B93" s="10" t="s">
        <v>4013</v>
      </c>
      <c r="C93" s="115">
        <v>650797825</v>
      </c>
      <c r="D93" s="7" t="s">
        <v>157</v>
      </c>
      <c r="E93" s="7" t="s">
        <v>4014</v>
      </c>
      <c r="F93" s="12" t="s">
        <v>4015</v>
      </c>
      <c r="G93" s="12" t="s">
        <v>4016</v>
      </c>
      <c r="H93" s="12" t="s">
        <v>4017</v>
      </c>
      <c r="I93" s="7" t="s">
        <v>4018</v>
      </c>
      <c r="J93" s="7" t="s">
        <v>4019</v>
      </c>
      <c r="K93" s="7" t="s">
        <v>4020</v>
      </c>
      <c r="L93" s="7" t="s">
        <v>4021</v>
      </c>
      <c r="M93" s="10" t="s">
        <v>31</v>
      </c>
      <c r="N93" s="13"/>
      <c r="O93" s="13" t="s">
        <v>4022</v>
      </c>
      <c r="P93" s="14" t="s">
        <v>4023</v>
      </c>
      <c r="Q93" s="13"/>
      <c r="R93" s="14" t="s">
        <v>52</v>
      </c>
      <c r="S93" s="14" t="s">
        <v>4024</v>
      </c>
      <c r="T93" s="16">
        <v>42118</v>
      </c>
    </row>
    <row r="94" spans="1:20" ht="45" hidden="1" customHeight="1" x14ac:dyDescent="0.2">
      <c r="A94" s="13">
        <v>7680</v>
      </c>
      <c r="B94" s="10" t="s">
        <v>4025</v>
      </c>
      <c r="C94" s="115">
        <v>651484367</v>
      </c>
      <c r="D94" s="7"/>
      <c r="E94" s="7" t="s">
        <v>4026</v>
      </c>
      <c r="F94" s="12" t="s">
        <v>4027</v>
      </c>
      <c r="G94" s="12" t="s">
        <v>4028</v>
      </c>
      <c r="H94" s="12" t="s">
        <v>4029</v>
      </c>
      <c r="I94" s="7" t="s">
        <v>612</v>
      </c>
      <c r="J94" s="7" t="s">
        <v>4030</v>
      </c>
      <c r="K94" s="7" t="s">
        <v>4031</v>
      </c>
      <c r="L94" s="7" t="s">
        <v>4032</v>
      </c>
      <c r="M94" s="10" t="s">
        <v>4033</v>
      </c>
      <c r="N94" s="13" t="s">
        <v>1334</v>
      </c>
      <c r="O94" s="13" t="s">
        <v>4034</v>
      </c>
      <c r="P94" s="14" t="s">
        <v>4035</v>
      </c>
      <c r="Q94" s="13"/>
      <c r="R94" s="14">
        <v>93401</v>
      </c>
      <c r="S94" s="14" t="s">
        <v>2636</v>
      </c>
      <c r="T94" s="16">
        <v>43635</v>
      </c>
    </row>
    <row r="95" spans="1:20" ht="45" hidden="1" customHeight="1" x14ac:dyDescent="0.2">
      <c r="A95" s="13">
        <v>6900</v>
      </c>
      <c r="B95" s="10" t="s">
        <v>276</v>
      </c>
      <c r="C95" s="115" t="s">
        <v>3370</v>
      </c>
      <c r="D95" s="7" t="s">
        <v>33</v>
      </c>
      <c r="E95" s="7" t="s">
        <v>277</v>
      </c>
      <c r="F95" s="12" t="s">
        <v>2963</v>
      </c>
      <c r="G95" s="12" t="s">
        <v>278</v>
      </c>
      <c r="H95" s="12" t="s">
        <v>2964</v>
      </c>
      <c r="I95" s="7" t="s">
        <v>2965</v>
      </c>
      <c r="J95" s="7" t="s">
        <v>2966</v>
      </c>
      <c r="K95" s="7" t="s">
        <v>279</v>
      </c>
      <c r="L95" s="7" t="s">
        <v>2798</v>
      </c>
      <c r="M95" s="10" t="s">
        <v>226</v>
      </c>
      <c r="N95" s="13" t="s">
        <v>280</v>
      </c>
      <c r="O95" s="13" t="s">
        <v>281</v>
      </c>
      <c r="P95" s="14" t="s">
        <v>282</v>
      </c>
      <c r="Q95" s="13"/>
      <c r="R95" s="14">
        <v>93401</v>
      </c>
      <c r="S95" s="14" t="s">
        <v>2814</v>
      </c>
      <c r="T95" s="16">
        <v>37970</v>
      </c>
    </row>
    <row r="96" spans="1:20" ht="45" hidden="1" customHeight="1" x14ac:dyDescent="0.2">
      <c r="A96" s="42">
        <v>7041</v>
      </c>
      <c r="B96" s="41" t="s">
        <v>283</v>
      </c>
      <c r="C96" s="119">
        <v>725712006</v>
      </c>
      <c r="D96" s="11" t="s">
        <v>51</v>
      </c>
      <c r="E96" s="11" t="s">
        <v>284</v>
      </c>
      <c r="F96" s="40" t="s">
        <v>4036</v>
      </c>
      <c r="G96" s="40" t="s">
        <v>285</v>
      </c>
      <c r="H96" s="40" t="s">
        <v>2759</v>
      </c>
      <c r="I96" s="11" t="s">
        <v>286</v>
      </c>
      <c r="J96" s="11" t="s">
        <v>4037</v>
      </c>
      <c r="K96" s="11" t="s">
        <v>2760</v>
      </c>
      <c r="L96" s="11" t="s">
        <v>287</v>
      </c>
      <c r="M96" s="41" t="s">
        <v>31</v>
      </c>
      <c r="N96" s="42" t="s">
        <v>288</v>
      </c>
      <c r="O96" s="42" t="s">
        <v>4038</v>
      </c>
      <c r="P96" s="43"/>
      <c r="Q96" s="42"/>
      <c r="R96" s="43" t="s">
        <v>162</v>
      </c>
      <c r="S96" s="43" t="s">
        <v>4039</v>
      </c>
      <c r="T96" s="44">
        <v>37970</v>
      </c>
    </row>
    <row r="97" spans="1:20" ht="45" hidden="1" customHeight="1" x14ac:dyDescent="0.2">
      <c r="A97" s="13">
        <v>7588</v>
      </c>
      <c r="B97" s="10" t="s">
        <v>4040</v>
      </c>
      <c r="C97" s="115">
        <v>651114535</v>
      </c>
      <c r="D97" s="7" t="s">
        <v>51</v>
      </c>
      <c r="E97" s="7" t="s">
        <v>4041</v>
      </c>
      <c r="F97" s="12" t="s">
        <v>4042</v>
      </c>
      <c r="G97" s="12" t="s">
        <v>4043</v>
      </c>
      <c r="H97" s="12" t="s">
        <v>4044</v>
      </c>
      <c r="I97" s="7" t="s">
        <v>4045</v>
      </c>
      <c r="J97" s="7" t="s">
        <v>4046</v>
      </c>
      <c r="K97" s="7" t="s">
        <v>4047</v>
      </c>
      <c r="L97" s="7" t="s">
        <v>4048</v>
      </c>
      <c r="M97" s="10" t="s">
        <v>90</v>
      </c>
      <c r="N97" s="13" t="s">
        <v>185</v>
      </c>
      <c r="O97" s="13" t="s">
        <v>4049</v>
      </c>
      <c r="P97" s="14" t="s">
        <v>4050</v>
      </c>
      <c r="Q97" s="13"/>
      <c r="R97" s="14" t="s">
        <v>162</v>
      </c>
      <c r="S97" s="14" t="s">
        <v>4051</v>
      </c>
      <c r="T97" s="16">
        <v>42349</v>
      </c>
    </row>
    <row r="98" spans="1:20" ht="45" hidden="1" customHeight="1" x14ac:dyDescent="0.2">
      <c r="A98" s="13">
        <v>7314</v>
      </c>
      <c r="B98" s="10" t="s">
        <v>4052</v>
      </c>
      <c r="C98" s="115">
        <v>653776500</v>
      </c>
      <c r="D98" s="7" t="s">
        <v>51</v>
      </c>
      <c r="E98" s="7" t="s">
        <v>4053</v>
      </c>
      <c r="F98" s="12" t="s">
        <v>4054</v>
      </c>
      <c r="G98" s="12" t="s">
        <v>4055</v>
      </c>
      <c r="H98" s="12" t="s">
        <v>4056</v>
      </c>
      <c r="I98" s="7" t="s">
        <v>4057</v>
      </c>
      <c r="J98" s="7" t="s">
        <v>4058</v>
      </c>
      <c r="K98" s="7" t="s">
        <v>4059</v>
      </c>
      <c r="L98" s="7" t="s">
        <v>4060</v>
      </c>
      <c r="M98" s="10" t="s">
        <v>133</v>
      </c>
      <c r="N98" s="13" t="s">
        <v>3831</v>
      </c>
      <c r="O98" s="13" t="s">
        <v>4061</v>
      </c>
      <c r="P98" s="14"/>
      <c r="Q98" s="13"/>
      <c r="R98" s="14" t="s">
        <v>162</v>
      </c>
      <c r="S98" s="14" t="s">
        <v>4062</v>
      </c>
      <c r="T98" s="16">
        <v>38799</v>
      </c>
    </row>
    <row r="99" spans="1:20" ht="45" hidden="1" customHeight="1" x14ac:dyDescent="0.2">
      <c r="A99" s="13">
        <v>6830</v>
      </c>
      <c r="B99" s="10" t="s">
        <v>289</v>
      </c>
      <c r="C99" s="115">
        <v>717449002</v>
      </c>
      <c r="D99" s="7" t="s">
        <v>51</v>
      </c>
      <c r="E99" s="7" t="s">
        <v>290</v>
      </c>
      <c r="F99" s="12" t="s">
        <v>2660</v>
      </c>
      <c r="G99" s="12" t="s">
        <v>291</v>
      </c>
      <c r="H99" s="12" t="s">
        <v>2661</v>
      </c>
      <c r="I99" s="7" t="s">
        <v>292</v>
      </c>
      <c r="J99" s="7" t="s">
        <v>2662</v>
      </c>
      <c r="K99" s="7" t="s">
        <v>293</v>
      </c>
      <c r="L99" s="7" t="s">
        <v>294</v>
      </c>
      <c r="M99" s="10" t="s">
        <v>90</v>
      </c>
      <c r="N99" s="13" t="s">
        <v>185</v>
      </c>
      <c r="O99" s="13" t="s">
        <v>2663</v>
      </c>
      <c r="P99" s="23" t="s">
        <v>2664</v>
      </c>
      <c r="Q99" s="13"/>
      <c r="R99" s="14" t="s">
        <v>162</v>
      </c>
      <c r="S99" s="14" t="s">
        <v>2636</v>
      </c>
      <c r="T99" s="16">
        <v>37970</v>
      </c>
    </row>
    <row r="100" spans="1:20" ht="45" hidden="1" customHeight="1" x14ac:dyDescent="0.2">
      <c r="A100" s="13">
        <v>6570</v>
      </c>
      <c r="B100" s="10" t="s">
        <v>2673</v>
      </c>
      <c r="C100" s="115">
        <v>717150007</v>
      </c>
      <c r="D100" s="7" t="s">
        <v>51</v>
      </c>
      <c r="E100" s="7" t="s">
        <v>295</v>
      </c>
      <c r="F100" s="12" t="s">
        <v>2674</v>
      </c>
      <c r="G100" s="12" t="s">
        <v>296</v>
      </c>
      <c r="H100" s="12" t="s">
        <v>2675</v>
      </c>
      <c r="I100" s="7" t="s">
        <v>297</v>
      </c>
      <c r="J100" s="7" t="s">
        <v>2676</v>
      </c>
      <c r="K100" s="7" t="s">
        <v>298</v>
      </c>
      <c r="L100" s="7" t="s">
        <v>299</v>
      </c>
      <c r="M100" s="10" t="s">
        <v>31</v>
      </c>
      <c r="N100" s="13" t="s">
        <v>300</v>
      </c>
      <c r="O100" s="13" t="s">
        <v>2677</v>
      </c>
      <c r="P100" s="14"/>
      <c r="Q100" s="13"/>
      <c r="R100" s="14" t="s">
        <v>162</v>
      </c>
      <c r="S100" s="14" t="s">
        <v>2727</v>
      </c>
      <c r="T100" s="16">
        <v>37970</v>
      </c>
    </row>
    <row r="101" spans="1:20" ht="45" hidden="1" customHeight="1" x14ac:dyDescent="0.2">
      <c r="A101" s="13">
        <v>7654</v>
      </c>
      <c r="B101" s="10" t="s">
        <v>4063</v>
      </c>
      <c r="C101" s="115">
        <v>651578310</v>
      </c>
      <c r="D101" s="7" t="s">
        <v>51</v>
      </c>
      <c r="E101" s="7" t="s">
        <v>4064</v>
      </c>
      <c r="F101" s="12" t="s">
        <v>4065</v>
      </c>
      <c r="G101" s="12" t="s">
        <v>4066</v>
      </c>
      <c r="H101" s="12" t="s">
        <v>4067</v>
      </c>
      <c r="I101" s="7" t="s">
        <v>721</v>
      </c>
      <c r="J101" s="7" t="s">
        <v>4068</v>
      </c>
      <c r="K101" s="7" t="s">
        <v>4069</v>
      </c>
      <c r="L101" s="7" t="s">
        <v>4070</v>
      </c>
      <c r="M101" s="10" t="s">
        <v>226</v>
      </c>
      <c r="N101" s="13" t="s">
        <v>4071</v>
      </c>
      <c r="O101" s="13" t="s">
        <v>4072</v>
      </c>
      <c r="P101" s="14" t="s">
        <v>4073</v>
      </c>
      <c r="Q101" s="13"/>
      <c r="R101" s="14" t="s">
        <v>262</v>
      </c>
      <c r="S101" s="14" t="s">
        <v>4074</v>
      </c>
      <c r="T101" s="16">
        <v>43343</v>
      </c>
    </row>
    <row r="102" spans="1:20" ht="45" hidden="1" customHeight="1" x14ac:dyDescent="0.2">
      <c r="A102" s="13">
        <v>7686</v>
      </c>
      <c r="B102" s="10" t="s">
        <v>4075</v>
      </c>
      <c r="C102" s="115">
        <v>651753546</v>
      </c>
      <c r="D102" s="7"/>
      <c r="E102" s="7" t="s">
        <v>4076</v>
      </c>
      <c r="F102" s="12" t="s">
        <v>4077</v>
      </c>
      <c r="G102" s="12" t="s">
        <v>4078</v>
      </c>
      <c r="H102" s="12" t="s">
        <v>4079</v>
      </c>
      <c r="I102" s="7" t="s">
        <v>4080</v>
      </c>
      <c r="J102" s="7" t="s">
        <v>4081</v>
      </c>
      <c r="K102" s="7" t="s">
        <v>4082</v>
      </c>
      <c r="L102" s="7" t="s">
        <v>4083</v>
      </c>
      <c r="M102" s="10" t="s">
        <v>224</v>
      </c>
      <c r="N102" s="13" t="s">
        <v>905</v>
      </c>
      <c r="O102" s="13" t="s">
        <v>4084</v>
      </c>
      <c r="P102" s="23" t="s">
        <v>4085</v>
      </c>
      <c r="Q102" s="13"/>
      <c r="R102" s="14">
        <v>93401</v>
      </c>
      <c r="S102" s="14" t="s">
        <v>4086</v>
      </c>
      <c r="T102" s="16">
        <v>43707</v>
      </c>
    </row>
    <row r="103" spans="1:20" ht="45" hidden="1" customHeight="1" x14ac:dyDescent="0.2">
      <c r="A103" s="13">
        <v>7617</v>
      </c>
      <c r="B103" s="10" t="s">
        <v>4087</v>
      </c>
      <c r="C103" s="115">
        <v>651018196</v>
      </c>
      <c r="D103" s="12" t="s">
        <v>51</v>
      </c>
      <c r="E103" s="7" t="s">
        <v>4088</v>
      </c>
      <c r="F103" s="12" t="s">
        <v>4089</v>
      </c>
      <c r="G103" s="12" t="s">
        <v>4090</v>
      </c>
      <c r="H103" s="12" t="s">
        <v>4091</v>
      </c>
      <c r="I103" s="7" t="s">
        <v>4045</v>
      </c>
      <c r="J103" s="7" t="s">
        <v>4092</v>
      </c>
      <c r="K103" s="7" t="s">
        <v>4093</v>
      </c>
      <c r="L103" s="7" t="s">
        <v>4094</v>
      </c>
      <c r="M103" s="10" t="s">
        <v>2453</v>
      </c>
      <c r="N103" s="13" t="s">
        <v>34</v>
      </c>
      <c r="O103" s="13" t="s">
        <v>4095</v>
      </c>
      <c r="P103" s="14" t="s">
        <v>4096</v>
      </c>
      <c r="Q103" s="13"/>
      <c r="R103" s="13" t="s">
        <v>162</v>
      </c>
      <c r="S103" s="14" t="s">
        <v>3740</v>
      </c>
      <c r="T103" s="16">
        <v>42626</v>
      </c>
    </row>
    <row r="104" spans="1:20" ht="45" hidden="1" customHeight="1" x14ac:dyDescent="0.2">
      <c r="A104" s="13">
        <v>6980</v>
      </c>
      <c r="B104" s="10" t="s">
        <v>4097</v>
      </c>
      <c r="C104" s="115">
        <v>735342002</v>
      </c>
      <c r="D104" s="7" t="s">
        <v>51</v>
      </c>
      <c r="E104" s="7" t="s">
        <v>4098</v>
      </c>
      <c r="F104" s="12" t="s">
        <v>4099</v>
      </c>
      <c r="G104" s="12" t="s">
        <v>4100</v>
      </c>
      <c r="H104" s="12" t="s">
        <v>4101</v>
      </c>
      <c r="I104" s="7" t="s">
        <v>4102</v>
      </c>
      <c r="J104" s="7" t="s">
        <v>4103</v>
      </c>
      <c r="K104" s="7" t="s">
        <v>4104</v>
      </c>
      <c r="L104" s="7" t="s">
        <v>4105</v>
      </c>
      <c r="M104" s="10" t="s">
        <v>2474</v>
      </c>
      <c r="N104" s="13" t="s">
        <v>302</v>
      </c>
      <c r="O104" s="13"/>
      <c r="P104" s="14" t="s">
        <v>4106</v>
      </c>
      <c r="Q104" s="13"/>
      <c r="R104" s="14" t="s">
        <v>30</v>
      </c>
      <c r="S104" s="14" t="s">
        <v>3753</v>
      </c>
      <c r="T104" s="16">
        <v>37970</v>
      </c>
    </row>
    <row r="105" spans="1:20" ht="45" hidden="1" customHeight="1" x14ac:dyDescent="0.2">
      <c r="A105" s="13">
        <v>7156</v>
      </c>
      <c r="B105" s="10" t="s">
        <v>4107</v>
      </c>
      <c r="C105" s="115">
        <v>652919804</v>
      </c>
      <c r="D105" s="7" t="s">
        <v>33</v>
      </c>
      <c r="E105" s="7" t="s">
        <v>4108</v>
      </c>
      <c r="F105" s="12" t="s">
        <v>4109</v>
      </c>
      <c r="G105" s="12" t="s">
        <v>4110</v>
      </c>
      <c r="H105" s="12" t="s">
        <v>4111</v>
      </c>
      <c r="I105" s="7" t="s">
        <v>263</v>
      </c>
      <c r="J105" s="14" t="s">
        <v>4112</v>
      </c>
      <c r="K105" s="7" t="s">
        <v>4113</v>
      </c>
      <c r="L105" s="7" t="s">
        <v>4114</v>
      </c>
      <c r="M105" s="10" t="s">
        <v>303</v>
      </c>
      <c r="N105" s="13" t="s">
        <v>304</v>
      </c>
      <c r="O105" s="13"/>
      <c r="P105" s="14"/>
      <c r="Q105" s="13"/>
      <c r="R105" s="14" t="s">
        <v>52</v>
      </c>
      <c r="S105" s="14" t="s">
        <v>4115</v>
      </c>
      <c r="T105" s="16">
        <v>38384</v>
      </c>
    </row>
    <row r="106" spans="1:20" ht="45" hidden="1" customHeight="1" x14ac:dyDescent="0.2">
      <c r="A106" s="13">
        <v>6903</v>
      </c>
      <c r="B106" s="10" t="s">
        <v>305</v>
      </c>
      <c r="C106" s="115">
        <v>725997000</v>
      </c>
      <c r="D106" s="7" t="s">
        <v>51</v>
      </c>
      <c r="E106" s="7" t="s">
        <v>306</v>
      </c>
      <c r="F106" s="12" t="s">
        <v>8001</v>
      </c>
      <c r="G106" s="12" t="s">
        <v>307</v>
      </c>
      <c r="H106" s="12" t="s">
        <v>2592</v>
      </c>
      <c r="I106" s="7" t="s">
        <v>54</v>
      </c>
      <c r="J106" s="7" t="s">
        <v>2593</v>
      </c>
      <c r="K106" s="7" t="s">
        <v>308</v>
      </c>
      <c r="L106" s="7" t="s">
        <v>309</v>
      </c>
      <c r="M106" s="10" t="s">
        <v>310</v>
      </c>
      <c r="N106" s="13" t="s">
        <v>311</v>
      </c>
      <c r="O106" s="13"/>
      <c r="P106" s="14"/>
      <c r="Q106" s="13"/>
      <c r="R106" s="14" t="s">
        <v>162</v>
      </c>
      <c r="S106" s="14" t="s">
        <v>2678</v>
      </c>
      <c r="T106" s="16">
        <v>37970</v>
      </c>
    </row>
    <row r="107" spans="1:20" ht="45" hidden="1" customHeight="1" x14ac:dyDescent="0.2">
      <c r="A107" s="13">
        <v>6899</v>
      </c>
      <c r="B107" s="10" t="s">
        <v>312</v>
      </c>
      <c r="C107" s="115">
        <v>719365000</v>
      </c>
      <c r="D107" s="7" t="s">
        <v>51</v>
      </c>
      <c r="E107" s="7" t="s">
        <v>313</v>
      </c>
      <c r="F107" s="12" t="s">
        <v>2979</v>
      </c>
      <c r="G107" s="12" t="s">
        <v>314</v>
      </c>
      <c r="H107" s="12" t="s">
        <v>3019</v>
      </c>
      <c r="I107" s="7" t="s">
        <v>315</v>
      </c>
      <c r="J107" s="7" t="s">
        <v>316</v>
      </c>
      <c r="K107" s="7" t="s">
        <v>3020</v>
      </c>
      <c r="L107" s="7" t="s">
        <v>317</v>
      </c>
      <c r="M107" s="10" t="s">
        <v>31</v>
      </c>
      <c r="N107" s="13" t="s">
        <v>318</v>
      </c>
      <c r="O107" s="30" t="s">
        <v>3021</v>
      </c>
      <c r="P107" s="47" t="s">
        <v>3022</v>
      </c>
      <c r="Q107" s="13"/>
      <c r="R107" s="14" t="s">
        <v>162</v>
      </c>
      <c r="S107" s="15" t="s">
        <v>3023</v>
      </c>
      <c r="T107" s="16">
        <v>37970</v>
      </c>
    </row>
    <row r="108" spans="1:20" ht="45" hidden="1" customHeight="1" x14ac:dyDescent="0.2">
      <c r="A108" s="13">
        <v>6926</v>
      </c>
      <c r="B108" s="10" t="s">
        <v>319</v>
      </c>
      <c r="C108" s="115">
        <v>725129009</v>
      </c>
      <c r="D108" s="7" t="s">
        <v>51</v>
      </c>
      <c r="E108" s="7" t="s">
        <v>320</v>
      </c>
      <c r="F108" s="12" t="s">
        <v>2484</v>
      </c>
      <c r="G108" s="12" t="s">
        <v>321</v>
      </c>
      <c r="H108" s="12" t="s">
        <v>322</v>
      </c>
      <c r="I108" s="7" t="s">
        <v>54</v>
      </c>
      <c r="J108" s="7" t="s">
        <v>2978</v>
      </c>
      <c r="K108" s="7" t="s">
        <v>323</v>
      </c>
      <c r="L108" s="7" t="s">
        <v>324</v>
      </c>
      <c r="M108" s="10" t="s">
        <v>2457</v>
      </c>
      <c r="N108" s="13" t="s">
        <v>232</v>
      </c>
      <c r="O108" s="13" t="s">
        <v>2485</v>
      </c>
      <c r="P108" s="14" t="s">
        <v>2486</v>
      </c>
      <c r="Q108" s="13"/>
      <c r="R108" s="14" t="s">
        <v>162</v>
      </c>
      <c r="S108" s="14" t="s">
        <v>2596</v>
      </c>
      <c r="T108" s="16">
        <v>37970</v>
      </c>
    </row>
    <row r="109" spans="1:20" ht="45" hidden="1" customHeight="1" x14ac:dyDescent="0.2">
      <c r="A109" s="13">
        <v>7161</v>
      </c>
      <c r="B109" s="10" t="s">
        <v>4116</v>
      </c>
      <c r="C109" s="115">
        <v>727861009</v>
      </c>
      <c r="D109" s="7" t="s">
        <v>51</v>
      </c>
      <c r="E109" s="7" t="s">
        <v>4117</v>
      </c>
      <c r="F109" s="12" t="s">
        <v>4118</v>
      </c>
      <c r="G109" s="12" t="s">
        <v>4119</v>
      </c>
      <c r="H109" s="12" t="s">
        <v>4120</v>
      </c>
      <c r="I109" s="7" t="s">
        <v>79</v>
      </c>
      <c r="J109" s="7" t="s">
        <v>4121</v>
      </c>
      <c r="K109" s="7" t="s">
        <v>4122</v>
      </c>
      <c r="L109" s="7" t="s">
        <v>4123</v>
      </c>
      <c r="M109" s="10" t="s">
        <v>31</v>
      </c>
      <c r="N109" s="13" t="s">
        <v>325</v>
      </c>
      <c r="O109" s="13" t="s">
        <v>4124</v>
      </c>
      <c r="P109" s="14"/>
      <c r="Q109" s="13"/>
      <c r="R109" s="14" t="s">
        <v>3796</v>
      </c>
      <c r="S109" s="14" t="s">
        <v>4125</v>
      </c>
      <c r="T109" s="16">
        <v>38443</v>
      </c>
    </row>
    <row r="110" spans="1:20" ht="45" hidden="1" customHeight="1" x14ac:dyDescent="0.2">
      <c r="A110" s="13">
        <v>6932</v>
      </c>
      <c r="B110" s="10" t="s">
        <v>4126</v>
      </c>
      <c r="C110" s="115">
        <v>726414009</v>
      </c>
      <c r="D110" s="7" t="s">
        <v>51</v>
      </c>
      <c r="E110" s="7" t="s">
        <v>4127</v>
      </c>
      <c r="F110" s="12" t="s">
        <v>4128</v>
      </c>
      <c r="G110" s="12" t="s">
        <v>4129</v>
      </c>
      <c r="H110" s="12" t="s">
        <v>4130</v>
      </c>
      <c r="I110" s="7" t="s">
        <v>54</v>
      </c>
      <c r="J110" s="7" t="s">
        <v>4131</v>
      </c>
      <c r="K110" s="7" t="s">
        <v>4132</v>
      </c>
      <c r="L110" s="7" t="s">
        <v>4133</v>
      </c>
      <c r="M110" s="10" t="s">
        <v>31</v>
      </c>
      <c r="N110" s="13" t="s">
        <v>326</v>
      </c>
      <c r="O110" s="13" t="s">
        <v>4134</v>
      </c>
      <c r="P110" s="14"/>
      <c r="Q110" s="13"/>
      <c r="R110" s="14" t="s">
        <v>162</v>
      </c>
      <c r="S110" s="14" t="s">
        <v>4135</v>
      </c>
      <c r="T110" s="16">
        <v>37970</v>
      </c>
    </row>
    <row r="111" spans="1:20" ht="45" hidden="1" customHeight="1" x14ac:dyDescent="0.2">
      <c r="A111" s="13">
        <v>2260</v>
      </c>
      <c r="B111" s="10" t="s">
        <v>327</v>
      </c>
      <c r="C111" s="115">
        <v>711620001</v>
      </c>
      <c r="D111" s="7" t="s">
        <v>51</v>
      </c>
      <c r="E111" s="7" t="s">
        <v>328</v>
      </c>
      <c r="F111" s="12" t="s">
        <v>2836</v>
      </c>
      <c r="G111" s="12" t="s">
        <v>329</v>
      </c>
      <c r="H111" s="12" t="s">
        <v>2837</v>
      </c>
      <c r="I111" s="7" t="s">
        <v>330</v>
      </c>
      <c r="J111" s="7" t="s">
        <v>2943</v>
      </c>
      <c r="K111" s="7" t="s">
        <v>331</v>
      </c>
      <c r="L111" s="7" t="s">
        <v>332</v>
      </c>
      <c r="M111" s="10" t="s">
        <v>31</v>
      </c>
      <c r="N111" s="13" t="s">
        <v>249</v>
      </c>
      <c r="O111" s="13">
        <v>225589874</v>
      </c>
      <c r="P111" s="23" t="s">
        <v>2838</v>
      </c>
      <c r="Q111" s="13"/>
      <c r="R111" s="14">
        <v>93401</v>
      </c>
      <c r="S111" s="14" t="s">
        <v>2942</v>
      </c>
      <c r="T111" s="16">
        <v>37970</v>
      </c>
    </row>
    <row r="112" spans="1:20" ht="45" hidden="1" customHeight="1" x14ac:dyDescent="0.2">
      <c r="A112" s="13">
        <v>7085</v>
      </c>
      <c r="B112" s="10" t="s">
        <v>333</v>
      </c>
      <c r="C112" s="115">
        <v>730998007</v>
      </c>
      <c r="D112" s="7" t="s">
        <v>51</v>
      </c>
      <c r="E112" s="7" t="s">
        <v>334</v>
      </c>
      <c r="F112" s="12" t="s">
        <v>2823</v>
      </c>
      <c r="G112" s="12" t="s">
        <v>335</v>
      </c>
      <c r="H112" s="12" t="s">
        <v>336</v>
      </c>
      <c r="I112" s="7" t="s">
        <v>286</v>
      </c>
      <c r="J112" s="7" t="s">
        <v>2824</v>
      </c>
      <c r="K112" s="7" t="s">
        <v>2825</v>
      </c>
      <c r="L112" s="7" t="s">
        <v>337</v>
      </c>
      <c r="M112" s="10" t="s">
        <v>31</v>
      </c>
      <c r="N112" s="13" t="s">
        <v>326</v>
      </c>
      <c r="O112" s="13" t="s">
        <v>338</v>
      </c>
      <c r="P112" s="14" t="s">
        <v>339</v>
      </c>
      <c r="Q112" s="13"/>
      <c r="R112" s="14" t="s">
        <v>162</v>
      </c>
      <c r="S112" s="14" t="s">
        <v>2945</v>
      </c>
      <c r="T112" s="16">
        <v>37970</v>
      </c>
    </row>
    <row r="113" spans="1:20" ht="45" hidden="1" customHeight="1" x14ac:dyDescent="0.2">
      <c r="A113" s="13">
        <v>3500</v>
      </c>
      <c r="B113" s="10" t="s">
        <v>4136</v>
      </c>
      <c r="C113" s="115">
        <v>700230007</v>
      </c>
      <c r="D113" s="7" t="s">
        <v>51</v>
      </c>
      <c r="E113" s="7" t="s">
        <v>4137</v>
      </c>
      <c r="F113" s="12" t="s">
        <v>4138</v>
      </c>
      <c r="G113" s="12" t="s">
        <v>4139</v>
      </c>
      <c r="H113" s="12" t="s">
        <v>4140</v>
      </c>
      <c r="I113" s="7" t="s">
        <v>4141</v>
      </c>
      <c r="J113" s="7" t="s">
        <v>4142</v>
      </c>
      <c r="K113" s="7" t="s">
        <v>4143</v>
      </c>
      <c r="L113" s="7" t="s">
        <v>4144</v>
      </c>
      <c r="M113" s="10" t="s">
        <v>31</v>
      </c>
      <c r="N113" s="13" t="s">
        <v>271</v>
      </c>
      <c r="O113" s="13" t="s">
        <v>4145</v>
      </c>
      <c r="P113" s="14" t="s">
        <v>4146</v>
      </c>
      <c r="Q113" s="13"/>
      <c r="R113" s="14" t="s">
        <v>162</v>
      </c>
      <c r="S113" s="14" t="s">
        <v>4147</v>
      </c>
      <c r="T113" s="16">
        <v>37970</v>
      </c>
    </row>
    <row r="114" spans="1:20" ht="45" hidden="1" customHeight="1" x14ac:dyDescent="0.2">
      <c r="A114" s="13">
        <v>7638</v>
      </c>
      <c r="B114" s="10" t="s">
        <v>340</v>
      </c>
      <c r="C114" s="115" t="s">
        <v>3400</v>
      </c>
      <c r="D114" s="7" t="s">
        <v>341</v>
      </c>
      <c r="E114" s="7" t="s">
        <v>342</v>
      </c>
      <c r="F114" s="12" t="s">
        <v>2830</v>
      </c>
      <c r="G114" s="12" t="s">
        <v>343</v>
      </c>
      <c r="H114" s="12" t="s">
        <v>344</v>
      </c>
      <c r="I114" s="7" t="s">
        <v>345</v>
      </c>
      <c r="J114" s="7" t="s">
        <v>2831</v>
      </c>
      <c r="K114" s="7" t="s">
        <v>346</v>
      </c>
      <c r="L114" s="7" t="s">
        <v>348</v>
      </c>
      <c r="M114" s="10" t="s">
        <v>2457</v>
      </c>
      <c r="N114" s="13" t="s">
        <v>350</v>
      </c>
      <c r="O114" s="13" t="s">
        <v>349</v>
      </c>
      <c r="P114" s="14" t="s">
        <v>347</v>
      </c>
      <c r="Q114" s="13"/>
      <c r="R114" s="14">
        <v>93401</v>
      </c>
      <c r="S114" s="14" t="s">
        <v>2944</v>
      </c>
      <c r="T114" s="16">
        <v>43014</v>
      </c>
    </row>
    <row r="115" spans="1:20" ht="45" hidden="1" customHeight="1" x14ac:dyDescent="0.2">
      <c r="A115" s="13">
        <v>7492</v>
      </c>
      <c r="B115" s="10" t="s">
        <v>2600</v>
      </c>
      <c r="C115" s="115">
        <v>650744136</v>
      </c>
      <c r="D115" s="7" t="s">
        <v>33</v>
      </c>
      <c r="E115" s="7" t="s">
        <v>351</v>
      </c>
      <c r="F115" s="12" t="s">
        <v>2597</v>
      </c>
      <c r="G115" s="12" t="s">
        <v>352</v>
      </c>
      <c r="H115" s="17" t="s">
        <v>3074</v>
      </c>
      <c r="I115" s="7" t="s">
        <v>208</v>
      </c>
      <c r="J115" s="7" t="s">
        <v>2507</v>
      </c>
      <c r="K115" s="22" t="s">
        <v>3075</v>
      </c>
      <c r="L115" s="48" t="s">
        <v>3077</v>
      </c>
      <c r="M115" s="10" t="s">
        <v>2457</v>
      </c>
      <c r="N115" s="13" t="s">
        <v>353</v>
      </c>
      <c r="O115" s="13" t="s">
        <v>2508</v>
      </c>
      <c r="P115" s="23" t="s">
        <v>3076</v>
      </c>
      <c r="Q115" s="13"/>
      <c r="R115" s="14" t="s">
        <v>354</v>
      </c>
      <c r="S115" s="14" t="s">
        <v>2598</v>
      </c>
      <c r="T115" s="16">
        <v>41599</v>
      </c>
    </row>
    <row r="116" spans="1:20" ht="45" hidden="1" customHeight="1" x14ac:dyDescent="0.2">
      <c r="A116" s="13">
        <v>7650</v>
      </c>
      <c r="B116" s="10" t="s">
        <v>355</v>
      </c>
      <c r="C116" s="115">
        <v>651589657</v>
      </c>
      <c r="D116" s="7" t="s">
        <v>356</v>
      </c>
      <c r="E116" s="7" t="s">
        <v>357</v>
      </c>
      <c r="F116" s="12" t="s">
        <v>358</v>
      </c>
      <c r="G116" s="12" t="s">
        <v>359</v>
      </c>
      <c r="H116" s="12" t="s">
        <v>362</v>
      </c>
      <c r="I116" s="7" t="s">
        <v>360</v>
      </c>
      <c r="J116" s="7" t="s">
        <v>361</v>
      </c>
      <c r="K116" s="7" t="s">
        <v>363</v>
      </c>
      <c r="L116" s="7" t="s">
        <v>365</v>
      </c>
      <c r="M116" s="10" t="s">
        <v>31</v>
      </c>
      <c r="N116" s="13" t="s">
        <v>271</v>
      </c>
      <c r="O116" s="13" t="s">
        <v>366</v>
      </c>
      <c r="P116" s="14" t="s">
        <v>364</v>
      </c>
      <c r="Q116" s="13"/>
      <c r="R116" s="14" t="s">
        <v>52</v>
      </c>
      <c r="S116" s="14" t="s">
        <v>367</v>
      </c>
      <c r="T116" s="16">
        <v>43276</v>
      </c>
    </row>
    <row r="117" spans="1:20" ht="45" hidden="1" customHeight="1" x14ac:dyDescent="0.2">
      <c r="A117" s="13">
        <v>7506</v>
      </c>
      <c r="B117" s="105" t="s">
        <v>4148</v>
      </c>
      <c r="C117" s="120">
        <v>650153464</v>
      </c>
      <c r="D117" s="7" t="s">
        <v>51</v>
      </c>
      <c r="E117" s="7" t="s">
        <v>4149</v>
      </c>
      <c r="F117" s="12" t="s">
        <v>4150</v>
      </c>
      <c r="G117" s="12" t="s">
        <v>4151</v>
      </c>
      <c r="H117" s="12" t="s">
        <v>4152</v>
      </c>
      <c r="I117" s="7" t="s">
        <v>4153</v>
      </c>
      <c r="J117" s="7" t="s">
        <v>4154</v>
      </c>
      <c r="K117" s="7" t="s">
        <v>4155</v>
      </c>
      <c r="L117" s="7" t="s">
        <v>4156</v>
      </c>
      <c r="M117" s="10" t="s">
        <v>31</v>
      </c>
      <c r="N117" s="13" t="s">
        <v>538</v>
      </c>
      <c r="O117" s="13"/>
      <c r="P117" s="14"/>
      <c r="Q117" s="13"/>
      <c r="R117" s="14" t="s">
        <v>162</v>
      </c>
      <c r="S117" s="14" t="s">
        <v>4157</v>
      </c>
      <c r="T117" s="16">
        <v>41890</v>
      </c>
    </row>
    <row r="118" spans="1:20" ht="45" hidden="1" customHeight="1" x14ac:dyDescent="0.2">
      <c r="A118" s="13">
        <v>7394</v>
      </c>
      <c r="B118" s="10" t="s">
        <v>4158</v>
      </c>
      <c r="C118" s="115">
        <v>718391008</v>
      </c>
      <c r="D118" s="7" t="s">
        <v>51</v>
      </c>
      <c r="E118" s="7" t="s">
        <v>4159</v>
      </c>
      <c r="F118" s="12" t="s">
        <v>4160</v>
      </c>
      <c r="G118" s="12" t="s">
        <v>4161</v>
      </c>
      <c r="H118" s="12" t="s">
        <v>4162</v>
      </c>
      <c r="I118" s="7" t="s">
        <v>4163</v>
      </c>
      <c r="J118" s="7" t="s">
        <v>4164</v>
      </c>
      <c r="K118" s="7" t="s">
        <v>4165</v>
      </c>
      <c r="L118" s="7" t="s">
        <v>4166</v>
      </c>
      <c r="M118" s="10" t="s">
        <v>31</v>
      </c>
      <c r="N118" s="13" t="s">
        <v>4167</v>
      </c>
      <c r="O118" s="13"/>
      <c r="P118" s="14" t="s">
        <v>4168</v>
      </c>
      <c r="Q118" s="13"/>
      <c r="R118" s="14" t="s">
        <v>162</v>
      </c>
      <c r="S118" s="14" t="s">
        <v>4169</v>
      </c>
      <c r="T118" s="16">
        <v>39608</v>
      </c>
    </row>
    <row r="119" spans="1:20" ht="45" hidden="1" customHeight="1" x14ac:dyDescent="0.2">
      <c r="A119" s="13">
        <v>2330</v>
      </c>
      <c r="B119" s="10" t="s">
        <v>368</v>
      </c>
      <c r="C119" s="115">
        <v>713523003</v>
      </c>
      <c r="D119" s="7" t="s">
        <v>51</v>
      </c>
      <c r="E119" s="7" t="s">
        <v>369</v>
      </c>
      <c r="F119" s="17" t="s">
        <v>4170</v>
      </c>
      <c r="G119" s="12" t="s">
        <v>370</v>
      </c>
      <c r="H119" s="17" t="s">
        <v>4171</v>
      </c>
      <c r="I119" s="7" t="s">
        <v>315</v>
      </c>
      <c r="J119" s="22" t="s">
        <v>4172</v>
      </c>
      <c r="K119" s="7" t="s">
        <v>371</v>
      </c>
      <c r="L119" s="7" t="s">
        <v>4173</v>
      </c>
      <c r="M119" s="10" t="s">
        <v>2455</v>
      </c>
      <c r="N119" s="13" t="s">
        <v>372</v>
      </c>
      <c r="O119" s="13" t="s">
        <v>373</v>
      </c>
      <c r="P119" s="15" t="s">
        <v>4174</v>
      </c>
      <c r="Q119" s="13" t="s">
        <v>4175</v>
      </c>
      <c r="R119" s="13" t="s">
        <v>162</v>
      </c>
      <c r="S119" s="15" t="s">
        <v>4176</v>
      </c>
      <c r="T119" s="16">
        <v>37970</v>
      </c>
    </row>
    <row r="120" spans="1:20" ht="45" hidden="1" customHeight="1" x14ac:dyDescent="0.2">
      <c r="A120" s="13">
        <v>7576</v>
      </c>
      <c r="B120" s="10" t="s">
        <v>4177</v>
      </c>
      <c r="C120" s="115">
        <v>653213700</v>
      </c>
      <c r="D120" s="7" t="s">
        <v>51</v>
      </c>
      <c r="E120" s="7" t="s">
        <v>4178</v>
      </c>
      <c r="F120" s="12" t="s">
        <v>4179</v>
      </c>
      <c r="G120" s="12" t="s">
        <v>4180</v>
      </c>
      <c r="H120" s="12" t="s">
        <v>4181</v>
      </c>
      <c r="I120" s="7" t="s">
        <v>4182</v>
      </c>
      <c r="J120" s="7" t="s">
        <v>4183</v>
      </c>
      <c r="K120" s="7" t="s">
        <v>4184</v>
      </c>
      <c r="L120" s="7" t="s">
        <v>4185</v>
      </c>
      <c r="M120" s="10" t="s">
        <v>2457</v>
      </c>
      <c r="N120" s="13" t="s">
        <v>4186</v>
      </c>
      <c r="O120" s="13" t="s">
        <v>4187</v>
      </c>
      <c r="P120" s="14" t="s">
        <v>4188</v>
      </c>
      <c r="Q120" s="13"/>
      <c r="R120" s="14">
        <v>93401</v>
      </c>
      <c r="S120" s="14" t="s">
        <v>4189</v>
      </c>
      <c r="T120" s="16">
        <v>42209</v>
      </c>
    </row>
    <row r="121" spans="1:20" ht="45" hidden="1" customHeight="1" x14ac:dyDescent="0.2">
      <c r="A121" s="13">
        <v>6973</v>
      </c>
      <c r="B121" s="10" t="s">
        <v>374</v>
      </c>
      <c r="C121" s="115">
        <v>727581006</v>
      </c>
      <c r="D121" s="7" t="s">
        <v>51</v>
      </c>
      <c r="E121" s="7" t="s">
        <v>375</v>
      </c>
      <c r="F121" s="12" t="s">
        <v>2832</v>
      </c>
      <c r="G121" s="12" t="s">
        <v>376</v>
      </c>
      <c r="H121" s="12" t="s">
        <v>2833</v>
      </c>
      <c r="I121" s="7" t="s">
        <v>377</v>
      </c>
      <c r="J121" s="7" t="s">
        <v>2834</v>
      </c>
      <c r="K121" s="7" t="s">
        <v>2835</v>
      </c>
      <c r="L121" s="22" t="s">
        <v>3052</v>
      </c>
      <c r="M121" s="10" t="s">
        <v>2457</v>
      </c>
      <c r="N121" s="13" t="s">
        <v>380</v>
      </c>
      <c r="O121" s="13" t="s">
        <v>379</v>
      </c>
      <c r="P121" s="14" t="s">
        <v>378</v>
      </c>
      <c r="Q121" s="13"/>
      <c r="R121" s="14" t="s">
        <v>162</v>
      </c>
      <c r="S121" s="14" t="s">
        <v>2941</v>
      </c>
      <c r="T121" s="16">
        <v>37970</v>
      </c>
    </row>
    <row r="122" spans="1:20" ht="45" hidden="1" customHeight="1" x14ac:dyDescent="0.2">
      <c r="A122" s="13">
        <v>6580</v>
      </c>
      <c r="B122" s="10" t="s">
        <v>381</v>
      </c>
      <c r="C122" s="115">
        <v>714523007</v>
      </c>
      <c r="D122" s="7" t="s">
        <v>51</v>
      </c>
      <c r="E122" s="7" t="s">
        <v>382</v>
      </c>
      <c r="F122" s="12" t="s">
        <v>2665</v>
      </c>
      <c r="G122" s="12" t="s">
        <v>383</v>
      </c>
      <c r="H122" s="12" t="s">
        <v>384</v>
      </c>
      <c r="I122" s="7" t="s">
        <v>385</v>
      </c>
      <c r="J122" s="7" t="s">
        <v>2666</v>
      </c>
      <c r="K122" s="7" t="s">
        <v>386</v>
      </c>
      <c r="L122" s="7" t="s">
        <v>387</v>
      </c>
      <c r="M122" s="10" t="s">
        <v>31</v>
      </c>
      <c r="N122" s="13" t="s">
        <v>388</v>
      </c>
      <c r="O122" s="13" t="s">
        <v>2667</v>
      </c>
      <c r="P122" s="14" t="s">
        <v>2668</v>
      </c>
      <c r="Q122" s="13"/>
      <c r="R122" s="14">
        <v>93401</v>
      </c>
      <c r="S122" s="39" t="s">
        <v>2669</v>
      </c>
      <c r="T122" s="16">
        <v>37970</v>
      </c>
    </row>
    <row r="123" spans="1:20" ht="45" hidden="1" customHeight="1" x14ac:dyDescent="0.2">
      <c r="A123" s="13">
        <v>7262</v>
      </c>
      <c r="B123" s="10" t="s">
        <v>4190</v>
      </c>
      <c r="C123" s="115">
        <v>650944208</v>
      </c>
      <c r="D123" s="7" t="s">
        <v>51</v>
      </c>
      <c r="E123" s="7" t="s">
        <v>4191</v>
      </c>
      <c r="F123" s="12" t="s">
        <v>4192</v>
      </c>
      <c r="G123" s="12" t="s">
        <v>4193</v>
      </c>
      <c r="H123" s="12" t="s">
        <v>4194</v>
      </c>
      <c r="I123" s="7" t="s">
        <v>4195</v>
      </c>
      <c r="J123" s="7" t="s">
        <v>4196</v>
      </c>
      <c r="K123" s="7" t="s">
        <v>4197</v>
      </c>
      <c r="L123" s="7" t="s">
        <v>4198</v>
      </c>
      <c r="M123" s="10" t="s">
        <v>133</v>
      </c>
      <c r="N123" s="13" t="s">
        <v>4199</v>
      </c>
      <c r="O123" s="13"/>
      <c r="P123" s="14"/>
      <c r="Q123" s="13"/>
      <c r="R123" s="14">
        <v>93401</v>
      </c>
      <c r="S123" s="14" t="s">
        <v>4200</v>
      </c>
      <c r="T123" s="16">
        <v>38733</v>
      </c>
    </row>
    <row r="124" spans="1:20" ht="45" hidden="1" customHeight="1" x14ac:dyDescent="0.2">
      <c r="A124" s="13">
        <v>7616</v>
      </c>
      <c r="B124" s="10" t="s">
        <v>4201</v>
      </c>
      <c r="C124" s="115">
        <v>650651170</v>
      </c>
      <c r="D124" s="7" t="s">
        <v>33</v>
      </c>
      <c r="E124" s="7" t="s">
        <v>4202</v>
      </c>
      <c r="F124" s="12" t="s">
        <v>4203</v>
      </c>
      <c r="G124" s="12" t="s">
        <v>4204</v>
      </c>
      <c r="H124" s="12" t="s">
        <v>4205</v>
      </c>
      <c r="I124" s="7" t="s">
        <v>184</v>
      </c>
      <c r="J124" s="7" t="s">
        <v>4206</v>
      </c>
      <c r="K124" s="7" t="s">
        <v>4207</v>
      </c>
      <c r="L124" s="7" t="s">
        <v>4208</v>
      </c>
      <c r="M124" s="10" t="s">
        <v>31</v>
      </c>
      <c r="N124" s="13" t="s">
        <v>271</v>
      </c>
      <c r="O124" s="13">
        <v>954202602</v>
      </c>
      <c r="P124" s="14" t="s">
        <v>4209</v>
      </c>
      <c r="Q124" s="13"/>
      <c r="R124" s="14" t="s">
        <v>30</v>
      </c>
      <c r="S124" s="14" t="s">
        <v>4210</v>
      </c>
      <c r="T124" s="16">
        <v>42618</v>
      </c>
    </row>
    <row r="125" spans="1:20" ht="45" hidden="1" customHeight="1" x14ac:dyDescent="0.2">
      <c r="A125" s="13">
        <v>7352</v>
      </c>
      <c r="B125" s="10" t="s">
        <v>4211</v>
      </c>
      <c r="C125" s="115">
        <v>657349402</v>
      </c>
      <c r="D125" s="7" t="s">
        <v>51</v>
      </c>
      <c r="E125" s="7" t="s">
        <v>4212</v>
      </c>
      <c r="F125" s="12" t="s">
        <v>4213</v>
      </c>
      <c r="G125" s="12" t="s">
        <v>4214</v>
      </c>
      <c r="H125" s="12" t="s">
        <v>4215</v>
      </c>
      <c r="I125" s="7" t="s">
        <v>3957</v>
      </c>
      <c r="J125" s="7" t="s">
        <v>4216</v>
      </c>
      <c r="K125" s="7" t="s">
        <v>4217</v>
      </c>
      <c r="L125" s="9" t="s">
        <v>4218</v>
      </c>
      <c r="M125" s="10" t="s">
        <v>31</v>
      </c>
      <c r="N125" s="13" t="s">
        <v>389</v>
      </c>
      <c r="O125" s="13"/>
      <c r="P125" s="14" t="s">
        <v>4219</v>
      </c>
      <c r="Q125" s="13"/>
      <c r="R125" s="14" t="s">
        <v>162</v>
      </c>
      <c r="S125" s="14" t="s">
        <v>4220</v>
      </c>
      <c r="T125" s="16">
        <v>39198</v>
      </c>
    </row>
    <row r="126" spans="1:20" ht="45" hidden="1" customHeight="1" x14ac:dyDescent="0.2">
      <c r="A126" s="13">
        <v>7393</v>
      </c>
      <c r="B126" s="10" t="s">
        <v>4221</v>
      </c>
      <c r="C126" s="115">
        <v>654597200</v>
      </c>
      <c r="D126" s="7" t="s">
        <v>51</v>
      </c>
      <c r="E126" s="7" t="s">
        <v>4222</v>
      </c>
      <c r="F126" s="12" t="s">
        <v>4223</v>
      </c>
      <c r="G126" s="12" t="s">
        <v>4224</v>
      </c>
      <c r="H126" s="12" t="s">
        <v>4225</v>
      </c>
      <c r="I126" s="7" t="s">
        <v>4226</v>
      </c>
      <c r="J126" s="7" t="s">
        <v>4227</v>
      </c>
      <c r="K126" s="7" t="s">
        <v>4228</v>
      </c>
      <c r="L126" s="7" t="s">
        <v>4229</v>
      </c>
      <c r="M126" s="10" t="s">
        <v>31</v>
      </c>
      <c r="N126" s="13" t="s">
        <v>271</v>
      </c>
      <c r="O126" s="13" t="s">
        <v>4230</v>
      </c>
      <c r="P126" s="14" t="s">
        <v>4231</v>
      </c>
      <c r="Q126" s="13"/>
      <c r="R126" s="14" t="s">
        <v>162</v>
      </c>
      <c r="S126" s="14" t="s">
        <v>4232</v>
      </c>
      <c r="T126" s="16">
        <v>39608</v>
      </c>
    </row>
    <row r="127" spans="1:20" ht="45" hidden="1" customHeight="1" x14ac:dyDescent="0.2">
      <c r="A127" s="13">
        <v>6965</v>
      </c>
      <c r="B127" s="10" t="s">
        <v>4233</v>
      </c>
      <c r="C127" s="115">
        <v>722448006</v>
      </c>
      <c r="D127" s="7" t="s">
        <v>51</v>
      </c>
      <c r="E127" s="7" t="s">
        <v>4234</v>
      </c>
      <c r="F127" s="12" t="s">
        <v>4235</v>
      </c>
      <c r="G127" s="12" t="s">
        <v>4236</v>
      </c>
      <c r="H127" s="12" t="s">
        <v>4237</v>
      </c>
      <c r="I127" s="7" t="s">
        <v>4238</v>
      </c>
      <c r="J127" s="7" t="s">
        <v>4239</v>
      </c>
      <c r="K127" s="7" t="s">
        <v>4240</v>
      </c>
      <c r="L127" s="7" t="s">
        <v>4241</v>
      </c>
      <c r="M127" s="10" t="s">
        <v>31</v>
      </c>
      <c r="N127" s="13" t="s">
        <v>4242</v>
      </c>
      <c r="O127" s="13" t="s">
        <v>4243</v>
      </c>
      <c r="P127" s="14"/>
      <c r="Q127" s="13"/>
      <c r="R127" s="14" t="s">
        <v>30</v>
      </c>
      <c r="S127" s="14" t="s">
        <v>4244</v>
      </c>
      <c r="T127" s="16">
        <v>37970</v>
      </c>
    </row>
    <row r="128" spans="1:20" ht="45" hidden="1" customHeight="1" x14ac:dyDescent="0.2">
      <c r="A128" s="13">
        <v>2400</v>
      </c>
      <c r="B128" s="10" t="s">
        <v>4245</v>
      </c>
      <c r="C128" s="115">
        <v>700198006</v>
      </c>
      <c r="D128" s="7" t="s">
        <v>51</v>
      </c>
      <c r="E128" s="7" t="s">
        <v>4246</v>
      </c>
      <c r="F128" s="12" t="s">
        <v>4247</v>
      </c>
      <c r="G128" s="12" t="s">
        <v>4248</v>
      </c>
      <c r="H128" s="12" t="s">
        <v>4249</v>
      </c>
      <c r="I128" s="7" t="s">
        <v>390</v>
      </c>
      <c r="J128" s="7" t="s">
        <v>4250</v>
      </c>
      <c r="K128" s="49" t="s">
        <v>4251</v>
      </c>
      <c r="L128" s="7" t="s">
        <v>4252</v>
      </c>
      <c r="M128" s="10" t="s">
        <v>31</v>
      </c>
      <c r="N128" s="13" t="s">
        <v>271</v>
      </c>
      <c r="O128" s="13" t="s">
        <v>4253</v>
      </c>
      <c r="P128" s="14" t="s">
        <v>4254</v>
      </c>
      <c r="Q128" s="13"/>
      <c r="R128" s="14">
        <v>93401</v>
      </c>
      <c r="S128" s="14" t="s">
        <v>4255</v>
      </c>
      <c r="T128" s="16">
        <v>37970</v>
      </c>
    </row>
    <row r="129" spans="1:20" ht="45" hidden="1" customHeight="1" x14ac:dyDescent="0.2">
      <c r="A129" s="13">
        <v>7471</v>
      </c>
      <c r="B129" s="10" t="s">
        <v>4256</v>
      </c>
      <c r="C129" s="115">
        <v>759442504</v>
      </c>
      <c r="D129" s="7" t="s">
        <v>51</v>
      </c>
      <c r="E129" s="7" t="s">
        <v>4257</v>
      </c>
      <c r="F129" s="12" t="s">
        <v>4258</v>
      </c>
      <c r="G129" s="12" t="s">
        <v>4259</v>
      </c>
      <c r="H129" s="12" t="s">
        <v>4260</v>
      </c>
      <c r="I129" s="7" t="s">
        <v>391</v>
      </c>
      <c r="J129" s="7" t="s">
        <v>55</v>
      </c>
      <c r="K129" s="7" t="s">
        <v>4261</v>
      </c>
      <c r="L129" s="7" t="s">
        <v>4262</v>
      </c>
      <c r="M129" s="10" t="s">
        <v>31</v>
      </c>
      <c r="N129" s="13" t="s">
        <v>392</v>
      </c>
      <c r="O129" s="13"/>
      <c r="P129" s="14"/>
      <c r="Q129" s="13"/>
      <c r="R129" s="14" t="s">
        <v>162</v>
      </c>
      <c r="S129" s="14" t="s">
        <v>4263</v>
      </c>
      <c r="T129" s="16">
        <v>41323</v>
      </c>
    </row>
    <row r="130" spans="1:20" ht="45" hidden="1" customHeight="1" x14ac:dyDescent="0.2">
      <c r="A130" s="13">
        <v>6510</v>
      </c>
      <c r="B130" s="10" t="s">
        <v>4264</v>
      </c>
      <c r="C130" s="115">
        <v>713707007</v>
      </c>
      <c r="D130" s="7" t="s">
        <v>51</v>
      </c>
      <c r="E130" s="7" t="s">
        <v>4265</v>
      </c>
      <c r="F130" s="12" t="s">
        <v>4266</v>
      </c>
      <c r="G130" s="12" t="s">
        <v>4267</v>
      </c>
      <c r="H130" s="12" t="s">
        <v>4268</v>
      </c>
      <c r="I130" s="7" t="s">
        <v>4238</v>
      </c>
      <c r="J130" s="7" t="s">
        <v>4269</v>
      </c>
      <c r="K130" s="7" t="s">
        <v>4270</v>
      </c>
      <c r="L130" s="7" t="s">
        <v>4271</v>
      </c>
      <c r="M130" s="10" t="s">
        <v>133</v>
      </c>
      <c r="N130" s="13" t="s">
        <v>393</v>
      </c>
      <c r="O130" s="13"/>
      <c r="P130" s="14"/>
      <c r="Q130" s="13"/>
      <c r="R130" s="14" t="s">
        <v>162</v>
      </c>
      <c r="S130" s="14" t="s">
        <v>4272</v>
      </c>
      <c r="T130" s="16">
        <v>37970</v>
      </c>
    </row>
    <row r="131" spans="1:20" ht="45" hidden="1" customHeight="1" x14ac:dyDescent="0.2">
      <c r="A131" s="13">
        <v>6968</v>
      </c>
      <c r="B131" s="10" t="s">
        <v>394</v>
      </c>
      <c r="C131" s="121">
        <v>720434008</v>
      </c>
      <c r="D131" s="10" t="s">
        <v>51</v>
      </c>
      <c r="E131" s="10" t="s">
        <v>395</v>
      </c>
      <c r="F131" s="50" t="s">
        <v>2758</v>
      </c>
      <c r="G131" s="50" t="s">
        <v>396</v>
      </c>
      <c r="H131" s="51" t="s">
        <v>3059</v>
      </c>
      <c r="I131" s="10" t="s">
        <v>397</v>
      </c>
      <c r="J131" s="52" t="s">
        <v>3060</v>
      </c>
      <c r="K131" s="52" t="s">
        <v>3061</v>
      </c>
      <c r="L131" s="52" t="s">
        <v>3058</v>
      </c>
      <c r="M131" s="10" t="s">
        <v>2458</v>
      </c>
      <c r="N131" s="13" t="s">
        <v>398</v>
      </c>
      <c r="O131" s="30" t="s">
        <v>3056</v>
      </c>
      <c r="P131" s="30" t="s">
        <v>3057</v>
      </c>
      <c r="Q131" s="13"/>
      <c r="R131" s="13">
        <v>93401</v>
      </c>
      <c r="S131" s="13" t="s">
        <v>2774</v>
      </c>
      <c r="T131" s="16">
        <v>37970</v>
      </c>
    </row>
    <row r="132" spans="1:20" ht="45" hidden="1" customHeight="1" x14ac:dyDescent="0.2">
      <c r="A132" s="13">
        <v>2450</v>
      </c>
      <c r="B132" s="10" t="s">
        <v>399</v>
      </c>
      <c r="C132" s="115">
        <v>700028100</v>
      </c>
      <c r="D132" s="7" t="s">
        <v>33</v>
      </c>
      <c r="E132" s="7" t="s">
        <v>400</v>
      </c>
      <c r="F132" s="12" t="s">
        <v>2953</v>
      </c>
      <c r="G132" s="12" t="s">
        <v>401</v>
      </c>
      <c r="H132" s="12" t="s">
        <v>402</v>
      </c>
      <c r="I132" s="7" t="s">
        <v>403</v>
      </c>
      <c r="J132" s="7" t="s">
        <v>2954</v>
      </c>
      <c r="K132" s="22" t="s">
        <v>8002</v>
      </c>
      <c r="L132" s="7" t="s">
        <v>404</v>
      </c>
      <c r="M132" s="10" t="s">
        <v>31</v>
      </c>
      <c r="N132" s="13" t="s">
        <v>271</v>
      </c>
      <c r="O132" s="13" t="s">
        <v>2955</v>
      </c>
      <c r="P132" s="14" t="s">
        <v>405</v>
      </c>
      <c r="Q132" s="13"/>
      <c r="R132" s="14">
        <v>93401</v>
      </c>
      <c r="S132" s="16" t="s">
        <v>2813</v>
      </c>
      <c r="T132" s="16">
        <v>37970</v>
      </c>
    </row>
    <row r="133" spans="1:20" ht="45" hidden="1" customHeight="1" x14ac:dyDescent="0.2">
      <c r="A133" s="13">
        <v>6935</v>
      </c>
      <c r="B133" s="10" t="s">
        <v>406</v>
      </c>
      <c r="C133" s="115">
        <v>725984006</v>
      </c>
      <c r="D133" s="7" t="s">
        <v>33</v>
      </c>
      <c r="E133" s="7" t="s">
        <v>407</v>
      </c>
      <c r="F133" s="12" t="s">
        <v>408</v>
      </c>
      <c r="G133" s="12" t="s">
        <v>409</v>
      </c>
      <c r="H133" s="17" t="s">
        <v>3078</v>
      </c>
      <c r="I133" s="7" t="s">
        <v>403</v>
      </c>
      <c r="J133" s="22" t="s">
        <v>3079</v>
      </c>
      <c r="K133" s="7" t="s">
        <v>410</v>
      </c>
      <c r="L133" s="7" t="s">
        <v>411</v>
      </c>
      <c r="M133" s="10" t="s">
        <v>31</v>
      </c>
      <c r="N133" s="13" t="s">
        <v>250</v>
      </c>
      <c r="O133" s="13" t="s">
        <v>412</v>
      </c>
      <c r="P133" s="14"/>
      <c r="Q133" s="13"/>
      <c r="R133" s="14">
        <v>93401</v>
      </c>
      <c r="S133" s="15" t="s">
        <v>3083</v>
      </c>
      <c r="T133" s="16">
        <v>37970</v>
      </c>
    </row>
    <row r="134" spans="1:20" ht="45" hidden="1" customHeight="1" x14ac:dyDescent="0.2">
      <c r="A134" s="13">
        <v>6958</v>
      </c>
      <c r="B134" s="10" t="s">
        <v>4273</v>
      </c>
      <c r="C134" s="115">
        <v>714141007</v>
      </c>
      <c r="D134" s="7" t="s">
        <v>33</v>
      </c>
      <c r="E134" s="7" t="s">
        <v>4274</v>
      </c>
      <c r="F134" s="12" t="s">
        <v>4275</v>
      </c>
      <c r="G134" s="12" t="s">
        <v>4276</v>
      </c>
      <c r="H134" s="12" t="s">
        <v>4277</v>
      </c>
      <c r="I134" s="7" t="s">
        <v>403</v>
      </c>
      <c r="J134" s="7" t="s">
        <v>4278</v>
      </c>
      <c r="K134" s="7" t="s">
        <v>4279</v>
      </c>
      <c r="L134" s="7" t="s">
        <v>4280</v>
      </c>
      <c r="M134" s="10" t="s">
        <v>31</v>
      </c>
      <c r="N134" s="13" t="s">
        <v>300</v>
      </c>
      <c r="O134" s="13" t="s">
        <v>4281</v>
      </c>
      <c r="P134" s="14" t="s">
        <v>4282</v>
      </c>
      <c r="Q134" s="13"/>
      <c r="R134" s="14">
        <v>93509</v>
      </c>
      <c r="S134" s="14" t="s">
        <v>4283</v>
      </c>
      <c r="T134" s="16">
        <v>37970</v>
      </c>
    </row>
    <row r="135" spans="1:20" ht="45" hidden="1" customHeight="1" x14ac:dyDescent="0.2">
      <c r="A135" s="13">
        <v>7079</v>
      </c>
      <c r="B135" s="10" t="s">
        <v>413</v>
      </c>
      <c r="C135" s="115">
        <v>711497005</v>
      </c>
      <c r="D135" s="7" t="s">
        <v>51</v>
      </c>
      <c r="E135" s="7" t="s">
        <v>414</v>
      </c>
      <c r="F135" s="12" t="s">
        <v>2594</v>
      </c>
      <c r="G135" s="12" t="s">
        <v>415</v>
      </c>
      <c r="H135" s="12" t="s">
        <v>2670</v>
      </c>
      <c r="I135" s="7" t="s">
        <v>163</v>
      </c>
      <c r="J135" s="7" t="s">
        <v>2671</v>
      </c>
      <c r="K135" s="7" t="s">
        <v>2672</v>
      </c>
      <c r="L135" s="7" t="s">
        <v>417</v>
      </c>
      <c r="M135" s="10" t="s">
        <v>2452</v>
      </c>
      <c r="N135" s="13" t="s">
        <v>419</v>
      </c>
      <c r="O135" s="13" t="s">
        <v>418</v>
      </c>
      <c r="P135" s="14" t="s">
        <v>416</v>
      </c>
      <c r="Q135" s="13"/>
      <c r="R135" s="14">
        <v>93401</v>
      </c>
      <c r="S135" s="14" t="s">
        <v>2682</v>
      </c>
      <c r="T135" s="16">
        <v>37970</v>
      </c>
    </row>
    <row r="136" spans="1:20" ht="45" hidden="1" customHeight="1" x14ac:dyDescent="0.2">
      <c r="A136" s="13">
        <v>7094</v>
      </c>
      <c r="B136" s="10" t="s">
        <v>4284</v>
      </c>
      <c r="C136" s="115">
        <v>709419005</v>
      </c>
      <c r="D136" s="7" t="s">
        <v>51</v>
      </c>
      <c r="E136" s="7" t="s">
        <v>4285</v>
      </c>
      <c r="F136" s="12" t="s">
        <v>4286</v>
      </c>
      <c r="G136" s="12" t="s">
        <v>4287</v>
      </c>
      <c r="H136" s="12" t="s">
        <v>4288</v>
      </c>
      <c r="I136" s="7" t="s">
        <v>4289</v>
      </c>
      <c r="J136" s="7" t="s">
        <v>4290</v>
      </c>
      <c r="K136" s="7" t="s">
        <v>4291</v>
      </c>
      <c r="L136" s="7" t="s">
        <v>4292</v>
      </c>
      <c r="M136" s="10" t="s">
        <v>31</v>
      </c>
      <c r="N136" s="13" t="s">
        <v>4293</v>
      </c>
      <c r="O136" s="13" t="s">
        <v>4294</v>
      </c>
      <c r="P136" s="14"/>
      <c r="Q136" s="13"/>
      <c r="R136" s="14">
        <v>93401</v>
      </c>
      <c r="S136" s="14" t="s">
        <v>4295</v>
      </c>
      <c r="T136" s="16">
        <v>37970</v>
      </c>
    </row>
    <row r="137" spans="1:20" ht="45" hidden="1" customHeight="1" x14ac:dyDescent="0.2">
      <c r="A137" s="13">
        <v>2550</v>
      </c>
      <c r="B137" s="10" t="s">
        <v>420</v>
      </c>
      <c r="C137" s="115">
        <v>708781002</v>
      </c>
      <c r="D137" s="7" t="s">
        <v>51</v>
      </c>
      <c r="E137" s="7" t="s">
        <v>421</v>
      </c>
      <c r="F137" s="12" t="s">
        <v>2841</v>
      </c>
      <c r="G137" s="12" t="s">
        <v>422</v>
      </c>
      <c r="H137" s="12" t="s">
        <v>423</v>
      </c>
      <c r="I137" s="7" t="s">
        <v>390</v>
      </c>
      <c r="J137" s="7" t="s">
        <v>424</v>
      </c>
      <c r="K137" s="7" t="s">
        <v>2713</v>
      </c>
      <c r="L137" s="7" t="s">
        <v>426</v>
      </c>
      <c r="M137" s="10" t="s">
        <v>31</v>
      </c>
      <c r="N137" s="13" t="s">
        <v>428</v>
      </c>
      <c r="O137" s="13" t="s">
        <v>427</v>
      </c>
      <c r="P137" s="14" t="s">
        <v>425</v>
      </c>
      <c r="Q137" s="13"/>
      <c r="R137" s="14">
        <v>93101</v>
      </c>
      <c r="S137" s="14" t="s">
        <v>2714</v>
      </c>
      <c r="T137" s="16">
        <v>37970</v>
      </c>
    </row>
    <row r="138" spans="1:20" ht="45" hidden="1" customHeight="1" x14ac:dyDescent="0.2">
      <c r="A138" s="13">
        <v>7005</v>
      </c>
      <c r="B138" s="10" t="s">
        <v>4296</v>
      </c>
      <c r="C138" s="115">
        <v>709542001</v>
      </c>
      <c r="D138" s="7" t="s">
        <v>51</v>
      </c>
      <c r="E138" s="7" t="s">
        <v>4297</v>
      </c>
      <c r="F138" s="12" t="s">
        <v>4298</v>
      </c>
      <c r="G138" s="12" t="s">
        <v>4299</v>
      </c>
      <c r="H138" s="12" t="s">
        <v>4300</v>
      </c>
      <c r="I138" s="7" t="s">
        <v>4301</v>
      </c>
      <c r="J138" s="18" t="s">
        <v>4302</v>
      </c>
      <c r="K138" s="7" t="s">
        <v>4303</v>
      </c>
      <c r="L138" s="7" t="s">
        <v>4304</v>
      </c>
      <c r="M138" s="10" t="s">
        <v>31</v>
      </c>
      <c r="N138" s="13" t="s">
        <v>4305</v>
      </c>
      <c r="O138" s="13" t="s">
        <v>4306</v>
      </c>
      <c r="P138" s="14"/>
      <c r="Q138" s="13"/>
      <c r="R138" s="14">
        <v>93401</v>
      </c>
      <c r="S138" s="14" t="s">
        <v>4307</v>
      </c>
      <c r="T138" s="16">
        <v>37970</v>
      </c>
    </row>
    <row r="139" spans="1:20" ht="45" hidden="1" customHeight="1" x14ac:dyDescent="0.2">
      <c r="A139" s="13">
        <v>3025</v>
      </c>
      <c r="B139" s="10" t="s">
        <v>4308</v>
      </c>
      <c r="C139" s="115">
        <v>713039004</v>
      </c>
      <c r="D139" s="7" t="s">
        <v>51</v>
      </c>
      <c r="E139" s="7" t="s">
        <v>4309</v>
      </c>
      <c r="F139" s="12" t="s">
        <v>4310</v>
      </c>
      <c r="G139" s="12" t="s">
        <v>4311</v>
      </c>
      <c r="H139" s="10" t="s">
        <v>4312</v>
      </c>
      <c r="I139" s="7" t="s">
        <v>4313</v>
      </c>
      <c r="J139" s="7" t="s">
        <v>4314</v>
      </c>
      <c r="K139" s="53" t="s">
        <v>4315</v>
      </c>
      <c r="L139" s="7" t="s">
        <v>4316</v>
      </c>
      <c r="M139" s="10" t="s">
        <v>31</v>
      </c>
      <c r="N139" s="13" t="s">
        <v>429</v>
      </c>
      <c r="O139" s="13" t="s">
        <v>4317</v>
      </c>
      <c r="P139" s="14"/>
      <c r="Q139" s="13"/>
      <c r="R139" s="14">
        <v>93401</v>
      </c>
      <c r="S139" s="14" t="s">
        <v>4318</v>
      </c>
      <c r="T139" s="16">
        <v>37970</v>
      </c>
    </row>
    <row r="140" spans="1:20" ht="45" hidden="1" customHeight="1" x14ac:dyDescent="0.2">
      <c r="A140" s="13">
        <v>7074</v>
      </c>
      <c r="B140" s="10" t="s">
        <v>4319</v>
      </c>
      <c r="C140" s="115">
        <v>708564001</v>
      </c>
      <c r="D140" s="7" t="s">
        <v>51</v>
      </c>
      <c r="E140" s="7" t="s">
        <v>4320</v>
      </c>
      <c r="F140" s="12" t="s">
        <v>4321</v>
      </c>
      <c r="G140" s="12" t="s">
        <v>4322</v>
      </c>
      <c r="H140" s="12" t="s">
        <v>4323</v>
      </c>
      <c r="I140" s="7" t="s">
        <v>263</v>
      </c>
      <c r="J140" s="7" t="s">
        <v>4324</v>
      </c>
      <c r="K140" s="7" t="s">
        <v>4325</v>
      </c>
      <c r="L140" s="7" t="s">
        <v>4326</v>
      </c>
      <c r="M140" s="10" t="s">
        <v>31</v>
      </c>
      <c r="N140" s="13" t="s">
        <v>392</v>
      </c>
      <c r="O140" s="13" t="s">
        <v>4327</v>
      </c>
      <c r="P140" s="14"/>
      <c r="Q140" s="14"/>
      <c r="R140" s="14">
        <v>93401</v>
      </c>
      <c r="S140" s="14" t="s">
        <v>4328</v>
      </c>
      <c r="T140" s="16">
        <v>37970</v>
      </c>
    </row>
    <row r="141" spans="1:20" ht="45" hidden="1" customHeight="1" x14ac:dyDescent="0.2">
      <c r="A141" s="13">
        <v>6400</v>
      </c>
      <c r="B141" s="10" t="s">
        <v>430</v>
      </c>
      <c r="C141" s="115">
        <v>714506005</v>
      </c>
      <c r="D141" s="7" t="s">
        <v>51</v>
      </c>
      <c r="E141" s="7" t="s">
        <v>431</v>
      </c>
      <c r="F141" s="12" t="s">
        <v>2919</v>
      </c>
      <c r="G141" s="12" t="s">
        <v>432</v>
      </c>
      <c r="H141" s="12" t="s">
        <v>2922</v>
      </c>
      <c r="I141" s="7" t="s">
        <v>433</v>
      </c>
      <c r="J141" s="7" t="s">
        <v>2923</v>
      </c>
      <c r="K141" s="7" t="s">
        <v>2924</v>
      </c>
      <c r="L141" s="22" t="s">
        <v>3051</v>
      </c>
      <c r="M141" s="10" t="s">
        <v>2452</v>
      </c>
      <c r="N141" s="13" t="s">
        <v>434</v>
      </c>
      <c r="O141" s="13" t="s">
        <v>2920</v>
      </c>
      <c r="P141" s="14" t="s">
        <v>2921</v>
      </c>
      <c r="Q141" s="13"/>
      <c r="R141" s="14">
        <v>93401</v>
      </c>
      <c r="S141" s="14" t="s">
        <v>2948</v>
      </c>
      <c r="T141" s="16">
        <v>37970</v>
      </c>
    </row>
    <row r="142" spans="1:20" ht="45" hidden="1" customHeight="1" x14ac:dyDescent="0.2">
      <c r="A142" s="13">
        <v>2950</v>
      </c>
      <c r="B142" s="10" t="s">
        <v>4329</v>
      </c>
      <c r="C142" s="115">
        <v>708352004</v>
      </c>
      <c r="D142" s="7" t="s">
        <v>51</v>
      </c>
      <c r="E142" s="7" t="s">
        <v>4330</v>
      </c>
      <c r="F142" s="12" t="s">
        <v>4331</v>
      </c>
      <c r="G142" s="12" t="s">
        <v>4332</v>
      </c>
      <c r="H142" s="12" t="s">
        <v>4333</v>
      </c>
      <c r="I142" s="7" t="s">
        <v>263</v>
      </c>
      <c r="J142" s="7" t="s">
        <v>4334</v>
      </c>
      <c r="K142" s="7" t="s">
        <v>4335</v>
      </c>
      <c r="L142" s="7" t="s">
        <v>4336</v>
      </c>
      <c r="M142" s="10" t="s">
        <v>31</v>
      </c>
      <c r="N142" s="13" t="s">
        <v>435</v>
      </c>
      <c r="O142" s="13" t="s">
        <v>4337</v>
      </c>
      <c r="P142" s="14"/>
      <c r="Q142" s="13"/>
      <c r="R142" s="14">
        <v>93401</v>
      </c>
      <c r="S142" s="14" t="s">
        <v>4338</v>
      </c>
      <c r="T142" s="16">
        <v>37970</v>
      </c>
    </row>
    <row r="143" spans="1:20" ht="45" hidden="1" customHeight="1" x14ac:dyDescent="0.2">
      <c r="A143" s="13">
        <v>7463</v>
      </c>
      <c r="B143" s="10" t="s">
        <v>436</v>
      </c>
      <c r="C143" s="115">
        <v>714555006</v>
      </c>
      <c r="D143" s="7" t="s">
        <v>51</v>
      </c>
      <c r="E143" s="7" t="s">
        <v>437</v>
      </c>
      <c r="F143" s="12" t="s">
        <v>2889</v>
      </c>
      <c r="G143" s="12" t="s">
        <v>438</v>
      </c>
      <c r="H143" s="12" t="s">
        <v>2891</v>
      </c>
      <c r="I143" s="7" t="s">
        <v>439</v>
      </c>
      <c r="J143" s="7" t="s">
        <v>440</v>
      </c>
      <c r="K143" s="7" t="s">
        <v>441</v>
      </c>
      <c r="L143" s="7" t="s">
        <v>442</v>
      </c>
      <c r="M143" s="10" t="s">
        <v>31</v>
      </c>
      <c r="N143" s="13" t="s">
        <v>443</v>
      </c>
      <c r="O143" s="13">
        <v>3604100</v>
      </c>
      <c r="P143" s="23" t="s">
        <v>2890</v>
      </c>
      <c r="Q143" s="13"/>
      <c r="R143" s="14">
        <v>93401</v>
      </c>
      <c r="S143" s="14" t="s">
        <v>2931</v>
      </c>
      <c r="T143" s="16">
        <v>41012</v>
      </c>
    </row>
    <row r="144" spans="1:20" ht="45" hidden="1" customHeight="1" x14ac:dyDescent="0.2">
      <c r="A144" s="13">
        <v>7439</v>
      </c>
      <c r="B144" s="10" t="s">
        <v>4339</v>
      </c>
      <c r="C144" s="115">
        <v>710153000</v>
      </c>
      <c r="D144" s="7" t="s">
        <v>444</v>
      </c>
      <c r="E144" s="7" t="s">
        <v>4340</v>
      </c>
      <c r="F144" s="12" t="s">
        <v>4341</v>
      </c>
      <c r="G144" s="12" t="s">
        <v>4342</v>
      </c>
      <c r="H144" s="12" t="s">
        <v>4343</v>
      </c>
      <c r="I144" s="7" t="s">
        <v>4344</v>
      </c>
      <c r="J144" s="7"/>
      <c r="K144" s="7" t="s">
        <v>4345</v>
      </c>
      <c r="L144" s="7" t="s">
        <v>4346</v>
      </c>
      <c r="M144" s="10" t="s">
        <v>2456</v>
      </c>
      <c r="N144" s="13" t="s">
        <v>4347</v>
      </c>
      <c r="O144" s="13" t="s">
        <v>4348</v>
      </c>
      <c r="P144" s="14"/>
      <c r="Q144" s="13"/>
      <c r="R144" s="14" t="s">
        <v>445</v>
      </c>
      <c r="S144" s="14" t="s">
        <v>4349</v>
      </c>
      <c r="T144" s="16">
        <v>40542</v>
      </c>
    </row>
    <row r="145" spans="1:20" ht="45" hidden="1" customHeight="1" x14ac:dyDescent="0.2">
      <c r="A145" s="13">
        <v>6410</v>
      </c>
      <c r="B145" s="10" t="s">
        <v>446</v>
      </c>
      <c r="C145" s="115">
        <v>709836005</v>
      </c>
      <c r="D145" s="7" t="s">
        <v>51</v>
      </c>
      <c r="E145" s="7" t="s">
        <v>447</v>
      </c>
      <c r="F145" s="12" t="s">
        <v>2504</v>
      </c>
      <c r="G145" s="12" t="s">
        <v>448</v>
      </c>
      <c r="H145" s="12" t="s">
        <v>2505</v>
      </c>
      <c r="I145" s="7" t="s">
        <v>449</v>
      </c>
      <c r="J145" s="7" t="s">
        <v>450</v>
      </c>
      <c r="K145" s="7" t="s">
        <v>451</v>
      </c>
      <c r="L145" s="7" t="s">
        <v>452</v>
      </c>
      <c r="M145" s="10" t="s">
        <v>226</v>
      </c>
      <c r="N145" s="13" t="s">
        <v>280</v>
      </c>
      <c r="O145" s="13"/>
      <c r="P145" s="14"/>
      <c r="Q145" s="13"/>
      <c r="R145" s="14">
        <v>93401</v>
      </c>
      <c r="S145" s="14" t="s">
        <v>2791</v>
      </c>
      <c r="T145" s="16">
        <v>37970</v>
      </c>
    </row>
    <row r="146" spans="1:20" ht="45" hidden="1" customHeight="1" x14ac:dyDescent="0.2">
      <c r="A146" s="13">
        <v>7109</v>
      </c>
      <c r="B146" s="10" t="s">
        <v>4350</v>
      </c>
      <c r="C146" s="115">
        <v>711731008</v>
      </c>
      <c r="D146" s="7" t="s">
        <v>51</v>
      </c>
      <c r="E146" s="7" t="s">
        <v>4351</v>
      </c>
      <c r="F146" s="12" t="s">
        <v>4352</v>
      </c>
      <c r="G146" s="12" t="s">
        <v>4353</v>
      </c>
      <c r="H146" s="12" t="s">
        <v>4354</v>
      </c>
      <c r="I146" s="7" t="s">
        <v>453</v>
      </c>
      <c r="J146" s="7" t="s">
        <v>4355</v>
      </c>
      <c r="K146" s="7" t="s">
        <v>4356</v>
      </c>
      <c r="L146" s="7" t="s">
        <v>4357</v>
      </c>
      <c r="M146" s="10" t="s">
        <v>2452</v>
      </c>
      <c r="N146" s="13" t="s">
        <v>454</v>
      </c>
      <c r="O146" s="13" t="s">
        <v>4358</v>
      </c>
      <c r="P146" s="14" t="s">
        <v>4359</v>
      </c>
      <c r="Q146" s="13"/>
      <c r="R146" s="14">
        <v>93401</v>
      </c>
      <c r="S146" s="14" t="s">
        <v>4255</v>
      </c>
      <c r="T146" s="16">
        <v>37970</v>
      </c>
    </row>
    <row r="147" spans="1:20" ht="45" hidden="1" customHeight="1" x14ac:dyDescent="0.2">
      <c r="A147" s="13">
        <v>6898</v>
      </c>
      <c r="B147" s="10" t="s">
        <v>455</v>
      </c>
      <c r="C147" s="115">
        <v>712939001</v>
      </c>
      <c r="D147" s="7" t="s">
        <v>51</v>
      </c>
      <c r="E147" s="7" t="s">
        <v>456</v>
      </c>
      <c r="F147" s="12" t="s">
        <v>2912</v>
      </c>
      <c r="G147" s="12" t="s">
        <v>457</v>
      </c>
      <c r="H147" s="12" t="s">
        <v>2916</v>
      </c>
      <c r="I147" s="7" t="s">
        <v>458</v>
      </c>
      <c r="J147" s="7" t="s">
        <v>2917</v>
      </c>
      <c r="K147" s="14" t="s">
        <v>2918</v>
      </c>
      <c r="L147" s="7" t="s">
        <v>2913</v>
      </c>
      <c r="M147" s="10" t="s">
        <v>31</v>
      </c>
      <c r="N147" s="13" t="s">
        <v>459</v>
      </c>
      <c r="O147" s="13" t="s">
        <v>2914</v>
      </c>
      <c r="P147" s="14" t="s">
        <v>2915</v>
      </c>
      <c r="Q147" s="13"/>
      <c r="R147" s="13">
        <v>93401</v>
      </c>
      <c r="S147" s="14" t="s">
        <v>2949</v>
      </c>
      <c r="T147" s="16">
        <v>37970</v>
      </c>
    </row>
    <row r="148" spans="1:20" ht="45" hidden="1" customHeight="1" x14ac:dyDescent="0.2">
      <c r="A148" s="13">
        <v>7446</v>
      </c>
      <c r="B148" s="10" t="s">
        <v>460</v>
      </c>
      <c r="C148" s="115">
        <v>712341009</v>
      </c>
      <c r="D148" s="7" t="s">
        <v>51</v>
      </c>
      <c r="E148" s="7" t="s">
        <v>461</v>
      </c>
      <c r="F148" s="12" t="s">
        <v>2506</v>
      </c>
      <c r="G148" s="12" t="s">
        <v>462</v>
      </c>
      <c r="H148" s="12" t="s">
        <v>464</v>
      </c>
      <c r="I148" s="7" t="s">
        <v>463</v>
      </c>
      <c r="J148" s="7" t="s">
        <v>465</v>
      </c>
      <c r="K148" s="7" t="s">
        <v>466</v>
      </c>
      <c r="L148" s="7" t="s">
        <v>467</v>
      </c>
      <c r="M148" s="10" t="s">
        <v>31</v>
      </c>
      <c r="N148" s="13" t="s">
        <v>467</v>
      </c>
      <c r="O148" s="13" t="s">
        <v>468</v>
      </c>
      <c r="P148" s="14" t="s">
        <v>469</v>
      </c>
      <c r="Q148" s="13"/>
      <c r="R148" s="14">
        <v>93401</v>
      </c>
      <c r="S148" s="14" t="s">
        <v>2595</v>
      </c>
      <c r="T148" s="16">
        <v>40745</v>
      </c>
    </row>
    <row r="149" spans="1:20" ht="45" hidden="1" customHeight="1" x14ac:dyDescent="0.2">
      <c r="A149" s="13">
        <v>6990</v>
      </c>
      <c r="B149" s="10" t="s">
        <v>4360</v>
      </c>
      <c r="C149" s="115" t="s">
        <v>8009</v>
      </c>
      <c r="D149" s="7" t="s">
        <v>51</v>
      </c>
      <c r="E149" s="7" t="s">
        <v>4361</v>
      </c>
      <c r="F149" s="12" t="s">
        <v>4362</v>
      </c>
      <c r="G149" s="12" t="s">
        <v>4363</v>
      </c>
      <c r="H149" s="12" t="s">
        <v>4364</v>
      </c>
      <c r="I149" s="7" t="s">
        <v>263</v>
      </c>
      <c r="J149" s="7" t="s">
        <v>4365</v>
      </c>
      <c r="K149" s="7" t="s">
        <v>4366</v>
      </c>
      <c r="L149" s="7" t="s">
        <v>4367</v>
      </c>
      <c r="M149" s="10" t="s">
        <v>2474</v>
      </c>
      <c r="N149" s="13" t="s">
        <v>4368</v>
      </c>
      <c r="O149" s="13" t="s">
        <v>4369</v>
      </c>
      <c r="P149" s="14"/>
      <c r="Q149" s="13"/>
      <c r="R149" s="14">
        <v>93401</v>
      </c>
      <c r="S149" s="14" t="s">
        <v>4370</v>
      </c>
      <c r="T149" s="16">
        <v>37970</v>
      </c>
    </row>
    <row r="150" spans="1:20" ht="45" hidden="1" customHeight="1" x14ac:dyDescent="0.2">
      <c r="A150" s="13">
        <v>2800</v>
      </c>
      <c r="B150" s="10" t="s">
        <v>4371</v>
      </c>
      <c r="C150" s="115">
        <v>713286001</v>
      </c>
      <c r="D150" s="7" t="s">
        <v>33</v>
      </c>
      <c r="E150" s="7" t="s">
        <v>4372</v>
      </c>
      <c r="F150" s="12" t="s">
        <v>4373</v>
      </c>
      <c r="G150" s="12" t="s">
        <v>4374</v>
      </c>
      <c r="H150" s="12" t="s">
        <v>4375</v>
      </c>
      <c r="I150" s="7" t="s">
        <v>292</v>
      </c>
      <c r="J150" s="7" t="s">
        <v>4376</v>
      </c>
      <c r="K150" s="7" t="s">
        <v>4377</v>
      </c>
      <c r="L150" s="7" t="s">
        <v>4378</v>
      </c>
      <c r="M150" s="10" t="s">
        <v>2456</v>
      </c>
      <c r="N150" s="13" t="s">
        <v>4379</v>
      </c>
      <c r="O150" s="13" t="s">
        <v>4380</v>
      </c>
      <c r="P150" s="14"/>
      <c r="Q150" s="13"/>
      <c r="R150" s="14" t="s">
        <v>470</v>
      </c>
      <c r="S150" s="14" t="s">
        <v>4381</v>
      </c>
      <c r="T150" s="16">
        <v>37970</v>
      </c>
    </row>
    <row r="151" spans="1:20" ht="45" hidden="1" customHeight="1" x14ac:dyDescent="0.2">
      <c r="A151" s="13">
        <v>3100</v>
      </c>
      <c r="B151" s="10" t="s">
        <v>4382</v>
      </c>
      <c r="C151" s="115">
        <v>709337009</v>
      </c>
      <c r="D151" s="7" t="s">
        <v>51</v>
      </c>
      <c r="E151" s="7" t="s">
        <v>4383</v>
      </c>
      <c r="F151" s="12" t="s">
        <v>4384</v>
      </c>
      <c r="G151" s="12" t="s">
        <v>4385</v>
      </c>
      <c r="H151" s="12" t="s">
        <v>4386</v>
      </c>
      <c r="I151" s="7" t="s">
        <v>4387</v>
      </c>
      <c r="J151" s="7" t="s">
        <v>4388</v>
      </c>
      <c r="K151" s="7" t="s">
        <v>4389</v>
      </c>
      <c r="L151" s="7" t="s">
        <v>4390</v>
      </c>
      <c r="M151" s="10" t="s">
        <v>31</v>
      </c>
      <c r="N151" s="13" t="s">
        <v>249</v>
      </c>
      <c r="O151" s="13">
        <v>226785712</v>
      </c>
      <c r="P151" s="14" t="s">
        <v>4391</v>
      </c>
      <c r="Q151" s="13"/>
      <c r="R151" s="13">
        <v>93401</v>
      </c>
      <c r="S151" s="14" t="s">
        <v>4392</v>
      </c>
      <c r="T151" s="16">
        <v>37970</v>
      </c>
    </row>
    <row r="152" spans="1:20" ht="45" hidden="1" customHeight="1" x14ac:dyDescent="0.2">
      <c r="A152" s="13">
        <v>6730</v>
      </c>
      <c r="B152" s="10" t="s">
        <v>4393</v>
      </c>
      <c r="C152" s="115">
        <v>708789003</v>
      </c>
      <c r="D152" s="7" t="s">
        <v>51</v>
      </c>
      <c r="E152" s="7" t="s">
        <v>4394</v>
      </c>
      <c r="F152" s="12" t="s">
        <v>4395</v>
      </c>
      <c r="G152" s="12" t="s">
        <v>4396</v>
      </c>
      <c r="H152" s="12" t="s">
        <v>4397</v>
      </c>
      <c r="I152" s="7" t="s">
        <v>4398</v>
      </c>
      <c r="J152" s="7" t="s">
        <v>4399</v>
      </c>
      <c r="K152" s="7" t="s">
        <v>4400</v>
      </c>
      <c r="L152" s="7" t="s">
        <v>4401</v>
      </c>
      <c r="M152" s="10" t="s">
        <v>226</v>
      </c>
      <c r="N152" s="13" t="s">
        <v>4402</v>
      </c>
      <c r="O152" s="13" t="s">
        <v>4403</v>
      </c>
      <c r="P152" s="14"/>
      <c r="Q152" s="13"/>
      <c r="R152" s="14">
        <v>93101</v>
      </c>
      <c r="S152" s="14" t="s">
        <v>4404</v>
      </c>
      <c r="T152" s="16">
        <v>37970</v>
      </c>
    </row>
    <row r="153" spans="1:20" ht="45" hidden="1" customHeight="1" x14ac:dyDescent="0.2">
      <c r="A153" s="13">
        <v>7000</v>
      </c>
      <c r="B153" s="10" t="s">
        <v>4405</v>
      </c>
      <c r="C153" s="115">
        <v>718323002</v>
      </c>
      <c r="D153" s="7" t="s">
        <v>51</v>
      </c>
      <c r="E153" s="7" t="s">
        <v>4406</v>
      </c>
      <c r="F153" s="12" t="s">
        <v>4407</v>
      </c>
      <c r="G153" s="12" t="s">
        <v>4408</v>
      </c>
      <c r="H153" s="12" t="s">
        <v>4409</v>
      </c>
      <c r="I153" s="7" t="s">
        <v>403</v>
      </c>
      <c r="J153" s="7" t="s">
        <v>4410</v>
      </c>
      <c r="K153" s="7" t="s">
        <v>4411</v>
      </c>
      <c r="L153" s="7" t="s">
        <v>4412</v>
      </c>
      <c r="M153" s="10" t="s">
        <v>31</v>
      </c>
      <c r="N153" s="13" t="s">
        <v>326</v>
      </c>
      <c r="O153" s="13" t="s">
        <v>4413</v>
      </c>
      <c r="P153" s="14" t="s">
        <v>4414</v>
      </c>
      <c r="Q153" s="13"/>
      <c r="R153" s="14">
        <v>93401</v>
      </c>
      <c r="S153" s="14" t="s">
        <v>4415</v>
      </c>
      <c r="T153" s="16">
        <v>37970</v>
      </c>
    </row>
    <row r="154" spans="1:20" ht="45" hidden="1" customHeight="1" x14ac:dyDescent="0.2">
      <c r="A154" s="13">
        <v>7044</v>
      </c>
      <c r="B154" s="10" t="s">
        <v>4416</v>
      </c>
      <c r="C154" s="115">
        <v>726469008</v>
      </c>
      <c r="D154" s="7" t="s">
        <v>33</v>
      </c>
      <c r="E154" s="7" t="s">
        <v>4417</v>
      </c>
      <c r="F154" s="12" t="s">
        <v>4418</v>
      </c>
      <c r="G154" s="12" t="s">
        <v>4419</v>
      </c>
      <c r="H154" s="12" t="s">
        <v>4420</v>
      </c>
      <c r="I154" s="7" t="s">
        <v>4421</v>
      </c>
      <c r="J154" s="7" t="s">
        <v>4422</v>
      </c>
      <c r="K154" s="7" t="s">
        <v>4423</v>
      </c>
      <c r="L154" s="7" t="s">
        <v>4424</v>
      </c>
      <c r="M154" s="10" t="s">
        <v>31</v>
      </c>
      <c r="N154" s="13" t="s">
        <v>249</v>
      </c>
      <c r="O154" s="13" t="s">
        <v>4425</v>
      </c>
      <c r="P154" s="14"/>
      <c r="Q154" s="13"/>
      <c r="R154" s="14" t="s">
        <v>30</v>
      </c>
      <c r="S154" s="14" t="s">
        <v>4426</v>
      </c>
      <c r="T154" s="16">
        <v>37970</v>
      </c>
    </row>
    <row r="155" spans="1:20" ht="45" hidden="1" customHeight="1" x14ac:dyDescent="0.2">
      <c r="A155" s="13">
        <v>7173</v>
      </c>
      <c r="B155" s="10" t="s">
        <v>471</v>
      </c>
      <c r="C155" s="115">
        <v>653686706</v>
      </c>
      <c r="D155" s="7" t="s">
        <v>33</v>
      </c>
      <c r="E155" s="7" t="s">
        <v>472</v>
      </c>
      <c r="F155" s="12" t="s">
        <v>2826</v>
      </c>
      <c r="G155" s="12" t="s">
        <v>473</v>
      </c>
      <c r="H155" s="12" t="s">
        <v>2827</v>
      </c>
      <c r="I155" s="7" t="s">
        <v>474</v>
      </c>
      <c r="J155" s="7" t="s">
        <v>2828</v>
      </c>
      <c r="K155" s="7" t="s">
        <v>2829</v>
      </c>
      <c r="L155" s="7" t="s">
        <v>475</v>
      </c>
      <c r="M155" s="10" t="s">
        <v>2457</v>
      </c>
      <c r="N155" s="13" t="s">
        <v>477</v>
      </c>
      <c r="O155" s="13" t="s">
        <v>478</v>
      </c>
      <c r="P155" s="14" t="s">
        <v>479</v>
      </c>
      <c r="Q155" s="13"/>
      <c r="R155" s="14" t="s">
        <v>30</v>
      </c>
      <c r="S155" s="14" t="s">
        <v>2946</v>
      </c>
      <c r="T155" s="16">
        <v>38523</v>
      </c>
    </row>
    <row r="156" spans="1:20" ht="45" hidden="1" customHeight="1" x14ac:dyDescent="0.2">
      <c r="A156" s="13">
        <v>5800</v>
      </c>
      <c r="B156" s="10" t="s">
        <v>480</v>
      </c>
      <c r="C156" s="115">
        <v>700159108</v>
      </c>
      <c r="D156" s="7" t="s">
        <v>51</v>
      </c>
      <c r="E156" s="7" t="s">
        <v>481</v>
      </c>
      <c r="F156" s="12" t="s">
        <v>482</v>
      </c>
      <c r="G156" s="12" t="s">
        <v>483</v>
      </c>
      <c r="H156" s="12" t="s">
        <v>484</v>
      </c>
      <c r="I156" s="7" t="s">
        <v>485</v>
      </c>
      <c r="J156" s="7" t="s">
        <v>486</v>
      </c>
      <c r="K156" s="7" t="s">
        <v>487</v>
      </c>
      <c r="L156" s="7" t="s">
        <v>489</v>
      </c>
      <c r="M156" s="10" t="s">
        <v>31</v>
      </c>
      <c r="N156" s="13" t="s">
        <v>491</v>
      </c>
      <c r="O156" s="13" t="s">
        <v>490</v>
      </c>
      <c r="P156" s="14" t="s">
        <v>488</v>
      </c>
      <c r="Q156" s="13"/>
      <c r="R156" s="14">
        <v>93401</v>
      </c>
      <c r="S156" s="15" t="s">
        <v>3027</v>
      </c>
      <c r="T156" s="16">
        <v>37970</v>
      </c>
    </row>
    <row r="157" spans="1:20" ht="45" hidden="1" customHeight="1" x14ac:dyDescent="0.2">
      <c r="A157" s="13">
        <v>6660</v>
      </c>
      <c r="B157" s="10" t="s">
        <v>4427</v>
      </c>
      <c r="C157" s="115">
        <v>716594009</v>
      </c>
      <c r="D157" s="7" t="s">
        <v>33</v>
      </c>
      <c r="E157" s="7" t="s">
        <v>4428</v>
      </c>
      <c r="F157" s="12" t="s">
        <v>4429</v>
      </c>
      <c r="G157" s="12" t="s">
        <v>4430</v>
      </c>
      <c r="H157" s="12" t="s">
        <v>4431</v>
      </c>
      <c r="I157" s="7" t="s">
        <v>453</v>
      </c>
      <c r="J157" s="7" t="s">
        <v>4432</v>
      </c>
      <c r="K157" s="7" t="s">
        <v>4433</v>
      </c>
      <c r="L157" s="7" t="s">
        <v>4434</v>
      </c>
      <c r="M157" s="10" t="s">
        <v>226</v>
      </c>
      <c r="N157" s="13" t="s">
        <v>492</v>
      </c>
      <c r="O157" s="13" t="s">
        <v>4435</v>
      </c>
      <c r="P157" s="14"/>
      <c r="Q157" s="13"/>
      <c r="R157" s="14" t="s">
        <v>30</v>
      </c>
      <c r="S157" s="14" t="s">
        <v>4436</v>
      </c>
      <c r="T157" s="16">
        <v>37970</v>
      </c>
    </row>
    <row r="158" spans="1:20" ht="45" hidden="1" customHeight="1" x14ac:dyDescent="0.2">
      <c r="A158" s="13">
        <v>6670</v>
      </c>
      <c r="B158" s="10" t="s">
        <v>4437</v>
      </c>
      <c r="C158" s="115">
        <v>706381007</v>
      </c>
      <c r="D158" s="7" t="s">
        <v>51</v>
      </c>
      <c r="E158" s="7" t="s">
        <v>4438</v>
      </c>
      <c r="F158" s="12" t="s">
        <v>4439</v>
      </c>
      <c r="G158" s="12" t="s">
        <v>4440</v>
      </c>
      <c r="H158" s="12" t="s">
        <v>4441</v>
      </c>
      <c r="I158" s="7" t="s">
        <v>4442</v>
      </c>
      <c r="J158" s="7" t="s">
        <v>4443</v>
      </c>
      <c r="K158" s="7" t="s">
        <v>4444</v>
      </c>
      <c r="L158" s="7" t="s">
        <v>4445</v>
      </c>
      <c r="M158" s="10" t="s">
        <v>31</v>
      </c>
      <c r="N158" s="13" t="s">
        <v>318</v>
      </c>
      <c r="O158" s="13" t="s">
        <v>4446</v>
      </c>
      <c r="P158" s="14"/>
      <c r="Q158" s="13"/>
      <c r="R158" s="14">
        <v>93401</v>
      </c>
      <c r="S158" s="14" t="s">
        <v>4447</v>
      </c>
      <c r="T158" s="16">
        <v>37970</v>
      </c>
    </row>
    <row r="159" spans="1:20" ht="45" hidden="1" customHeight="1" x14ac:dyDescent="0.2">
      <c r="A159" s="13">
        <v>7511</v>
      </c>
      <c r="B159" s="10" t="s">
        <v>4448</v>
      </c>
      <c r="C159" s="115">
        <v>650602730</v>
      </c>
      <c r="D159" s="7" t="s">
        <v>157</v>
      </c>
      <c r="E159" s="7" t="s">
        <v>274</v>
      </c>
      <c r="F159" s="12" t="s">
        <v>4449</v>
      </c>
      <c r="G159" s="12" t="s">
        <v>4450</v>
      </c>
      <c r="H159" s="12" t="s">
        <v>4451</v>
      </c>
      <c r="I159" s="7" t="s">
        <v>493</v>
      </c>
      <c r="J159" s="7" t="s">
        <v>4452</v>
      </c>
      <c r="K159" s="7" t="s">
        <v>4453</v>
      </c>
      <c r="L159" s="7" t="s">
        <v>4454</v>
      </c>
      <c r="M159" s="10" t="s">
        <v>2454</v>
      </c>
      <c r="N159" s="13" t="s">
        <v>494</v>
      </c>
      <c r="O159" s="13" t="s">
        <v>4455</v>
      </c>
      <c r="P159" s="14" t="s">
        <v>4456</v>
      </c>
      <c r="Q159" s="13"/>
      <c r="R159" s="14" t="s">
        <v>52</v>
      </c>
      <c r="S159" s="14" t="s">
        <v>4457</v>
      </c>
      <c r="T159" s="16">
        <v>41919</v>
      </c>
    </row>
    <row r="160" spans="1:20" ht="45" hidden="1" customHeight="1" x14ac:dyDescent="0.2">
      <c r="A160" s="13">
        <v>7609</v>
      </c>
      <c r="B160" s="10" t="s">
        <v>495</v>
      </c>
      <c r="C160" s="115" t="s">
        <v>3397</v>
      </c>
      <c r="D160" s="7" t="s">
        <v>33</v>
      </c>
      <c r="E160" s="7" t="s">
        <v>496</v>
      </c>
      <c r="F160" s="12" t="s">
        <v>2699</v>
      </c>
      <c r="G160" s="12" t="s">
        <v>497</v>
      </c>
      <c r="H160" s="12" t="s">
        <v>2509</v>
      </c>
      <c r="I160" s="7" t="s">
        <v>208</v>
      </c>
      <c r="J160" s="7" t="s">
        <v>2510</v>
      </c>
      <c r="K160" s="7" t="s">
        <v>498</v>
      </c>
      <c r="L160" s="7" t="s">
        <v>499</v>
      </c>
      <c r="M160" s="10" t="s">
        <v>2455</v>
      </c>
      <c r="N160" s="13" t="s">
        <v>500</v>
      </c>
      <c r="O160" s="13" t="s">
        <v>502</v>
      </c>
      <c r="P160" s="14" t="s">
        <v>501</v>
      </c>
      <c r="Q160" s="13"/>
      <c r="R160" s="14" t="s">
        <v>30</v>
      </c>
      <c r="S160" s="14" t="s">
        <v>2700</v>
      </c>
      <c r="T160" s="16">
        <v>42538</v>
      </c>
    </row>
    <row r="161" spans="1:20" ht="45" hidden="1" customHeight="1" x14ac:dyDescent="0.2">
      <c r="A161" s="13">
        <v>6943</v>
      </c>
      <c r="B161" s="10" t="s">
        <v>2601</v>
      </c>
      <c r="C161" s="115">
        <v>726079005</v>
      </c>
      <c r="D161" s="7" t="s">
        <v>33</v>
      </c>
      <c r="E161" s="7" t="s">
        <v>503</v>
      </c>
      <c r="F161" s="12" t="s">
        <v>2882</v>
      </c>
      <c r="G161" s="12" t="s">
        <v>504</v>
      </c>
      <c r="H161" s="12" t="s">
        <v>2883</v>
      </c>
      <c r="I161" s="7" t="s">
        <v>505</v>
      </c>
      <c r="J161" s="7" t="s">
        <v>2602</v>
      </c>
      <c r="K161" s="7" t="s">
        <v>2603</v>
      </c>
      <c r="L161" s="7" t="s">
        <v>506</v>
      </c>
      <c r="M161" s="10" t="s">
        <v>133</v>
      </c>
      <c r="N161" s="13" t="s">
        <v>508</v>
      </c>
      <c r="O161" s="13" t="s">
        <v>507</v>
      </c>
      <c r="P161" s="14"/>
      <c r="Q161" s="13"/>
      <c r="R161" s="14" t="s">
        <v>30</v>
      </c>
      <c r="S161" s="14" t="s">
        <v>2926</v>
      </c>
      <c r="T161" s="16">
        <v>37970</v>
      </c>
    </row>
    <row r="162" spans="1:20" ht="45" hidden="1" customHeight="1" x14ac:dyDescent="0.2">
      <c r="A162" s="34">
        <v>7699</v>
      </c>
      <c r="B162" s="106" t="s">
        <v>4458</v>
      </c>
      <c r="C162" s="118">
        <v>651920485</v>
      </c>
      <c r="D162" s="31"/>
      <c r="E162" s="31" t="s">
        <v>4459</v>
      </c>
      <c r="F162" s="32" t="s">
        <v>4460</v>
      </c>
      <c r="G162" s="32" t="s">
        <v>4461</v>
      </c>
      <c r="H162" s="32" t="s">
        <v>4462</v>
      </c>
      <c r="I162" s="31" t="s">
        <v>612</v>
      </c>
      <c r="J162" s="31" t="s">
        <v>4463</v>
      </c>
      <c r="K162" s="31" t="s">
        <v>4464</v>
      </c>
      <c r="L162" s="31" t="s">
        <v>4465</v>
      </c>
      <c r="M162" s="33" t="s">
        <v>226</v>
      </c>
      <c r="N162" s="34" t="s">
        <v>87</v>
      </c>
      <c r="O162" s="34" t="s">
        <v>4466</v>
      </c>
      <c r="P162" s="54" t="s">
        <v>4467</v>
      </c>
      <c r="Q162" s="34"/>
      <c r="R162" s="35">
        <v>93401</v>
      </c>
      <c r="S162" s="35" t="s">
        <v>3926</v>
      </c>
      <c r="T162" s="37">
        <v>43902</v>
      </c>
    </row>
    <row r="163" spans="1:20" ht="45" hidden="1" customHeight="1" x14ac:dyDescent="0.2">
      <c r="A163" s="13">
        <v>3250</v>
      </c>
      <c r="B163" s="10" t="s">
        <v>4468</v>
      </c>
      <c r="C163" s="115">
        <v>703620000</v>
      </c>
      <c r="D163" s="7" t="s">
        <v>51</v>
      </c>
      <c r="E163" s="7" t="s">
        <v>4469</v>
      </c>
      <c r="F163" s="12" t="s">
        <v>51</v>
      </c>
      <c r="G163" s="12" t="s">
        <v>4470</v>
      </c>
      <c r="H163" s="12" t="s">
        <v>4471</v>
      </c>
      <c r="I163" s="7" t="s">
        <v>4472</v>
      </c>
      <c r="J163" s="7" t="s">
        <v>4473</v>
      </c>
      <c r="K163" s="7" t="s">
        <v>4474</v>
      </c>
      <c r="L163" s="7" t="s">
        <v>4475</v>
      </c>
      <c r="M163" s="10" t="s">
        <v>31</v>
      </c>
      <c r="N163" s="13" t="s">
        <v>300</v>
      </c>
      <c r="O163" s="13" t="s">
        <v>4476</v>
      </c>
      <c r="P163" s="14" t="s">
        <v>4477</v>
      </c>
      <c r="Q163" s="13"/>
      <c r="R163" s="14">
        <v>93401</v>
      </c>
      <c r="S163" s="14" t="s">
        <v>4478</v>
      </c>
      <c r="T163" s="16">
        <v>37970</v>
      </c>
    </row>
    <row r="164" spans="1:20" ht="45" hidden="1" customHeight="1" x14ac:dyDescent="0.2">
      <c r="A164" s="13">
        <v>7568</v>
      </c>
      <c r="B164" s="10" t="s">
        <v>4479</v>
      </c>
      <c r="C164" s="115">
        <v>651800501</v>
      </c>
      <c r="D164" s="7" t="s">
        <v>51</v>
      </c>
      <c r="E164" s="7" t="s">
        <v>4480</v>
      </c>
      <c r="F164" s="12" t="s">
        <v>4481</v>
      </c>
      <c r="G164" s="12" t="s">
        <v>4180</v>
      </c>
      <c r="H164" s="12" t="s">
        <v>4482</v>
      </c>
      <c r="I164" s="7" t="s">
        <v>4483</v>
      </c>
      <c r="J164" s="7" t="s">
        <v>4484</v>
      </c>
      <c r="K164" s="7" t="s">
        <v>4485</v>
      </c>
      <c r="L164" s="7" t="s">
        <v>4486</v>
      </c>
      <c r="M164" s="10" t="s">
        <v>31</v>
      </c>
      <c r="N164" s="13" t="s">
        <v>435</v>
      </c>
      <c r="O164" s="13" t="s">
        <v>4487</v>
      </c>
      <c r="P164" s="14" t="s">
        <v>4488</v>
      </c>
      <c r="Q164" s="13"/>
      <c r="R164" s="14">
        <v>93401</v>
      </c>
      <c r="S164" s="14" t="s">
        <v>4489</v>
      </c>
      <c r="T164" s="16">
        <v>42158</v>
      </c>
    </row>
    <row r="165" spans="1:20" ht="45" hidden="1" customHeight="1" thickBot="1" x14ac:dyDescent="0.25">
      <c r="A165" s="59">
        <v>7705</v>
      </c>
      <c r="B165" s="58" t="s">
        <v>4490</v>
      </c>
      <c r="C165" s="122">
        <v>651712394</v>
      </c>
      <c r="D165" s="55"/>
      <c r="E165" s="55" t="s">
        <v>4491</v>
      </c>
      <c r="F165" s="56" t="s">
        <v>4492</v>
      </c>
      <c r="G165" s="57" t="s">
        <v>4493</v>
      </c>
      <c r="H165" s="57" t="s">
        <v>4494</v>
      </c>
      <c r="I165" s="55" t="s">
        <v>612</v>
      </c>
      <c r="J165" s="55" t="s">
        <v>4495</v>
      </c>
      <c r="K165" s="55" t="s">
        <v>4496</v>
      </c>
      <c r="L165" s="55" t="s">
        <v>4497</v>
      </c>
      <c r="M165" s="58" t="s">
        <v>90</v>
      </c>
      <c r="N165" s="59" t="s">
        <v>252</v>
      </c>
      <c r="O165" s="59">
        <v>582431705</v>
      </c>
      <c r="P165" s="60" t="s">
        <v>4498</v>
      </c>
      <c r="Q165" s="59"/>
      <c r="R165" s="61">
        <v>93401</v>
      </c>
      <c r="S165" s="61" t="s">
        <v>4499</v>
      </c>
      <c r="T165" s="62">
        <v>43944</v>
      </c>
    </row>
    <row r="166" spans="1:20" ht="45" hidden="1" customHeight="1" thickBot="1" x14ac:dyDescent="0.25">
      <c r="A166" s="13">
        <v>3200</v>
      </c>
      <c r="B166" s="10" t="s">
        <v>509</v>
      </c>
      <c r="C166" s="115">
        <v>709963007</v>
      </c>
      <c r="D166" s="7" t="s">
        <v>51</v>
      </c>
      <c r="E166" s="7" t="s">
        <v>510</v>
      </c>
      <c r="F166" s="63" t="s">
        <v>2450</v>
      </c>
      <c r="G166" s="12" t="s">
        <v>511</v>
      </c>
      <c r="H166" s="12" t="s">
        <v>2765</v>
      </c>
      <c r="I166" s="7" t="s">
        <v>512</v>
      </c>
      <c r="J166" s="7" t="s">
        <v>2451</v>
      </c>
      <c r="K166" s="7" t="s">
        <v>2545</v>
      </c>
      <c r="L166" s="7" t="s">
        <v>514</v>
      </c>
      <c r="M166" s="10" t="s">
        <v>31</v>
      </c>
      <c r="N166" s="13" t="s">
        <v>515</v>
      </c>
      <c r="O166" s="13"/>
      <c r="P166" s="14" t="s">
        <v>513</v>
      </c>
      <c r="Q166" s="13"/>
      <c r="R166" s="14" t="s">
        <v>30</v>
      </c>
      <c r="S166" s="14" t="s">
        <v>2644</v>
      </c>
      <c r="T166" s="16">
        <v>37970</v>
      </c>
    </row>
    <row r="167" spans="1:20" ht="45" hidden="1" customHeight="1" x14ac:dyDescent="0.2">
      <c r="A167" s="13">
        <v>7684</v>
      </c>
      <c r="B167" s="10" t="s">
        <v>4500</v>
      </c>
      <c r="C167" s="115">
        <v>651775523</v>
      </c>
      <c r="D167" s="7"/>
      <c r="E167" s="7" t="s">
        <v>4501</v>
      </c>
      <c r="F167" s="64" t="s">
        <v>4502</v>
      </c>
      <c r="G167" s="12" t="s">
        <v>4503</v>
      </c>
      <c r="H167" s="12" t="s">
        <v>4504</v>
      </c>
      <c r="I167" s="7" t="s">
        <v>3920</v>
      </c>
      <c r="J167" s="7" t="s">
        <v>4505</v>
      </c>
      <c r="K167" s="7" t="s">
        <v>4506</v>
      </c>
      <c r="L167" s="7" t="s">
        <v>4507</v>
      </c>
      <c r="M167" s="10" t="s">
        <v>2453</v>
      </c>
      <c r="N167" s="13" t="s">
        <v>74</v>
      </c>
      <c r="O167" s="13" t="s">
        <v>4508</v>
      </c>
      <c r="P167" s="23" t="s">
        <v>4509</v>
      </c>
      <c r="Q167" s="13"/>
      <c r="R167" s="14">
        <v>93401</v>
      </c>
      <c r="S167" s="14" t="s">
        <v>4510</v>
      </c>
      <c r="T167" s="16">
        <v>43644</v>
      </c>
    </row>
    <row r="168" spans="1:20" ht="45" hidden="1" customHeight="1" x14ac:dyDescent="0.2">
      <c r="A168" s="13">
        <v>6870</v>
      </c>
      <c r="B168" s="10" t="s">
        <v>4511</v>
      </c>
      <c r="C168" s="115">
        <v>717461002</v>
      </c>
      <c r="D168" s="7" t="s">
        <v>51</v>
      </c>
      <c r="E168" s="7" t="s">
        <v>4512</v>
      </c>
      <c r="F168" s="12" t="s">
        <v>4513</v>
      </c>
      <c r="G168" s="12" t="s">
        <v>4514</v>
      </c>
      <c r="H168" s="12" t="s">
        <v>4515</v>
      </c>
      <c r="I168" s="7" t="s">
        <v>4516</v>
      </c>
      <c r="J168" s="7" t="s">
        <v>4517</v>
      </c>
      <c r="K168" s="7" t="s">
        <v>4518</v>
      </c>
      <c r="L168" s="7" t="s">
        <v>4519</v>
      </c>
      <c r="M168" s="10" t="s">
        <v>226</v>
      </c>
      <c r="N168" s="13" t="s">
        <v>164</v>
      </c>
      <c r="O168" s="13" t="s">
        <v>4520</v>
      </c>
      <c r="P168" s="14"/>
      <c r="Q168" s="13"/>
      <c r="R168" s="14">
        <v>93401</v>
      </c>
      <c r="S168" s="14" t="s">
        <v>4521</v>
      </c>
      <c r="T168" s="16">
        <v>37970</v>
      </c>
    </row>
    <row r="169" spans="1:20" ht="45" hidden="1" customHeight="1" x14ac:dyDescent="0.2">
      <c r="A169" s="13">
        <v>7388</v>
      </c>
      <c r="B169" s="10" t="s">
        <v>516</v>
      </c>
      <c r="C169" s="115">
        <v>713394009</v>
      </c>
      <c r="D169" s="7" t="s">
        <v>33</v>
      </c>
      <c r="E169" s="7" t="s">
        <v>517</v>
      </c>
      <c r="F169" s="12" t="s">
        <v>518</v>
      </c>
      <c r="G169" s="12" t="s">
        <v>519</v>
      </c>
      <c r="H169" s="12" t="s">
        <v>2725</v>
      </c>
      <c r="I169" s="7" t="s">
        <v>453</v>
      </c>
      <c r="J169" s="7" t="s">
        <v>2449</v>
      </c>
      <c r="K169" s="7" t="s">
        <v>520</v>
      </c>
      <c r="L169" s="22" t="s">
        <v>3063</v>
      </c>
      <c r="M169" s="10" t="s">
        <v>32</v>
      </c>
      <c r="N169" s="13" t="s">
        <v>521</v>
      </c>
      <c r="O169" s="30" t="s">
        <v>3064</v>
      </c>
      <c r="P169" s="23" t="s">
        <v>2761</v>
      </c>
      <c r="Q169" s="13"/>
      <c r="R169" s="14">
        <v>93401</v>
      </c>
      <c r="S169" s="14" t="s">
        <v>2726</v>
      </c>
      <c r="T169" s="16">
        <v>39476</v>
      </c>
    </row>
    <row r="170" spans="1:20" ht="45" hidden="1" customHeight="1" x14ac:dyDescent="0.2">
      <c r="A170" s="13">
        <v>7345</v>
      </c>
      <c r="B170" s="10" t="s">
        <v>4522</v>
      </c>
      <c r="C170" s="115">
        <v>702006007</v>
      </c>
      <c r="D170" s="7" t="s">
        <v>51</v>
      </c>
      <c r="E170" s="7" t="s">
        <v>4523</v>
      </c>
      <c r="F170" s="12" t="s">
        <v>4524</v>
      </c>
      <c r="G170" s="12" t="s">
        <v>4525</v>
      </c>
      <c r="H170" s="12" t="s">
        <v>4526</v>
      </c>
      <c r="I170" s="7" t="s">
        <v>3957</v>
      </c>
      <c r="J170" s="7" t="s">
        <v>55</v>
      </c>
      <c r="K170" s="7" t="s">
        <v>4527</v>
      </c>
      <c r="L170" s="7" t="s">
        <v>4528</v>
      </c>
      <c r="M170" s="10" t="s">
        <v>2455</v>
      </c>
      <c r="N170" s="13" t="s">
        <v>4529</v>
      </c>
      <c r="O170" s="13"/>
      <c r="P170" s="14" t="s">
        <v>4530</v>
      </c>
      <c r="Q170" s="13"/>
      <c r="R170" s="14" t="s">
        <v>162</v>
      </c>
      <c r="S170" s="14" t="s">
        <v>4531</v>
      </c>
      <c r="T170" s="16">
        <v>39122</v>
      </c>
    </row>
    <row r="171" spans="1:20" ht="45" hidden="1" customHeight="1" x14ac:dyDescent="0.2">
      <c r="A171" s="13">
        <v>7320</v>
      </c>
      <c r="B171" s="10" t="s">
        <v>523</v>
      </c>
      <c r="C171" s="115">
        <v>656288108</v>
      </c>
      <c r="D171" s="7" t="s">
        <v>51</v>
      </c>
      <c r="E171" s="7" t="s">
        <v>524</v>
      </c>
      <c r="F171" s="17" t="s">
        <v>4532</v>
      </c>
      <c r="G171" s="12" t="s">
        <v>525</v>
      </c>
      <c r="H171" s="17" t="s">
        <v>4533</v>
      </c>
      <c r="I171" s="7" t="s">
        <v>526</v>
      </c>
      <c r="J171" s="7" t="s">
        <v>2729</v>
      </c>
      <c r="K171" s="7" t="s">
        <v>527</v>
      </c>
      <c r="L171" s="7" t="s">
        <v>529</v>
      </c>
      <c r="M171" s="10" t="s">
        <v>226</v>
      </c>
      <c r="N171" s="13" t="s">
        <v>2290</v>
      </c>
      <c r="O171" s="13" t="s">
        <v>2728</v>
      </c>
      <c r="P171" s="14" t="s">
        <v>528</v>
      </c>
      <c r="Q171" s="13"/>
      <c r="R171" s="14">
        <v>93401</v>
      </c>
      <c r="S171" s="15" t="s">
        <v>4534</v>
      </c>
      <c r="T171" s="16">
        <v>38848</v>
      </c>
    </row>
    <row r="172" spans="1:20" ht="45" hidden="1" customHeight="1" x14ac:dyDescent="0.2">
      <c r="A172" s="13">
        <v>6972</v>
      </c>
      <c r="B172" s="10" t="s">
        <v>530</v>
      </c>
      <c r="C172" s="115">
        <v>732420002</v>
      </c>
      <c r="D172" s="7" t="s">
        <v>51</v>
      </c>
      <c r="E172" s="7" t="s">
        <v>531</v>
      </c>
      <c r="F172" s="12" t="s">
        <v>2852</v>
      </c>
      <c r="G172" s="12" t="s">
        <v>532</v>
      </c>
      <c r="H172" s="12" t="s">
        <v>533</v>
      </c>
      <c r="I172" s="7" t="s">
        <v>453</v>
      </c>
      <c r="J172" s="7" t="s">
        <v>2853</v>
      </c>
      <c r="K172" s="7" t="s">
        <v>534</v>
      </c>
      <c r="L172" s="7" t="s">
        <v>4535</v>
      </c>
      <c r="M172" s="10" t="s">
        <v>31</v>
      </c>
      <c r="N172" s="13" t="s">
        <v>537</v>
      </c>
      <c r="O172" s="13" t="s">
        <v>536</v>
      </c>
      <c r="P172" s="14" t="s">
        <v>535</v>
      </c>
      <c r="Q172" s="13"/>
      <c r="R172" s="14">
        <v>93401</v>
      </c>
      <c r="S172" s="15" t="s">
        <v>4536</v>
      </c>
      <c r="T172" s="16">
        <v>37970</v>
      </c>
    </row>
    <row r="173" spans="1:20" ht="45" hidden="1" customHeight="1" x14ac:dyDescent="0.2">
      <c r="A173" s="13">
        <v>7328</v>
      </c>
      <c r="B173" s="10" t="s">
        <v>4537</v>
      </c>
      <c r="C173" s="115">
        <v>720462001</v>
      </c>
      <c r="D173" s="7" t="s">
        <v>51</v>
      </c>
      <c r="E173" s="7" t="s">
        <v>4538</v>
      </c>
      <c r="F173" s="12" t="s">
        <v>4539</v>
      </c>
      <c r="G173" s="12" t="s">
        <v>4540</v>
      </c>
      <c r="H173" s="12" t="s">
        <v>4541</v>
      </c>
      <c r="I173" s="7" t="s">
        <v>403</v>
      </c>
      <c r="J173" s="7" t="s">
        <v>4542</v>
      </c>
      <c r="K173" s="7" t="s">
        <v>4543</v>
      </c>
      <c r="L173" s="7" t="s">
        <v>4544</v>
      </c>
      <c r="M173" s="10" t="s">
        <v>31</v>
      </c>
      <c r="N173" s="13" t="s">
        <v>300</v>
      </c>
      <c r="O173" s="13" t="s">
        <v>4545</v>
      </c>
      <c r="P173" s="14" t="s">
        <v>4546</v>
      </c>
      <c r="Q173" s="13"/>
      <c r="R173" s="14">
        <v>93401</v>
      </c>
      <c r="S173" s="14" t="s">
        <v>4547</v>
      </c>
      <c r="T173" s="16">
        <v>38905</v>
      </c>
    </row>
    <row r="174" spans="1:20" ht="45" hidden="1" customHeight="1" x14ac:dyDescent="0.2">
      <c r="A174" s="13">
        <v>7055</v>
      </c>
      <c r="B174" s="10" t="s">
        <v>4548</v>
      </c>
      <c r="C174" s="115">
        <v>724416004</v>
      </c>
      <c r="D174" s="7" t="s">
        <v>51</v>
      </c>
      <c r="E174" s="7" t="s">
        <v>4549</v>
      </c>
      <c r="F174" s="12" t="s">
        <v>4550</v>
      </c>
      <c r="G174" s="12" t="s">
        <v>4551</v>
      </c>
      <c r="H174" s="12" t="s">
        <v>4552</v>
      </c>
      <c r="I174" s="7" t="s">
        <v>4553</v>
      </c>
      <c r="J174" s="7" t="s">
        <v>4554</v>
      </c>
      <c r="K174" s="7" t="s">
        <v>4555</v>
      </c>
      <c r="L174" s="7" t="s">
        <v>4556</v>
      </c>
      <c r="M174" s="10" t="s">
        <v>31</v>
      </c>
      <c r="N174" s="13" t="s">
        <v>538</v>
      </c>
      <c r="O174" s="13" t="s">
        <v>4557</v>
      </c>
      <c r="P174" s="14" t="s">
        <v>4558</v>
      </c>
      <c r="Q174" s="13"/>
      <c r="R174" s="14"/>
      <c r="S174" s="14" t="s">
        <v>4559</v>
      </c>
      <c r="T174" s="16">
        <v>37970</v>
      </c>
    </row>
    <row r="175" spans="1:20" ht="45" hidden="1" customHeight="1" x14ac:dyDescent="0.2">
      <c r="A175" s="13">
        <v>7674</v>
      </c>
      <c r="B175" s="21" t="s">
        <v>4560</v>
      </c>
      <c r="C175" s="120">
        <v>657495808</v>
      </c>
      <c r="D175" s="7" t="s">
        <v>51</v>
      </c>
      <c r="E175" s="7" t="s">
        <v>4561</v>
      </c>
      <c r="F175" s="12" t="s">
        <v>4562</v>
      </c>
      <c r="G175" s="12" t="s">
        <v>4563</v>
      </c>
      <c r="H175" s="12" t="s">
        <v>4564</v>
      </c>
      <c r="I175" s="7" t="s">
        <v>4553</v>
      </c>
      <c r="J175" s="7" t="s">
        <v>4565</v>
      </c>
      <c r="K175" s="7" t="s">
        <v>4566</v>
      </c>
      <c r="L175" s="7" t="s">
        <v>4567</v>
      </c>
      <c r="M175" s="10" t="s">
        <v>2452</v>
      </c>
      <c r="N175" s="13" t="s">
        <v>598</v>
      </c>
      <c r="O175" s="13" t="s">
        <v>4568</v>
      </c>
      <c r="P175" s="23" t="s">
        <v>4569</v>
      </c>
      <c r="Q175" s="13"/>
      <c r="R175" s="14" t="s">
        <v>162</v>
      </c>
      <c r="S175" s="14" t="s">
        <v>4510</v>
      </c>
      <c r="T175" s="16">
        <v>43567</v>
      </c>
    </row>
    <row r="176" spans="1:20" ht="45" hidden="1" customHeight="1" x14ac:dyDescent="0.2">
      <c r="A176" s="13">
        <v>7681</v>
      </c>
      <c r="B176" s="107" t="s">
        <v>4570</v>
      </c>
      <c r="C176" s="123">
        <v>651773733</v>
      </c>
      <c r="D176" s="7"/>
      <c r="E176" s="7" t="s">
        <v>4571</v>
      </c>
      <c r="F176" s="12" t="s">
        <v>4572</v>
      </c>
      <c r="G176" s="12" t="s">
        <v>4573</v>
      </c>
      <c r="H176" s="12" t="s">
        <v>4574</v>
      </c>
      <c r="I176" s="7" t="s">
        <v>4080</v>
      </c>
      <c r="J176" s="7" t="s">
        <v>4575</v>
      </c>
      <c r="K176" s="7" t="s">
        <v>4576</v>
      </c>
      <c r="L176" s="7" t="s">
        <v>4577</v>
      </c>
      <c r="M176" s="10" t="s">
        <v>2456</v>
      </c>
      <c r="N176" s="13" t="s">
        <v>1671</v>
      </c>
      <c r="O176" s="13" t="s">
        <v>4578</v>
      </c>
      <c r="P176" s="23" t="s">
        <v>4579</v>
      </c>
      <c r="Q176" s="13"/>
      <c r="R176" s="14">
        <v>93401</v>
      </c>
      <c r="S176" s="14" t="s">
        <v>4086</v>
      </c>
      <c r="T176" s="16" t="s">
        <v>4580</v>
      </c>
    </row>
    <row r="177" spans="1:20" ht="45" hidden="1" customHeight="1" x14ac:dyDescent="0.2">
      <c r="A177" s="13">
        <v>7600</v>
      </c>
      <c r="B177" s="10" t="s">
        <v>4581</v>
      </c>
      <c r="C177" s="115" t="s">
        <v>8010</v>
      </c>
      <c r="D177" s="7" t="s">
        <v>51</v>
      </c>
      <c r="E177" s="7" t="s">
        <v>4582</v>
      </c>
      <c r="F177" s="12" t="s">
        <v>4583</v>
      </c>
      <c r="G177" s="12" t="s">
        <v>4584</v>
      </c>
      <c r="H177" s="12" t="s">
        <v>4585</v>
      </c>
      <c r="I177" s="7" t="s">
        <v>3920</v>
      </c>
      <c r="J177" s="7" t="s">
        <v>4586</v>
      </c>
      <c r="K177" s="7" t="s">
        <v>4587</v>
      </c>
      <c r="L177" s="7" t="s">
        <v>4588</v>
      </c>
      <c r="M177" s="10" t="s">
        <v>31</v>
      </c>
      <c r="N177" s="13" t="s">
        <v>539</v>
      </c>
      <c r="O177" s="13" t="s">
        <v>4589</v>
      </c>
      <c r="P177" s="14" t="s">
        <v>4590</v>
      </c>
      <c r="Q177" s="13"/>
      <c r="R177" s="14" t="s">
        <v>162</v>
      </c>
      <c r="S177" s="14" t="s">
        <v>4591</v>
      </c>
      <c r="T177" s="16">
        <v>42417</v>
      </c>
    </row>
    <row r="178" spans="1:20" ht="45" hidden="1" customHeight="1" x14ac:dyDescent="0.2">
      <c r="A178" s="13">
        <v>7499</v>
      </c>
      <c r="B178" s="10" t="s">
        <v>540</v>
      </c>
      <c r="C178" s="115">
        <v>650794826</v>
      </c>
      <c r="D178" s="7" t="s">
        <v>541</v>
      </c>
      <c r="E178" s="7" t="s">
        <v>542</v>
      </c>
      <c r="F178" s="12" t="s">
        <v>2647</v>
      </c>
      <c r="G178" s="12" t="s">
        <v>543</v>
      </c>
      <c r="H178" s="12" t="s">
        <v>2648</v>
      </c>
      <c r="I178" s="7" t="s">
        <v>544</v>
      </c>
      <c r="J178" s="7" t="s">
        <v>2649</v>
      </c>
      <c r="K178" s="7" t="s">
        <v>545</v>
      </c>
      <c r="L178" s="7" t="s">
        <v>546</v>
      </c>
      <c r="M178" s="10" t="s">
        <v>2453</v>
      </c>
      <c r="N178" s="13" t="s">
        <v>547</v>
      </c>
      <c r="O178" s="13">
        <v>67036066</v>
      </c>
      <c r="P178" s="14"/>
      <c r="Q178" s="13"/>
      <c r="R178" s="14" t="s">
        <v>162</v>
      </c>
      <c r="S178" s="14" t="s">
        <v>2773</v>
      </c>
      <c r="T178" s="16">
        <v>41739</v>
      </c>
    </row>
    <row r="179" spans="1:20" ht="45" hidden="1" customHeight="1" x14ac:dyDescent="0.2">
      <c r="A179" s="13">
        <v>7062</v>
      </c>
      <c r="B179" s="10" t="s">
        <v>4592</v>
      </c>
      <c r="C179" s="115">
        <v>705568006</v>
      </c>
      <c r="D179" s="7" t="s">
        <v>51</v>
      </c>
      <c r="E179" s="7" t="s">
        <v>4593</v>
      </c>
      <c r="F179" s="12" t="s">
        <v>4594</v>
      </c>
      <c r="G179" s="12" t="s">
        <v>4595</v>
      </c>
      <c r="H179" s="12" t="s">
        <v>4596</v>
      </c>
      <c r="I179" s="7" t="s">
        <v>4597</v>
      </c>
      <c r="J179" s="7" t="s">
        <v>4598</v>
      </c>
      <c r="K179" s="7" t="s">
        <v>4599</v>
      </c>
      <c r="L179" s="7" t="s">
        <v>4600</v>
      </c>
      <c r="M179" s="10" t="s">
        <v>31</v>
      </c>
      <c r="N179" s="13" t="s">
        <v>271</v>
      </c>
      <c r="O179" s="13" t="s">
        <v>4601</v>
      </c>
      <c r="P179" s="14" t="s">
        <v>4602</v>
      </c>
      <c r="Q179" s="13"/>
      <c r="R179" s="14" t="s">
        <v>470</v>
      </c>
      <c r="S179" s="14" t="s">
        <v>4603</v>
      </c>
      <c r="T179" s="16">
        <v>37970</v>
      </c>
    </row>
    <row r="180" spans="1:20" ht="45" hidden="1" customHeight="1" x14ac:dyDescent="0.2">
      <c r="A180" s="13">
        <v>6915</v>
      </c>
      <c r="B180" s="10" t="s">
        <v>548</v>
      </c>
      <c r="C180" s="115">
        <v>721694003</v>
      </c>
      <c r="D180" s="7" t="s">
        <v>51</v>
      </c>
      <c r="E180" s="7" t="s">
        <v>549</v>
      </c>
      <c r="F180" s="12" t="s">
        <v>550</v>
      </c>
      <c r="G180" s="12" t="s">
        <v>551</v>
      </c>
      <c r="H180" s="12" t="s">
        <v>552</v>
      </c>
      <c r="I180" s="7" t="s">
        <v>661</v>
      </c>
      <c r="J180" s="7" t="s">
        <v>2802</v>
      </c>
      <c r="K180" s="7" t="s">
        <v>553</v>
      </c>
      <c r="L180" s="7" t="s">
        <v>554</v>
      </c>
      <c r="M180" s="10" t="s">
        <v>226</v>
      </c>
      <c r="N180" s="13" t="s">
        <v>87</v>
      </c>
      <c r="O180" s="13" t="s">
        <v>555</v>
      </c>
      <c r="P180" s="14" t="s">
        <v>556</v>
      </c>
      <c r="Q180" s="13"/>
      <c r="R180" s="14">
        <v>93401</v>
      </c>
      <c r="S180" s="14" t="s">
        <v>2816</v>
      </c>
      <c r="T180" s="16">
        <v>37970</v>
      </c>
    </row>
    <row r="181" spans="1:20" ht="45" hidden="1" customHeight="1" x14ac:dyDescent="0.2">
      <c r="A181" s="13">
        <v>7649</v>
      </c>
      <c r="B181" s="10" t="s">
        <v>4604</v>
      </c>
      <c r="C181" s="115">
        <v>651559219</v>
      </c>
      <c r="D181" s="7" t="s">
        <v>234</v>
      </c>
      <c r="E181" s="7" t="s">
        <v>4605</v>
      </c>
      <c r="F181" s="12" t="s">
        <v>4606</v>
      </c>
      <c r="G181" s="12" t="s">
        <v>4607</v>
      </c>
      <c r="H181" s="12" t="s">
        <v>4608</v>
      </c>
      <c r="I181" s="7" t="s">
        <v>4609</v>
      </c>
      <c r="J181" s="7" t="s">
        <v>4610</v>
      </c>
      <c r="K181" s="7" t="s">
        <v>4611</v>
      </c>
      <c r="L181" s="7" t="s">
        <v>4612</v>
      </c>
      <c r="M181" s="10" t="s">
        <v>31</v>
      </c>
      <c r="N181" s="13" t="s">
        <v>4293</v>
      </c>
      <c r="O181" s="13">
        <v>56930800728</v>
      </c>
      <c r="P181" s="14" t="s">
        <v>4613</v>
      </c>
      <c r="Q181" s="13"/>
      <c r="R181" s="14" t="s">
        <v>262</v>
      </c>
      <c r="S181" s="14" t="s">
        <v>4614</v>
      </c>
      <c r="T181" s="16">
        <v>43227</v>
      </c>
    </row>
    <row r="182" spans="1:20" ht="45" hidden="1" customHeight="1" x14ac:dyDescent="0.2">
      <c r="A182" s="13">
        <v>7338</v>
      </c>
      <c r="B182" s="10" t="s">
        <v>4615</v>
      </c>
      <c r="C182" s="115">
        <v>653872801</v>
      </c>
      <c r="D182" s="7" t="s">
        <v>51</v>
      </c>
      <c r="E182" s="7" t="s">
        <v>4616</v>
      </c>
      <c r="F182" s="12" t="s">
        <v>4617</v>
      </c>
      <c r="G182" s="12" t="s">
        <v>4618</v>
      </c>
      <c r="H182" s="12" t="s">
        <v>4619</v>
      </c>
      <c r="I182" s="7" t="s">
        <v>79</v>
      </c>
      <c r="J182" s="7" t="s">
        <v>4620</v>
      </c>
      <c r="K182" s="7" t="s">
        <v>4621</v>
      </c>
      <c r="L182" s="7" t="s">
        <v>4622</v>
      </c>
      <c r="M182" s="10" t="s">
        <v>31</v>
      </c>
      <c r="N182" s="13" t="s">
        <v>4305</v>
      </c>
      <c r="O182" s="13" t="s">
        <v>4623</v>
      </c>
      <c r="P182" s="14" t="s">
        <v>4624</v>
      </c>
      <c r="Q182" s="13"/>
      <c r="R182" s="14" t="s">
        <v>52</v>
      </c>
      <c r="S182" s="14" t="s">
        <v>4625</v>
      </c>
      <c r="T182" s="16">
        <v>39015</v>
      </c>
    </row>
    <row r="183" spans="1:20" ht="45" hidden="1" customHeight="1" x14ac:dyDescent="0.2">
      <c r="A183" s="13">
        <v>7669</v>
      </c>
      <c r="B183" s="10" t="s">
        <v>4626</v>
      </c>
      <c r="C183" s="115">
        <v>651384842</v>
      </c>
      <c r="D183" s="7" t="s">
        <v>51</v>
      </c>
      <c r="E183" s="7" t="s">
        <v>4627</v>
      </c>
      <c r="F183" s="12" t="s">
        <v>4628</v>
      </c>
      <c r="G183" s="12" t="s">
        <v>4629</v>
      </c>
      <c r="H183" s="12" t="s">
        <v>4630</v>
      </c>
      <c r="I183" s="7" t="s">
        <v>345</v>
      </c>
      <c r="J183" s="7" t="s">
        <v>4631</v>
      </c>
      <c r="K183" s="7" t="s">
        <v>4632</v>
      </c>
      <c r="L183" s="7" t="s">
        <v>4633</v>
      </c>
      <c r="M183" s="10" t="s">
        <v>2457</v>
      </c>
      <c r="N183" s="13" t="s">
        <v>477</v>
      </c>
      <c r="O183" s="13" t="s">
        <v>4634</v>
      </c>
      <c r="P183" s="14" t="s">
        <v>4635</v>
      </c>
      <c r="Q183" s="13"/>
      <c r="R183" s="14" t="s">
        <v>262</v>
      </c>
      <c r="S183" s="14" t="s">
        <v>4636</v>
      </c>
      <c r="T183" s="16">
        <v>43501</v>
      </c>
    </row>
    <row r="184" spans="1:20" ht="45" hidden="1" customHeight="1" x14ac:dyDescent="0.2">
      <c r="A184" s="13">
        <v>7152</v>
      </c>
      <c r="B184" s="10" t="s">
        <v>4637</v>
      </c>
      <c r="C184" s="115">
        <v>721766004</v>
      </c>
      <c r="D184" s="7" t="s">
        <v>51</v>
      </c>
      <c r="E184" s="7" t="s">
        <v>4638</v>
      </c>
      <c r="F184" s="12" t="s">
        <v>4639</v>
      </c>
      <c r="G184" s="12" t="s">
        <v>4640</v>
      </c>
      <c r="H184" s="12" t="s">
        <v>4641</v>
      </c>
      <c r="I184" s="7" t="s">
        <v>4642</v>
      </c>
      <c r="J184" s="7" t="s">
        <v>4643</v>
      </c>
      <c r="K184" s="7" t="s">
        <v>4644</v>
      </c>
      <c r="L184" s="7" t="s">
        <v>4645</v>
      </c>
      <c r="M184" s="10" t="s">
        <v>226</v>
      </c>
      <c r="N184" s="13" t="s">
        <v>87</v>
      </c>
      <c r="O184" s="13"/>
      <c r="P184" s="14" t="s">
        <v>4646</v>
      </c>
      <c r="Q184" s="13"/>
      <c r="R184" s="14">
        <v>93401</v>
      </c>
      <c r="S184" s="14" t="s">
        <v>4647</v>
      </c>
      <c r="T184" s="16">
        <v>38327</v>
      </c>
    </row>
    <row r="185" spans="1:20" ht="45" hidden="1" customHeight="1" x14ac:dyDescent="0.2">
      <c r="A185" s="13">
        <v>3450</v>
      </c>
      <c r="B185" s="10" t="s">
        <v>557</v>
      </c>
      <c r="C185" s="115">
        <v>705121001</v>
      </c>
      <c r="D185" s="7" t="s">
        <v>558</v>
      </c>
      <c r="E185" s="7" t="s">
        <v>559</v>
      </c>
      <c r="F185" s="12" t="s">
        <v>3000</v>
      </c>
      <c r="G185" s="12" t="s">
        <v>560</v>
      </c>
      <c r="H185" s="12" t="s">
        <v>3001</v>
      </c>
      <c r="I185" s="7" t="s">
        <v>3003</v>
      </c>
      <c r="J185" s="7" t="s">
        <v>3004</v>
      </c>
      <c r="K185" s="7" t="s">
        <v>561</v>
      </c>
      <c r="L185" s="7" t="s">
        <v>563</v>
      </c>
      <c r="M185" s="10" t="s">
        <v>31</v>
      </c>
      <c r="N185" s="13" t="s">
        <v>300</v>
      </c>
      <c r="O185" s="13" t="s">
        <v>564</v>
      </c>
      <c r="P185" s="14" t="s">
        <v>562</v>
      </c>
      <c r="Q185" s="13"/>
      <c r="R185" s="14" t="s">
        <v>30</v>
      </c>
      <c r="S185" s="14" t="s">
        <v>3002</v>
      </c>
      <c r="T185" s="16">
        <v>37970</v>
      </c>
    </row>
    <row r="186" spans="1:20" ht="45" hidden="1" customHeight="1" x14ac:dyDescent="0.2">
      <c r="A186" s="13">
        <v>7570</v>
      </c>
      <c r="B186" s="10" t="s">
        <v>4648</v>
      </c>
      <c r="C186" s="115">
        <v>650719832</v>
      </c>
      <c r="D186" s="7" t="s">
        <v>565</v>
      </c>
      <c r="E186" s="7" t="s">
        <v>4649</v>
      </c>
      <c r="F186" s="12" t="s">
        <v>4650</v>
      </c>
      <c r="G186" s="12" t="s">
        <v>4651</v>
      </c>
      <c r="H186" s="12" t="s">
        <v>4652</v>
      </c>
      <c r="I186" s="7" t="s">
        <v>566</v>
      </c>
      <c r="J186" s="7" t="s">
        <v>4653</v>
      </c>
      <c r="K186" s="7" t="s">
        <v>4654</v>
      </c>
      <c r="L186" s="7" t="s">
        <v>4655</v>
      </c>
      <c r="M186" s="10" t="s">
        <v>31</v>
      </c>
      <c r="N186" s="13" t="s">
        <v>271</v>
      </c>
      <c r="O186" s="13" t="s">
        <v>4656</v>
      </c>
      <c r="P186" s="14" t="s">
        <v>4657</v>
      </c>
      <c r="Q186" s="13"/>
      <c r="R186" s="14">
        <v>93401</v>
      </c>
      <c r="S186" s="14" t="s">
        <v>4658</v>
      </c>
      <c r="T186" s="16">
        <v>42180</v>
      </c>
    </row>
    <row r="187" spans="1:20" ht="45" hidden="1" customHeight="1" x14ac:dyDescent="0.2">
      <c r="A187" s="13">
        <v>7635</v>
      </c>
      <c r="B187" s="10" t="s">
        <v>4659</v>
      </c>
      <c r="C187" s="115" t="s">
        <v>8011</v>
      </c>
      <c r="D187" s="7" t="s">
        <v>567</v>
      </c>
      <c r="E187" s="7" t="s">
        <v>4660</v>
      </c>
      <c r="F187" s="12" t="s">
        <v>4661</v>
      </c>
      <c r="G187" s="12" t="s">
        <v>4662</v>
      </c>
      <c r="H187" s="12" t="s">
        <v>4663</v>
      </c>
      <c r="I187" s="7" t="s">
        <v>4664</v>
      </c>
      <c r="J187" s="7" t="s">
        <v>4665</v>
      </c>
      <c r="K187" s="7" t="s">
        <v>4666</v>
      </c>
      <c r="L187" s="7" t="s">
        <v>4667</v>
      </c>
      <c r="M187" s="10" t="s">
        <v>2455</v>
      </c>
      <c r="N187" s="13" t="s">
        <v>568</v>
      </c>
      <c r="O187" s="13" t="s">
        <v>4668</v>
      </c>
      <c r="P187" s="14" t="s">
        <v>4669</v>
      </c>
      <c r="Q187" s="13"/>
      <c r="R187" s="14" t="s">
        <v>569</v>
      </c>
      <c r="S187" s="14" t="s">
        <v>4670</v>
      </c>
      <c r="T187" s="16">
        <v>42982</v>
      </c>
    </row>
    <row r="188" spans="1:20" ht="45" hidden="1" customHeight="1" x14ac:dyDescent="0.2">
      <c r="A188" s="13">
        <v>7630</v>
      </c>
      <c r="B188" s="10" t="s">
        <v>4671</v>
      </c>
      <c r="C188" s="115">
        <v>651023297</v>
      </c>
      <c r="D188" s="7" t="s">
        <v>567</v>
      </c>
      <c r="E188" s="7" t="s">
        <v>4672</v>
      </c>
      <c r="F188" s="12" t="s">
        <v>4673</v>
      </c>
      <c r="G188" s="12" t="s">
        <v>4674</v>
      </c>
      <c r="H188" s="12" t="s">
        <v>4675</v>
      </c>
      <c r="I188" s="7" t="s">
        <v>4676</v>
      </c>
      <c r="J188" s="7" t="s">
        <v>4677</v>
      </c>
      <c r="K188" s="7" t="s">
        <v>4678</v>
      </c>
      <c r="L188" s="7" t="s">
        <v>4679</v>
      </c>
      <c r="M188" s="10" t="s">
        <v>226</v>
      </c>
      <c r="N188" s="13" t="s">
        <v>570</v>
      </c>
      <c r="O188" s="13">
        <v>998761252</v>
      </c>
      <c r="P188" s="14" t="s">
        <v>4680</v>
      </c>
      <c r="Q188" s="13"/>
      <c r="R188" s="14" t="s">
        <v>569</v>
      </c>
      <c r="S188" s="14" t="s">
        <v>4681</v>
      </c>
      <c r="T188" s="16">
        <v>42818</v>
      </c>
    </row>
    <row r="189" spans="1:20" ht="45" hidden="1" customHeight="1" x14ac:dyDescent="0.2">
      <c r="A189" s="13">
        <v>7494</v>
      </c>
      <c r="B189" s="10" t="s">
        <v>4682</v>
      </c>
      <c r="C189" s="115">
        <v>650702913</v>
      </c>
      <c r="D189" s="7" t="s">
        <v>565</v>
      </c>
      <c r="E189" s="7" t="s">
        <v>4683</v>
      </c>
      <c r="F189" s="12" t="s">
        <v>4684</v>
      </c>
      <c r="G189" s="12" t="s">
        <v>4685</v>
      </c>
      <c r="H189" s="12" t="s">
        <v>4686</v>
      </c>
      <c r="I189" s="7" t="s">
        <v>4687</v>
      </c>
      <c r="J189" s="7" t="s">
        <v>4688</v>
      </c>
      <c r="K189" s="7" t="s">
        <v>4689</v>
      </c>
      <c r="L189" s="7" t="s">
        <v>4690</v>
      </c>
      <c r="M189" s="13" t="s">
        <v>31</v>
      </c>
      <c r="N189" s="13" t="s">
        <v>4691</v>
      </c>
      <c r="O189" s="13" t="s">
        <v>4692</v>
      </c>
      <c r="P189" s="14" t="s">
        <v>4693</v>
      </c>
      <c r="Q189" s="13"/>
      <c r="R189" s="14">
        <v>93401</v>
      </c>
      <c r="S189" s="14" t="s">
        <v>4694</v>
      </c>
      <c r="T189" s="16">
        <v>41600</v>
      </c>
    </row>
    <row r="190" spans="1:20" ht="45" hidden="1" customHeight="1" x14ac:dyDescent="0.2">
      <c r="A190" s="13">
        <v>3700</v>
      </c>
      <c r="B190" s="10" t="s">
        <v>4695</v>
      </c>
      <c r="C190" s="115">
        <v>700043126</v>
      </c>
      <c r="D190" s="7" t="s">
        <v>567</v>
      </c>
      <c r="E190" s="7" t="s">
        <v>4696</v>
      </c>
      <c r="F190" s="12" t="s">
        <v>4697</v>
      </c>
      <c r="G190" s="12" t="s">
        <v>30</v>
      </c>
      <c r="H190" s="12" t="s">
        <v>4698</v>
      </c>
      <c r="I190" s="7" t="s">
        <v>4699</v>
      </c>
      <c r="J190" s="7" t="s">
        <v>55</v>
      </c>
      <c r="K190" s="7" t="s">
        <v>4700</v>
      </c>
      <c r="L190" s="7" t="s">
        <v>4701</v>
      </c>
      <c r="M190" s="10" t="s">
        <v>2457</v>
      </c>
      <c r="N190" s="13" t="s">
        <v>4702</v>
      </c>
      <c r="O190" s="13" t="s">
        <v>4703</v>
      </c>
      <c r="P190" s="14" t="s">
        <v>4704</v>
      </c>
      <c r="Q190" s="13"/>
      <c r="R190" s="14" t="s">
        <v>30</v>
      </c>
      <c r="S190" s="14" t="s">
        <v>4705</v>
      </c>
      <c r="T190" s="16">
        <v>37970</v>
      </c>
    </row>
    <row r="191" spans="1:20" ht="45" hidden="1" customHeight="1" x14ac:dyDescent="0.2">
      <c r="A191" s="13">
        <v>7322</v>
      </c>
      <c r="B191" s="10" t="s">
        <v>4706</v>
      </c>
      <c r="C191" s="115" t="s">
        <v>8012</v>
      </c>
      <c r="D191" s="7" t="s">
        <v>4707</v>
      </c>
      <c r="E191" s="7" t="s">
        <v>4708</v>
      </c>
      <c r="F191" s="12" t="s">
        <v>4709</v>
      </c>
      <c r="G191" s="12" t="s">
        <v>4710</v>
      </c>
      <c r="H191" s="12" t="s">
        <v>4711</v>
      </c>
      <c r="I191" s="7" t="s">
        <v>4712</v>
      </c>
      <c r="J191" s="7" t="s">
        <v>55</v>
      </c>
      <c r="K191" s="7" t="s">
        <v>55</v>
      </c>
      <c r="L191" s="7" t="s">
        <v>4713</v>
      </c>
      <c r="M191" s="10" t="s">
        <v>32</v>
      </c>
      <c r="N191" s="13" t="s">
        <v>4714</v>
      </c>
      <c r="O191" s="13"/>
      <c r="P191" s="14"/>
      <c r="Q191" s="13"/>
      <c r="R191" s="14" t="s">
        <v>470</v>
      </c>
      <c r="S191" s="14" t="s">
        <v>4715</v>
      </c>
      <c r="T191" s="16">
        <v>38867</v>
      </c>
    </row>
    <row r="192" spans="1:20" ht="45" hidden="1" customHeight="1" x14ac:dyDescent="0.2">
      <c r="A192" s="13">
        <v>7376</v>
      </c>
      <c r="B192" s="10" t="s">
        <v>571</v>
      </c>
      <c r="C192" s="115">
        <v>719991009</v>
      </c>
      <c r="D192" s="7" t="s">
        <v>572</v>
      </c>
      <c r="E192" s="7" t="s">
        <v>573</v>
      </c>
      <c r="F192" s="12" t="s">
        <v>2762</v>
      </c>
      <c r="G192" s="12" t="s">
        <v>574</v>
      </c>
      <c r="H192" s="12" t="s">
        <v>575</v>
      </c>
      <c r="I192" s="7" t="s">
        <v>576</v>
      </c>
      <c r="J192" s="7" t="s">
        <v>2763</v>
      </c>
      <c r="K192" s="7" t="s">
        <v>577</v>
      </c>
      <c r="L192" s="7" t="s">
        <v>578</v>
      </c>
      <c r="M192" s="10" t="s">
        <v>31</v>
      </c>
      <c r="N192" s="13" t="s">
        <v>271</v>
      </c>
      <c r="O192" s="13" t="s">
        <v>579</v>
      </c>
      <c r="P192" s="14"/>
      <c r="Q192" s="13"/>
      <c r="R192" s="14">
        <v>93401</v>
      </c>
      <c r="S192" s="14" t="s">
        <v>2788</v>
      </c>
      <c r="T192" s="16">
        <v>39352</v>
      </c>
    </row>
    <row r="193" spans="1:20" ht="45" hidden="1" customHeight="1" x14ac:dyDescent="0.2">
      <c r="A193" s="13">
        <v>7431</v>
      </c>
      <c r="B193" s="10" t="s">
        <v>4716</v>
      </c>
      <c r="C193" s="115">
        <v>658771205</v>
      </c>
      <c r="D193" s="7" t="s">
        <v>565</v>
      </c>
      <c r="E193" s="7" t="s">
        <v>4717</v>
      </c>
      <c r="F193" s="12" t="s">
        <v>4718</v>
      </c>
      <c r="G193" s="12" t="s">
        <v>4719</v>
      </c>
      <c r="H193" s="12" t="s">
        <v>4720</v>
      </c>
      <c r="I193" s="7" t="s">
        <v>580</v>
      </c>
      <c r="J193" s="7" t="s">
        <v>4721</v>
      </c>
      <c r="K193" s="7" t="s">
        <v>4722</v>
      </c>
      <c r="L193" s="7" t="s">
        <v>4723</v>
      </c>
      <c r="M193" s="10" t="s">
        <v>31</v>
      </c>
      <c r="N193" s="13" t="s">
        <v>271</v>
      </c>
      <c r="O193" s="13" t="s">
        <v>4724</v>
      </c>
      <c r="P193" s="14"/>
      <c r="Q193" s="13"/>
      <c r="R193" s="14" t="s">
        <v>52</v>
      </c>
      <c r="S193" s="14" t="s">
        <v>4725</v>
      </c>
      <c r="T193" s="16">
        <v>40374</v>
      </c>
    </row>
    <row r="194" spans="1:20" ht="45" hidden="1" customHeight="1" x14ac:dyDescent="0.2">
      <c r="A194" s="13">
        <v>7060</v>
      </c>
      <c r="B194" s="10" t="s">
        <v>4726</v>
      </c>
      <c r="C194" s="115" t="s">
        <v>8013</v>
      </c>
      <c r="D194" s="7" t="s">
        <v>581</v>
      </c>
      <c r="E194" s="7" t="s">
        <v>4727</v>
      </c>
      <c r="F194" s="12" t="s">
        <v>26</v>
      </c>
      <c r="G194" s="12" t="s">
        <v>4728</v>
      </c>
      <c r="H194" s="12" t="s">
        <v>4729</v>
      </c>
      <c r="I194" s="7" t="s">
        <v>79</v>
      </c>
      <c r="J194" s="7" t="s">
        <v>4730</v>
      </c>
      <c r="K194" s="7" t="s">
        <v>4731</v>
      </c>
      <c r="L194" s="10" t="s">
        <v>4732</v>
      </c>
      <c r="M194" s="10" t="s">
        <v>2456</v>
      </c>
      <c r="N194" s="13" t="s">
        <v>4733</v>
      </c>
      <c r="O194" s="13"/>
      <c r="P194" s="14" t="s">
        <v>4734</v>
      </c>
      <c r="Q194" s="13"/>
      <c r="R194" s="14">
        <v>93401</v>
      </c>
      <c r="S194" s="14" t="s">
        <v>4735</v>
      </c>
      <c r="T194" s="16">
        <v>37970</v>
      </c>
    </row>
    <row r="195" spans="1:20" ht="45" hidden="1" customHeight="1" x14ac:dyDescent="0.2">
      <c r="A195" s="13">
        <v>7435</v>
      </c>
      <c r="B195" s="10" t="s">
        <v>4736</v>
      </c>
      <c r="C195" s="115">
        <v>650149939</v>
      </c>
      <c r="D195" s="7" t="s">
        <v>565</v>
      </c>
      <c r="E195" s="7" t="s">
        <v>4737</v>
      </c>
      <c r="F195" s="12" t="s">
        <v>4738</v>
      </c>
      <c r="G195" s="12" t="s">
        <v>4739</v>
      </c>
      <c r="H195" s="12" t="s">
        <v>4740</v>
      </c>
      <c r="I195" s="7" t="s">
        <v>4741</v>
      </c>
      <c r="J195" s="7" t="s">
        <v>4742</v>
      </c>
      <c r="K195" s="7" t="s">
        <v>4743</v>
      </c>
      <c r="L195" s="7" t="s">
        <v>4744</v>
      </c>
      <c r="M195" s="10" t="s">
        <v>31</v>
      </c>
      <c r="N195" s="13" t="s">
        <v>4745</v>
      </c>
      <c r="O195" s="13" t="s">
        <v>4746</v>
      </c>
      <c r="P195" s="14"/>
      <c r="Q195" s="13"/>
      <c r="R195" s="14">
        <v>93401</v>
      </c>
      <c r="S195" s="14" t="s">
        <v>4747</v>
      </c>
      <c r="T195" s="16">
        <v>40494</v>
      </c>
    </row>
    <row r="196" spans="1:20" ht="45" hidden="1" customHeight="1" x14ac:dyDescent="0.2">
      <c r="A196" s="13">
        <v>7316</v>
      </c>
      <c r="B196" s="10" t="s">
        <v>4748</v>
      </c>
      <c r="C196" s="115">
        <v>753958002</v>
      </c>
      <c r="D196" s="7" t="s">
        <v>582</v>
      </c>
      <c r="E196" s="7" t="s">
        <v>4749</v>
      </c>
      <c r="F196" s="12" t="s">
        <v>4750</v>
      </c>
      <c r="G196" s="12" t="s">
        <v>4751</v>
      </c>
      <c r="H196" s="12" t="s">
        <v>4752</v>
      </c>
      <c r="I196" s="7" t="s">
        <v>4753</v>
      </c>
      <c r="J196" s="7" t="s">
        <v>4754</v>
      </c>
      <c r="K196" s="7" t="s">
        <v>4755</v>
      </c>
      <c r="L196" s="7" t="s">
        <v>4756</v>
      </c>
      <c r="M196" s="10" t="s">
        <v>32</v>
      </c>
      <c r="N196" s="13" t="s">
        <v>583</v>
      </c>
      <c r="O196" s="13"/>
      <c r="P196" s="14"/>
      <c r="Q196" s="13"/>
      <c r="R196" s="14" t="s">
        <v>30</v>
      </c>
      <c r="S196" s="14" t="s">
        <v>4757</v>
      </c>
      <c r="T196" s="16">
        <v>38804</v>
      </c>
    </row>
    <row r="197" spans="1:20" ht="45" hidden="1" customHeight="1" x14ac:dyDescent="0.2">
      <c r="A197" s="13">
        <v>7189</v>
      </c>
      <c r="B197" s="10" t="s">
        <v>584</v>
      </c>
      <c r="C197" s="115">
        <v>754634006</v>
      </c>
      <c r="D197" s="7" t="s">
        <v>581</v>
      </c>
      <c r="E197" s="7" t="s">
        <v>585</v>
      </c>
      <c r="F197" s="12" t="s">
        <v>586</v>
      </c>
      <c r="G197" s="12" t="s">
        <v>587</v>
      </c>
      <c r="H197" s="12" t="s">
        <v>588</v>
      </c>
      <c r="I197" s="7" t="s">
        <v>589</v>
      </c>
      <c r="J197" s="7" t="s">
        <v>590</v>
      </c>
      <c r="K197" s="22" t="s">
        <v>3090</v>
      </c>
      <c r="L197" s="22" t="s">
        <v>3091</v>
      </c>
      <c r="M197" s="10" t="s">
        <v>2457</v>
      </c>
      <c r="N197" s="13" t="s">
        <v>591</v>
      </c>
      <c r="O197" s="30" t="s">
        <v>3092</v>
      </c>
      <c r="P197" s="15" t="s">
        <v>3093</v>
      </c>
      <c r="Q197" s="13"/>
      <c r="R197" s="14">
        <v>93401</v>
      </c>
      <c r="S197" s="14" t="s">
        <v>2780</v>
      </c>
      <c r="T197" s="16">
        <v>38600</v>
      </c>
    </row>
    <row r="198" spans="1:20" ht="45" hidden="1" customHeight="1" x14ac:dyDescent="0.2">
      <c r="A198" s="13">
        <v>6957</v>
      </c>
      <c r="B198" s="10" t="s">
        <v>4758</v>
      </c>
      <c r="C198" s="115">
        <v>725761007</v>
      </c>
      <c r="D198" s="7" t="s">
        <v>581</v>
      </c>
      <c r="E198" s="7" t="s">
        <v>4759</v>
      </c>
      <c r="F198" s="12" t="s">
        <v>592</v>
      </c>
      <c r="G198" s="12" t="s">
        <v>4760</v>
      </c>
      <c r="H198" s="12" t="s">
        <v>4761</v>
      </c>
      <c r="I198" s="7" t="s">
        <v>4762</v>
      </c>
      <c r="J198" s="7" t="s">
        <v>4763</v>
      </c>
      <c r="K198" s="7" t="s">
        <v>4764</v>
      </c>
      <c r="L198" s="7" t="s">
        <v>4765</v>
      </c>
      <c r="M198" s="10" t="s">
        <v>32</v>
      </c>
      <c r="N198" s="13" t="s">
        <v>521</v>
      </c>
      <c r="O198" s="13" t="s">
        <v>4766</v>
      </c>
      <c r="P198" s="14"/>
      <c r="Q198" s="13"/>
      <c r="R198" s="14" t="s">
        <v>470</v>
      </c>
      <c r="S198" s="14" t="s">
        <v>4767</v>
      </c>
      <c r="T198" s="16">
        <v>37970</v>
      </c>
    </row>
    <row r="199" spans="1:20" ht="45" hidden="1" customHeight="1" x14ac:dyDescent="0.2">
      <c r="A199" s="13">
        <v>7689</v>
      </c>
      <c r="B199" s="10" t="s">
        <v>4768</v>
      </c>
      <c r="C199" s="115">
        <v>651239339</v>
      </c>
      <c r="D199" s="7"/>
      <c r="E199" s="7" t="s">
        <v>4769</v>
      </c>
      <c r="F199" s="12" t="s">
        <v>4770</v>
      </c>
      <c r="G199" s="12" t="s">
        <v>4771</v>
      </c>
      <c r="H199" s="12" t="s">
        <v>4772</v>
      </c>
      <c r="I199" s="7" t="s">
        <v>4762</v>
      </c>
      <c r="J199" s="7" t="s">
        <v>4773</v>
      </c>
      <c r="K199" s="7" t="s">
        <v>4774</v>
      </c>
      <c r="L199" s="7" t="s">
        <v>4775</v>
      </c>
      <c r="M199" s="10" t="s">
        <v>31</v>
      </c>
      <c r="N199" s="13" t="s">
        <v>1062</v>
      </c>
      <c r="O199" s="13" t="s">
        <v>4776</v>
      </c>
      <c r="P199" s="14" t="s">
        <v>4777</v>
      </c>
      <c r="Q199" s="13"/>
      <c r="R199" s="14">
        <v>93401</v>
      </c>
      <c r="S199" s="14" t="s">
        <v>4778</v>
      </c>
      <c r="T199" s="16">
        <v>43745</v>
      </c>
    </row>
    <row r="200" spans="1:20" ht="45" hidden="1" customHeight="1" x14ac:dyDescent="0.2">
      <c r="A200" s="13">
        <v>7158</v>
      </c>
      <c r="B200" s="10" t="s">
        <v>593</v>
      </c>
      <c r="C200" s="115">
        <v>652041302</v>
      </c>
      <c r="D200" s="7" t="s">
        <v>565</v>
      </c>
      <c r="E200" s="7" t="s">
        <v>594</v>
      </c>
      <c r="F200" s="12" t="s">
        <v>2738</v>
      </c>
      <c r="G200" s="12" t="s">
        <v>595</v>
      </c>
      <c r="H200" s="12" t="s">
        <v>27</v>
      </c>
      <c r="I200" s="7"/>
      <c r="J200" s="7"/>
      <c r="K200" s="7" t="s">
        <v>596</v>
      </c>
      <c r="L200" s="52" t="s">
        <v>8003</v>
      </c>
      <c r="M200" s="7" t="s">
        <v>2458</v>
      </c>
      <c r="N200" s="13" t="s">
        <v>398</v>
      </c>
      <c r="O200" s="13" t="s">
        <v>2739</v>
      </c>
      <c r="P200" s="14" t="s">
        <v>597</v>
      </c>
      <c r="Q200" s="13"/>
      <c r="R200" s="14">
        <v>93401</v>
      </c>
      <c r="S200" s="14" t="s">
        <v>2786</v>
      </c>
      <c r="T200" s="16">
        <v>38412</v>
      </c>
    </row>
    <row r="201" spans="1:20" ht="45" hidden="1" customHeight="1" x14ac:dyDescent="0.2">
      <c r="A201" s="13">
        <v>7337</v>
      </c>
      <c r="B201" s="10" t="s">
        <v>4779</v>
      </c>
      <c r="C201" s="115">
        <v>655461604</v>
      </c>
      <c r="D201" s="7" t="s">
        <v>565</v>
      </c>
      <c r="E201" s="7" t="s">
        <v>4780</v>
      </c>
      <c r="F201" s="12" t="s">
        <v>4781</v>
      </c>
      <c r="G201" s="12" t="s">
        <v>4782</v>
      </c>
      <c r="H201" s="12" t="s">
        <v>4783</v>
      </c>
      <c r="I201" s="7" t="s">
        <v>4784</v>
      </c>
      <c r="J201" s="7" t="s">
        <v>4785</v>
      </c>
      <c r="K201" s="7" t="s">
        <v>4786</v>
      </c>
      <c r="L201" s="7" t="s">
        <v>4787</v>
      </c>
      <c r="M201" s="10" t="s">
        <v>2452</v>
      </c>
      <c r="N201" s="13" t="s">
        <v>598</v>
      </c>
      <c r="O201" s="13" t="s">
        <v>4788</v>
      </c>
      <c r="P201" s="14" t="s">
        <v>4789</v>
      </c>
      <c r="Q201" s="13"/>
      <c r="R201" s="14" t="s">
        <v>470</v>
      </c>
      <c r="S201" s="14" t="s">
        <v>4790</v>
      </c>
      <c r="T201" s="16">
        <v>39013</v>
      </c>
    </row>
    <row r="202" spans="1:20" ht="45" hidden="1" customHeight="1" x14ac:dyDescent="0.2">
      <c r="A202" s="13">
        <v>7467</v>
      </c>
      <c r="B202" s="10" t="s">
        <v>4791</v>
      </c>
      <c r="C202" s="115">
        <v>752181004</v>
      </c>
      <c r="D202" s="7" t="s">
        <v>567</v>
      </c>
      <c r="E202" s="7" t="s">
        <v>4792</v>
      </c>
      <c r="F202" s="12" t="s">
        <v>4793</v>
      </c>
      <c r="G202" s="12" t="s">
        <v>4794</v>
      </c>
      <c r="H202" s="12" t="s">
        <v>4795</v>
      </c>
      <c r="I202" s="7" t="s">
        <v>4796</v>
      </c>
      <c r="J202" s="7" t="s">
        <v>4797</v>
      </c>
      <c r="K202" s="7" t="s">
        <v>4798</v>
      </c>
      <c r="L202" s="7" t="s">
        <v>4799</v>
      </c>
      <c r="M202" s="10" t="s">
        <v>133</v>
      </c>
      <c r="N202" s="13" t="s">
        <v>599</v>
      </c>
      <c r="O202" s="13" t="s">
        <v>4800</v>
      </c>
      <c r="P202" s="14" t="s">
        <v>4801</v>
      </c>
      <c r="Q202" s="13"/>
      <c r="R202" s="14" t="s">
        <v>30</v>
      </c>
      <c r="S202" s="14" t="s">
        <v>4012</v>
      </c>
      <c r="T202" s="16">
        <v>41234</v>
      </c>
    </row>
    <row r="203" spans="1:20" ht="45" hidden="1" customHeight="1" x14ac:dyDescent="0.2">
      <c r="A203" s="13">
        <v>7287</v>
      </c>
      <c r="B203" s="10" t="s">
        <v>4802</v>
      </c>
      <c r="C203" s="115">
        <v>655466509</v>
      </c>
      <c r="D203" s="7" t="s">
        <v>565</v>
      </c>
      <c r="E203" s="7" t="s">
        <v>4803</v>
      </c>
      <c r="F203" s="12" t="s">
        <v>4804</v>
      </c>
      <c r="G203" s="12" t="s">
        <v>4805</v>
      </c>
      <c r="H203" s="12" t="s">
        <v>4806</v>
      </c>
      <c r="I203" s="7" t="s">
        <v>4807</v>
      </c>
      <c r="J203" s="7" t="s">
        <v>4808</v>
      </c>
      <c r="K203" s="7" t="s">
        <v>4809</v>
      </c>
      <c r="L203" s="7" t="s">
        <v>4810</v>
      </c>
      <c r="M203" s="10" t="s">
        <v>31</v>
      </c>
      <c r="N203" s="13" t="s">
        <v>4293</v>
      </c>
      <c r="O203" s="13"/>
      <c r="P203" s="14" t="s">
        <v>4811</v>
      </c>
      <c r="Q203" s="13"/>
      <c r="R203" s="14" t="s">
        <v>52</v>
      </c>
      <c r="S203" s="14" t="s">
        <v>4812</v>
      </c>
      <c r="T203" s="16">
        <v>38742</v>
      </c>
    </row>
    <row r="204" spans="1:20" ht="45" hidden="1" customHeight="1" x14ac:dyDescent="0.2">
      <c r="A204" s="13">
        <v>7465</v>
      </c>
      <c r="B204" s="10" t="s">
        <v>4813</v>
      </c>
      <c r="C204" s="115">
        <v>706427007</v>
      </c>
      <c r="D204" s="7" t="s">
        <v>4814</v>
      </c>
      <c r="E204" s="7" t="s">
        <v>4815</v>
      </c>
      <c r="F204" s="12" t="s">
        <v>4816</v>
      </c>
      <c r="G204" s="12" t="s">
        <v>4817</v>
      </c>
      <c r="H204" s="12" t="s">
        <v>4818</v>
      </c>
      <c r="I204" s="7" t="s">
        <v>4819</v>
      </c>
      <c r="J204" s="7" t="s">
        <v>4820</v>
      </c>
      <c r="K204" s="7" t="s">
        <v>4821</v>
      </c>
      <c r="L204" s="7" t="s">
        <v>4822</v>
      </c>
      <c r="M204" s="10" t="s">
        <v>31</v>
      </c>
      <c r="N204" s="13" t="s">
        <v>4823</v>
      </c>
      <c r="O204" s="13" t="s">
        <v>4824</v>
      </c>
      <c r="P204" s="14"/>
      <c r="Q204" s="13"/>
      <c r="R204" s="14">
        <v>93401</v>
      </c>
      <c r="S204" s="8" t="s">
        <v>4825</v>
      </c>
      <c r="T204" s="16">
        <v>41113</v>
      </c>
    </row>
    <row r="205" spans="1:20" ht="45" hidden="1" customHeight="1" x14ac:dyDescent="0.2">
      <c r="A205" s="13">
        <v>6880</v>
      </c>
      <c r="B205" s="10" t="s">
        <v>3024</v>
      </c>
      <c r="C205" s="115">
        <v>705528004</v>
      </c>
      <c r="D205" s="7" t="s">
        <v>565</v>
      </c>
      <c r="E205" s="7" t="s">
        <v>600</v>
      </c>
      <c r="F205" s="12" t="s">
        <v>2887</v>
      </c>
      <c r="G205" s="12" t="s">
        <v>601</v>
      </c>
      <c r="H205" s="12" t="s">
        <v>602</v>
      </c>
      <c r="I205" s="7" t="s">
        <v>292</v>
      </c>
      <c r="J205" s="7" t="s">
        <v>603</v>
      </c>
      <c r="K205" s="7" t="s">
        <v>604</v>
      </c>
      <c r="L205" s="7" t="s">
        <v>606</v>
      </c>
      <c r="M205" s="10" t="s">
        <v>2457</v>
      </c>
      <c r="N205" s="13" t="s">
        <v>380</v>
      </c>
      <c r="O205" s="13" t="s">
        <v>607</v>
      </c>
      <c r="P205" s="14" t="s">
        <v>605</v>
      </c>
      <c r="Q205" s="13"/>
      <c r="R205" s="14">
        <v>93401</v>
      </c>
      <c r="S205" s="15" t="s">
        <v>4826</v>
      </c>
      <c r="T205" s="16">
        <v>37970</v>
      </c>
    </row>
    <row r="206" spans="1:20" ht="45" hidden="1" customHeight="1" x14ac:dyDescent="0.2">
      <c r="A206" s="13">
        <v>7069</v>
      </c>
      <c r="B206" s="10" t="s">
        <v>4827</v>
      </c>
      <c r="C206" s="115">
        <v>725172001</v>
      </c>
      <c r="D206" s="7" t="s">
        <v>581</v>
      </c>
      <c r="E206" s="7" t="s">
        <v>4828</v>
      </c>
      <c r="F206" s="12" t="s">
        <v>592</v>
      </c>
      <c r="G206" s="12" t="s">
        <v>4829</v>
      </c>
      <c r="H206" s="12" t="s">
        <v>4830</v>
      </c>
      <c r="I206" s="7" t="s">
        <v>4831</v>
      </c>
      <c r="J206" s="7" t="s">
        <v>4832</v>
      </c>
      <c r="K206" s="7" t="s">
        <v>4833</v>
      </c>
      <c r="L206" s="7" t="s">
        <v>4834</v>
      </c>
      <c r="M206" s="10" t="s">
        <v>31</v>
      </c>
      <c r="N206" s="13" t="s">
        <v>429</v>
      </c>
      <c r="O206" s="13" t="s">
        <v>4835</v>
      </c>
      <c r="P206" s="14"/>
      <c r="Q206" s="13"/>
      <c r="R206" s="14" t="s">
        <v>470</v>
      </c>
      <c r="S206" s="14" t="s">
        <v>4836</v>
      </c>
      <c r="T206" s="16">
        <v>37970</v>
      </c>
    </row>
    <row r="207" spans="1:20" ht="45" hidden="1" customHeight="1" x14ac:dyDescent="0.2">
      <c r="A207" s="13">
        <v>6938</v>
      </c>
      <c r="B207" s="10" t="s">
        <v>608</v>
      </c>
      <c r="C207" s="115">
        <v>712800003</v>
      </c>
      <c r="D207" s="7" t="s">
        <v>567</v>
      </c>
      <c r="E207" s="7" t="s">
        <v>609</v>
      </c>
      <c r="F207" s="12" t="s">
        <v>2789</v>
      </c>
      <c r="G207" s="12" t="s">
        <v>610</v>
      </c>
      <c r="H207" s="12" t="s">
        <v>611</v>
      </c>
      <c r="I207" s="7" t="s">
        <v>612</v>
      </c>
      <c r="J207" s="7" t="s">
        <v>613</v>
      </c>
      <c r="K207" s="7" t="s">
        <v>614</v>
      </c>
      <c r="L207" s="7" t="s">
        <v>616</v>
      </c>
      <c r="M207" s="10" t="s">
        <v>31</v>
      </c>
      <c r="N207" s="13" t="s">
        <v>300</v>
      </c>
      <c r="O207" s="13" t="s">
        <v>617</v>
      </c>
      <c r="P207" s="14" t="s">
        <v>615</v>
      </c>
      <c r="Q207" s="13"/>
      <c r="R207" s="14" t="s">
        <v>30</v>
      </c>
      <c r="S207" s="14" t="s">
        <v>2790</v>
      </c>
      <c r="T207" s="16">
        <v>37970</v>
      </c>
    </row>
    <row r="208" spans="1:20" ht="45" hidden="1" customHeight="1" x14ac:dyDescent="0.2">
      <c r="A208" s="13">
        <v>3800</v>
      </c>
      <c r="B208" s="10" t="s">
        <v>618</v>
      </c>
      <c r="C208" s="115">
        <v>700177300</v>
      </c>
      <c r="D208" s="7" t="s">
        <v>582</v>
      </c>
      <c r="E208" s="7" t="s">
        <v>619</v>
      </c>
      <c r="F208" s="12" t="s">
        <v>592</v>
      </c>
      <c r="G208" s="12" t="s">
        <v>620</v>
      </c>
      <c r="H208" s="17" t="s">
        <v>4837</v>
      </c>
      <c r="I208" s="7" t="s">
        <v>621</v>
      </c>
      <c r="J208" s="7" t="s">
        <v>4838</v>
      </c>
      <c r="K208" s="7" t="s">
        <v>622</v>
      </c>
      <c r="L208" s="7" t="s">
        <v>4839</v>
      </c>
      <c r="M208" s="10" t="s">
        <v>133</v>
      </c>
      <c r="N208" s="13" t="s">
        <v>624</v>
      </c>
      <c r="O208" s="13"/>
      <c r="P208" s="14" t="s">
        <v>623</v>
      </c>
      <c r="Q208" s="13"/>
      <c r="R208" s="14" t="s">
        <v>30</v>
      </c>
      <c r="S208" s="15" t="s">
        <v>4840</v>
      </c>
      <c r="T208" s="16">
        <v>37970</v>
      </c>
    </row>
    <row r="209" spans="1:20" ht="45" hidden="1" customHeight="1" x14ac:dyDescent="0.2">
      <c r="A209" s="13">
        <v>1800</v>
      </c>
      <c r="B209" s="10" t="s">
        <v>2448</v>
      </c>
      <c r="C209" s="115">
        <v>700376001</v>
      </c>
      <c r="D209" s="7" t="s">
        <v>567</v>
      </c>
      <c r="E209" s="7" t="s">
        <v>625</v>
      </c>
      <c r="F209" s="12" t="s">
        <v>2767</v>
      </c>
      <c r="G209" s="12" t="s">
        <v>626</v>
      </c>
      <c r="H209" s="12" t="s">
        <v>2431</v>
      </c>
      <c r="I209" s="7" t="s">
        <v>627</v>
      </c>
      <c r="J209" s="7" t="s">
        <v>628</v>
      </c>
      <c r="K209" s="7" t="s">
        <v>629</v>
      </c>
      <c r="L209" s="7" t="s">
        <v>630</v>
      </c>
      <c r="M209" s="10" t="s">
        <v>31</v>
      </c>
      <c r="N209" s="13" t="s">
        <v>300</v>
      </c>
      <c r="O209" s="13" t="s">
        <v>631</v>
      </c>
      <c r="P209" s="14" t="s">
        <v>632</v>
      </c>
      <c r="Q209" s="13"/>
      <c r="R209" s="14" t="s">
        <v>30</v>
      </c>
      <c r="S209" s="14" t="s">
        <v>2787</v>
      </c>
      <c r="T209" s="16">
        <v>37970</v>
      </c>
    </row>
    <row r="210" spans="1:20" ht="45" hidden="1" customHeight="1" x14ac:dyDescent="0.2">
      <c r="A210" s="13">
        <v>7510</v>
      </c>
      <c r="B210" s="10" t="s">
        <v>633</v>
      </c>
      <c r="C210" s="115" t="s">
        <v>3392</v>
      </c>
      <c r="D210" s="7" t="s">
        <v>565</v>
      </c>
      <c r="E210" s="7" t="s">
        <v>274</v>
      </c>
      <c r="F210" s="12" t="s">
        <v>2734</v>
      </c>
      <c r="G210" s="12" t="s">
        <v>634</v>
      </c>
      <c r="H210" s="12" t="s">
        <v>635</v>
      </c>
      <c r="I210" s="7" t="s">
        <v>493</v>
      </c>
      <c r="J210" s="7" t="s">
        <v>2737</v>
      </c>
      <c r="K210" s="7" t="s">
        <v>636</v>
      </c>
      <c r="L210" s="7" t="s">
        <v>637</v>
      </c>
      <c r="M210" s="10" t="s">
        <v>31</v>
      </c>
      <c r="N210" s="13" t="s">
        <v>271</v>
      </c>
      <c r="O210" s="13" t="s">
        <v>2735</v>
      </c>
      <c r="P210" s="14" t="s">
        <v>2736</v>
      </c>
      <c r="Q210" s="13"/>
      <c r="R210" s="14" t="s">
        <v>52</v>
      </c>
      <c r="S210" s="14" t="s">
        <v>2596</v>
      </c>
      <c r="T210" s="16">
        <v>41908</v>
      </c>
    </row>
    <row r="211" spans="1:20" ht="45" hidden="1" customHeight="1" x14ac:dyDescent="0.2">
      <c r="A211" s="13">
        <v>7567</v>
      </c>
      <c r="B211" s="10" t="s">
        <v>4841</v>
      </c>
      <c r="C211" s="115">
        <v>651512808</v>
      </c>
      <c r="D211" s="7" t="s">
        <v>565</v>
      </c>
      <c r="E211" s="7" t="s">
        <v>4842</v>
      </c>
      <c r="F211" s="12" t="s">
        <v>4843</v>
      </c>
      <c r="G211" s="12" t="s">
        <v>4844</v>
      </c>
      <c r="H211" s="12" t="s">
        <v>4845</v>
      </c>
      <c r="I211" s="7" t="s">
        <v>638</v>
      </c>
      <c r="J211" s="7" t="s">
        <v>4846</v>
      </c>
      <c r="K211" s="7" t="s">
        <v>4847</v>
      </c>
      <c r="L211" s="7" t="s">
        <v>4848</v>
      </c>
      <c r="M211" s="10" t="s">
        <v>31</v>
      </c>
      <c r="N211" s="13" t="s">
        <v>271</v>
      </c>
      <c r="O211" s="13" t="s">
        <v>4849</v>
      </c>
      <c r="P211" s="14" t="s">
        <v>4850</v>
      </c>
      <c r="Q211" s="13"/>
      <c r="R211" s="14">
        <v>93401</v>
      </c>
      <c r="S211" s="14" t="s">
        <v>4851</v>
      </c>
      <c r="T211" s="16">
        <v>42146</v>
      </c>
    </row>
    <row r="212" spans="1:20" ht="45" hidden="1" customHeight="1" x14ac:dyDescent="0.2">
      <c r="A212" s="13">
        <v>7473</v>
      </c>
      <c r="B212" s="10" t="s">
        <v>639</v>
      </c>
      <c r="C212" s="115">
        <v>650587340</v>
      </c>
      <c r="D212" s="7" t="s">
        <v>565</v>
      </c>
      <c r="E212" s="7" t="s">
        <v>640</v>
      </c>
      <c r="F212" s="17" t="s">
        <v>3014</v>
      </c>
      <c r="G212" s="12" t="s">
        <v>641</v>
      </c>
      <c r="H212" s="12" t="s">
        <v>642</v>
      </c>
      <c r="I212" s="7" t="s">
        <v>643</v>
      </c>
      <c r="J212" s="7" t="s">
        <v>2844</v>
      </c>
      <c r="K212" s="7" t="s">
        <v>644</v>
      </c>
      <c r="L212" s="7" t="s">
        <v>646</v>
      </c>
      <c r="M212" s="10" t="s">
        <v>32</v>
      </c>
      <c r="N212" s="13" t="s">
        <v>521</v>
      </c>
      <c r="O212" s="13"/>
      <c r="P212" s="14" t="s">
        <v>645</v>
      </c>
      <c r="Q212" s="13"/>
      <c r="R212" s="14">
        <v>93401</v>
      </c>
      <c r="S212" s="14" t="s">
        <v>2843</v>
      </c>
      <c r="T212" s="16">
        <v>41340</v>
      </c>
    </row>
    <row r="213" spans="1:20" ht="45" hidden="1" customHeight="1" x14ac:dyDescent="0.2">
      <c r="A213" s="13">
        <v>7963</v>
      </c>
      <c r="B213" s="10" t="s">
        <v>4852</v>
      </c>
      <c r="C213" s="115" t="s">
        <v>8014</v>
      </c>
      <c r="D213" s="7"/>
      <c r="E213" s="7" t="s">
        <v>4853</v>
      </c>
      <c r="F213" s="12" t="s">
        <v>4854</v>
      </c>
      <c r="G213" s="12" t="s">
        <v>4855</v>
      </c>
      <c r="H213" s="12" t="s">
        <v>4856</v>
      </c>
      <c r="I213" s="7" t="s">
        <v>2145</v>
      </c>
      <c r="J213" s="7" t="s">
        <v>4857</v>
      </c>
      <c r="K213" s="7" t="s">
        <v>4858</v>
      </c>
      <c r="L213" s="7" t="s">
        <v>4859</v>
      </c>
      <c r="M213" s="10" t="s">
        <v>2457</v>
      </c>
      <c r="N213" s="13" t="s">
        <v>1831</v>
      </c>
      <c r="O213" s="13" t="s">
        <v>4860</v>
      </c>
      <c r="P213" s="14" t="s">
        <v>4861</v>
      </c>
      <c r="Q213" s="13"/>
      <c r="R213" s="14">
        <v>93401</v>
      </c>
      <c r="S213" s="14" t="s">
        <v>4862</v>
      </c>
      <c r="T213" s="16">
        <v>43805</v>
      </c>
    </row>
    <row r="214" spans="1:20" ht="45" hidden="1" customHeight="1" x14ac:dyDescent="0.2">
      <c r="A214" s="13">
        <v>6937</v>
      </c>
      <c r="B214" s="10" t="s">
        <v>4863</v>
      </c>
      <c r="C214" s="115">
        <v>707764007</v>
      </c>
      <c r="D214" s="7" t="s">
        <v>565</v>
      </c>
      <c r="E214" s="7" t="s">
        <v>4864</v>
      </c>
      <c r="F214" s="12" t="s">
        <v>4865</v>
      </c>
      <c r="G214" s="12" t="s">
        <v>4866</v>
      </c>
      <c r="H214" s="12" t="s">
        <v>4867</v>
      </c>
      <c r="I214" s="7" t="s">
        <v>4868</v>
      </c>
      <c r="J214" s="7" t="s">
        <v>4869</v>
      </c>
      <c r="K214" s="7" t="s">
        <v>4870</v>
      </c>
      <c r="L214" s="7" t="s">
        <v>4871</v>
      </c>
      <c r="M214" s="10" t="s">
        <v>31</v>
      </c>
      <c r="N214" s="13" t="s">
        <v>392</v>
      </c>
      <c r="O214" s="13"/>
      <c r="P214" s="14"/>
      <c r="Q214" s="13"/>
      <c r="R214" s="14">
        <v>93401</v>
      </c>
      <c r="S214" s="14" t="s">
        <v>4872</v>
      </c>
      <c r="T214" s="16">
        <v>37970</v>
      </c>
    </row>
    <row r="215" spans="1:20" ht="45" hidden="1" customHeight="1" x14ac:dyDescent="0.2">
      <c r="A215" s="13">
        <v>7642</v>
      </c>
      <c r="B215" s="10" t="s">
        <v>4873</v>
      </c>
      <c r="C215" s="115">
        <v>650847326</v>
      </c>
      <c r="D215" s="7" t="s">
        <v>565</v>
      </c>
      <c r="E215" s="7" t="s">
        <v>4874</v>
      </c>
      <c r="F215" s="12" t="s">
        <v>4875</v>
      </c>
      <c r="G215" s="12" t="s">
        <v>4876</v>
      </c>
      <c r="H215" s="12" t="s">
        <v>4877</v>
      </c>
      <c r="I215" s="7" t="s">
        <v>301</v>
      </c>
      <c r="J215" s="7" t="s">
        <v>4878</v>
      </c>
      <c r="K215" s="7" t="s">
        <v>4879</v>
      </c>
      <c r="L215" s="7" t="s">
        <v>4880</v>
      </c>
      <c r="M215" s="10" t="s">
        <v>31</v>
      </c>
      <c r="N215" s="13" t="s">
        <v>4881</v>
      </c>
      <c r="O215" s="13" t="s">
        <v>4882</v>
      </c>
      <c r="P215" s="14" t="s">
        <v>4883</v>
      </c>
      <c r="Q215" s="13"/>
      <c r="R215" s="14" t="s">
        <v>262</v>
      </c>
      <c r="S215" s="14" t="s">
        <v>4884</v>
      </c>
      <c r="T215" s="16">
        <v>43063</v>
      </c>
    </row>
    <row r="216" spans="1:20" ht="45" hidden="1" customHeight="1" x14ac:dyDescent="0.2">
      <c r="A216" s="13">
        <v>7571</v>
      </c>
      <c r="B216" s="10" t="s">
        <v>4885</v>
      </c>
      <c r="C216" s="115">
        <v>650975340</v>
      </c>
      <c r="D216" s="7" t="s">
        <v>157</v>
      </c>
      <c r="E216" s="7" t="s">
        <v>4886</v>
      </c>
      <c r="F216" s="12" t="s">
        <v>4887</v>
      </c>
      <c r="G216" s="12" t="s">
        <v>4888</v>
      </c>
      <c r="H216" s="12" t="s">
        <v>4889</v>
      </c>
      <c r="I216" s="7" t="s">
        <v>184</v>
      </c>
      <c r="J216" s="7" t="s">
        <v>4890</v>
      </c>
      <c r="K216" s="7" t="s">
        <v>4891</v>
      </c>
      <c r="L216" s="7" t="s">
        <v>4892</v>
      </c>
      <c r="M216" s="10" t="s">
        <v>2453</v>
      </c>
      <c r="N216" s="13"/>
      <c r="O216" s="13" t="s">
        <v>4893</v>
      </c>
      <c r="P216" s="14" t="s">
        <v>4894</v>
      </c>
      <c r="Q216" s="13"/>
      <c r="R216" s="14" t="s">
        <v>162</v>
      </c>
      <c r="S216" s="14" t="s">
        <v>4895</v>
      </c>
      <c r="T216" s="16">
        <v>42187</v>
      </c>
    </row>
    <row r="217" spans="1:20" ht="45" hidden="1" customHeight="1" x14ac:dyDescent="0.2">
      <c r="A217" s="13">
        <v>2150</v>
      </c>
      <c r="B217" s="10" t="s">
        <v>648</v>
      </c>
      <c r="C217" s="115">
        <v>702670004</v>
      </c>
      <c r="D217" s="7" t="s">
        <v>565</v>
      </c>
      <c r="E217" s="7" t="s">
        <v>649</v>
      </c>
      <c r="F217" s="12" t="s">
        <v>2815</v>
      </c>
      <c r="G217" s="12" t="s">
        <v>650</v>
      </c>
      <c r="H217" s="12" t="s">
        <v>3033</v>
      </c>
      <c r="I217" s="7" t="s">
        <v>651</v>
      </c>
      <c r="J217" s="7" t="s">
        <v>652</v>
      </c>
      <c r="K217" s="7" t="s">
        <v>3034</v>
      </c>
      <c r="L217" s="7" t="s">
        <v>653</v>
      </c>
      <c r="M217" s="10" t="s">
        <v>31</v>
      </c>
      <c r="N217" s="13" t="s">
        <v>654</v>
      </c>
      <c r="O217" s="13" t="s">
        <v>655</v>
      </c>
      <c r="P217" s="14" t="s">
        <v>656</v>
      </c>
      <c r="Q217" s="13"/>
      <c r="R217" s="14">
        <v>93401</v>
      </c>
      <c r="S217" s="14" t="s">
        <v>2873</v>
      </c>
      <c r="T217" s="16">
        <v>37970</v>
      </c>
    </row>
    <row r="218" spans="1:20" ht="45" hidden="1" customHeight="1" x14ac:dyDescent="0.2">
      <c r="A218" s="34">
        <v>7700</v>
      </c>
      <c r="B218" s="33" t="s">
        <v>4896</v>
      </c>
      <c r="C218" s="118">
        <v>651933943</v>
      </c>
      <c r="D218" s="31"/>
      <c r="E218" s="31" t="s">
        <v>4897</v>
      </c>
      <c r="F218" s="32" t="s">
        <v>4898</v>
      </c>
      <c r="G218" s="32" t="s">
        <v>4899</v>
      </c>
      <c r="H218" s="32" t="s">
        <v>4900</v>
      </c>
      <c r="I218" s="31" t="s">
        <v>566</v>
      </c>
      <c r="J218" s="31" t="s">
        <v>4901</v>
      </c>
      <c r="K218" s="31" t="s">
        <v>4902</v>
      </c>
      <c r="L218" s="31" t="s">
        <v>4903</v>
      </c>
      <c r="M218" s="33" t="s">
        <v>90</v>
      </c>
      <c r="N218" s="34" t="s">
        <v>252</v>
      </c>
      <c r="O218" s="34" t="s">
        <v>4904</v>
      </c>
      <c r="P218" s="54" t="s">
        <v>4905</v>
      </c>
      <c r="Q218" s="34"/>
      <c r="R218" s="35">
        <v>93401</v>
      </c>
      <c r="S218" s="35" t="s">
        <v>4906</v>
      </c>
      <c r="T218" s="37">
        <v>43903</v>
      </c>
    </row>
    <row r="219" spans="1:20" ht="45" hidden="1" customHeight="1" x14ac:dyDescent="0.2">
      <c r="A219" s="13">
        <v>7496</v>
      </c>
      <c r="B219" s="10" t="s">
        <v>4907</v>
      </c>
      <c r="C219" s="115" t="s">
        <v>8015</v>
      </c>
      <c r="D219" s="7" t="s">
        <v>565</v>
      </c>
      <c r="E219" s="7" t="s">
        <v>4908</v>
      </c>
      <c r="F219" s="12" t="s">
        <v>4909</v>
      </c>
      <c r="G219" s="12" t="s">
        <v>4910</v>
      </c>
      <c r="H219" s="12" t="s">
        <v>4911</v>
      </c>
      <c r="I219" s="7" t="s">
        <v>4912</v>
      </c>
      <c r="J219" s="7" t="s">
        <v>4913</v>
      </c>
      <c r="K219" s="7" t="s">
        <v>4914</v>
      </c>
      <c r="L219" s="7" t="s">
        <v>4915</v>
      </c>
      <c r="M219" s="10" t="s">
        <v>31</v>
      </c>
      <c r="N219" s="13" t="s">
        <v>539</v>
      </c>
      <c r="O219" s="13" t="s">
        <v>4916</v>
      </c>
      <c r="P219" s="14" t="s">
        <v>4917</v>
      </c>
      <c r="Q219" s="13"/>
      <c r="R219" s="14" t="s">
        <v>470</v>
      </c>
      <c r="S219" s="14" t="s">
        <v>4918</v>
      </c>
      <c r="T219" s="16">
        <v>41668</v>
      </c>
    </row>
    <row r="220" spans="1:20" ht="45" hidden="1" customHeight="1" x14ac:dyDescent="0.2">
      <c r="A220" s="13">
        <v>3650</v>
      </c>
      <c r="B220" s="10" t="s">
        <v>657</v>
      </c>
      <c r="C220" s="115">
        <v>714041002</v>
      </c>
      <c r="D220" s="7" t="s">
        <v>581</v>
      </c>
      <c r="E220" s="7" t="s">
        <v>659</v>
      </c>
      <c r="F220" s="12" t="s">
        <v>2985</v>
      </c>
      <c r="G220" s="12" t="s">
        <v>658</v>
      </c>
      <c r="H220" s="12" t="s">
        <v>2986</v>
      </c>
      <c r="I220" s="7" t="s">
        <v>104</v>
      </c>
      <c r="J220" s="7" t="s">
        <v>2987</v>
      </c>
      <c r="K220" s="22" t="s">
        <v>4919</v>
      </c>
      <c r="L220" s="22" t="s">
        <v>3048</v>
      </c>
      <c r="M220" s="52" t="s">
        <v>226</v>
      </c>
      <c r="N220" s="30" t="s">
        <v>2090</v>
      </c>
      <c r="O220" s="30">
        <v>352471664</v>
      </c>
      <c r="P220" s="47" t="s">
        <v>3049</v>
      </c>
      <c r="Q220" s="13"/>
      <c r="R220" s="14" t="s">
        <v>470</v>
      </c>
      <c r="S220" s="14" t="s">
        <v>2998</v>
      </c>
      <c r="T220" s="16">
        <v>37970</v>
      </c>
    </row>
    <row r="221" spans="1:20" ht="45" hidden="1" customHeight="1" x14ac:dyDescent="0.2">
      <c r="A221" s="13">
        <v>7185</v>
      </c>
      <c r="B221" s="10" t="s">
        <v>4920</v>
      </c>
      <c r="C221" s="115">
        <v>717354001</v>
      </c>
      <c r="D221" s="7" t="s">
        <v>565</v>
      </c>
      <c r="E221" s="7" t="s">
        <v>4921</v>
      </c>
      <c r="F221" s="12" t="s">
        <v>4922</v>
      </c>
      <c r="G221" s="12" t="s">
        <v>4923</v>
      </c>
      <c r="H221" s="12" t="s">
        <v>4924</v>
      </c>
      <c r="I221" s="7" t="s">
        <v>4925</v>
      </c>
      <c r="J221" s="7" t="s">
        <v>4926</v>
      </c>
      <c r="K221" s="7" t="s">
        <v>4927</v>
      </c>
      <c r="L221" s="7" t="s">
        <v>4928</v>
      </c>
      <c r="M221" s="10" t="s">
        <v>31</v>
      </c>
      <c r="N221" s="13" t="s">
        <v>660</v>
      </c>
      <c r="O221" s="13" t="s">
        <v>4929</v>
      </c>
      <c r="P221" s="14" t="s">
        <v>4930</v>
      </c>
      <c r="Q221" s="13"/>
      <c r="R221" s="14">
        <v>93401</v>
      </c>
      <c r="S221" s="14" t="s">
        <v>4931</v>
      </c>
      <c r="T221" s="16">
        <v>38568</v>
      </c>
    </row>
    <row r="222" spans="1:20" ht="45" hidden="1" customHeight="1" x14ac:dyDescent="0.2">
      <c r="A222" s="13">
        <v>3860</v>
      </c>
      <c r="B222" s="10" t="s">
        <v>4932</v>
      </c>
      <c r="C222" s="115">
        <v>711524002</v>
      </c>
      <c r="D222" s="7" t="s">
        <v>565</v>
      </c>
      <c r="E222" s="7" t="s">
        <v>4933</v>
      </c>
      <c r="F222" s="12" t="s">
        <v>4934</v>
      </c>
      <c r="G222" s="12" t="s">
        <v>4935</v>
      </c>
      <c r="H222" s="12" t="s">
        <v>4936</v>
      </c>
      <c r="I222" s="7" t="s">
        <v>661</v>
      </c>
      <c r="J222" s="7" t="s">
        <v>4937</v>
      </c>
      <c r="K222" s="7" t="s">
        <v>4938</v>
      </c>
      <c r="L222" s="7" t="s">
        <v>4939</v>
      </c>
      <c r="M222" s="10" t="s">
        <v>31</v>
      </c>
      <c r="N222" s="13" t="s">
        <v>662</v>
      </c>
      <c r="O222" s="13" t="s">
        <v>4940</v>
      </c>
      <c r="P222" s="14"/>
      <c r="Q222" s="13"/>
      <c r="R222" s="14">
        <v>93401</v>
      </c>
      <c r="S222" s="14" t="s">
        <v>4941</v>
      </c>
      <c r="T222" s="16">
        <v>37970</v>
      </c>
    </row>
    <row r="223" spans="1:20" ht="45" hidden="1" customHeight="1" x14ac:dyDescent="0.2">
      <c r="A223" s="13">
        <v>3900</v>
      </c>
      <c r="B223" s="7" t="s">
        <v>4942</v>
      </c>
      <c r="C223" s="115">
        <v>710474001</v>
      </c>
      <c r="D223" s="7" t="s">
        <v>567</v>
      </c>
      <c r="E223" s="7" t="s">
        <v>4943</v>
      </c>
      <c r="F223" s="12" t="s">
        <v>4944</v>
      </c>
      <c r="G223" s="12" t="s">
        <v>4945</v>
      </c>
      <c r="H223" s="12" t="s">
        <v>4946</v>
      </c>
      <c r="I223" s="7" t="s">
        <v>592</v>
      </c>
      <c r="J223" s="7" t="s">
        <v>4947</v>
      </c>
      <c r="K223" s="7" t="s">
        <v>4948</v>
      </c>
      <c r="L223" s="65" t="s">
        <v>4949</v>
      </c>
      <c r="M223" s="10" t="s">
        <v>31</v>
      </c>
      <c r="N223" s="13" t="s">
        <v>4950</v>
      </c>
      <c r="O223" s="13" t="s">
        <v>4951</v>
      </c>
      <c r="P223" s="14"/>
      <c r="Q223" s="13"/>
      <c r="R223" s="14" t="s">
        <v>30</v>
      </c>
      <c r="S223" s="14" t="s">
        <v>4952</v>
      </c>
      <c r="T223" s="16">
        <v>37970</v>
      </c>
    </row>
    <row r="224" spans="1:20" ht="45" hidden="1" customHeight="1" x14ac:dyDescent="0.2">
      <c r="A224" s="13">
        <v>3950</v>
      </c>
      <c r="B224" s="10" t="s">
        <v>663</v>
      </c>
      <c r="C224" s="115">
        <v>814968006</v>
      </c>
      <c r="D224" s="7" t="s">
        <v>565</v>
      </c>
      <c r="E224" s="7" t="s">
        <v>664</v>
      </c>
      <c r="F224" s="12" t="s">
        <v>665</v>
      </c>
      <c r="G224" s="12" t="s">
        <v>666</v>
      </c>
      <c r="H224" s="12" t="s">
        <v>667</v>
      </c>
      <c r="I224" s="7" t="s">
        <v>668</v>
      </c>
      <c r="J224" s="7" t="s">
        <v>669</v>
      </c>
      <c r="K224" s="7" t="s">
        <v>670</v>
      </c>
      <c r="L224" s="22" t="s">
        <v>3047</v>
      </c>
      <c r="M224" s="10" t="s">
        <v>31</v>
      </c>
      <c r="N224" s="13" t="s">
        <v>673</v>
      </c>
      <c r="O224" s="13" t="s">
        <v>672</v>
      </c>
      <c r="P224" s="14" t="s">
        <v>671</v>
      </c>
      <c r="Q224" s="13"/>
      <c r="R224" s="14" t="s">
        <v>470</v>
      </c>
      <c r="S224" s="15" t="s">
        <v>3068</v>
      </c>
      <c r="T224" s="16">
        <v>37970</v>
      </c>
    </row>
    <row r="225" spans="1:20" ht="45" hidden="1" customHeight="1" x14ac:dyDescent="0.2">
      <c r="A225" s="13">
        <v>7039</v>
      </c>
      <c r="B225" s="10" t="s">
        <v>674</v>
      </c>
      <c r="C225" s="115">
        <v>700249204</v>
      </c>
      <c r="D225" s="7" t="s">
        <v>565</v>
      </c>
      <c r="E225" s="7" t="s">
        <v>675</v>
      </c>
      <c r="F225" s="12" t="s">
        <v>2854</v>
      </c>
      <c r="G225" s="12" t="s">
        <v>676</v>
      </c>
      <c r="H225" s="12" t="s">
        <v>2855</v>
      </c>
      <c r="I225" s="7" t="s">
        <v>677</v>
      </c>
      <c r="J225" s="7" t="s">
        <v>2961</v>
      </c>
      <c r="K225" s="7" t="s">
        <v>678</v>
      </c>
      <c r="L225" s="7" t="s">
        <v>680</v>
      </c>
      <c r="M225" s="10" t="s">
        <v>31</v>
      </c>
      <c r="N225" s="13" t="s">
        <v>682</v>
      </c>
      <c r="O225" s="13" t="s">
        <v>681</v>
      </c>
      <c r="P225" s="14" t="s">
        <v>679</v>
      </c>
      <c r="Q225" s="13"/>
      <c r="R225" s="14" t="s">
        <v>470</v>
      </c>
      <c r="S225" s="14" t="s">
        <v>2962</v>
      </c>
      <c r="T225" s="16">
        <v>37970</v>
      </c>
    </row>
    <row r="226" spans="1:20" ht="45" hidden="1" customHeight="1" x14ac:dyDescent="0.2">
      <c r="A226" s="13">
        <v>7127</v>
      </c>
      <c r="B226" s="10" t="s">
        <v>4953</v>
      </c>
      <c r="C226" s="115">
        <v>651765404</v>
      </c>
      <c r="D226" s="7" t="s">
        <v>565</v>
      </c>
      <c r="E226" s="7" t="s">
        <v>4954</v>
      </c>
      <c r="F226" s="12" t="s">
        <v>4955</v>
      </c>
      <c r="G226" s="12" t="s">
        <v>4956</v>
      </c>
      <c r="H226" s="12" t="s">
        <v>4957</v>
      </c>
      <c r="I226" s="7" t="s">
        <v>4958</v>
      </c>
      <c r="J226" s="7" t="s">
        <v>4959</v>
      </c>
      <c r="K226" s="7" t="s">
        <v>4960</v>
      </c>
      <c r="L226" s="7" t="s">
        <v>4961</v>
      </c>
      <c r="M226" s="10" t="s">
        <v>31</v>
      </c>
      <c r="N226" s="13" t="s">
        <v>4962</v>
      </c>
      <c r="O226" s="13" t="s">
        <v>4963</v>
      </c>
      <c r="P226" s="14" t="s">
        <v>4964</v>
      </c>
      <c r="Q226" s="13"/>
      <c r="R226" s="14">
        <v>93401</v>
      </c>
      <c r="S226" s="14" t="s">
        <v>4965</v>
      </c>
      <c r="T226" s="16">
        <v>38019</v>
      </c>
    </row>
    <row r="227" spans="1:20" ht="45" hidden="1" customHeight="1" x14ac:dyDescent="0.2">
      <c r="A227" s="13">
        <v>6680</v>
      </c>
      <c r="B227" s="10" t="s">
        <v>4966</v>
      </c>
      <c r="C227" s="115">
        <v>717618009</v>
      </c>
      <c r="D227" s="7" t="s">
        <v>567</v>
      </c>
      <c r="E227" s="7" t="s">
        <v>4967</v>
      </c>
      <c r="F227" s="12" t="s">
        <v>4968</v>
      </c>
      <c r="G227" s="12" t="s">
        <v>4969</v>
      </c>
      <c r="H227" s="12" t="s">
        <v>4970</v>
      </c>
      <c r="I227" s="7" t="s">
        <v>4958</v>
      </c>
      <c r="J227" s="7" t="s">
        <v>4971</v>
      </c>
      <c r="K227" s="7" t="s">
        <v>4972</v>
      </c>
      <c r="L227" s="7" t="s">
        <v>4973</v>
      </c>
      <c r="M227" s="10" t="s">
        <v>2455</v>
      </c>
      <c r="N227" s="13" t="s">
        <v>568</v>
      </c>
      <c r="O227" s="13"/>
      <c r="P227" s="14" t="s">
        <v>4974</v>
      </c>
      <c r="Q227" s="13"/>
      <c r="R227" s="14" t="s">
        <v>30</v>
      </c>
      <c r="S227" s="14" t="s">
        <v>4975</v>
      </c>
      <c r="T227" s="16">
        <v>37970</v>
      </c>
    </row>
    <row r="228" spans="1:20" ht="45" hidden="1" customHeight="1" x14ac:dyDescent="0.2">
      <c r="A228" s="13">
        <v>7517</v>
      </c>
      <c r="B228" s="10" t="s">
        <v>683</v>
      </c>
      <c r="C228" s="115">
        <v>650846699</v>
      </c>
      <c r="D228" s="7" t="s">
        <v>565</v>
      </c>
      <c r="E228" s="7" t="s">
        <v>684</v>
      </c>
      <c r="F228" s="12" t="s">
        <v>685</v>
      </c>
      <c r="G228" s="12" t="s">
        <v>2432</v>
      </c>
      <c r="H228" s="12" t="s">
        <v>2482</v>
      </c>
      <c r="I228" s="7" t="s">
        <v>686</v>
      </c>
      <c r="J228" s="7" t="s">
        <v>2483</v>
      </c>
      <c r="K228" s="7" t="s">
        <v>687</v>
      </c>
      <c r="L228" s="7" t="s">
        <v>2481</v>
      </c>
      <c r="M228" s="10" t="s">
        <v>31</v>
      </c>
      <c r="N228" s="13" t="s">
        <v>673</v>
      </c>
      <c r="O228" s="13" t="s">
        <v>2479</v>
      </c>
      <c r="P228" s="14" t="s">
        <v>2480</v>
      </c>
      <c r="Q228" s="13"/>
      <c r="R228" s="14" t="s">
        <v>470</v>
      </c>
      <c r="S228" s="14" t="s">
        <v>2638</v>
      </c>
      <c r="T228" s="16">
        <v>41950</v>
      </c>
    </row>
    <row r="229" spans="1:20" ht="45" hidden="1" customHeight="1" x14ac:dyDescent="0.2">
      <c r="A229" s="13">
        <v>6966</v>
      </c>
      <c r="B229" s="10" t="s">
        <v>4976</v>
      </c>
      <c r="C229" s="115">
        <v>734382000</v>
      </c>
      <c r="D229" s="7" t="s">
        <v>581</v>
      </c>
      <c r="E229" s="7" t="s">
        <v>4977</v>
      </c>
      <c r="F229" s="12" t="s">
        <v>592</v>
      </c>
      <c r="G229" s="12" t="s">
        <v>4978</v>
      </c>
      <c r="H229" s="12" t="s">
        <v>4979</v>
      </c>
      <c r="I229" s="7" t="s">
        <v>4980</v>
      </c>
      <c r="J229" s="7" t="s">
        <v>4981</v>
      </c>
      <c r="K229" s="7" t="s">
        <v>4982</v>
      </c>
      <c r="L229" s="7" t="s">
        <v>4983</v>
      </c>
      <c r="M229" s="10" t="s">
        <v>2453</v>
      </c>
      <c r="N229" s="13" t="s">
        <v>688</v>
      </c>
      <c r="O229" s="13"/>
      <c r="P229" s="13" t="s">
        <v>4984</v>
      </c>
      <c r="Q229" s="13"/>
      <c r="R229" s="14">
        <v>93401</v>
      </c>
      <c r="S229" s="14" t="s">
        <v>4985</v>
      </c>
      <c r="T229" s="16">
        <v>37970</v>
      </c>
    </row>
    <row r="230" spans="1:20" ht="45" hidden="1" customHeight="1" x14ac:dyDescent="0.2">
      <c r="A230" s="13">
        <v>7045</v>
      </c>
      <c r="B230" s="10" t="s">
        <v>4986</v>
      </c>
      <c r="C230" s="115">
        <v>733377003</v>
      </c>
      <c r="D230" s="7" t="s">
        <v>565</v>
      </c>
      <c r="E230" s="7" t="s">
        <v>4987</v>
      </c>
      <c r="F230" s="12" t="s">
        <v>4988</v>
      </c>
      <c r="G230" s="12" t="s">
        <v>4989</v>
      </c>
      <c r="H230" s="12" t="s">
        <v>4990</v>
      </c>
      <c r="I230" s="7" t="s">
        <v>4991</v>
      </c>
      <c r="J230" s="7" t="s">
        <v>4992</v>
      </c>
      <c r="K230" s="7" t="s">
        <v>4993</v>
      </c>
      <c r="L230" s="7" t="s">
        <v>4994</v>
      </c>
      <c r="M230" s="10" t="s">
        <v>31</v>
      </c>
      <c r="N230" s="13" t="s">
        <v>271</v>
      </c>
      <c r="O230" s="13" t="s">
        <v>4995</v>
      </c>
      <c r="P230" s="14" t="s">
        <v>4996</v>
      </c>
      <c r="Q230" s="13"/>
      <c r="R230" s="14">
        <v>93401</v>
      </c>
      <c r="S230" s="14" t="s">
        <v>4997</v>
      </c>
      <c r="T230" s="16">
        <v>37970</v>
      </c>
    </row>
    <row r="231" spans="1:20" ht="45" hidden="1" customHeight="1" x14ac:dyDescent="0.2">
      <c r="A231" s="13">
        <v>7370</v>
      </c>
      <c r="B231" s="10" t="s">
        <v>4998</v>
      </c>
      <c r="C231" s="115" t="s">
        <v>8016</v>
      </c>
      <c r="D231" s="7" t="s">
        <v>565</v>
      </c>
      <c r="E231" s="7" t="s">
        <v>4999</v>
      </c>
      <c r="F231" s="12" t="s">
        <v>5000</v>
      </c>
      <c r="G231" s="12" t="s">
        <v>5001</v>
      </c>
      <c r="H231" s="12" t="s">
        <v>5002</v>
      </c>
      <c r="I231" s="7" t="s">
        <v>5003</v>
      </c>
      <c r="J231" s="7" t="s">
        <v>5004</v>
      </c>
      <c r="K231" s="7" t="s">
        <v>5005</v>
      </c>
      <c r="L231" s="7" t="s">
        <v>5006</v>
      </c>
      <c r="M231" s="10" t="s">
        <v>31</v>
      </c>
      <c r="N231" s="13" t="s">
        <v>300</v>
      </c>
      <c r="O231" s="13" t="s">
        <v>5007</v>
      </c>
      <c r="P231" s="14"/>
      <c r="Q231" s="13"/>
      <c r="R231" s="14" t="s">
        <v>162</v>
      </c>
      <c r="S231" s="14" t="s">
        <v>5008</v>
      </c>
      <c r="T231" s="16">
        <v>39322</v>
      </c>
    </row>
    <row r="232" spans="1:20" ht="45" hidden="1" customHeight="1" x14ac:dyDescent="0.2">
      <c r="A232" s="13">
        <v>7660</v>
      </c>
      <c r="B232" s="10" t="s">
        <v>5009</v>
      </c>
      <c r="C232" s="115">
        <v>651619912</v>
      </c>
      <c r="D232" s="7" t="s">
        <v>5010</v>
      </c>
      <c r="E232" s="7" t="s">
        <v>5011</v>
      </c>
      <c r="F232" s="12" t="s">
        <v>5012</v>
      </c>
      <c r="G232" s="12" t="s">
        <v>5013</v>
      </c>
      <c r="H232" s="12" t="s">
        <v>5014</v>
      </c>
      <c r="I232" s="7" t="s">
        <v>5015</v>
      </c>
      <c r="J232" s="7"/>
      <c r="K232" s="7" t="s">
        <v>5016</v>
      </c>
      <c r="L232" s="7" t="s">
        <v>5017</v>
      </c>
      <c r="M232" s="10" t="s">
        <v>226</v>
      </c>
      <c r="N232" s="13" t="s">
        <v>164</v>
      </c>
      <c r="O232" s="13" t="s">
        <v>5018</v>
      </c>
      <c r="P232" s="14" t="s">
        <v>5019</v>
      </c>
      <c r="Q232" s="13"/>
      <c r="R232" s="14">
        <v>93401</v>
      </c>
      <c r="S232" s="14" t="s">
        <v>5020</v>
      </c>
      <c r="T232" s="16">
        <v>43395</v>
      </c>
    </row>
    <row r="233" spans="1:20" ht="45" hidden="1" customHeight="1" x14ac:dyDescent="0.2">
      <c r="A233" s="13">
        <v>6993</v>
      </c>
      <c r="B233" s="10" t="s">
        <v>5021</v>
      </c>
      <c r="C233" s="115">
        <v>730767005</v>
      </c>
      <c r="D233" s="12" t="s">
        <v>5022</v>
      </c>
      <c r="E233" s="7" t="s">
        <v>5023</v>
      </c>
      <c r="F233" s="12" t="s">
        <v>5024</v>
      </c>
      <c r="G233" s="12" t="s">
        <v>5025</v>
      </c>
      <c r="H233" s="12" t="s">
        <v>5026</v>
      </c>
      <c r="I233" s="7" t="s">
        <v>5027</v>
      </c>
      <c r="J233" s="7" t="s">
        <v>5028</v>
      </c>
      <c r="K233" s="7" t="s">
        <v>5029</v>
      </c>
      <c r="L233" s="7" t="s">
        <v>5030</v>
      </c>
      <c r="M233" s="10" t="s">
        <v>31</v>
      </c>
      <c r="N233" s="13" t="s">
        <v>539</v>
      </c>
      <c r="O233" s="13" t="s">
        <v>5031</v>
      </c>
      <c r="P233" s="14" t="s">
        <v>5032</v>
      </c>
      <c r="Q233" s="13"/>
      <c r="R233" s="14">
        <v>93401</v>
      </c>
      <c r="S233" s="14" t="s">
        <v>5033</v>
      </c>
      <c r="T233" s="16">
        <v>37970</v>
      </c>
    </row>
    <row r="234" spans="1:20" ht="45" hidden="1" customHeight="1" x14ac:dyDescent="0.2">
      <c r="A234" s="13">
        <v>7405</v>
      </c>
      <c r="B234" s="10" t="s">
        <v>5034</v>
      </c>
      <c r="C234" s="115">
        <v>730752008</v>
      </c>
      <c r="D234" s="7" t="s">
        <v>565</v>
      </c>
      <c r="E234" s="7" t="s">
        <v>5035</v>
      </c>
      <c r="F234" s="12" t="s">
        <v>5036</v>
      </c>
      <c r="G234" s="12" t="s">
        <v>5037</v>
      </c>
      <c r="H234" s="12" t="s">
        <v>5038</v>
      </c>
      <c r="I234" s="7" t="s">
        <v>5039</v>
      </c>
      <c r="J234" s="7" t="s">
        <v>5040</v>
      </c>
      <c r="K234" s="7" t="s">
        <v>5041</v>
      </c>
      <c r="L234" s="7" t="s">
        <v>5042</v>
      </c>
      <c r="M234" s="10" t="s">
        <v>31</v>
      </c>
      <c r="N234" s="13" t="s">
        <v>4691</v>
      </c>
      <c r="O234" s="13" t="s">
        <v>5043</v>
      </c>
      <c r="P234" s="14"/>
      <c r="Q234" s="13"/>
      <c r="R234" s="14" t="s">
        <v>162</v>
      </c>
      <c r="S234" s="14" t="s">
        <v>5044</v>
      </c>
      <c r="T234" s="16">
        <v>39720</v>
      </c>
    </row>
    <row r="235" spans="1:20" ht="45" hidden="1" customHeight="1" x14ac:dyDescent="0.2">
      <c r="A235" s="13">
        <v>6885</v>
      </c>
      <c r="B235" s="10" t="s">
        <v>689</v>
      </c>
      <c r="C235" s="115">
        <v>715814005</v>
      </c>
      <c r="D235" s="7" t="s">
        <v>565</v>
      </c>
      <c r="E235" s="7" t="s">
        <v>690</v>
      </c>
      <c r="F235" s="12" t="s">
        <v>691</v>
      </c>
      <c r="G235" s="12" t="s">
        <v>692</v>
      </c>
      <c r="H235" s="12" t="s">
        <v>693</v>
      </c>
      <c r="I235" s="7" t="s">
        <v>267</v>
      </c>
      <c r="J235" s="7" t="s">
        <v>694</v>
      </c>
      <c r="K235" s="7" t="s">
        <v>695</v>
      </c>
      <c r="L235" s="7" t="s">
        <v>697</v>
      </c>
      <c r="M235" s="13" t="s">
        <v>31</v>
      </c>
      <c r="N235" s="13" t="s">
        <v>271</v>
      </c>
      <c r="O235" s="13" t="s">
        <v>698</v>
      </c>
      <c r="P235" s="14" t="s">
        <v>696</v>
      </c>
      <c r="Q235" s="13"/>
      <c r="R235" s="14">
        <v>93401</v>
      </c>
      <c r="S235" s="14" t="s">
        <v>699</v>
      </c>
      <c r="T235" s="16">
        <v>37970</v>
      </c>
    </row>
    <row r="236" spans="1:20" ht="45" hidden="1" customHeight="1" x14ac:dyDescent="0.2">
      <c r="A236" s="13">
        <v>7632</v>
      </c>
      <c r="B236" s="10" t="s">
        <v>5045</v>
      </c>
      <c r="C236" s="115" t="s">
        <v>8017</v>
      </c>
      <c r="D236" s="7" t="s">
        <v>567</v>
      </c>
      <c r="E236" s="7" t="s">
        <v>5046</v>
      </c>
      <c r="F236" s="12" t="s">
        <v>5047</v>
      </c>
      <c r="G236" s="12" t="s">
        <v>5048</v>
      </c>
      <c r="H236" s="12" t="s">
        <v>5049</v>
      </c>
      <c r="I236" s="7" t="s">
        <v>4712</v>
      </c>
      <c r="J236" s="7" t="s">
        <v>5050</v>
      </c>
      <c r="K236" s="7" t="s">
        <v>5051</v>
      </c>
      <c r="L236" s="7" t="s">
        <v>5052</v>
      </c>
      <c r="M236" s="10" t="s">
        <v>226</v>
      </c>
      <c r="N236" s="13" t="s">
        <v>87</v>
      </c>
      <c r="O236" s="13">
        <v>978799677</v>
      </c>
      <c r="P236" s="14" t="s">
        <v>5053</v>
      </c>
      <c r="Q236" s="13"/>
      <c r="R236" s="14" t="s">
        <v>569</v>
      </c>
      <c r="S236" s="14" t="s">
        <v>5054</v>
      </c>
      <c r="T236" s="16">
        <v>42902</v>
      </c>
    </row>
    <row r="237" spans="1:20" ht="45" hidden="1" customHeight="1" x14ac:dyDescent="0.2">
      <c r="A237" s="14">
        <v>7676</v>
      </c>
      <c r="B237" s="7" t="s">
        <v>5055</v>
      </c>
      <c r="C237" s="115">
        <v>651705223</v>
      </c>
      <c r="D237" s="7"/>
      <c r="E237" s="7" t="s">
        <v>5056</v>
      </c>
      <c r="F237" s="12" t="s">
        <v>5057</v>
      </c>
      <c r="G237" s="12" t="s">
        <v>5058</v>
      </c>
      <c r="H237" s="12" t="s">
        <v>5059</v>
      </c>
      <c r="I237" s="7" t="s">
        <v>5060</v>
      </c>
      <c r="J237" s="7" t="s">
        <v>5061</v>
      </c>
      <c r="K237" s="7" t="s">
        <v>5062</v>
      </c>
      <c r="L237" s="7" t="s">
        <v>5063</v>
      </c>
      <c r="M237" s="7" t="s">
        <v>2457</v>
      </c>
      <c r="N237" s="14" t="s">
        <v>380</v>
      </c>
      <c r="O237" s="14" t="s">
        <v>5064</v>
      </c>
      <c r="P237" s="66" t="s">
        <v>5065</v>
      </c>
      <c r="Q237" s="14"/>
      <c r="R237" s="14" t="s">
        <v>30</v>
      </c>
      <c r="S237" s="14" t="s">
        <v>5066</v>
      </c>
      <c r="T237" s="39">
        <v>43595</v>
      </c>
    </row>
    <row r="238" spans="1:20" ht="45" hidden="1" customHeight="1" x14ac:dyDescent="0.2">
      <c r="A238" s="13">
        <v>7323</v>
      </c>
      <c r="B238" s="10" t="s">
        <v>5067</v>
      </c>
      <c r="C238" s="115">
        <v>655044205</v>
      </c>
      <c r="D238" s="7" t="s">
        <v>567</v>
      </c>
      <c r="E238" s="7" t="s">
        <v>5068</v>
      </c>
      <c r="F238" s="12" t="s">
        <v>5069</v>
      </c>
      <c r="G238" s="12" t="s">
        <v>5070</v>
      </c>
      <c r="H238" s="12" t="s">
        <v>5071</v>
      </c>
      <c r="I238" s="7" t="s">
        <v>5072</v>
      </c>
      <c r="J238" s="7" t="s">
        <v>5073</v>
      </c>
      <c r="K238" s="7" t="s">
        <v>5074</v>
      </c>
      <c r="L238" s="7" t="s">
        <v>5075</v>
      </c>
      <c r="M238" s="10" t="s">
        <v>31</v>
      </c>
      <c r="N238" s="13" t="s">
        <v>5076</v>
      </c>
      <c r="O238" s="13" t="s">
        <v>5077</v>
      </c>
      <c r="P238" s="14" t="s">
        <v>5078</v>
      </c>
      <c r="Q238" s="13"/>
      <c r="R238" s="14" t="s">
        <v>30</v>
      </c>
      <c r="S238" s="14" t="s">
        <v>5079</v>
      </c>
      <c r="T238" s="16">
        <v>38898</v>
      </c>
    </row>
    <row r="239" spans="1:20" ht="45" hidden="1" customHeight="1" x14ac:dyDescent="0.2">
      <c r="A239" s="13">
        <v>6864</v>
      </c>
      <c r="B239" s="10" t="s">
        <v>700</v>
      </c>
      <c r="C239" s="115">
        <v>721476006</v>
      </c>
      <c r="D239" s="7" t="s">
        <v>581</v>
      </c>
      <c r="E239" s="7" t="s">
        <v>701</v>
      </c>
      <c r="F239" s="12" t="s">
        <v>702</v>
      </c>
      <c r="G239" s="12" t="s">
        <v>702</v>
      </c>
      <c r="H239" s="12" t="s">
        <v>703</v>
      </c>
      <c r="I239" s="7" t="s">
        <v>397</v>
      </c>
      <c r="J239" s="7" t="s">
        <v>704</v>
      </c>
      <c r="K239" s="7" t="s">
        <v>705</v>
      </c>
      <c r="L239" s="7" t="s">
        <v>707</v>
      </c>
      <c r="M239" s="10" t="s">
        <v>2474</v>
      </c>
      <c r="N239" s="13" t="s">
        <v>709</v>
      </c>
      <c r="O239" s="13" t="s">
        <v>708</v>
      </c>
      <c r="P239" s="14" t="s">
        <v>706</v>
      </c>
      <c r="Q239" s="13"/>
      <c r="R239" s="14">
        <v>93910</v>
      </c>
      <c r="S239" s="15" t="s">
        <v>3039</v>
      </c>
      <c r="T239" s="16">
        <v>37970</v>
      </c>
    </row>
    <row r="240" spans="1:20" ht="45" hidden="1" customHeight="1" x14ac:dyDescent="0.2">
      <c r="A240" s="13">
        <v>7373</v>
      </c>
      <c r="B240" s="10" t="s">
        <v>5080</v>
      </c>
      <c r="C240" s="115">
        <v>740165003</v>
      </c>
      <c r="D240" s="7" t="s">
        <v>565</v>
      </c>
      <c r="E240" s="7" t="s">
        <v>5081</v>
      </c>
      <c r="F240" s="12" t="s">
        <v>5082</v>
      </c>
      <c r="G240" s="12" t="s">
        <v>5083</v>
      </c>
      <c r="H240" s="12" t="s">
        <v>5084</v>
      </c>
      <c r="I240" s="7" t="s">
        <v>5085</v>
      </c>
      <c r="J240" s="7" t="s">
        <v>5086</v>
      </c>
      <c r="K240" s="7" t="s">
        <v>5087</v>
      </c>
      <c r="L240" s="7" t="s">
        <v>5088</v>
      </c>
      <c r="M240" s="10" t="s">
        <v>31</v>
      </c>
      <c r="N240" s="13" t="s">
        <v>392</v>
      </c>
      <c r="O240" s="13"/>
      <c r="P240" s="14" t="s">
        <v>5089</v>
      </c>
      <c r="Q240" s="13"/>
      <c r="R240" s="14" t="s">
        <v>52</v>
      </c>
      <c r="S240" s="14" t="s">
        <v>5090</v>
      </c>
      <c r="T240" s="16">
        <v>39332</v>
      </c>
    </row>
    <row r="241" spans="1:20" ht="45" hidden="1" customHeight="1" x14ac:dyDescent="0.2">
      <c r="A241" s="13">
        <v>6914</v>
      </c>
      <c r="B241" s="10" t="s">
        <v>710</v>
      </c>
      <c r="C241" s="115">
        <v>722884000</v>
      </c>
      <c r="D241" s="7" t="s">
        <v>565</v>
      </c>
      <c r="E241" s="7" t="s">
        <v>711</v>
      </c>
      <c r="F241" s="12" t="s">
        <v>712</v>
      </c>
      <c r="G241" s="12" t="s">
        <v>713</v>
      </c>
      <c r="H241" s="12" t="s">
        <v>714</v>
      </c>
      <c r="I241" s="7" t="s">
        <v>715</v>
      </c>
      <c r="J241" s="7" t="s">
        <v>716</v>
      </c>
      <c r="K241" s="7" t="s">
        <v>717</v>
      </c>
      <c r="L241" s="7" t="s">
        <v>718</v>
      </c>
      <c r="M241" s="10" t="s">
        <v>2457</v>
      </c>
      <c r="N241" s="13" t="s">
        <v>477</v>
      </c>
      <c r="O241" s="13" t="s">
        <v>719</v>
      </c>
      <c r="P241" s="14"/>
      <c r="Q241" s="13"/>
      <c r="R241" s="14" t="s">
        <v>470</v>
      </c>
      <c r="S241" s="14" t="s">
        <v>720</v>
      </c>
      <c r="T241" s="16">
        <v>37970</v>
      </c>
    </row>
    <row r="242" spans="1:20" ht="45" hidden="1" customHeight="1" x14ac:dyDescent="0.2">
      <c r="A242" s="13">
        <v>7374</v>
      </c>
      <c r="B242" s="10" t="s">
        <v>5091</v>
      </c>
      <c r="C242" s="115">
        <v>722517008</v>
      </c>
      <c r="D242" s="7" t="s">
        <v>565</v>
      </c>
      <c r="E242" s="7" t="s">
        <v>5092</v>
      </c>
      <c r="F242" s="12" t="s">
        <v>5093</v>
      </c>
      <c r="G242" s="12" t="s">
        <v>5094</v>
      </c>
      <c r="H242" s="12" t="s">
        <v>5095</v>
      </c>
      <c r="I242" s="7" t="s">
        <v>5096</v>
      </c>
      <c r="J242" s="7" t="s">
        <v>5097</v>
      </c>
      <c r="K242" s="7" t="s">
        <v>5098</v>
      </c>
      <c r="L242" s="7" t="s">
        <v>5099</v>
      </c>
      <c r="M242" s="10" t="s">
        <v>31</v>
      </c>
      <c r="N242" s="13" t="s">
        <v>539</v>
      </c>
      <c r="O242" s="13" t="s">
        <v>5100</v>
      </c>
      <c r="P242" s="14" t="s">
        <v>5101</v>
      </c>
      <c r="Q242" s="13"/>
      <c r="R242" s="14" t="s">
        <v>52</v>
      </c>
      <c r="S242" s="14" t="s">
        <v>5102</v>
      </c>
      <c r="T242" s="16">
        <v>39349</v>
      </c>
    </row>
    <row r="243" spans="1:20" ht="45" hidden="1" customHeight="1" x14ac:dyDescent="0.2">
      <c r="A243" s="13">
        <v>7668</v>
      </c>
      <c r="B243" s="10" t="s">
        <v>5103</v>
      </c>
      <c r="C243" s="115">
        <v>651515092</v>
      </c>
      <c r="D243" s="7" t="s">
        <v>565</v>
      </c>
      <c r="E243" s="7" t="s">
        <v>5104</v>
      </c>
      <c r="F243" s="12" t="s">
        <v>5105</v>
      </c>
      <c r="G243" s="12" t="s">
        <v>5106</v>
      </c>
      <c r="H243" s="12" t="s">
        <v>5107</v>
      </c>
      <c r="I243" s="7" t="s">
        <v>721</v>
      </c>
      <c r="J243" s="7" t="s">
        <v>5108</v>
      </c>
      <c r="K243" s="7" t="s">
        <v>5109</v>
      </c>
      <c r="L243" s="7" t="s">
        <v>5110</v>
      </c>
      <c r="M243" s="10" t="s">
        <v>226</v>
      </c>
      <c r="N243" s="13" t="s">
        <v>5111</v>
      </c>
      <c r="O243" s="13" t="s">
        <v>5112</v>
      </c>
      <c r="P243" s="14" t="s">
        <v>5113</v>
      </c>
      <c r="Q243" s="13"/>
      <c r="R243" s="14" t="s">
        <v>262</v>
      </c>
      <c r="S243" s="14" t="s">
        <v>4636</v>
      </c>
      <c r="T243" s="16">
        <v>43482</v>
      </c>
    </row>
    <row r="244" spans="1:20" ht="45" hidden="1" customHeight="1" x14ac:dyDescent="0.2">
      <c r="A244" s="13">
        <v>7429</v>
      </c>
      <c r="B244" s="10" t="s">
        <v>5114</v>
      </c>
      <c r="C244" s="115">
        <v>740097008</v>
      </c>
      <c r="D244" s="7" t="s">
        <v>567</v>
      </c>
      <c r="E244" s="7" t="s">
        <v>5115</v>
      </c>
      <c r="F244" s="12" t="s">
        <v>5116</v>
      </c>
      <c r="G244" s="12" t="s">
        <v>5117</v>
      </c>
      <c r="H244" s="12" t="s">
        <v>5118</v>
      </c>
      <c r="I244" s="7" t="s">
        <v>5119</v>
      </c>
      <c r="J244" s="7" t="s">
        <v>5120</v>
      </c>
      <c r="K244" s="7" t="s">
        <v>5121</v>
      </c>
      <c r="L244" s="7" t="s">
        <v>5122</v>
      </c>
      <c r="M244" s="10" t="s">
        <v>31</v>
      </c>
      <c r="N244" s="13" t="s">
        <v>271</v>
      </c>
      <c r="O244" s="13"/>
      <c r="P244" s="14" t="s">
        <v>5123</v>
      </c>
      <c r="Q244" s="13"/>
      <c r="R244" s="14" t="s">
        <v>162</v>
      </c>
      <c r="S244" s="14" t="s">
        <v>5124</v>
      </c>
      <c r="T244" s="16">
        <v>40366</v>
      </c>
    </row>
    <row r="245" spans="1:20" ht="45" hidden="1" customHeight="1" x14ac:dyDescent="0.2">
      <c r="A245" s="13">
        <v>7346</v>
      </c>
      <c r="B245" s="10" t="s">
        <v>5125</v>
      </c>
      <c r="C245" s="115">
        <v>656852305</v>
      </c>
      <c r="D245" s="7" t="s">
        <v>565</v>
      </c>
      <c r="E245" s="7" t="s">
        <v>5126</v>
      </c>
      <c r="F245" s="12" t="s">
        <v>5127</v>
      </c>
      <c r="G245" s="12" t="s">
        <v>5128</v>
      </c>
      <c r="H245" s="12" t="s">
        <v>5129</v>
      </c>
      <c r="I245" s="7" t="s">
        <v>5130</v>
      </c>
      <c r="J245" s="7" t="s">
        <v>5131</v>
      </c>
      <c r="K245" s="7" t="s">
        <v>5132</v>
      </c>
      <c r="L245" s="7" t="s">
        <v>5133</v>
      </c>
      <c r="M245" s="10" t="s">
        <v>31</v>
      </c>
      <c r="N245" s="13" t="s">
        <v>5134</v>
      </c>
      <c r="O245" s="13"/>
      <c r="P245" s="14"/>
      <c r="Q245" s="13"/>
      <c r="R245" s="14" t="s">
        <v>470</v>
      </c>
      <c r="S245" s="14" t="s">
        <v>5135</v>
      </c>
      <c r="T245" s="16">
        <v>39128</v>
      </c>
    </row>
    <row r="246" spans="1:20" ht="45" hidden="1" customHeight="1" x14ac:dyDescent="0.2">
      <c r="A246" s="13">
        <v>7447</v>
      </c>
      <c r="B246" s="10" t="s">
        <v>5136</v>
      </c>
      <c r="C246" s="115">
        <v>650359615</v>
      </c>
      <c r="D246" s="7" t="s">
        <v>565</v>
      </c>
      <c r="E246" s="7" t="s">
        <v>5137</v>
      </c>
      <c r="F246" s="12" t="s">
        <v>5138</v>
      </c>
      <c r="G246" s="12" t="s">
        <v>5139</v>
      </c>
      <c r="H246" s="12" t="s">
        <v>5140</v>
      </c>
      <c r="I246" s="7" t="s">
        <v>5141</v>
      </c>
      <c r="J246" s="7" t="s">
        <v>5142</v>
      </c>
      <c r="K246" s="7" t="s">
        <v>5143</v>
      </c>
      <c r="L246" s="7" t="s">
        <v>5144</v>
      </c>
      <c r="M246" s="10" t="s">
        <v>31</v>
      </c>
      <c r="N246" s="13" t="s">
        <v>300</v>
      </c>
      <c r="O246" s="13"/>
      <c r="P246" s="14"/>
      <c r="Q246" s="13"/>
      <c r="R246" s="14">
        <v>93401</v>
      </c>
      <c r="S246" s="14" t="s">
        <v>5145</v>
      </c>
      <c r="T246" s="16">
        <v>40753</v>
      </c>
    </row>
    <row r="247" spans="1:20" ht="45" hidden="1" customHeight="1" x14ac:dyDescent="0.2">
      <c r="A247" s="13">
        <v>7670</v>
      </c>
      <c r="B247" s="10" t="s">
        <v>3025</v>
      </c>
      <c r="C247" s="115">
        <v>651747023</v>
      </c>
      <c r="D247" s="7" t="s">
        <v>51</v>
      </c>
      <c r="E247" s="7" t="s">
        <v>2980</v>
      </c>
      <c r="F247" s="12" t="s">
        <v>2981</v>
      </c>
      <c r="G247" s="12" t="s">
        <v>723</v>
      </c>
      <c r="H247" s="12" t="s">
        <v>722</v>
      </c>
      <c r="I247" s="7" t="s">
        <v>721</v>
      </c>
      <c r="J247" s="7" t="s">
        <v>724</v>
      </c>
      <c r="K247" s="7" t="s">
        <v>725</v>
      </c>
      <c r="L247" s="7" t="s">
        <v>726</v>
      </c>
      <c r="M247" s="10" t="s">
        <v>31</v>
      </c>
      <c r="N247" s="13" t="s">
        <v>539</v>
      </c>
      <c r="O247" s="13" t="s">
        <v>727</v>
      </c>
      <c r="P247" s="14" t="s">
        <v>728</v>
      </c>
      <c r="Q247" s="13"/>
      <c r="R247" s="14" t="s">
        <v>262</v>
      </c>
      <c r="S247" s="14" t="s">
        <v>2313</v>
      </c>
      <c r="T247" s="16">
        <v>43503</v>
      </c>
    </row>
    <row r="248" spans="1:20" ht="45" hidden="1" customHeight="1" x14ac:dyDescent="0.2">
      <c r="A248" s="13">
        <v>7679</v>
      </c>
      <c r="B248" s="10" t="s">
        <v>5146</v>
      </c>
      <c r="C248" s="115" t="s">
        <v>8018</v>
      </c>
      <c r="D248" s="7"/>
      <c r="E248" s="7" t="s">
        <v>5147</v>
      </c>
      <c r="F248" s="12" t="s">
        <v>5148</v>
      </c>
      <c r="G248" s="12" t="s">
        <v>5149</v>
      </c>
      <c r="H248" s="12" t="s">
        <v>5150</v>
      </c>
      <c r="I248" s="7" t="s">
        <v>3920</v>
      </c>
      <c r="J248" s="7" t="s">
        <v>5151</v>
      </c>
      <c r="K248" s="7" t="s">
        <v>5152</v>
      </c>
      <c r="L248" s="7" t="s">
        <v>5153</v>
      </c>
      <c r="M248" s="10" t="s">
        <v>31</v>
      </c>
      <c r="N248" s="13" t="s">
        <v>5154</v>
      </c>
      <c r="O248" s="13">
        <v>56226261423</v>
      </c>
      <c r="P248" s="67" t="s">
        <v>5155</v>
      </c>
      <c r="Q248" s="13"/>
      <c r="R248" s="14">
        <v>93401</v>
      </c>
      <c r="S248" s="14" t="s">
        <v>5156</v>
      </c>
      <c r="T248" s="16">
        <v>43635</v>
      </c>
    </row>
    <row r="249" spans="1:20" ht="45" hidden="1" customHeight="1" x14ac:dyDescent="0.2">
      <c r="A249" s="13">
        <v>6850</v>
      </c>
      <c r="B249" s="10" t="s">
        <v>5157</v>
      </c>
      <c r="C249" s="115">
        <v>718429005</v>
      </c>
      <c r="D249" s="7" t="s">
        <v>565</v>
      </c>
      <c r="E249" s="7" t="s">
        <v>5158</v>
      </c>
      <c r="F249" s="12" t="s">
        <v>5159</v>
      </c>
      <c r="G249" s="12" t="s">
        <v>5160</v>
      </c>
      <c r="H249" s="12" t="s">
        <v>5161</v>
      </c>
      <c r="I249" s="7" t="s">
        <v>26</v>
      </c>
      <c r="J249" s="7" t="s">
        <v>5162</v>
      </c>
      <c r="K249" s="7" t="s">
        <v>5163</v>
      </c>
      <c r="L249" s="7" t="s">
        <v>5164</v>
      </c>
      <c r="M249" s="10" t="s">
        <v>31</v>
      </c>
      <c r="N249" s="13" t="s">
        <v>5165</v>
      </c>
      <c r="O249" s="13"/>
      <c r="P249" s="14" t="s">
        <v>5166</v>
      </c>
      <c r="Q249" s="13"/>
      <c r="R249" s="14">
        <v>93401</v>
      </c>
      <c r="S249" s="14" t="s">
        <v>5167</v>
      </c>
      <c r="T249" s="16">
        <v>37970</v>
      </c>
    </row>
    <row r="250" spans="1:20" ht="45" hidden="1" customHeight="1" x14ac:dyDescent="0.2">
      <c r="A250" s="13">
        <v>7339</v>
      </c>
      <c r="B250" s="10" t="s">
        <v>5168</v>
      </c>
      <c r="C250" s="115">
        <v>714364007</v>
      </c>
      <c r="D250" s="7" t="s">
        <v>565</v>
      </c>
      <c r="E250" s="7" t="s">
        <v>5169</v>
      </c>
      <c r="F250" s="12" t="s">
        <v>5170</v>
      </c>
      <c r="G250" s="7" t="s">
        <v>5171</v>
      </c>
      <c r="H250" s="12" t="s">
        <v>5172</v>
      </c>
      <c r="I250" s="7" t="s">
        <v>5173</v>
      </c>
      <c r="J250" s="7" t="s">
        <v>5174</v>
      </c>
      <c r="K250" s="7" t="s">
        <v>5175</v>
      </c>
      <c r="L250" s="7" t="s">
        <v>5176</v>
      </c>
      <c r="M250" s="10" t="s">
        <v>31</v>
      </c>
      <c r="N250" s="13" t="s">
        <v>5177</v>
      </c>
      <c r="O250" s="13" t="s">
        <v>5178</v>
      </c>
      <c r="P250" s="14" t="s">
        <v>5179</v>
      </c>
      <c r="Q250" s="13"/>
      <c r="R250" s="14">
        <v>93401</v>
      </c>
      <c r="S250" s="14" t="s">
        <v>5180</v>
      </c>
      <c r="T250" s="16">
        <v>39030</v>
      </c>
    </row>
    <row r="251" spans="1:20" ht="45" hidden="1" customHeight="1" x14ac:dyDescent="0.2">
      <c r="A251" s="13">
        <v>7441</v>
      </c>
      <c r="B251" s="10" t="s">
        <v>5181</v>
      </c>
      <c r="C251" s="115" t="s">
        <v>8019</v>
      </c>
      <c r="D251" s="7" t="s">
        <v>567</v>
      </c>
      <c r="E251" s="7" t="s">
        <v>5182</v>
      </c>
      <c r="F251" s="12" t="s">
        <v>5183</v>
      </c>
      <c r="G251" s="12" t="s">
        <v>5184</v>
      </c>
      <c r="H251" s="12" t="s">
        <v>5185</v>
      </c>
      <c r="I251" s="7" t="s">
        <v>592</v>
      </c>
      <c r="J251" s="7" t="s">
        <v>5186</v>
      </c>
      <c r="K251" s="7" t="s">
        <v>5187</v>
      </c>
      <c r="L251" s="7" t="s">
        <v>5188</v>
      </c>
      <c r="M251" s="10" t="s">
        <v>2458</v>
      </c>
      <c r="N251" s="13" t="s">
        <v>398</v>
      </c>
      <c r="O251" s="13" t="s">
        <v>5189</v>
      </c>
      <c r="P251" s="14"/>
      <c r="Q251" s="13"/>
      <c r="R251" s="14" t="s">
        <v>30</v>
      </c>
      <c r="S251" s="14" t="s">
        <v>5190</v>
      </c>
      <c r="T251" s="16">
        <v>40674</v>
      </c>
    </row>
    <row r="252" spans="1:20" ht="45" hidden="1" customHeight="1" x14ac:dyDescent="0.2">
      <c r="A252" s="13">
        <v>7193</v>
      </c>
      <c r="B252" s="10" t="s">
        <v>5191</v>
      </c>
      <c r="C252" s="115">
        <v>700217507</v>
      </c>
      <c r="D252" s="7" t="s">
        <v>5192</v>
      </c>
      <c r="E252" s="7" t="s">
        <v>5193</v>
      </c>
      <c r="F252" s="12" t="s">
        <v>5194</v>
      </c>
      <c r="G252" s="12" t="s">
        <v>5195</v>
      </c>
      <c r="H252" s="12" t="s">
        <v>5196</v>
      </c>
      <c r="I252" s="7" t="s">
        <v>5197</v>
      </c>
      <c r="J252" s="7" t="s">
        <v>5198</v>
      </c>
      <c r="K252" s="7" t="s">
        <v>5199</v>
      </c>
      <c r="L252" s="7" t="s">
        <v>5200</v>
      </c>
      <c r="M252" s="10" t="s">
        <v>31</v>
      </c>
      <c r="N252" s="13" t="s">
        <v>5201</v>
      </c>
      <c r="O252" s="13">
        <v>22731129</v>
      </c>
      <c r="P252" s="14" t="s">
        <v>5202</v>
      </c>
      <c r="Q252" s="13"/>
      <c r="R252" s="14" t="s">
        <v>52</v>
      </c>
      <c r="S252" s="14" t="s">
        <v>5203</v>
      </c>
      <c r="T252" s="16">
        <v>38618</v>
      </c>
    </row>
    <row r="253" spans="1:20" ht="45" hidden="1" customHeight="1" x14ac:dyDescent="0.2">
      <c r="A253" s="13">
        <v>4050</v>
      </c>
      <c r="B253" s="10" t="s">
        <v>5204</v>
      </c>
      <c r="C253" s="115">
        <v>821849012</v>
      </c>
      <c r="D253" s="7" t="s">
        <v>567</v>
      </c>
      <c r="E253" s="7" t="s">
        <v>5205</v>
      </c>
      <c r="F253" s="12" t="s">
        <v>5206</v>
      </c>
      <c r="G253" s="12" t="s">
        <v>5207</v>
      </c>
      <c r="H253" s="12" t="s">
        <v>5208</v>
      </c>
      <c r="I253" s="7" t="s">
        <v>5209</v>
      </c>
      <c r="J253" s="7" t="s">
        <v>5210</v>
      </c>
      <c r="K253" s="7" t="s">
        <v>5211</v>
      </c>
      <c r="L253" s="7" t="s">
        <v>5212</v>
      </c>
      <c r="M253" s="10" t="s">
        <v>226</v>
      </c>
      <c r="N253" s="13" t="s">
        <v>87</v>
      </c>
      <c r="O253" s="13"/>
      <c r="P253" s="14"/>
      <c r="Q253" s="13"/>
      <c r="R253" s="14">
        <v>93401</v>
      </c>
      <c r="S253" s="14" t="s">
        <v>5213</v>
      </c>
      <c r="T253" s="16">
        <v>37970</v>
      </c>
    </row>
    <row r="254" spans="1:20" ht="45" hidden="1" customHeight="1" x14ac:dyDescent="0.2">
      <c r="A254" s="13">
        <v>4100</v>
      </c>
      <c r="B254" s="10" t="s">
        <v>729</v>
      </c>
      <c r="C254" s="115">
        <v>707182008</v>
      </c>
      <c r="D254" s="7" t="s">
        <v>567</v>
      </c>
      <c r="E254" s="7" t="s">
        <v>730</v>
      </c>
      <c r="F254" s="12" t="s">
        <v>731</v>
      </c>
      <c r="G254" s="12" t="s">
        <v>732</v>
      </c>
      <c r="H254" s="17" t="s">
        <v>5214</v>
      </c>
      <c r="I254" s="7" t="s">
        <v>733</v>
      </c>
      <c r="J254" s="22" t="s">
        <v>5215</v>
      </c>
      <c r="K254" s="7" t="s">
        <v>734</v>
      </c>
      <c r="L254" s="7" t="s">
        <v>736</v>
      </c>
      <c r="M254" s="10" t="s">
        <v>2457</v>
      </c>
      <c r="N254" s="13" t="s">
        <v>380</v>
      </c>
      <c r="O254" s="13" t="s">
        <v>737</v>
      </c>
      <c r="P254" s="14" t="s">
        <v>735</v>
      </c>
      <c r="Q254" s="13"/>
      <c r="R254" s="14">
        <v>91401</v>
      </c>
      <c r="S254" s="15" t="s">
        <v>5216</v>
      </c>
      <c r="T254" s="16">
        <v>37970</v>
      </c>
    </row>
    <row r="255" spans="1:20" ht="45" hidden="1" customHeight="1" x14ac:dyDescent="0.2">
      <c r="A255" s="13">
        <v>7378</v>
      </c>
      <c r="B255" s="10" t="s">
        <v>5217</v>
      </c>
      <c r="C255" s="115" t="s">
        <v>8020</v>
      </c>
      <c r="D255" s="7" t="s">
        <v>5022</v>
      </c>
      <c r="E255" s="7" t="s">
        <v>5218</v>
      </c>
      <c r="F255" s="12" t="s">
        <v>5219</v>
      </c>
      <c r="G255" s="12" t="s">
        <v>5220</v>
      </c>
      <c r="H255" s="12" t="s">
        <v>5221</v>
      </c>
      <c r="I255" s="7" t="s">
        <v>5222</v>
      </c>
      <c r="J255" s="7" t="s">
        <v>5223</v>
      </c>
      <c r="K255" s="7" t="s">
        <v>5224</v>
      </c>
      <c r="L255" s="7" t="s">
        <v>5225</v>
      </c>
      <c r="M255" s="10" t="s">
        <v>2458</v>
      </c>
      <c r="N255" s="13" t="s">
        <v>398</v>
      </c>
      <c r="O255" s="13"/>
      <c r="P255" s="14" t="s">
        <v>5226</v>
      </c>
      <c r="Q255" s="13"/>
      <c r="R255" s="14" t="s">
        <v>162</v>
      </c>
      <c r="S255" s="14" t="s">
        <v>5227</v>
      </c>
      <c r="T255" s="16">
        <v>39371</v>
      </c>
    </row>
    <row r="256" spans="1:20" ht="45" hidden="1" customHeight="1" x14ac:dyDescent="0.2">
      <c r="A256" s="13">
        <v>6740</v>
      </c>
      <c r="B256" s="10" t="s">
        <v>738</v>
      </c>
      <c r="C256" s="115">
        <v>714792008</v>
      </c>
      <c r="D256" s="7" t="s">
        <v>565</v>
      </c>
      <c r="E256" s="7" t="s">
        <v>739</v>
      </c>
      <c r="F256" s="12" t="s">
        <v>2528</v>
      </c>
      <c r="G256" s="12" t="s">
        <v>740</v>
      </c>
      <c r="H256" s="12" t="s">
        <v>741</v>
      </c>
      <c r="I256" s="7" t="s">
        <v>742</v>
      </c>
      <c r="J256" s="7" t="s">
        <v>743</v>
      </c>
      <c r="K256" s="7" t="s">
        <v>744</v>
      </c>
      <c r="L256" s="7" t="s">
        <v>2640</v>
      </c>
      <c r="M256" s="10" t="s">
        <v>2452</v>
      </c>
      <c r="N256" s="13" t="s">
        <v>746</v>
      </c>
      <c r="O256" s="13" t="s">
        <v>745</v>
      </c>
      <c r="P256" s="14" t="s">
        <v>2555</v>
      </c>
      <c r="Q256" s="13" t="s">
        <v>2639</v>
      </c>
      <c r="R256" s="14" t="s">
        <v>470</v>
      </c>
      <c r="S256" s="15" t="s">
        <v>5228</v>
      </c>
      <c r="T256" s="16">
        <v>37970</v>
      </c>
    </row>
    <row r="257" spans="1:20" ht="45" hidden="1" customHeight="1" x14ac:dyDescent="0.2">
      <c r="A257" s="13">
        <v>7454</v>
      </c>
      <c r="B257" s="10" t="s">
        <v>5229</v>
      </c>
      <c r="C257" s="115">
        <v>650017552</v>
      </c>
      <c r="D257" s="7" t="s">
        <v>565</v>
      </c>
      <c r="E257" s="7" t="s">
        <v>5230</v>
      </c>
      <c r="F257" s="7" t="s">
        <v>5231</v>
      </c>
      <c r="G257" s="12" t="s">
        <v>5232</v>
      </c>
      <c r="H257" s="12" t="s">
        <v>5233</v>
      </c>
      <c r="I257" s="7" t="s">
        <v>5234</v>
      </c>
      <c r="J257" s="7" t="s">
        <v>5235</v>
      </c>
      <c r="K257" s="7" t="s">
        <v>5236</v>
      </c>
      <c r="L257" s="7" t="s">
        <v>5237</v>
      </c>
      <c r="M257" s="10" t="s">
        <v>32</v>
      </c>
      <c r="N257" s="13" t="s">
        <v>747</v>
      </c>
      <c r="O257" s="13"/>
      <c r="P257" s="14"/>
      <c r="Q257" s="13"/>
      <c r="R257" s="14">
        <v>93401</v>
      </c>
      <c r="S257" s="14" t="s">
        <v>5238</v>
      </c>
      <c r="T257" s="16">
        <v>40813</v>
      </c>
    </row>
    <row r="258" spans="1:20" ht="45" hidden="1" customHeight="1" x14ac:dyDescent="0.2">
      <c r="A258" s="71">
        <v>7702</v>
      </c>
      <c r="B258" s="70" t="s">
        <v>5239</v>
      </c>
      <c r="C258" s="124">
        <v>651660149</v>
      </c>
      <c r="D258" s="68"/>
      <c r="E258" s="68" t="s">
        <v>5240</v>
      </c>
      <c r="F258" s="68" t="s">
        <v>5241</v>
      </c>
      <c r="G258" s="69" t="s">
        <v>5242</v>
      </c>
      <c r="H258" s="69" t="s">
        <v>5243</v>
      </c>
      <c r="I258" s="68" t="s">
        <v>4080</v>
      </c>
      <c r="J258" s="68" t="s">
        <v>5244</v>
      </c>
      <c r="K258" s="68" t="s">
        <v>5245</v>
      </c>
      <c r="L258" s="68" t="s">
        <v>5246</v>
      </c>
      <c r="M258" s="70" t="s">
        <v>2455</v>
      </c>
      <c r="N258" s="71" t="s">
        <v>372</v>
      </c>
      <c r="O258" s="71">
        <v>949317655</v>
      </c>
      <c r="P258" s="72" t="s">
        <v>5247</v>
      </c>
      <c r="Q258" s="71"/>
      <c r="R258" s="73">
        <v>93401</v>
      </c>
      <c r="S258" s="73" t="s">
        <v>4906</v>
      </c>
      <c r="T258" s="74">
        <v>43917</v>
      </c>
    </row>
    <row r="259" spans="1:20" ht="45" hidden="1" customHeight="1" x14ac:dyDescent="0.2">
      <c r="A259" s="13">
        <v>7585</v>
      </c>
      <c r="B259" s="10" t="s">
        <v>5248</v>
      </c>
      <c r="C259" s="115">
        <v>651096642</v>
      </c>
      <c r="D259" s="7" t="s">
        <v>5249</v>
      </c>
      <c r="E259" s="7" t="s">
        <v>5250</v>
      </c>
      <c r="F259" s="12" t="s">
        <v>5251</v>
      </c>
      <c r="G259" s="12" t="s">
        <v>5252</v>
      </c>
      <c r="H259" s="7" t="s">
        <v>5253</v>
      </c>
      <c r="I259" s="12" t="s">
        <v>5254</v>
      </c>
      <c r="J259" s="7" t="s">
        <v>5255</v>
      </c>
      <c r="K259" s="7" t="s">
        <v>5256</v>
      </c>
      <c r="L259" s="7" t="s">
        <v>5257</v>
      </c>
      <c r="M259" s="10" t="s">
        <v>31</v>
      </c>
      <c r="N259" s="13" t="s">
        <v>271</v>
      </c>
      <c r="O259" s="13" t="s">
        <v>5258</v>
      </c>
      <c r="P259" s="14" t="s">
        <v>5259</v>
      </c>
      <c r="Q259" s="13"/>
      <c r="R259" s="14">
        <v>93401</v>
      </c>
      <c r="S259" s="14" t="s">
        <v>5260</v>
      </c>
      <c r="T259" s="16">
        <v>42306</v>
      </c>
    </row>
    <row r="260" spans="1:20" ht="45" hidden="1" customHeight="1" x14ac:dyDescent="0.2">
      <c r="A260" s="34">
        <v>7703</v>
      </c>
      <c r="B260" s="33" t="s">
        <v>5261</v>
      </c>
      <c r="C260" s="118">
        <v>651811481</v>
      </c>
      <c r="D260" s="31"/>
      <c r="E260" s="31" t="s">
        <v>5262</v>
      </c>
      <c r="F260" s="32" t="s">
        <v>5263</v>
      </c>
      <c r="G260" s="32" t="s">
        <v>5264</v>
      </c>
      <c r="H260" s="31" t="s">
        <v>5265</v>
      </c>
      <c r="I260" s="32" t="s">
        <v>3920</v>
      </c>
      <c r="J260" s="31" t="s">
        <v>5266</v>
      </c>
      <c r="K260" s="31" t="s">
        <v>5267</v>
      </c>
      <c r="L260" s="31" t="s">
        <v>5268</v>
      </c>
      <c r="M260" s="33" t="s">
        <v>2456</v>
      </c>
      <c r="N260" s="34" t="s">
        <v>5269</v>
      </c>
      <c r="O260" s="34">
        <v>964560714</v>
      </c>
      <c r="P260" s="54" t="s">
        <v>5270</v>
      </c>
      <c r="Q260" s="34"/>
      <c r="R260" s="35">
        <v>93401</v>
      </c>
      <c r="S260" s="35" t="s">
        <v>5271</v>
      </c>
      <c r="T260" s="37">
        <v>43927</v>
      </c>
    </row>
    <row r="261" spans="1:20" ht="45" hidden="1" customHeight="1" x14ac:dyDescent="0.2">
      <c r="A261" s="13">
        <v>5350</v>
      </c>
      <c r="B261" s="10" t="s">
        <v>5272</v>
      </c>
      <c r="C261" s="115">
        <v>817743005</v>
      </c>
      <c r="D261" s="7" t="s">
        <v>567</v>
      </c>
      <c r="E261" s="7" t="s">
        <v>5273</v>
      </c>
      <c r="F261" s="12" t="s">
        <v>5274</v>
      </c>
      <c r="G261" s="12" t="s">
        <v>5275</v>
      </c>
      <c r="H261" s="12" t="s">
        <v>5276</v>
      </c>
      <c r="I261" s="7" t="s">
        <v>5277</v>
      </c>
      <c r="J261" s="7" t="s">
        <v>5278</v>
      </c>
      <c r="K261" s="7" t="s">
        <v>5279</v>
      </c>
      <c r="L261" s="7" t="s">
        <v>5280</v>
      </c>
      <c r="M261" s="10" t="s">
        <v>2456</v>
      </c>
      <c r="N261" s="13" t="s">
        <v>748</v>
      </c>
      <c r="O261" s="13" t="s">
        <v>5281</v>
      </c>
      <c r="P261" s="14" t="s">
        <v>5282</v>
      </c>
      <c r="Q261" s="13"/>
      <c r="R261" s="14">
        <v>93401</v>
      </c>
      <c r="S261" s="14" t="s">
        <v>5283</v>
      </c>
      <c r="T261" s="16">
        <v>37970</v>
      </c>
    </row>
    <row r="262" spans="1:20" ht="45" hidden="1" customHeight="1" x14ac:dyDescent="0.2">
      <c r="A262" s="13">
        <v>6983</v>
      </c>
      <c r="B262" s="10" t="s">
        <v>2641</v>
      </c>
      <c r="C262" s="115">
        <v>759917405</v>
      </c>
      <c r="D262" s="7" t="s">
        <v>749</v>
      </c>
      <c r="E262" s="7" t="s">
        <v>750</v>
      </c>
      <c r="F262" s="12" t="s">
        <v>2850</v>
      </c>
      <c r="G262" s="12" t="s">
        <v>751</v>
      </c>
      <c r="H262" s="12" t="s">
        <v>2517</v>
      </c>
      <c r="I262" s="7" t="s">
        <v>55</v>
      </c>
      <c r="J262" s="7" t="s">
        <v>2851</v>
      </c>
      <c r="K262" s="7" t="s">
        <v>2518</v>
      </c>
      <c r="L262" s="7" t="s">
        <v>2515</v>
      </c>
      <c r="M262" s="10" t="s">
        <v>2453</v>
      </c>
      <c r="N262" s="13" t="s">
        <v>74</v>
      </c>
      <c r="O262" s="13" t="s">
        <v>8004</v>
      </c>
      <c r="P262" s="23" t="s">
        <v>2516</v>
      </c>
      <c r="Q262" s="13"/>
      <c r="R262" s="14">
        <v>93401</v>
      </c>
      <c r="S262" s="14" t="s">
        <v>2642</v>
      </c>
      <c r="T262" s="16">
        <v>37970</v>
      </c>
    </row>
    <row r="263" spans="1:20" ht="45" hidden="1" customHeight="1" x14ac:dyDescent="0.2">
      <c r="A263" s="13">
        <v>7344</v>
      </c>
      <c r="B263" s="10" t="s">
        <v>5284</v>
      </c>
      <c r="C263" s="115">
        <v>654426600</v>
      </c>
      <c r="D263" s="7" t="s">
        <v>565</v>
      </c>
      <c r="E263" s="7" t="s">
        <v>5285</v>
      </c>
      <c r="F263" s="12" t="s">
        <v>5286</v>
      </c>
      <c r="G263" s="12" t="s">
        <v>5287</v>
      </c>
      <c r="H263" s="12" t="s">
        <v>5288</v>
      </c>
      <c r="I263" s="7" t="s">
        <v>592</v>
      </c>
      <c r="J263" s="7" t="s">
        <v>5289</v>
      </c>
      <c r="K263" s="7" t="s">
        <v>5290</v>
      </c>
      <c r="L263" s="7" t="s">
        <v>5291</v>
      </c>
      <c r="M263" s="10" t="s">
        <v>31</v>
      </c>
      <c r="N263" s="13"/>
      <c r="O263" s="13" t="s">
        <v>5292</v>
      </c>
      <c r="P263" s="14" t="s">
        <v>5293</v>
      </c>
      <c r="Q263" s="13"/>
      <c r="R263" s="14" t="s">
        <v>52</v>
      </c>
      <c r="S263" s="14" t="s">
        <v>5294</v>
      </c>
      <c r="T263" s="16">
        <v>39113</v>
      </c>
    </row>
    <row r="264" spans="1:20" ht="45" hidden="1" customHeight="1" x14ac:dyDescent="0.2">
      <c r="A264" s="13">
        <v>7384</v>
      </c>
      <c r="B264" s="10" t="s">
        <v>5295</v>
      </c>
      <c r="C264" s="115">
        <v>715127008</v>
      </c>
      <c r="D264" s="7" t="s">
        <v>572</v>
      </c>
      <c r="E264" s="7" t="s">
        <v>5296</v>
      </c>
      <c r="F264" s="12" t="s">
        <v>5297</v>
      </c>
      <c r="G264" s="12" t="s">
        <v>5298</v>
      </c>
      <c r="H264" s="12" t="s">
        <v>5299</v>
      </c>
      <c r="I264" s="7" t="s">
        <v>592</v>
      </c>
      <c r="J264" s="7" t="s">
        <v>55</v>
      </c>
      <c r="K264" s="7" t="s">
        <v>5300</v>
      </c>
      <c r="L264" s="7" t="s">
        <v>5301</v>
      </c>
      <c r="M264" s="10" t="s">
        <v>31</v>
      </c>
      <c r="N264" s="13" t="s">
        <v>271</v>
      </c>
      <c r="O264" s="13"/>
      <c r="P264" s="14"/>
      <c r="Q264" s="13"/>
      <c r="R264" s="14">
        <v>93401</v>
      </c>
      <c r="S264" s="14" t="s">
        <v>5180</v>
      </c>
      <c r="T264" s="16">
        <v>39414</v>
      </c>
    </row>
    <row r="265" spans="1:20" ht="45" hidden="1" customHeight="1" x14ac:dyDescent="0.2">
      <c r="A265" s="13">
        <v>6780</v>
      </c>
      <c r="B265" s="10" t="s">
        <v>5302</v>
      </c>
      <c r="C265" s="115">
        <v>716223000</v>
      </c>
      <c r="D265" s="7" t="s">
        <v>567</v>
      </c>
      <c r="E265" s="7" t="s">
        <v>5303</v>
      </c>
      <c r="F265" s="7" t="s">
        <v>5304</v>
      </c>
      <c r="G265" s="12" t="s">
        <v>5305</v>
      </c>
      <c r="H265" s="12" t="s">
        <v>5306</v>
      </c>
      <c r="I265" s="7" t="s">
        <v>5307</v>
      </c>
      <c r="J265" s="7" t="s">
        <v>5308</v>
      </c>
      <c r="K265" s="7" t="s">
        <v>5309</v>
      </c>
      <c r="L265" s="7" t="s">
        <v>5310</v>
      </c>
      <c r="M265" s="10" t="s">
        <v>2452</v>
      </c>
      <c r="N265" s="13" t="s">
        <v>598</v>
      </c>
      <c r="O265" s="13"/>
      <c r="P265" s="14"/>
      <c r="Q265" s="13"/>
      <c r="R265" s="14" t="s">
        <v>470</v>
      </c>
      <c r="S265" s="14" t="s">
        <v>5311</v>
      </c>
      <c r="T265" s="16">
        <v>37970</v>
      </c>
    </row>
    <row r="266" spans="1:20" ht="45" hidden="1" customHeight="1" x14ac:dyDescent="0.2">
      <c r="A266" s="13">
        <v>7620</v>
      </c>
      <c r="B266" s="10" t="s">
        <v>752</v>
      </c>
      <c r="C266" s="115">
        <v>732384006</v>
      </c>
      <c r="D266" s="7" t="s">
        <v>565</v>
      </c>
      <c r="E266" s="7" t="s">
        <v>753</v>
      </c>
      <c r="F266" s="12" t="s">
        <v>2976</v>
      </c>
      <c r="G266" s="12" t="s">
        <v>754</v>
      </c>
      <c r="H266" s="12" t="s">
        <v>755</v>
      </c>
      <c r="I266" s="7" t="s">
        <v>756</v>
      </c>
      <c r="J266" s="7" t="s">
        <v>757</v>
      </c>
      <c r="K266" s="7" t="s">
        <v>758</v>
      </c>
      <c r="L266" s="7" t="s">
        <v>759</v>
      </c>
      <c r="M266" s="10" t="s">
        <v>31</v>
      </c>
      <c r="N266" s="13" t="s">
        <v>760</v>
      </c>
      <c r="O266" s="13" t="s">
        <v>761</v>
      </c>
      <c r="P266" s="14" t="s">
        <v>762</v>
      </c>
      <c r="Q266" s="13"/>
      <c r="R266" s="14" t="s">
        <v>241</v>
      </c>
      <c r="S266" s="14" t="s">
        <v>2643</v>
      </c>
      <c r="T266" s="16">
        <v>42688</v>
      </c>
    </row>
    <row r="267" spans="1:20" ht="45" hidden="1" customHeight="1" x14ac:dyDescent="0.2">
      <c r="A267" s="13">
        <v>7667</v>
      </c>
      <c r="B267" s="10" t="s">
        <v>5312</v>
      </c>
      <c r="C267" s="115">
        <v>650992660</v>
      </c>
      <c r="D267" s="7" t="s">
        <v>51</v>
      </c>
      <c r="E267" s="7" t="s">
        <v>5313</v>
      </c>
      <c r="F267" s="12" t="s">
        <v>5314</v>
      </c>
      <c r="G267" s="12" t="s">
        <v>5315</v>
      </c>
      <c r="H267" s="12" t="s">
        <v>5316</v>
      </c>
      <c r="I267" s="7" t="s">
        <v>301</v>
      </c>
      <c r="J267" s="7" t="s">
        <v>5317</v>
      </c>
      <c r="K267" s="7" t="s">
        <v>5318</v>
      </c>
      <c r="L267" s="7" t="s">
        <v>5319</v>
      </c>
      <c r="M267" s="10" t="s">
        <v>31</v>
      </c>
      <c r="N267" s="13" t="s">
        <v>763</v>
      </c>
      <c r="O267" s="13" t="s">
        <v>5320</v>
      </c>
      <c r="P267" s="14" t="s">
        <v>5321</v>
      </c>
      <c r="Q267" s="13"/>
      <c r="R267" s="14" t="s">
        <v>262</v>
      </c>
      <c r="S267" s="14" t="s">
        <v>4636</v>
      </c>
      <c r="T267" s="16">
        <v>43472</v>
      </c>
    </row>
    <row r="268" spans="1:20" ht="45" hidden="1" customHeight="1" x14ac:dyDescent="0.2">
      <c r="A268" s="13">
        <v>6905</v>
      </c>
      <c r="B268" s="10" t="s">
        <v>764</v>
      </c>
      <c r="C268" s="115">
        <v>702081009</v>
      </c>
      <c r="D268" s="7" t="s">
        <v>567</v>
      </c>
      <c r="E268" s="7" t="s">
        <v>765</v>
      </c>
      <c r="F268" s="12" t="s">
        <v>2526</v>
      </c>
      <c r="G268" s="12" t="s">
        <v>766</v>
      </c>
      <c r="H268" s="7" t="s">
        <v>767</v>
      </c>
      <c r="I268" s="7" t="s">
        <v>768</v>
      </c>
      <c r="J268" s="7" t="s">
        <v>769</v>
      </c>
      <c r="K268" s="7" t="s">
        <v>2527</v>
      </c>
      <c r="L268" s="7" t="s">
        <v>770</v>
      </c>
      <c r="M268" s="10" t="s">
        <v>32</v>
      </c>
      <c r="N268" s="13" t="s">
        <v>521</v>
      </c>
      <c r="O268" s="13" t="s">
        <v>771</v>
      </c>
      <c r="P268" s="14"/>
      <c r="Q268" s="13"/>
      <c r="R268" s="14">
        <v>93105</v>
      </c>
      <c r="S268" s="15" t="s">
        <v>5322</v>
      </c>
      <c r="T268" s="16">
        <v>37970</v>
      </c>
    </row>
    <row r="269" spans="1:20" ht="45" hidden="1" customHeight="1" x14ac:dyDescent="0.2">
      <c r="A269" s="13">
        <v>6862</v>
      </c>
      <c r="B269" s="10" t="s">
        <v>5323</v>
      </c>
      <c r="C269" s="115">
        <v>717538005</v>
      </c>
      <c r="D269" s="7" t="s">
        <v>567</v>
      </c>
      <c r="E269" s="7" t="s">
        <v>5324</v>
      </c>
      <c r="F269" s="12" t="s">
        <v>5325</v>
      </c>
      <c r="G269" s="12" t="s">
        <v>5326</v>
      </c>
      <c r="H269" s="12" t="s">
        <v>5327</v>
      </c>
      <c r="I269" s="7" t="s">
        <v>79</v>
      </c>
      <c r="J269" s="7" t="s">
        <v>5328</v>
      </c>
      <c r="K269" s="7" t="s">
        <v>5329</v>
      </c>
      <c r="L269" s="7" t="s">
        <v>5330</v>
      </c>
      <c r="M269" s="10" t="s">
        <v>2455</v>
      </c>
      <c r="N269" s="13" t="s">
        <v>5331</v>
      </c>
      <c r="O269" s="13" t="s">
        <v>5332</v>
      </c>
      <c r="P269" s="14"/>
      <c r="Q269" s="13"/>
      <c r="R269" s="14">
        <v>93401</v>
      </c>
      <c r="S269" s="14" t="s">
        <v>5333</v>
      </c>
      <c r="T269" s="16">
        <v>37970</v>
      </c>
    </row>
    <row r="270" spans="1:20" ht="45" hidden="1" customHeight="1" x14ac:dyDescent="0.2">
      <c r="A270" s="13">
        <v>7347</v>
      </c>
      <c r="B270" s="10" t="s">
        <v>772</v>
      </c>
      <c r="C270" s="115">
        <v>653176902</v>
      </c>
      <c r="D270" s="7" t="s">
        <v>565</v>
      </c>
      <c r="E270" s="7" t="s">
        <v>773</v>
      </c>
      <c r="F270" s="12" t="s">
        <v>2861</v>
      </c>
      <c r="G270" s="12" t="s">
        <v>774</v>
      </c>
      <c r="H270" s="12" t="s">
        <v>2862</v>
      </c>
      <c r="I270" s="7" t="s">
        <v>775</v>
      </c>
      <c r="J270" s="7" t="s">
        <v>776</v>
      </c>
      <c r="K270" s="7" t="s">
        <v>777</v>
      </c>
      <c r="L270" s="7" t="s">
        <v>778</v>
      </c>
      <c r="M270" s="10" t="s">
        <v>31</v>
      </c>
      <c r="N270" s="13" t="s">
        <v>271</v>
      </c>
      <c r="O270" s="13" t="s">
        <v>779</v>
      </c>
      <c r="P270" s="14" t="s">
        <v>780</v>
      </c>
      <c r="Q270" s="13"/>
      <c r="R270" s="14" t="s">
        <v>52</v>
      </c>
      <c r="S270" s="14" t="s">
        <v>2897</v>
      </c>
      <c r="T270" s="16">
        <v>39143</v>
      </c>
    </row>
    <row r="271" spans="1:20" ht="45" hidden="1" customHeight="1" x14ac:dyDescent="0.2">
      <c r="A271" s="13">
        <v>7606</v>
      </c>
      <c r="B271" s="10" t="s">
        <v>5334</v>
      </c>
      <c r="C271" s="115">
        <v>651137691</v>
      </c>
      <c r="D271" s="14" t="s">
        <v>5335</v>
      </c>
      <c r="E271" s="7" t="s">
        <v>5336</v>
      </c>
      <c r="F271" s="12" t="s">
        <v>5337</v>
      </c>
      <c r="G271" s="12" t="s">
        <v>5338</v>
      </c>
      <c r="H271" s="12" t="s">
        <v>5339</v>
      </c>
      <c r="I271" s="7" t="s">
        <v>5340</v>
      </c>
      <c r="J271" s="7" t="s">
        <v>5341</v>
      </c>
      <c r="K271" s="7" t="s">
        <v>5342</v>
      </c>
      <c r="L271" s="7" t="s">
        <v>5343</v>
      </c>
      <c r="M271" s="10" t="s">
        <v>226</v>
      </c>
      <c r="N271" s="13" t="s">
        <v>5344</v>
      </c>
      <c r="O271" s="13" t="s">
        <v>5345</v>
      </c>
      <c r="P271" s="14" t="s">
        <v>5346</v>
      </c>
      <c r="Q271" s="13"/>
      <c r="R271" s="14">
        <v>93401</v>
      </c>
      <c r="S271" s="14" t="s">
        <v>4658</v>
      </c>
      <c r="T271" s="16">
        <v>42489</v>
      </c>
    </row>
    <row r="272" spans="1:20" ht="45" hidden="1" customHeight="1" x14ac:dyDescent="0.2">
      <c r="A272" s="13">
        <v>7371</v>
      </c>
      <c r="B272" s="10" t="s">
        <v>5347</v>
      </c>
      <c r="C272" s="115">
        <v>652968406</v>
      </c>
      <c r="D272" s="7" t="s">
        <v>572</v>
      </c>
      <c r="E272" s="7" t="s">
        <v>5348</v>
      </c>
      <c r="F272" s="12" t="s">
        <v>5349</v>
      </c>
      <c r="G272" s="12" t="s">
        <v>5350</v>
      </c>
      <c r="H272" s="12" t="s">
        <v>5351</v>
      </c>
      <c r="I272" s="7" t="s">
        <v>5352</v>
      </c>
      <c r="J272" s="7" t="s">
        <v>5353</v>
      </c>
      <c r="K272" s="7" t="s">
        <v>5354</v>
      </c>
      <c r="L272" s="7" t="s">
        <v>5355</v>
      </c>
      <c r="M272" s="10" t="s">
        <v>31</v>
      </c>
      <c r="N272" s="13" t="s">
        <v>271</v>
      </c>
      <c r="O272" s="13" t="s">
        <v>5356</v>
      </c>
      <c r="P272" s="14"/>
      <c r="Q272" s="13"/>
      <c r="R272" s="14">
        <v>93401</v>
      </c>
      <c r="S272" s="14" t="s">
        <v>5357</v>
      </c>
      <c r="T272" s="16">
        <v>39322</v>
      </c>
    </row>
    <row r="273" spans="1:20" ht="45" hidden="1" customHeight="1" x14ac:dyDescent="0.2">
      <c r="A273" s="13">
        <v>7658</v>
      </c>
      <c r="B273" s="10" t="s">
        <v>781</v>
      </c>
      <c r="C273" s="115">
        <v>650964950</v>
      </c>
      <c r="D273" s="7" t="s">
        <v>565</v>
      </c>
      <c r="E273" s="7" t="s">
        <v>782</v>
      </c>
      <c r="F273" s="12" t="s">
        <v>783</v>
      </c>
      <c r="G273" s="12" t="s">
        <v>784</v>
      </c>
      <c r="H273" s="12" t="s">
        <v>785</v>
      </c>
      <c r="I273" s="7" t="s">
        <v>786</v>
      </c>
      <c r="J273" s="7" t="s">
        <v>787</v>
      </c>
      <c r="K273" s="7" t="s">
        <v>788</v>
      </c>
      <c r="L273" s="7" t="s">
        <v>2460</v>
      </c>
      <c r="M273" s="10" t="s">
        <v>2454</v>
      </c>
      <c r="N273" s="13" t="s">
        <v>790</v>
      </c>
      <c r="O273" s="13"/>
      <c r="P273" s="14" t="s">
        <v>789</v>
      </c>
      <c r="Q273" s="13"/>
      <c r="R273" s="14" t="s">
        <v>52</v>
      </c>
      <c r="S273" s="15" t="s">
        <v>3085</v>
      </c>
      <c r="T273" s="16">
        <v>43374</v>
      </c>
    </row>
    <row r="274" spans="1:20" ht="45" hidden="1" customHeight="1" x14ac:dyDescent="0.2">
      <c r="A274" s="13">
        <v>7036</v>
      </c>
      <c r="B274" s="10" t="s">
        <v>791</v>
      </c>
      <c r="C274" s="115" t="s">
        <v>3372</v>
      </c>
      <c r="D274" s="7" t="s">
        <v>567</v>
      </c>
      <c r="E274" s="7" t="s">
        <v>792</v>
      </c>
      <c r="F274" s="17" t="s">
        <v>5358</v>
      </c>
      <c r="G274" s="12" t="s">
        <v>793</v>
      </c>
      <c r="H274" s="12" t="s">
        <v>794</v>
      </c>
      <c r="I274" s="7" t="s">
        <v>795</v>
      </c>
      <c r="J274" s="7" t="s">
        <v>796</v>
      </c>
      <c r="K274" s="7" t="s">
        <v>797</v>
      </c>
      <c r="L274" s="7" t="s">
        <v>799</v>
      </c>
      <c r="M274" s="10" t="s">
        <v>31</v>
      </c>
      <c r="N274" s="13" t="s">
        <v>801</v>
      </c>
      <c r="O274" s="13" t="s">
        <v>800</v>
      </c>
      <c r="P274" s="14" t="s">
        <v>798</v>
      </c>
      <c r="Q274" s="13"/>
      <c r="R274" s="14" t="s">
        <v>569</v>
      </c>
      <c r="S274" s="14" t="s">
        <v>2896</v>
      </c>
      <c r="T274" s="16">
        <v>37970</v>
      </c>
    </row>
    <row r="275" spans="1:20" ht="45" hidden="1" customHeight="1" x14ac:dyDescent="0.2">
      <c r="A275" s="13">
        <v>7396</v>
      </c>
      <c r="B275" s="10" t="s">
        <v>5359</v>
      </c>
      <c r="C275" s="115">
        <v>653401507</v>
      </c>
      <c r="D275" s="7" t="s">
        <v>565</v>
      </c>
      <c r="E275" s="7" t="s">
        <v>5360</v>
      </c>
      <c r="F275" s="12" t="s">
        <v>5361</v>
      </c>
      <c r="G275" s="12" t="s">
        <v>5362</v>
      </c>
      <c r="H275" s="12" t="s">
        <v>5363</v>
      </c>
      <c r="I275" s="7" t="s">
        <v>79</v>
      </c>
      <c r="J275" s="7" t="s">
        <v>5364</v>
      </c>
      <c r="K275" s="7" t="s">
        <v>5365</v>
      </c>
      <c r="L275" s="10" t="s">
        <v>5366</v>
      </c>
      <c r="M275" s="10" t="s">
        <v>226</v>
      </c>
      <c r="N275" s="13" t="s">
        <v>5367</v>
      </c>
      <c r="O275" s="13" t="s">
        <v>5368</v>
      </c>
      <c r="P275" s="14" t="s">
        <v>5369</v>
      </c>
      <c r="Q275" s="13"/>
      <c r="R275" s="14" t="s">
        <v>52</v>
      </c>
      <c r="S275" s="14" t="s">
        <v>5370</v>
      </c>
      <c r="T275" s="16">
        <v>39616</v>
      </c>
    </row>
    <row r="276" spans="1:20" ht="45" hidden="1" customHeight="1" x14ac:dyDescent="0.2">
      <c r="A276" s="13">
        <v>4250</v>
      </c>
      <c r="B276" s="10" t="s">
        <v>802</v>
      </c>
      <c r="C276" s="115" t="s">
        <v>3366</v>
      </c>
      <c r="D276" s="7" t="s">
        <v>572</v>
      </c>
      <c r="E276" s="7" t="s">
        <v>803</v>
      </c>
      <c r="F276" s="12" t="s">
        <v>3106</v>
      </c>
      <c r="G276" s="12" t="s">
        <v>804</v>
      </c>
      <c r="H276" s="10" t="s">
        <v>3107</v>
      </c>
      <c r="I276" s="7" t="s">
        <v>184</v>
      </c>
      <c r="J276" s="7" t="s">
        <v>3108</v>
      </c>
      <c r="K276" s="7" t="s">
        <v>2975</v>
      </c>
      <c r="L276" s="7" t="s">
        <v>805</v>
      </c>
      <c r="M276" s="7" t="s">
        <v>31</v>
      </c>
      <c r="N276" s="13" t="s">
        <v>300</v>
      </c>
      <c r="O276" s="13" t="s">
        <v>806</v>
      </c>
      <c r="P276" s="14"/>
      <c r="Q276" s="13"/>
      <c r="R276" s="14">
        <v>93401</v>
      </c>
      <c r="S276" s="15" t="s">
        <v>5371</v>
      </c>
      <c r="T276" s="16">
        <v>37970</v>
      </c>
    </row>
    <row r="277" spans="1:20" ht="45" hidden="1" customHeight="1" x14ac:dyDescent="0.2">
      <c r="A277" s="13">
        <v>4300</v>
      </c>
      <c r="B277" s="10" t="s">
        <v>807</v>
      </c>
      <c r="C277" s="115" t="s">
        <v>3367</v>
      </c>
      <c r="D277" s="7" t="s">
        <v>567</v>
      </c>
      <c r="E277" s="7" t="s">
        <v>808</v>
      </c>
      <c r="F277" s="12" t="s">
        <v>2952</v>
      </c>
      <c r="G277" s="12" t="s">
        <v>809</v>
      </c>
      <c r="H277" s="12" t="s">
        <v>2804</v>
      </c>
      <c r="I277" s="7" t="s">
        <v>2145</v>
      </c>
      <c r="J277" s="18">
        <v>43622</v>
      </c>
      <c r="K277" s="7" t="s">
        <v>2805</v>
      </c>
      <c r="L277" s="7" t="s">
        <v>810</v>
      </c>
      <c r="M277" s="10" t="s">
        <v>2457</v>
      </c>
      <c r="N277" s="13" t="s">
        <v>812</v>
      </c>
      <c r="O277" s="13" t="s">
        <v>811</v>
      </c>
      <c r="P277" s="14" t="s">
        <v>2803</v>
      </c>
      <c r="Q277" s="13"/>
      <c r="R277" s="14">
        <v>93401</v>
      </c>
      <c r="S277" s="15" t="s">
        <v>5372</v>
      </c>
      <c r="T277" s="16">
        <v>37970</v>
      </c>
    </row>
    <row r="278" spans="1:20" ht="45" hidden="1" customHeight="1" x14ac:dyDescent="0.2">
      <c r="A278" s="59">
        <v>7697</v>
      </c>
      <c r="B278" s="58" t="s">
        <v>5373</v>
      </c>
      <c r="C278" s="122">
        <v>651907179</v>
      </c>
      <c r="D278" s="55"/>
      <c r="E278" s="55" t="s">
        <v>5374</v>
      </c>
      <c r="F278" s="57" t="s">
        <v>5375</v>
      </c>
      <c r="G278" s="57" t="s">
        <v>5376</v>
      </c>
      <c r="H278" s="57" t="s">
        <v>5377</v>
      </c>
      <c r="I278" s="55" t="s">
        <v>566</v>
      </c>
      <c r="J278" s="75" t="s">
        <v>5378</v>
      </c>
      <c r="K278" s="55" t="s">
        <v>5379</v>
      </c>
      <c r="L278" s="55" t="s">
        <v>5380</v>
      </c>
      <c r="M278" s="58" t="s">
        <v>226</v>
      </c>
      <c r="N278" s="59" t="s">
        <v>164</v>
      </c>
      <c r="O278" s="59" t="s">
        <v>5381</v>
      </c>
      <c r="P278" s="60" t="s">
        <v>5382</v>
      </c>
      <c r="Q278" s="59"/>
      <c r="R278" s="61">
        <v>93401</v>
      </c>
      <c r="S278" s="61" t="s">
        <v>4499</v>
      </c>
      <c r="T278" s="62">
        <v>43887</v>
      </c>
    </row>
    <row r="279" spans="1:20" ht="45" hidden="1" customHeight="1" x14ac:dyDescent="0.2">
      <c r="A279" s="13">
        <v>6860</v>
      </c>
      <c r="B279" s="10" t="s">
        <v>5383</v>
      </c>
      <c r="C279" s="115">
        <v>710993009</v>
      </c>
      <c r="D279" s="7" t="s">
        <v>567</v>
      </c>
      <c r="E279" s="7" t="s">
        <v>5384</v>
      </c>
      <c r="F279" s="12" t="s">
        <v>5385</v>
      </c>
      <c r="G279" s="12" t="s">
        <v>5386</v>
      </c>
      <c r="H279" s="12" t="s">
        <v>5387</v>
      </c>
      <c r="I279" s="7" t="s">
        <v>5388</v>
      </c>
      <c r="J279" s="7" t="s">
        <v>5389</v>
      </c>
      <c r="K279" s="7" t="s">
        <v>5390</v>
      </c>
      <c r="L279" s="7" t="s">
        <v>5391</v>
      </c>
      <c r="M279" s="13" t="s">
        <v>31</v>
      </c>
      <c r="N279" s="13" t="s">
        <v>539</v>
      </c>
      <c r="O279" s="13" t="s">
        <v>5392</v>
      </c>
      <c r="P279" s="14"/>
      <c r="Q279" s="13"/>
      <c r="R279" s="14" t="s">
        <v>52</v>
      </c>
      <c r="S279" s="14" t="s">
        <v>5393</v>
      </c>
      <c r="T279" s="16">
        <v>37970</v>
      </c>
    </row>
    <row r="280" spans="1:20" ht="45" hidden="1" customHeight="1" x14ac:dyDescent="0.2">
      <c r="A280" s="13">
        <v>6560</v>
      </c>
      <c r="B280" s="10" t="s">
        <v>813</v>
      </c>
      <c r="C280" s="115">
        <v>716569004</v>
      </c>
      <c r="D280" s="7" t="s">
        <v>567</v>
      </c>
      <c r="E280" s="7" t="s">
        <v>814</v>
      </c>
      <c r="F280" s="12" t="s">
        <v>2929</v>
      </c>
      <c r="G280" s="12" t="s">
        <v>815</v>
      </c>
      <c r="H280" s="12" t="s">
        <v>2930</v>
      </c>
      <c r="I280" s="7" t="s">
        <v>816</v>
      </c>
      <c r="J280" s="7" t="s">
        <v>817</v>
      </c>
      <c r="K280" s="7" t="s">
        <v>818</v>
      </c>
      <c r="L280" s="7" t="s">
        <v>819</v>
      </c>
      <c r="M280" s="13" t="s">
        <v>31</v>
      </c>
      <c r="N280" s="13" t="s">
        <v>760</v>
      </c>
      <c r="O280" s="13"/>
      <c r="P280" s="14"/>
      <c r="Q280" s="13"/>
      <c r="R280" s="14">
        <v>93105</v>
      </c>
      <c r="S280" s="14" t="s">
        <v>2960</v>
      </c>
      <c r="T280" s="16">
        <v>37970</v>
      </c>
    </row>
    <row r="281" spans="1:20" ht="45" hidden="1" customHeight="1" x14ac:dyDescent="0.2">
      <c r="A281" s="13">
        <v>7157</v>
      </c>
      <c r="B281" s="10" t="s">
        <v>5394</v>
      </c>
      <c r="C281" s="115">
        <v>718144000</v>
      </c>
      <c r="D281" s="7" t="s">
        <v>4707</v>
      </c>
      <c r="E281" s="7" t="s">
        <v>5395</v>
      </c>
      <c r="F281" s="12" t="s">
        <v>5396</v>
      </c>
      <c r="G281" s="12" t="s">
        <v>5397</v>
      </c>
      <c r="H281" s="12" t="s">
        <v>5398</v>
      </c>
      <c r="I281" s="7" t="s">
        <v>5399</v>
      </c>
      <c r="J281" s="7" t="s">
        <v>5400</v>
      </c>
      <c r="K281" s="7" t="s">
        <v>5401</v>
      </c>
      <c r="L281" s="7" t="s">
        <v>5402</v>
      </c>
      <c r="M281" s="10" t="s">
        <v>31</v>
      </c>
      <c r="N281" s="13" t="s">
        <v>5403</v>
      </c>
      <c r="O281" s="13"/>
      <c r="P281" s="14"/>
      <c r="Q281" s="13"/>
      <c r="R281" s="14" t="s">
        <v>52</v>
      </c>
      <c r="S281" s="14" t="s">
        <v>5404</v>
      </c>
      <c r="T281" s="16">
        <v>38429</v>
      </c>
    </row>
    <row r="282" spans="1:20" ht="45" hidden="1" customHeight="1" x14ac:dyDescent="0.2">
      <c r="A282" s="13">
        <v>6470</v>
      </c>
      <c r="B282" s="10" t="s">
        <v>820</v>
      </c>
      <c r="C282" s="115">
        <v>716316009</v>
      </c>
      <c r="D282" s="7" t="s">
        <v>567</v>
      </c>
      <c r="E282" s="7" t="s">
        <v>821</v>
      </c>
      <c r="F282" s="12" t="s">
        <v>2437</v>
      </c>
      <c r="G282" s="12" t="s">
        <v>822</v>
      </c>
      <c r="H282" s="12" t="s">
        <v>2438</v>
      </c>
      <c r="I282" s="7" t="s">
        <v>823</v>
      </c>
      <c r="J282" s="7" t="s">
        <v>2166</v>
      </c>
      <c r="K282" s="7" t="s">
        <v>824</v>
      </c>
      <c r="L282" s="7" t="s">
        <v>2487</v>
      </c>
      <c r="M282" s="10" t="s">
        <v>31</v>
      </c>
      <c r="N282" s="13" t="s">
        <v>271</v>
      </c>
      <c r="O282" s="13"/>
      <c r="P282" s="14" t="s">
        <v>2167</v>
      </c>
      <c r="Q282" s="13"/>
      <c r="R282" s="14">
        <v>93401</v>
      </c>
      <c r="S282" s="14" t="s">
        <v>2439</v>
      </c>
      <c r="T282" s="16">
        <v>37970</v>
      </c>
    </row>
    <row r="283" spans="1:20" ht="45" hidden="1" customHeight="1" x14ac:dyDescent="0.2">
      <c r="A283" s="13">
        <v>7059</v>
      </c>
      <c r="B283" s="10" t="s">
        <v>5405</v>
      </c>
      <c r="C283" s="115">
        <v>730513003</v>
      </c>
      <c r="D283" s="7" t="s">
        <v>567</v>
      </c>
      <c r="E283" s="7" t="s">
        <v>5406</v>
      </c>
      <c r="F283" s="12" t="s">
        <v>5407</v>
      </c>
      <c r="G283" s="12" t="s">
        <v>5408</v>
      </c>
      <c r="H283" s="12" t="s">
        <v>5409</v>
      </c>
      <c r="I283" s="7" t="s">
        <v>5410</v>
      </c>
      <c r="J283" s="7" t="s">
        <v>5411</v>
      </c>
      <c r="K283" s="7" t="s">
        <v>55</v>
      </c>
      <c r="L283" s="7" t="s">
        <v>5412</v>
      </c>
      <c r="M283" s="10" t="s">
        <v>31</v>
      </c>
      <c r="N283" s="13" t="s">
        <v>271</v>
      </c>
      <c r="O283" s="13"/>
      <c r="P283" s="14"/>
      <c r="Q283" s="13"/>
      <c r="R283" s="14">
        <v>93401</v>
      </c>
      <c r="S283" s="14" t="s">
        <v>5413</v>
      </c>
      <c r="T283" s="16">
        <v>37970</v>
      </c>
    </row>
    <row r="284" spans="1:20" ht="45" hidden="1" customHeight="1" x14ac:dyDescent="0.2">
      <c r="A284" s="13">
        <v>7165</v>
      </c>
      <c r="B284" s="10" t="s">
        <v>5414</v>
      </c>
      <c r="C284" s="115">
        <v>759522508</v>
      </c>
      <c r="D284" s="7" t="s">
        <v>567</v>
      </c>
      <c r="E284" s="7" t="s">
        <v>5415</v>
      </c>
      <c r="F284" s="12" t="s">
        <v>5416</v>
      </c>
      <c r="G284" s="12" t="s">
        <v>5417</v>
      </c>
      <c r="H284" s="12" t="s">
        <v>5418</v>
      </c>
      <c r="I284" s="7" t="s">
        <v>5419</v>
      </c>
      <c r="J284" s="7" t="s">
        <v>5420</v>
      </c>
      <c r="K284" s="7" t="s">
        <v>5421</v>
      </c>
      <c r="L284" s="7" t="s">
        <v>5422</v>
      </c>
      <c r="M284" s="10" t="s">
        <v>31</v>
      </c>
      <c r="N284" s="13" t="s">
        <v>825</v>
      </c>
      <c r="O284" s="13"/>
      <c r="P284" s="14"/>
      <c r="Q284" s="13"/>
      <c r="R284" s="14">
        <v>93401</v>
      </c>
      <c r="S284" s="14" t="s">
        <v>5423</v>
      </c>
      <c r="T284" s="16">
        <v>38449</v>
      </c>
    </row>
    <row r="285" spans="1:20" ht="45" hidden="1" customHeight="1" x14ac:dyDescent="0.2">
      <c r="A285" s="13">
        <v>4400</v>
      </c>
      <c r="B285" s="10" t="s">
        <v>826</v>
      </c>
      <c r="C285" s="115">
        <v>702358000</v>
      </c>
      <c r="D285" s="7" t="s">
        <v>567</v>
      </c>
      <c r="E285" s="7" t="s">
        <v>827</v>
      </c>
      <c r="F285" s="12" t="s">
        <v>828</v>
      </c>
      <c r="G285" s="12" t="s">
        <v>829</v>
      </c>
      <c r="H285" s="12" t="s">
        <v>2784</v>
      </c>
      <c r="I285" s="7" t="s">
        <v>830</v>
      </c>
      <c r="J285" s="7" t="s">
        <v>831</v>
      </c>
      <c r="K285" s="7" t="s">
        <v>2785</v>
      </c>
      <c r="L285" s="7" t="s">
        <v>8005</v>
      </c>
      <c r="M285" s="10" t="s">
        <v>31</v>
      </c>
      <c r="N285" s="13" t="s">
        <v>833</v>
      </c>
      <c r="O285" s="13" t="s">
        <v>832</v>
      </c>
      <c r="P285" s="23" t="s">
        <v>3050</v>
      </c>
      <c r="Q285" s="13"/>
      <c r="R285" s="14" t="s">
        <v>834</v>
      </c>
      <c r="S285" s="15" t="s">
        <v>5424</v>
      </c>
      <c r="T285" s="16">
        <v>37970</v>
      </c>
    </row>
    <row r="286" spans="1:20" ht="45" hidden="1" customHeight="1" x14ac:dyDescent="0.2">
      <c r="A286" s="13">
        <v>7656</v>
      </c>
      <c r="B286" s="10" t="s">
        <v>5425</v>
      </c>
      <c r="C286" s="115">
        <v>651086930</v>
      </c>
      <c r="D286" s="7" t="s">
        <v>565</v>
      </c>
      <c r="E286" s="7" t="s">
        <v>5426</v>
      </c>
      <c r="F286" s="12" t="s">
        <v>5427</v>
      </c>
      <c r="G286" s="12" t="s">
        <v>5428</v>
      </c>
      <c r="H286" s="12" t="s">
        <v>5429</v>
      </c>
      <c r="I286" s="7" t="s">
        <v>5430</v>
      </c>
      <c r="J286" s="7" t="s">
        <v>5431</v>
      </c>
      <c r="K286" s="7" t="s">
        <v>5432</v>
      </c>
      <c r="L286" s="7" t="s">
        <v>5433</v>
      </c>
      <c r="M286" s="10" t="s">
        <v>31</v>
      </c>
      <c r="N286" s="13" t="s">
        <v>5434</v>
      </c>
      <c r="O286" s="13" t="s">
        <v>5435</v>
      </c>
      <c r="P286" s="14" t="s">
        <v>5436</v>
      </c>
      <c r="Q286" s="13"/>
      <c r="R286" s="14" t="s">
        <v>262</v>
      </c>
      <c r="S286" s="14" t="s">
        <v>3881</v>
      </c>
      <c r="T286" s="16">
        <v>43357</v>
      </c>
    </row>
    <row r="287" spans="1:20" ht="45" hidden="1" customHeight="1" x14ac:dyDescent="0.2">
      <c r="A287" s="13">
        <v>7124</v>
      </c>
      <c r="B287" s="10" t="s">
        <v>5437</v>
      </c>
      <c r="C287" s="115">
        <v>739296005</v>
      </c>
      <c r="D287" s="7" t="s">
        <v>567</v>
      </c>
      <c r="E287" s="7" t="s">
        <v>5438</v>
      </c>
      <c r="F287" s="12" t="s">
        <v>5439</v>
      </c>
      <c r="G287" s="12" t="s">
        <v>5440</v>
      </c>
      <c r="H287" s="12" t="s">
        <v>5441</v>
      </c>
      <c r="I287" s="7" t="s">
        <v>5442</v>
      </c>
      <c r="J287" s="7" t="s">
        <v>5443</v>
      </c>
      <c r="K287" s="7" t="s">
        <v>5444</v>
      </c>
      <c r="L287" s="7" t="s">
        <v>5445</v>
      </c>
      <c r="M287" s="13" t="s">
        <v>224</v>
      </c>
      <c r="N287" s="13" t="s">
        <v>5446</v>
      </c>
      <c r="O287" s="13"/>
      <c r="P287" s="14"/>
      <c r="Q287" s="13"/>
      <c r="R287" s="14" t="s">
        <v>470</v>
      </c>
      <c r="S287" s="14" t="s">
        <v>5447</v>
      </c>
      <c r="T287" s="16">
        <v>37970</v>
      </c>
    </row>
    <row r="288" spans="1:20" ht="45" hidden="1" customHeight="1" x14ac:dyDescent="0.2">
      <c r="A288" s="13">
        <v>7574</v>
      </c>
      <c r="B288" s="10" t="s">
        <v>835</v>
      </c>
      <c r="C288" s="115">
        <v>650856899</v>
      </c>
      <c r="D288" s="7" t="s">
        <v>565</v>
      </c>
      <c r="E288" s="7" t="s">
        <v>836</v>
      </c>
      <c r="F288" s="12" t="s">
        <v>2799</v>
      </c>
      <c r="G288" s="12" t="s">
        <v>837</v>
      </c>
      <c r="H288" s="12" t="s">
        <v>838</v>
      </c>
      <c r="I288" s="7" t="s">
        <v>638</v>
      </c>
      <c r="J288" s="7" t="s">
        <v>55</v>
      </c>
      <c r="K288" s="7" t="s">
        <v>839</v>
      </c>
      <c r="L288" s="7" t="s">
        <v>2461</v>
      </c>
      <c r="M288" s="10" t="s">
        <v>2454</v>
      </c>
      <c r="N288" s="13" t="s">
        <v>842</v>
      </c>
      <c r="O288" s="13" t="s">
        <v>841</v>
      </c>
      <c r="P288" s="14" t="s">
        <v>840</v>
      </c>
      <c r="Q288" s="13"/>
      <c r="R288" s="14">
        <v>93401</v>
      </c>
      <c r="S288" s="14" t="s">
        <v>2755</v>
      </c>
      <c r="T288" s="16">
        <v>42202</v>
      </c>
    </row>
    <row r="289" spans="1:20" ht="45" hidden="1" customHeight="1" x14ac:dyDescent="0.2">
      <c r="A289" s="13">
        <v>6922</v>
      </c>
      <c r="B289" s="10" t="s">
        <v>5448</v>
      </c>
      <c r="C289" s="115">
        <v>723236002</v>
      </c>
      <c r="D289" s="7" t="s">
        <v>4814</v>
      </c>
      <c r="E289" s="7" t="s">
        <v>5449</v>
      </c>
      <c r="F289" s="12" t="s">
        <v>5450</v>
      </c>
      <c r="G289" s="12" t="s">
        <v>5451</v>
      </c>
      <c r="H289" s="12" t="s">
        <v>5452</v>
      </c>
      <c r="I289" s="7" t="s">
        <v>5453</v>
      </c>
      <c r="J289" s="7" t="s">
        <v>5454</v>
      </c>
      <c r="K289" s="7" t="s">
        <v>5455</v>
      </c>
      <c r="L289" s="7" t="s">
        <v>5456</v>
      </c>
      <c r="M289" s="10" t="s">
        <v>31</v>
      </c>
      <c r="N289" s="13" t="s">
        <v>673</v>
      </c>
      <c r="O289" s="13" t="s">
        <v>5457</v>
      </c>
      <c r="P289" s="14" t="s">
        <v>5458</v>
      </c>
      <c r="Q289" s="13"/>
      <c r="R289" s="14">
        <v>93401</v>
      </c>
      <c r="S289" s="14" t="s">
        <v>5459</v>
      </c>
      <c r="T289" s="16">
        <v>37970</v>
      </c>
    </row>
    <row r="290" spans="1:20" ht="45" hidden="1" customHeight="1" x14ac:dyDescent="0.2">
      <c r="A290" s="13">
        <v>4425</v>
      </c>
      <c r="B290" s="10" t="s">
        <v>843</v>
      </c>
      <c r="C290" s="115">
        <v>711789006</v>
      </c>
      <c r="D290" s="7" t="s">
        <v>567</v>
      </c>
      <c r="E290" s="7" t="s">
        <v>844</v>
      </c>
      <c r="F290" s="12" t="s">
        <v>2849</v>
      </c>
      <c r="G290" s="12" t="s">
        <v>843</v>
      </c>
      <c r="H290" s="12" t="s">
        <v>845</v>
      </c>
      <c r="I290" s="7" t="s">
        <v>846</v>
      </c>
      <c r="J290" s="7" t="s">
        <v>847</v>
      </c>
      <c r="K290" s="7" t="s">
        <v>848</v>
      </c>
      <c r="L290" s="7" t="s">
        <v>850</v>
      </c>
      <c r="M290" s="10" t="s">
        <v>31</v>
      </c>
      <c r="N290" s="13" t="s">
        <v>852</v>
      </c>
      <c r="O290" s="13" t="s">
        <v>851</v>
      </c>
      <c r="P290" s="14" t="s">
        <v>849</v>
      </c>
      <c r="Q290" s="13"/>
      <c r="R290" s="14">
        <v>93401</v>
      </c>
      <c r="S290" s="14" t="s">
        <v>2895</v>
      </c>
      <c r="T290" s="16">
        <v>37970</v>
      </c>
    </row>
    <row r="291" spans="1:20" ht="45" hidden="1" customHeight="1" x14ac:dyDescent="0.2">
      <c r="A291" s="13">
        <v>7004</v>
      </c>
      <c r="B291" s="10" t="s">
        <v>853</v>
      </c>
      <c r="C291" s="115">
        <v>716904008</v>
      </c>
      <c r="D291" s="7" t="s">
        <v>567</v>
      </c>
      <c r="E291" s="7" t="s">
        <v>854</v>
      </c>
      <c r="F291" s="12" t="s">
        <v>855</v>
      </c>
      <c r="G291" s="12" t="s">
        <v>856</v>
      </c>
      <c r="H291" s="12" t="s">
        <v>2430</v>
      </c>
      <c r="I291" s="7" t="s">
        <v>857</v>
      </c>
      <c r="J291" s="7" t="s">
        <v>858</v>
      </c>
      <c r="K291" s="7" t="s">
        <v>859</v>
      </c>
      <c r="L291" s="7" t="s">
        <v>861</v>
      </c>
      <c r="M291" s="10" t="s">
        <v>31</v>
      </c>
      <c r="N291" s="13" t="s">
        <v>863</v>
      </c>
      <c r="O291" s="13" t="s">
        <v>862</v>
      </c>
      <c r="P291" s="14" t="s">
        <v>860</v>
      </c>
      <c r="Q291" s="13"/>
      <c r="R291" s="14">
        <v>93401</v>
      </c>
      <c r="S291" s="15" t="s">
        <v>3086</v>
      </c>
      <c r="T291" s="16">
        <v>37970</v>
      </c>
    </row>
    <row r="292" spans="1:20" ht="45" hidden="1" customHeight="1" x14ac:dyDescent="0.2">
      <c r="A292" s="13">
        <v>7329</v>
      </c>
      <c r="B292" s="10" t="s">
        <v>5460</v>
      </c>
      <c r="C292" s="115">
        <v>655563601</v>
      </c>
      <c r="D292" s="7" t="s">
        <v>749</v>
      </c>
      <c r="E292" s="7" t="s">
        <v>5461</v>
      </c>
      <c r="F292" s="12" t="s">
        <v>756</v>
      </c>
      <c r="G292" s="12" t="s">
        <v>5462</v>
      </c>
      <c r="H292" s="12" t="s">
        <v>5463</v>
      </c>
      <c r="I292" s="7" t="s">
        <v>5464</v>
      </c>
      <c r="J292" s="7" t="s">
        <v>5465</v>
      </c>
      <c r="K292" s="7" t="s">
        <v>5466</v>
      </c>
      <c r="L292" s="7" t="s">
        <v>5467</v>
      </c>
      <c r="M292" s="10" t="s">
        <v>2454</v>
      </c>
      <c r="N292" s="13" t="s">
        <v>864</v>
      </c>
      <c r="O292" s="13"/>
      <c r="P292" s="14"/>
      <c r="Q292" s="13"/>
      <c r="R292" s="14">
        <v>93401</v>
      </c>
      <c r="S292" s="14" t="s">
        <v>5468</v>
      </c>
      <c r="T292" s="16">
        <v>38911</v>
      </c>
    </row>
    <row r="293" spans="1:20" ht="45" hidden="1" customHeight="1" x14ac:dyDescent="0.2">
      <c r="A293" s="59">
        <v>7698</v>
      </c>
      <c r="B293" s="58" t="s">
        <v>5469</v>
      </c>
      <c r="C293" s="122">
        <v>651884764</v>
      </c>
      <c r="D293" s="55"/>
      <c r="E293" s="55" t="s">
        <v>5470</v>
      </c>
      <c r="F293" s="57" t="s">
        <v>5471</v>
      </c>
      <c r="G293" s="57" t="s">
        <v>5472</v>
      </c>
      <c r="H293" s="57" t="s">
        <v>5473</v>
      </c>
      <c r="I293" s="55" t="s">
        <v>5474</v>
      </c>
      <c r="J293" s="55"/>
      <c r="K293" s="55" t="s">
        <v>5475</v>
      </c>
      <c r="L293" s="55" t="s">
        <v>5476</v>
      </c>
      <c r="M293" s="58" t="s">
        <v>2455</v>
      </c>
      <c r="N293" s="59" t="s">
        <v>372</v>
      </c>
      <c r="O293" s="59" t="s">
        <v>5477</v>
      </c>
      <c r="P293" s="61" t="s">
        <v>5478</v>
      </c>
      <c r="Q293" s="59"/>
      <c r="R293" s="61">
        <v>93401</v>
      </c>
      <c r="S293" s="61" t="s">
        <v>5479</v>
      </c>
      <c r="T293" s="62">
        <v>43893</v>
      </c>
    </row>
    <row r="294" spans="1:20" ht="45" hidden="1" customHeight="1" x14ac:dyDescent="0.2">
      <c r="A294" s="59">
        <v>7709</v>
      </c>
      <c r="B294" s="58" t="s">
        <v>5480</v>
      </c>
      <c r="C294" s="122">
        <v>651935121</v>
      </c>
      <c r="D294" s="55"/>
      <c r="E294" s="55" t="s">
        <v>5481</v>
      </c>
      <c r="F294" s="57" t="s">
        <v>5482</v>
      </c>
      <c r="G294" s="57" t="s">
        <v>5483</v>
      </c>
      <c r="H294" s="57" t="s">
        <v>5484</v>
      </c>
      <c r="I294" s="55" t="s">
        <v>3920</v>
      </c>
      <c r="J294" s="55" t="s">
        <v>5485</v>
      </c>
      <c r="K294" s="55" t="s">
        <v>5486</v>
      </c>
      <c r="L294" s="55" t="s">
        <v>5487</v>
      </c>
      <c r="M294" s="58" t="s">
        <v>2474</v>
      </c>
      <c r="N294" s="59" t="s">
        <v>302</v>
      </c>
      <c r="O294" s="59" t="s">
        <v>5488</v>
      </c>
      <c r="P294" s="61" t="s">
        <v>5489</v>
      </c>
      <c r="Q294" s="59"/>
      <c r="R294" s="61">
        <v>93401</v>
      </c>
      <c r="S294" s="61" t="s">
        <v>3926</v>
      </c>
      <c r="T294" s="62">
        <v>44034</v>
      </c>
    </row>
    <row r="295" spans="1:20" ht="45" hidden="1" customHeight="1" x14ac:dyDescent="0.2">
      <c r="A295" s="13">
        <v>7437</v>
      </c>
      <c r="B295" s="10" t="s">
        <v>5490</v>
      </c>
      <c r="C295" s="115">
        <v>650224140</v>
      </c>
      <c r="D295" s="7" t="s">
        <v>567</v>
      </c>
      <c r="E295" s="7" t="s">
        <v>5491</v>
      </c>
      <c r="F295" s="12" t="s">
        <v>5492</v>
      </c>
      <c r="G295" s="12" t="s">
        <v>5493</v>
      </c>
      <c r="H295" s="7" t="s">
        <v>5494</v>
      </c>
      <c r="I295" s="7" t="s">
        <v>5495</v>
      </c>
      <c r="J295" s="7" t="s">
        <v>5496</v>
      </c>
      <c r="K295" s="7" t="s">
        <v>5497</v>
      </c>
      <c r="L295" s="7" t="s">
        <v>5498</v>
      </c>
      <c r="M295" s="10" t="s">
        <v>31</v>
      </c>
      <c r="N295" s="13" t="s">
        <v>5499</v>
      </c>
      <c r="O295" s="13" t="s">
        <v>5500</v>
      </c>
      <c r="P295" s="14" t="s">
        <v>5501</v>
      </c>
      <c r="Q295" s="13"/>
      <c r="R295" s="14" t="s">
        <v>162</v>
      </c>
      <c r="S295" s="14" t="s">
        <v>5502</v>
      </c>
      <c r="T295" s="16">
        <v>40522</v>
      </c>
    </row>
    <row r="296" spans="1:20" ht="45" hidden="1" customHeight="1" x14ac:dyDescent="0.2">
      <c r="A296" s="13">
        <v>7387</v>
      </c>
      <c r="B296" s="10" t="s">
        <v>5503</v>
      </c>
      <c r="C296" s="115">
        <v>650617207</v>
      </c>
      <c r="D296" s="7" t="s">
        <v>565</v>
      </c>
      <c r="E296" s="7" t="s">
        <v>5504</v>
      </c>
      <c r="F296" s="12" t="s">
        <v>5505</v>
      </c>
      <c r="G296" s="12" t="s">
        <v>5506</v>
      </c>
      <c r="H296" s="12" t="s">
        <v>5507</v>
      </c>
      <c r="I296" s="7" t="s">
        <v>4664</v>
      </c>
      <c r="J296" s="7" t="s">
        <v>5508</v>
      </c>
      <c r="K296" s="7" t="s">
        <v>5509</v>
      </c>
      <c r="L296" s="7" t="s">
        <v>5510</v>
      </c>
      <c r="M296" s="10" t="s">
        <v>2458</v>
      </c>
      <c r="N296" s="13" t="s">
        <v>398</v>
      </c>
      <c r="O296" s="13" t="s">
        <v>5511</v>
      </c>
      <c r="P296" s="14"/>
      <c r="Q296" s="13"/>
      <c r="R296" s="14" t="s">
        <v>52</v>
      </c>
      <c r="S296" s="14" t="s">
        <v>5512</v>
      </c>
      <c r="T296" s="16">
        <v>39444</v>
      </c>
    </row>
    <row r="297" spans="1:20" ht="45" hidden="1" customHeight="1" x14ac:dyDescent="0.2">
      <c r="A297" s="13">
        <v>7053</v>
      </c>
      <c r="B297" s="10" t="s">
        <v>865</v>
      </c>
      <c r="C297" s="115">
        <v>724210007</v>
      </c>
      <c r="D297" s="7" t="s">
        <v>565</v>
      </c>
      <c r="E297" s="7" t="s">
        <v>866</v>
      </c>
      <c r="F297" s="12" t="s">
        <v>867</v>
      </c>
      <c r="G297" s="12" t="s">
        <v>868</v>
      </c>
      <c r="H297" s="12" t="s">
        <v>869</v>
      </c>
      <c r="I297" s="7" t="s">
        <v>870</v>
      </c>
      <c r="J297" s="7" t="s">
        <v>871</v>
      </c>
      <c r="K297" s="7" t="s">
        <v>872</v>
      </c>
      <c r="L297" s="7" t="s">
        <v>874</v>
      </c>
      <c r="M297" s="10" t="s">
        <v>31</v>
      </c>
      <c r="N297" s="13" t="s">
        <v>538</v>
      </c>
      <c r="O297" s="13"/>
      <c r="P297" s="14" t="s">
        <v>873</v>
      </c>
      <c r="Q297" s="13"/>
      <c r="R297" s="14">
        <v>93401</v>
      </c>
      <c r="S297" s="15" t="s">
        <v>3069</v>
      </c>
      <c r="T297" s="16">
        <v>37970</v>
      </c>
    </row>
    <row r="298" spans="1:20" ht="45" hidden="1" customHeight="1" x14ac:dyDescent="0.2">
      <c r="A298" s="13">
        <v>7692</v>
      </c>
      <c r="B298" s="10" t="s">
        <v>5513</v>
      </c>
      <c r="C298" s="115">
        <v>651883474</v>
      </c>
      <c r="D298" s="7"/>
      <c r="E298" s="7" t="s">
        <v>5514</v>
      </c>
      <c r="F298" s="12" t="s">
        <v>5515</v>
      </c>
      <c r="G298" s="12" t="s">
        <v>5516</v>
      </c>
      <c r="H298" s="12" t="s">
        <v>5517</v>
      </c>
      <c r="I298" s="7" t="s">
        <v>5518</v>
      </c>
      <c r="J298" s="18" t="s">
        <v>5519</v>
      </c>
      <c r="K298" s="7" t="s">
        <v>5520</v>
      </c>
      <c r="L298" s="7" t="s">
        <v>5521</v>
      </c>
      <c r="M298" s="10" t="s">
        <v>226</v>
      </c>
      <c r="N298" s="13" t="s">
        <v>280</v>
      </c>
      <c r="O298" s="13" t="s">
        <v>5522</v>
      </c>
      <c r="P298" s="14" t="s">
        <v>5523</v>
      </c>
      <c r="Q298" s="13"/>
      <c r="R298" s="14">
        <v>93401</v>
      </c>
      <c r="S298" s="14" t="s">
        <v>5524</v>
      </c>
      <c r="T298" s="16">
        <v>43802</v>
      </c>
    </row>
    <row r="299" spans="1:20" ht="45" hidden="1" customHeight="1" x14ac:dyDescent="0.2">
      <c r="A299" s="13">
        <v>7012</v>
      </c>
      <c r="B299" s="10" t="s">
        <v>5525</v>
      </c>
      <c r="C299" s="115">
        <v>720266008</v>
      </c>
      <c r="D299" s="7" t="s">
        <v>582</v>
      </c>
      <c r="E299" s="7" t="s">
        <v>5526</v>
      </c>
      <c r="F299" s="12" t="s">
        <v>5527</v>
      </c>
      <c r="G299" s="12" t="s">
        <v>5528</v>
      </c>
      <c r="H299" s="12" t="s">
        <v>5529</v>
      </c>
      <c r="I299" s="7" t="s">
        <v>5530</v>
      </c>
      <c r="J299" s="7" t="s">
        <v>55</v>
      </c>
      <c r="K299" s="7" t="s">
        <v>5531</v>
      </c>
      <c r="L299" s="7" t="s">
        <v>5532</v>
      </c>
      <c r="M299" s="10" t="s">
        <v>31</v>
      </c>
      <c r="N299" s="13" t="s">
        <v>428</v>
      </c>
      <c r="O299" s="13"/>
      <c r="P299" s="14" t="s">
        <v>5533</v>
      </c>
      <c r="Q299" s="13"/>
      <c r="R299" s="14">
        <v>93401</v>
      </c>
      <c r="S299" s="14" t="s">
        <v>5534</v>
      </c>
      <c r="T299" s="16">
        <v>37970</v>
      </c>
    </row>
    <row r="300" spans="1:20" ht="45" hidden="1" customHeight="1" x14ac:dyDescent="0.2">
      <c r="A300" s="13">
        <v>5950</v>
      </c>
      <c r="B300" s="10" t="s">
        <v>875</v>
      </c>
      <c r="C300" s="115">
        <v>708401005</v>
      </c>
      <c r="D300" s="7" t="s">
        <v>565</v>
      </c>
      <c r="E300" s="7" t="s">
        <v>876</v>
      </c>
      <c r="F300" s="19" t="s">
        <v>2529</v>
      </c>
      <c r="G300" s="12" t="s">
        <v>877</v>
      </c>
      <c r="H300" s="12" t="s">
        <v>878</v>
      </c>
      <c r="I300" s="7" t="s">
        <v>879</v>
      </c>
      <c r="J300" s="7" t="s">
        <v>880</v>
      </c>
      <c r="K300" s="7" t="s">
        <v>881</v>
      </c>
      <c r="L300" s="7" t="s">
        <v>883</v>
      </c>
      <c r="M300" s="10" t="s">
        <v>226</v>
      </c>
      <c r="N300" s="13" t="s">
        <v>87</v>
      </c>
      <c r="O300" s="13" t="s">
        <v>884</v>
      </c>
      <c r="P300" s="14" t="s">
        <v>882</v>
      </c>
      <c r="Q300" s="13"/>
      <c r="R300" s="14" t="s">
        <v>52</v>
      </c>
      <c r="S300" s="15" t="s">
        <v>3065</v>
      </c>
      <c r="T300" s="16">
        <v>37970</v>
      </c>
    </row>
    <row r="301" spans="1:20" ht="45" hidden="1" customHeight="1" x14ac:dyDescent="0.2">
      <c r="A301" s="13">
        <v>4450</v>
      </c>
      <c r="B301" s="10" t="s">
        <v>885</v>
      </c>
      <c r="C301" s="115">
        <v>706786007</v>
      </c>
      <c r="D301" s="7" t="s">
        <v>567</v>
      </c>
      <c r="E301" s="7" t="s">
        <v>886</v>
      </c>
      <c r="F301" s="12" t="s">
        <v>2910</v>
      </c>
      <c r="G301" s="12" t="s">
        <v>887</v>
      </c>
      <c r="H301" s="12" t="s">
        <v>2911</v>
      </c>
      <c r="I301" s="7" t="s">
        <v>888</v>
      </c>
      <c r="J301" s="7" t="s">
        <v>889</v>
      </c>
      <c r="K301" s="7" t="s">
        <v>890</v>
      </c>
      <c r="L301" s="7" t="s">
        <v>892</v>
      </c>
      <c r="M301" s="10" t="s">
        <v>31</v>
      </c>
      <c r="N301" s="13" t="s">
        <v>300</v>
      </c>
      <c r="O301" s="13"/>
      <c r="P301" s="14" t="s">
        <v>891</v>
      </c>
      <c r="Q301" s="13"/>
      <c r="R301" s="14">
        <v>93401</v>
      </c>
      <c r="S301" s="14" t="s">
        <v>2900</v>
      </c>
      <c r="T301" s="16">
        <v>37970</v>
      </c>
    </row>
    <row r="302" spans="1:20" ht="45" hidden="1" customHeight="1" x14ac:dyDescent="0.2">
      <c r="A302" s="13">
        <v>4500</v>
      </c>
      <c r="B302" s="10" t="s">
        <v>5535</v>
      </c>
      <c r="C302" s="115">
        <v>700966003</v>
      </c>
      <c r="D302" s="7" t="s">
        <v>565</v>
      </c>
      <c r="E302" s="7" t="s">
        <v>5536</v>
      </c>
      <c r="F302" s="12" t="s">
        <v>5537</v>
      </c>
      <c r="G302" s="12" t="s">
        <v>5538</v>
      </c>
      <c r="H302" s="12" t="s">
        <v>5539</v>
      </c>
      <c r="I302" s="7" t="s">
        <v>5540</v>
      </c>
      <c r="J302" s="7" t="s">
        <v>5541</v>
      </c>
      <c r="K302" s="7" t="s">
        <v>5542</v>
      </c>
      <c r="L302" s="7" t="s">
        <v>5543</v>
      </c>
      <c r="M302" s="10" t="s">
        <v>31</v>
      </c>
      <c r="N302" s="13" t="s">
        <v>662</v>
      </c>
      <c r="O302" s="13"/>
      <c r="P302" s="14"/>
      <c r="Q302" s="13"/>
      <c r="R302" s="14">
        <v>93401</v>
      </c>
      <c r="S302" s="14" t="s">
        <v>5544</v>
      </c>
      <c r="T302" s="16">
        <v>37970</v>
      </c>
    </row>
    <row r="303" spans="1:20" ht="45" hidden="1" customHeight="1" x14ac:dyDescent="0.2">
      <c r="A303" s="13">
        <v>7663</v>
      </c>
      <c r="B303" s="10" t="s">
        <v>5545</v>
      </c>
      <c r="C303" s="115">
        <v>651018846</v>
      </c>
      <c r="D303" s="7" t="s">
        <v>565</v>
      </c>
      <c r="E303" s="7" t="s">
        <v>5546</v>
      </c>
      <c r="F303" s="12" t="s">
        <v>5547</v>
      </c>
      <c r="G303" s="12" t="s">
        <v>5548</v>
      </c>
      <c r="H303" s="12" t="s">
        <v>5549</v>
      </c>
      <c r="I303" s="7" t="s">
        <v>301</v>
      </c>
      <c r="J303" s="7" t="s">
        <v>5550</v>
      </c>
      <c r="K303" s="7" t="s">
        <v>5551</v>
      </c>
      <c r="L303" s="7" t="s">
        <v>5552</v>
      </c>
      <c r="M303" s="10" t="s">
        <v>31</v>
      </c>
      <c r="N303" s="13" t="s">
        <v>271</v>
      </c>
      <c r="O303" s="13" t="s">
        <v>5553</v>
      </c>
      <c r="P303" s="14" t="s">
        <v>5554</v>
      </c>
      <c r="Q303" s="13"/>
      <c r="R303" s="14" t="s">
        <v>262</v>
      </c>
      <c r="S303" s="14" t="s">
        <v>5555</v>
      </c>
      <c r="T303" s="16">
        <v>43416</v>
      </c>
    </row>
    <row r="304" spans="1:20" ht="45" hidden="1" customHeight="1" x14ac:dyDescent="0.2">
      <c r="A304" s="13">
        <v>7655</v>
      </c>
      <c r="B304" s="10" t="s">
        <v>893</v>
      </c>
      <c r="C304" s="115">
        <v>652942806</v>
      </c>
      <c r="D304" s="7" t="s">
        <v>567</v>
      </c>
      <c r="E304" s="7" t="s">
        <v>894</v>
      </c>
      <c r="F304" s="12" t="s">
        <v>895</v>
      </c>
      <c r="G304" s="12" t="s">
        <v>896</v>
      </c>
      <c r="H304" s="12" t="s">
        <v>897</v>
      </c>
      <c r="I304" s="7" t="s">
        <v>898</v>
      </c>
      <c r="J304" s="7" t="s">
        <v>899</v>
      </c>
      <c r="K304" s="7" t="s">
        <v>900</v>
      </c>
      <c r="L304" s="7" t="s">
        <v>901</v>
      </c>
      <c r="M304" s="10" t="s">
        <v>31</v>
      </c>
      <c r="N304" s="13" t="s">
        <v>902</v>
      </c>
      <c r="O304" s="13" t="s">
        <v>903</v>
      </c>
      <c r="P304" s="14" t="s">
        <v>904</v>
      </c>
      <c r="Q304" s="13"/>
      <c r="R304" s="14" t="s">
        <v>569</v>
      </c>
      <c r="S304" s="15" t="s">
        <v>3053</v>
      </c>
      <c r="T304" s="16">
        <v>43353</v>
      </c>
    </row>
    <row r="305" spans="1:20" ht="45" hidden="1" customHeight="1" x14ac:dyDescent="0.2">
      <c r="A305" s="13">
        <v>7647</v>
      </c>
      <c r="B305" s="10" t="s">
        <v>5556</v>
      </c>
      <c r="C305" s="115" t="s">
        <v>8021</v>
      </c>
      <c r="D305" s="7" t="s">
        <v>567</v>
      </c>
      <c r="E305" s="7" t="s">
        <v>5557</v>
      </c>
      <c r="F305" s="12" t="s">
        <v>5558</v>
      </c>
      <c r="G305" s="12" t="s">
        <v>5559</v>
      </c>
      <c r="H305" s="12" t="s">
        <v>5560</v>
      </c>
      <c r="I305" s="7" t="s">
        <v>4664</v>
      </c>
      <c r="J305" s="7" t="s">
        <v>5561</v>
      </c>
      <c r="K305" s="7" t="s">
        <v>5562</v>
      </c>
      <c r="L305" s="7" t="s">
        <v>5563</v>
      </c>
      <c r="M305" s="10" t="s">
        <v>224</v>
      </c>
      <c r="N305" s="13" t="s">
        <v>905</v>
      </c>
      <c r="O305" s="13" t="s">
        <v>5564</v>
      </c>
      <c r="P305" s="14" t="s">
        <v>5565</v>
      </c>
      <c r="Q305" s="13"/>
      <c r="R305" s="14" t="s">
        <v>569</v>
      </c>
      <c r="S305" s="14" t="s">
        <v>5566</v>
      </c>
      <c r="T305" s="16">
        <v>43196</v>
      </c>
    </row>
    <row r="306" spans="1:20" ht="45" hidden="1" customHeight="1" x14ac:dyDescent="0.2">
      <c r="A306" s="13">
        <v>7691</v>
      </c>
      <c r="B306" s="10" t="s">
        <v>5567</v>
      </c>
      <c r="C306" s="115">
        <v>651539544</v>
      </c>
      <c r="D306" s="7"/>
      <c r="E306" s="7" t="s">
        <v>5568</v>
      </c>
      <c r="F306" s="12" t="s">
        <v>5569</v>
      </c>
      <c r="G306" s="12" t="s">
        <v>5570</v>
      </c>
      <c r="H306" s="12" t="s">
        <v>5571</v>
      </c>
      <c r="I306" s="7" t="s">
        <v>612</v>
      </c>
      <c r="J306" s="18">
        <v>43095</v>
      </c>
      <c r="K306" s="7" t="s">
        <v>5572</v>
      </c>
      <c r="L306" s="7" t="s">
        <v>5573</v>
      </c>
      <c r="M306" s="10" t="s">
        <v>90</v>
      </c>
      <c r="N306" s="13" t="s">
        <v>252</v>
      </c>
      <c r="O306" s="13">
        <v>582262569</v>
      </c>
      <c r="P306" s="23" t="s">
        <v>5574</v>
      </c>
      <c r="Q306" s="13"/>
      <c r="R306" s="14">
        <v>93401</v>
      </c>
      <c r="S306" s="14" t="s">
        <v>4086</v>
      </c>
      <c r="T306" s="16">
        <v>43798</v>
      </c>
    </row>
    <row r="307" spans="1:20" ht="45" hidden="1" customHeight="1" x14ac:dyDescent="0.2">
      <c r="A307" s="13">
        <v>7478</v>
      </c>
      <c r="B307" s="10" t="s">
        <v>906</v>
      </c>
      <c r="C307" s="115">
        <v>650450957</v>
      </c>
      <c r="D307" s="7" t="s">
        <v>907</v>
      </c>
      <c r="E307" s="7" t="s">
        <v>908</v>
      </c>
      <c r="F307" s="12" t="s">
        <v>2519</v>
      </c>
      <c r="G307" s="12" t="s">
        <v>909</v>
      </c>
      <c r="H307" s="12" t="s">
        <v>2523</v>
      </c>
      <c r="I307" s="7" t="s">
        <v>910</v>
      </c>
      <c r="J307" s="7" t="s">
        <v>2525</v>
      </c>
      <c r="K307" s="7" t="s">
        <v>2524</v>
      </c>
      <c r="L307" s="7" t="s">
        <v>2520</v>
      </c>
      <c r="M307" s="10" t="s">
        <v>31</v>
      </c>
      <c r="N307" s="13" t="s">
        <v>833</v>
      </c>
      <c r="O307" s="13" t="s">
        <v>2521</v>
      </c>
      <c r="P307" s="14" t="s">
        <v>2522</v>
      </c>
      <c r="Q307" s="13"/>
      <c r="R307" s="14" t="s">
        <v>162</v>
      </c>
      <c r="S307" s="14" t="s">
        <v>2645</v>
      </c>
      <c r="T307" s="16">
        <v>41411</v>
      </c>
    </row>
    <row r="308" spans="1:20" ht="45" hidden="1" customHeight="1" x14ac:dyDescent="0.2">
      <c r="A308" s="13">
        <v>4550</v>
      </c>
      <c r="B308" s="10" t="s">
        <v>911</v>
      </c>
      <c r="C308" s="115">
        <v>700155609</v>
      </c>
      <c r="D308" s="7" t="s">
        <v>567</v>
      </c>
      <c r="E308" s="7" t="s">
        <v>912</v>
      </c>
      <c r="F308" s="12" t="s">
        <v>913</v>
      </c>
      <c r="G308" s="12" t="s">
        <v>914</v>
      </c>
      <c r="H308" s="12" t="s">
        <v>915</v>
      </c>
      <c r="I308" s="7" t="s">
        <v>916</v>
      </c>
      <c r="J308" s="7" t="s">
        <v>917</v>
      </c>
      <c r="K308" s="7" t="s">
        <v>918</v>
      </c>
      <c r="L308" s="7" t="s">
        <v>919</v>
      </c>
      <c r="M308" s="10" t="s">
        <v>226</v>
      </c>
      <c r="N308" s="13" t="s">
        <v>87</v>
      </c>
      <c r="O308" s="13" t="s">
        <v>920</v>
      </c>
      <c r="P308" s="14" t="s">
        <v>921</v>
      </c>
      <c r="Q308" s="13"/>
      <c r="R308" s="14">
        <v>93401</v>
      </c>
      <c r="S308" s="14" t="s">
        <v>2894</v>
      </c>
      <c r="T308" s="16">
        <v>37970</v>
      </c>
    </row>
    <row r="309" spans="1:20" ht="45" hidden="1" customHeight="1" x14ac:dyDescent="0.2">
      <c r="A309" s="13">
        <v>7685</v>
      </c>
      <c r="B309" s="10" t="s">
        <v>5575</v>
      </c>
      <c r="C309" s="115">
        <v>651838118</v>
      </c>
      <c r="D309" s="7"/>
      <c r="E309" s="7" t="s">
        <v>5576</v>
      </c>
      <c r="F309" s="12" t="s">
        <v>5577</v>
      </c>
      <c r="G309" s="12" t="s">
        <v>5578</v>
      </c>
      <c r="H309" s="12" t="s">
        <v>5579</v>
      </c>
      <c r="I309" s="7" t="s">
        <v>3920</v>
      </c>
      <c r="J309" s="7" t="s">
        <v>5580</v>
      </c>
      <c r="K309" s="7" t="s">
        <v>5581</v>
      </c>
      <c r="L309" s="7" t="s">
        <v>5582</v>
      </c>
      <c r="M309" s="10" t="s">
        <v>2453</v>
      </c>
      <c r="N309" s="13" t="s">
        <v>74</v>
      </c>
      <c r="O309" s="13">
        <v>56994420699</v>
      </c>
      <c r="P309" s="23" t="s">
        <v>5583</v>
      </c>
      <c r="Q309" s="13"/>
      <c r="R309" s="14">
        <v>93401</v>
      </c>
      <c r="S309" s="14" t="s">
        <v>4778</v>
      </c>
      <c r="T309" s="16">
        <v>43686</v>
      </c>
    </row>
    <row r="310" spans="1:20" ht="45" hidden="1" customHeight="1" x14ac:dyDescent="0.2">
      <c r="A310" s="13">
        <v>7611</v>
      </c>
      <c r="B310" s="10" t="s">
        <v>5584</v>
      </c>
      <c r="C310" s="115">
        <v>651163854</v>
      </c>
      <c r="D310" s="7" t="s">
        <v>567</v>
      </c>
      <c r="E310" s="7" t="s">
        <v>5585</v>
      </c>
      <c r="F310" s="12" t="s">
        <v>5586</v>
      </c>
      <c r="G310" s="12" t="s">
        <v>5587</v>
      </c>
      <c r="H310" s="12" t="s">
        <v>5588</v>
      </c>
      <c r="I310" s="7" t="s">
        <v>5254</v>
      </c>
      <c r="J310" s="7" t="s">
        <v>5589</v>
      </c>
      <c r="K310" s="7" t="s">
        <v>5590</v>
      </c>
      <c r="L310" s="7" t="s">
        <v>5591</v>
      </c>
      <c r="M310" s="10" t="s">
        <v>31</v>
      </c>
      <c r="N310" s="13" t="s">
        <v>539</v>
      </c>
      <c r="O310" s="13" t="s">
        <v>5592</v>
      </c>
      <c r="P310" s="14" t="s">
        <v>5593</v>
      </c>
      <c r="Q310" s="13"/>
      <c r="R310" s="14" t="s">
        <v>30</v>
      </c>
      <c r="S310" s="14" t="s">
        <v>5594</v>
      </c>
      <c r="T310" s="16">
        <v>42543</v>
      </c>
    </row>
    <row r="311" spans="1:20" ht="45" hidden="1" customHeight="1" x14ac:dyDescent="0.2">
      <c r="A311" s="13">
        <v>4600</v>
      </c>
      <c r="B311" s="10" t="s">
        <v>5595</v>
      </c>
      <c r="C311" s="115">
        <v>700122808</v>
      </c>
      <c r="D311" s="7" t="s">
        <v>567</v>
      </c>
      <c r="E311" s="7" t="s">
        <v>5596</v>
      </c>
      <c r="F311" s="12" t="s">
        <v>5597</v>
      </c>
      <c r="G311" s="12" t="s">
        <v>5598</v>
      </c>
      <c r="H311" s="12" t="s">
        <v>5599</v>
      </c>
      <c r="I311" s="7" t="s">
        <v>5600</v>
      </c>
      <c r="J311" s="7" t="s">
        <v>5601</v>
      </c>
      <c r="K311" s="7" t="s">
        <v>5602</v>
      </c>
      <c r="L311" s="7" t="s">
        <v>5603</v>
      </c>
      <c r="M311" s="10" t="s">
        <v>31</v>
      </c>
      <c r="N311" s="13" t="s">
        <v>662</v>
      </c>
      <c r="O311" s="13"/>
      <c r="P311" s="14" t="s">
        <v>5604</v>
      </c>
      <c r="Q311" s="13"/>
      <c r="R311" s="14" t="s">
        <v>569</v>
      </c>
      <c r="S311" s="14" t="s">
        <v>5605</v>
      </c>
      <c r="T311" s="16">
        <v>37970</v>
      </c>
    </row>
    <row r="312" spans="1:20" ht="45" hidden="1" customHeight="1" x14ac:dyDescent="0.2">
      <c r="A312" s="13">
        <v>7497</v>
      </c>
      <c r="B312" s="10" t="s">
        <v>922</v>
      </c>
      <c r="C312" s="115" t="s">
        <v>3391</v>
      </c>
      <c r="D312" s="7" t="s">
        <v>567</v>
      </c>
      <c r="E312" s="7" t="s">
        <v>923</v>
      </c>
      <c r="F312" s="8" t="s">
        <v>2530</v>
      </c>
      <c r="G312" s="12" t="s">
        <v>924</v>
      </c>
      <c r="H312" s="12" t="s">
        <v>925</v>
      </c>
      <c r="I312" s="7" t="s">
        <v>926</v>
      </c>
      <c r="J312" s="7" t="s">
        <v>927</v>
      </c>
      <c r="K312" s="7" t="s">
        <v>2534</v>
      </c>
      <c r="L312" s="7" t="s">
        <v>2531</v>
      </c>
      <c r="M312" s="10" t="s">
        <v>31</v>
      </c>
      <c r="N312" s="13" t="s">
        <v>801</v>
      </c>
      <c r="O312" s="13" t="s">
        <v>2532</v>
      </c>
      <c r="P312" s="14" t="s">
        <v>2533</v>
      </c>
      <c r="Q312" s="13"/>
      <c r="R312" s="14" t="s">
        <v>30</v>
      </c>
      <c r="S312" s="14" t="s">
        <v>2646</v>
      </c>
      <c r="T312" s="16">
        <v>41676</v>
      </c>
    </row>
    <row r="313" spans="1:20" ht="45" hidden="1" customHeight="1" x14ac:dyDescent="0.2">
      <c r="A313" s="13">
        <v>7477</v>
      </c>
      <c r="B313" s="10" t="s">
        <v>5606</v>
      </c>
      <c r="C313" s="115">
        <v>650634667</v>
      </c>
      <c r="D313" s="7" t="s">
        <v>565</v>
      </c>
      <c r="E313" s="7" t="s">
        <v>5607</v>
      </c>
      <c r="F313" s="12" t="s">
        <v>5608</v>
      </c>
      <c r="G313" s="12" t="s">
        <v>5609</v>
      </c>
      <c r="H313" s="12" t="s">
        <v>5610</v>
      </c>
      <c r="I313" s="7" t="s">
        <v>5611</v>
      </c>
      <c r="J313" s="7"/>
      <c r="K313" s="7" t="s">
        <v>5612</v>
      </c>
      <c r="L313" s="10" t="s">
        <v>5613</v>
      </c>
      <c r="M313" s="10" t="s">
        <v>31</v>
      </c>
      <c r="N313" s="13" t="s">
        <v>5614</v>
      </c>
      <c r="O313" s="13" t="s">
        <v>5615</v>
      </c>
      <c r="P313" s="14" t="s">
        <v>5616</v>
      </c>
      <c r="Q313" s="13"/>
      <c r="R313" s="14">
        <v>93401</v>
      </c>
      <c r="S313" s="14" t="s">
        <v>5617</v>
      </c>
      <c r="T313" s="16">
        <v>41396</v>
      </c>
    </row>
    <row r="314" spans="1:20" ht="45" hidden="1" customHeight="1" x14ac:dyDescent="0.2">
      <c r="A314" s="13">
        <v>7340</v>
      </c>
      <c r="B314" s="10" t="s">
        <v>5618</v>
      </c>
      <c r="C314" s="115">
        <v>727718001</v>
      </c>
      <c r="D314" s="7" t="s">
        <v>565</v>
      </c>
      <c r="E314" s="7" t="s">
        <v>5619</v>
      </c>
      <c r="F314" s="12" t="s">
        <v>5620</v>
      </c>
      <c r="G314" s="12" t="s">
        <v>5621</v>
      </c>
      <c r="H314" s="12" t="s">
        <v>5622</v>
      </c>
      <c r="I314" s="7" t="s">
        <v>5623</v>
      </c>
      <c r="J314" s="7" t="s">
        <v>5624</v>
      </c>
      <c r="K314" s="7" t="s">
        <v>5625</v>
      </c>
      <c r="L314" s="7" t="s">
        <v>5626</v>
      </c>
      <c r="M314" s="10" t="s">
        <v>31</v>
      </c>
      <c r="N314" s="13" t="s">
        <v>5627</v>
      </c>
      <c r="O314" s="13" t="s">
        <v>5628</v>
      </c>
      <c r="P314" s="14"/>
      <c r="Q314" s="13"/>
      <c r="R314" s="14" t="s">
        <v>52</v>
      </c>
      <c r="S314" s="14" t="s">
        <v>5629</v>
      </c>
      <c r="T314" s="16">
        <v>39052</v>
      </c>
    </row>
    <row r="315" spans="1:20" ht="45" hidden="1" customHeight="1" x14ac:dyDescent="0.2">
      <c r="A315" s="13">
        <v>7327</v>
      </c>
      <c r="B315" s="10" t="s">
        <v>5630</v>
      </c>
      <c r="C315" s="115">
        <v>651391008</v>
      </c>
      <c r="D315" s="7" t="s">
        <v>5631</v>
      </c>
      <c r="E315" s="7" t="s">
        <v>5632</v>
      </c>
      <c r="F315" s="12" t="s">
        <v>5633</v>
      </c>
      <c r="G315" s="12" t="s">
        <v>5634</v>
      </c>
      <c r="H315" s="12" t="s">
        <v>5635</v>
      </c>
      <c r="I315" s="7" t="s">
        <v>5636</v>
      </c>
      <c r="J315" s="7" t="s">
        <v>5637</v>
      </c>
      <c r="K315" s="7" t="s">
        <v>5638</v>
      </c>
      <c r="L315" s="7" t="s">
        <v>5639</v>
      </c>
      <c r="M315" s="10" t="s">
        <v>31</v>
      </c>
      <c r="N315" s="13" t="s">
        <v>5640</v>
      </c>
      <c r="O315" s="13"/>
      <c r="P315" s="14"/>
      <c r="Q315" s="13"/>
      <c r="R315" s="14" t="s">
        <v>470</v>
      </c>
      <c r="S315" s="14" t="s">
        <v>5641</v>
      </c>
      <c r="T315" s="16">
        <v>38905</v>
      </c>
    </row>
    <row r="316" spans="1:20" ht="45" hidden="1" customHeight="1" x14ac:dyDescent="0.2">
      <c r="A316" s="13">
        <v>7178</v>
      </c>
      <c r="B316" s="10" t="s">
        <v>5642</v>
      </c>
      <c r="C316" s="115">
        <v>748762000</v>
      </c>
      <c r="D316" s="7" t="s">
        <v>749</v>
      </c>
      <c r="E316" s="7" t="s">
        <v>5643</v>
      </c>
      <c r="F316" s="12" t="s">
        <v>26</v>
      </c>
      <c r="G316" s="12" t="s">
        <v>5644</v>
      </c>
      <c r="H316" s="12" t="s">
        <v>5645</v>
      </c>
      <c r="I316" s="7" t="s">
        <v>5646</v>
      </c>
      <c r="J316" s="7" t="s">
        <v>5647</v>
      </c>
      <c r="K316" s="7" t="s">
        <v>5648</v>
      </c>
      <c r="L316" s="7" t="s">
        <v>5649</v>
      </c>
      <c r="M316" s="10" t="s">
        <v>31</v>
      </c>
      <c r="N316" s="13" t="s">
        <v>5650</v>
      </c>
      <c r="O316" s="13" t="s">
        <v>5651</v>
      </c>
      <c r="P316" s="14"/>
      <c r="Q316" s="13"/>
      <c r="R316" s="14">
        <v>93401</v>
      </c>
      <c r="S316" s="14" t="s">
        <v>5652</v>
      </c>
      <c r="T316" s="16">
        <v>38600</v>
      </c>
    </row>
    <row r="317" spans="1:20" ht="45" hidden="1" customHeight="1" x14ac:dyDescent="0.2">
      <c r="A317" s="13">
        <v>6959</v>
      </c>
      <c r="B317" s="10" t="s">
        <v>928</v>
      </c>
      <c r="C317" s="115">
        <v>727783008</v>
      </c>
      <c r="D317" s="7" t="s">
        <v>929</v>
      </c>
      <c r="E317" s="7" t="s">
        <v>930</v>
      </c>
      <c r="F317" s="12" t="s">
        <v>2730</v>
      </c>
      <c r="G317" s="12" t="s">
        <v>931</v>
      </c>
      <c r="H317" s="12" t="s">
        <v>2731</v>
      </c>
      <c r="I317" s="7" t="s">
        <v>932</v>
      </c>
      <c r="J317" s="7" t="s">
        <v>2733</v>
      </c>
      <c r="K317" s="7" t="s">
        <v>2764</v>
      </c>
      <c r="L317" s="7" t="s">
        <v>933</v>
      </c>
      <c r="M317" s="10" t="s">
        <v>31</v>
      </c>
      <c r="N317" s="13" t="s">
        <v>934</v>
      </c>
      <c r="O317" s="13"/>
      <c r="P317" s="14" t="s">
        <v>2732</v>
      </c>
      <c r="Q317" s="13"/>
      <c r="R317" s="14">
        <v>93401</v>
      </c>
      <c r="S317" s="15" t="s">
        <v>3055</v>
      </c>
      <c r="T317" s="16">
        <v>37970</v>
      </c>
    </row>
    <row r="318" spans="1:20" ht="45" hidden="1" customHeight="1" x14ac:dyDescent="0.2">
      <c r="A318" s="13">
        <v>7618</v>
      </c>
      <c r="B318" s="10" t="s">
        <v>5653</v>
      </c>
      <c r="C318" s="115">
        <v>653380682</v>
      </c>
      <c r="D318" s="7" t="s">
        <v>565</v>
      </c>
      <c r="E318" s="7" t="s">
        <v>5654</v>
      </c>
      <c r="F318" s="12" t="s">
        <v>5655</v>
      </c>
      <c r="G318" s="12" t="s">
        <v>5656</v>
      </c>
      <c r="H318" s="12" t="s">
        <v>5657</v>
      </c>
      <c r="I318" s="7" t="s">
        <v>721</v>
      </c>
      <c r="J318" s="18">
        <v>43556</v>
      </c>
      <c r="K318" s="7" t="s">
        <v>5658</v>
      </c>
      <c r="L318" s="7" t="s">
        <v>5659</v>
      </c>
      <c r="M318" s="10" t="s">
        <v>31</v>
      </c>
      <c r="N318" s="13" t="s">
        <v>5660</v>
      </c>
      <c r="O318" s="13" t="s">
        <v>5661</v>
      </c>
      <c r="P318" s="14" t="s">
        <v>5662</v>
      </c>
      <c r="Q318" s="13"/>
      <c r="R318" s="14">
        <v>93401</v>
      </c>
      <c r="S318" s="14" t="s">
        <v>5663</v>
      </c>
      <c r="T318" s="16">
        <v>42646</v>
      </c>
    </row>
    <row r="319" spans="1:20" ht="45" hidden="1" customHeight="1" x14ac:dyDescent="0.2">
      <c r="A319" s="13">
        <v>7675</v>
      </c>
      <c r="B319" s="10" t="s">
        <v>5664</v>
      </c>
      <c r="C319" s="125" t="s">
        <v>8022</v>
      </c>
      <c r="D319" s="7" t="s">
        <v>5665</v>
      </c>
      <c r="E319" s="7" t="s">
        <v>5666</v>
      </c>
      <c r="F319" s="7" t="s">
        <v>55</v>
      </c>
      <c r="G319" s="12" t="s">
        <v>5667</v>
      </c>
      <c r="H319" s="12" t="s">
        <v>5668</v>
      </c>
      <c r="I319" s="7" t="s">
        <v>4483</v>
      </c>
      <c r="J319" s="7" t="s">
        <v>5669</v>
      </c>
      <c r="K319" s="7" t="s">
        <v>5670</v>
      </c>
      <c r="L319" s="7" t="s">
        <v>5671</v>
      </c>
      <c r="M319" s="10" t="s">
        <v>31</v>
      </c>
      <c r="N319" s="13" t="s">
        <v>429</v>
      </c>
      <c r="O319" s="13" t="s">
        <v>5672</v>
      </c>
      <c r="P319" s="23" t="s">
        <v>5673</v>
      </c>
      <c r="Q319" s="13"/>
      <c r="R319" s="14" t="s">
        <v>445</v>
      </c>
      <c r="S319" s="14" t="s">
        <v>5674</v>
      </c>
      <c r="T319" s="16">
        <v>43570</v>
      </c>
    </row>
    <row r="320" spans="1:20" ht="45" hidden="1" customHeight="1" x14ac:dyDescent="0.2">
      <c r="A320" s="13">
        <v>6970</v>
      </c>
      <c r="B320" s="10" t="s">
        <v>5675</v>
      </c>
      <c r="C320" s="115">
        <v>700016404</v>
      </c>
      <c r="D320" s="7" t="s">
        <v>567</v>
      </c>
      <c r="E320" s="7" t="s">
        <v>5676</v>
      </c>
      <c r="F320" s="12" t="s">
        <v>5677</v>
      </c>
      <c r="G320" s="12" t="s">
        <v>5678</v>
      </c>
      <c r="H320" s="12" t="s">
        <v>5679</v>
      </c>
      <c r="I320" s="7" t="s">
        <v>5680</v>
      </c>
      <c r="J320" s="7" t="s">
        <v>5681</v>
      </c>
      <c r="K320" s="7" t="s">
        <v>5682</v>
      </c>
      <c r="L320" s="7" t="s">
        <v>5683</v>
      </c>
      <c r="M320" s="10" t="s">
        <v>31</v>
      </c>
      <c r="N320" s="13" t="s">
        <v>654</v>
      </c>
      <c r="O320" s="13" t="s">
        <v>5684</v>
      </c>
      <c r="P320" s="14"/>
      <c r="Q320" s="13"/>
      <c r="R320" s="14" t="s">
        <v>3796</v>
      </c>
      <c r="S320" s="14" t="s">
        <v>5685</v>
      </c>
      <c r="T320" s="16">
        <v>37970</v>
      </c>
    </row>
    <row r="321" spans="1:20" ht="45" hidden="1" customHeight="1" x14ac:dyDescent="0.2">
      <c r="A321" s="59">
        <v>7965</v>
      </c>
      <c r="B321" s="58" t="s">
        <v>5686</v>
      </c>
      <c r="C321" s="122">
        <v>650739256</v>
      </c>
      <c r="D321" s="55"/>
      <c r="E321" s="55" t="s">
        <v>5687</v>
      </c>
      <c r="F321" s="57" t="s">
        <v>5688</v>
      </c>
      <c r="G321" s="57" t="s">
        <v>5689</v>
      </c>
      <c r="H321" s="57" t="s">
        <v>5690</v>
      </c>
      <c r="I321" s="55" t="s">
        <v>4080</v>
      </c>
      <c r="J321" s="55" t="s">
        <v>5691</v>
      </c>
      <c r="K321" s="55" t="s">
        <v>5692</v>
      </c>
      <c r="L321" s="55" t="s">
        <v>5693</v>
      </c>
      <c r="M321" s="58" t="s">
        <v>2458</v>
      </c>
      <c r="N321" s="59" t="s">
        <v>398</v>
      </c>
      <c r="O321" s="59" t="s">
        <v>5694</v>
      </c>
      <c r="P321" s="61" t="s">
        <v>5695</v>
      </c>
      <c r="Q321" s="59"/>
      <c r="R321" s="61">
        <v>93401</v>
      </c>
      <c r="S321" s="61" t="s">
        <v>2750</v>
      </c>
      <c r="T321" s="62">
        <v>43852</v>
      </c>
    </row>
    <row r="322" spans="1:20" ht="45" hidden="1" customHeight="1" x14ac:dyDescent="0.2">
      <c r="A322" s="13">
        <v>7141</v>
      </c>
      <c r="B322" s="10" t="s">
        <v>935</v>
      </c>
      <c r="C322" s="115">
        <v>650165500</v>
      </c>
      <c r="D322" s="7" t="s">
        <v>936</v>
      </c>
      <c r="E322" s="7" t="s">
        <v>937</v>
      </c>
      <c r="F322" s="12" t="s">
        <v>26</v>
      </c>
      <c r="G322" s="12" t="s">
        <v>938</v>
      </c>
      <c r="H322" s="12" t="s">
        <v>939</v>
      </c>
      <c r="I322" s="7" t="s">
        <v>566</v>
      </c>
      <c r="J322" s="7" t="s">
        <v>940</v>
      </c>
      <c r="K322" s="7" t="s">
        <v>941</v>
      </c>
      <c r="L322" s="7" t="s">
        <v>2800</v>
      </c>
      <c r="M322" s="10" t="s">
        <v>133</v>
      </c>
      <c r="N322" s="13" t="s">
        <v>393</v>
      </c>
      <c r="O322" s="13" t="s">
        <v>2749</v>
      </c>
      <c r="P322" s="14" t="s">
        <v>2801</v>
      </c>
      <c r="Q322" s="13"/>
      <c r="R322" s="14">
        <v>93401</v>
      </c>
      <c r="S322" s="15" t="s">
        <v>5696</v>
      </c>
      <c r="T322" s="16"/>
    </row>
    <row r="323" spans="1:20" ht="45" hidden="1" customHeight="1" x14ac:dyDescent="0.2">
      <c r="A323" s="13">
        <v>7078</v>
      </c>
      <c r="B323" s="7" t="s">
        <v>5697</v>
      </c>
      <c r="C323" s="115">
        <v>650502205</v>
      </c>
      <c r="D323" s="7" t="s">
        <v>5022</v>
      </c>
      <c r="E323" s="7" t="s">
        <v>5698</v>
      </c>
      <c r="F323" s="12" t="s">
        <v>5699</v>
      </c>
      <c r="G323" s="12" t="s">
        <v>5700</v>
      </c>
      <c r="H323" s="12" t="s">
        <v>5701</v>
      </c>
      <c r="I323" s="7" t="s">
        <v>5702</v>
      </c>
      <c r="J323" s="7" t="s">
        <v>5703</v>
      </c>
      <c r="K323" s="7" t="s">
        <v>5704</v>
      </c>
      <c r="L323" s="7" t="s">
        <v>5705</v>
      </c>
      <c r="M323" s="10" t="s">
        <v>2452</v>
      </c>
      <c r="N323" s="13" t="s">
        <v>5706</v>
      </c>
      <c r="O323" s="13"/>
      <c r="P323" s="14"/>
      <c r="Q323" s="13"/>
      <c r="R323" s="14">
        <v>93401</v>
      </c>
      <c r="S323" s="14" t="s">
        <v>5707</v>
      </c>
      <c r="T323" s="16">
        <v>37970</v>
      </c>
    </row>
    <row r="324" spans="1:20" ht="45" hidden="1" customHeight="1" x14ac:dyDescent="0.2">
      <c r="A324" s="13">
        <v>7412</v>
      </c>
      <c r="B324" s="10" t="s">
        <v>942</v>
      </c>
      <c r="C324" s="115" t="s">
        <v>3388</v>
      </c>
      <c r="D324" s="7" t="s">
        <v>565</v>
      </c>
      <c r="E324" s="7" t="s">
        <v>943</v>
      </c>
      <c r="F324" s="12" t="s">
        <v>2898</v>
      </c>
      <c r="G324" s="12" t="s">
        <v>2433</v>
      </c>
      <c r="H324" s="12" t="s">
        <v>944</v>
      </c>
      <c r="I324" s="7" t="s">
        <v>945</v>
      </c>
      <c r="J324" s="7" t="s">
        <v>946</v>
      </c>
      <c r="K324" s="7" t="s">
        <v>947</v>
      </c>
      <c r="L324" s="7" t="s">
        <v>949</v>
      </c>
      <c r="M324" s="10" t="s">
        <v>2453</v>
      </c>
      <c r="N324" s="13" t="s">
        <v>647</v>
      </c>
      <c r="O324" s="13" t="s">
        <v>950</v>
      </c>
      <c r="P324" s="14" t="s">
        <v>948</v>
      </c>
      <c r="Q324" s="13"/>
      <c r="R324" s="14">
        <v>93401</v>
      </c>
      <c r="S324" s="14" t="s">
        <v>2899</v>
      </c>
      <c r="T324" s="16">
        <v>39938</v>
      </c>
    </row>
    <row r="325" spans="1:20" ht="45" hidden="1" customHeight="1" x14ac:dyDescent="0.2">
      <c r="A325" s="13">
        <v>7645</v>
      </c>
      <c r="B325" s="10" t="s">
        <v>951</v>
      </c>
      <c r="C325" s="115">
        <v>651539161</v>
      </c>
      <c r="D325" s="7" t="s">
        <v>567</v>
      </c>
      <c r="E325" s="7" t="s">
        <v>2440</v>
      </c>
      <c r="F325" s="17" t="s">
        <v>5708</v>
      </c>
      <c r="G325" s="12" t="s">
        <v>952</v>
      </c>
      <c r="H325" s="12" t="s">
        <v>5709</v>
      </c>
      <c r="I325" s="7" t="s">
        <v>953</v>
      </c>
      <c r="J325" s="7" t="s">
        <v>954</v>
      </c>
      <c r="K325" s="52" t="s">
        <v>5710</v>
      </c>
      <c r="L325" s="7" t="s">
        <v>2752</v>
      </c>
      <c r="M325" s="10" t="s">
        <v>226</v>
      </c>
      <c r="N325" s="13" t="s">
        <v>164</v>
      </c>
      <c r="O325" s="13" t="s">
        <v>2751</v>
      </c>
      <c r="P325" s="14" t="s">
        <v>2753</v>
      </c>
      <c r="Q325" s="13"/>
      <c r="R325" s="14" t="s">
        <v>569</v>
      </c>
      <c r="S325" s="15" t="s">
        <v>5711</v>
      </c>
      <c r="T325" s="16">
        <v>43180</v>
      </c>
    </row>
    <row r="326" spans="1:20" ht="45" hidden="1" customHeight="1" x14ac:dyDescent="0.2">
      <c r="A326" s="13">
        <v>6979</v>
      </c>
      <c r="B326" s="10" t="s">
        <v>955</v>
      </c>
      <c r="C326" s="115">
        <v>738689003</v>
      </c>
      <c r="D326" s="7" t="s">
        <v>565</v>
      </c>
      <c r="E326" s="7" t="s">
        <v>956</v>
      </c>
      <c r="F326" s="17" t="s">
        <v>5712</v>
      </c>
      <c r="G326" s="12" t="s">
        <v>957</v>
      </c>
      <c r="H326" s="17" t="s">
        <v>5713</v>
      </c>
      <c r="I326" s="7" t="s">
        <v>958</v>
      </c>
      <c r="J326" s="7" t="s">
        <v>959</v>
      </c>
      <c r="K326" s="22" t="s">
        <v>5714</v>
      </c>
      <c r="L326" s="7" t="s">
        <v>960</v>
      </c>
      <c r="M326" s="10" t="s">
        <v>133</v>
      </c>
      <c r="N326" s="13" t="s">
        <v>961</v>
      </c>
      <c r="O326" s="13" t="s">
        <v>2793</v>
      </c>
      <c r="P326" s="23" t="s">
        <v>2794</v>
      </c>
      <c r="Q326" s="13"/>
      <c r="R326" s="14" t="s">
        <v>962</v>
      </c>
      <c r="S326" s="15" t="s">
        <v>5715</v>
      </c>
      <c r="T326" s="16">
        <v>37970</v>
      </c>
    </row>
    <row r="327" spans="1:20" ht="45" hidden="1" customHeight="1" x14ac:dyDescent="0.2">
      <c r="A327" s="79">
        <v>7708</v>
      </c>
      <c r="B327" s="78" t="s">
        <v>5716</v>
      </c>
      <c r="C327" s="126">
        <v>651932017</v>
      </c>
      <c r="D327" s="76"/>
      <c r="E327" s="76" t="s">
        <v>5717</v>
      </c>
      <c r="F327" s="77" t="s">
        <v>5718</v>
      </c>
      <c r="G327" s="77" t="s">
        <v>5719</v>
      </c>
      <c r="H327" s="77" t="s">
        <v>5720</v>
      </c>
      <c r="I327" s="76" t="s">
        <v>3920</v>
      </c>
      <c r="J327" s="76" t="s">
        <v>5721</v>
      </c>
      <c r="K327" s="76" t="s">
        <v>5722</v>
      </c>
      <c r="L327" s="76" t="s">
        <v>5723</v>
      </c>
      <c r="M327" s="78" t="s">
        <v>31</v>
      </c>
      <c r="N327" s="79" t="s">
        <v>271</v>
      </c>
      <c r="O327" s="79" t="s">
        <v>5724</v>
      </c>
      <c r="P327" s="80" t="s">
        <v>5725</v>
      </c>
      <c r="Q327" s="79"/>
      <c r="R327" s="81">
        <v>93401</v>
      </c>
      <c r="S327" s="81" t="s">
        <v>3926</v>
      </c>
      <c r="T327" s="82">
        <v>44034</v>
      </c>
    </row>
    <row r="328" spans="1:20" ht="45" hidden="1" customHeight="1" x14ac:dyDescent="0.2">
      <c r="A328" s="13">
        <v>4350</v>
      </c>
      <c r="B328" s="10" t="s">
        <v>5726</v>
      </c>
      <c r="C328" s="115">
        <v>705749000</v>
      </c>
      <c r="D328" s="7" t="s">
        <v>5727</v>
      </c>
      <c r="E328" s="7" t="s">
        <v>5728</v>
      </c>
      <c r="F328" s="12" t="s">
        <v>5729</v>
      </c>
      <c r="G328" s="12" t="s">
        <v>5730</v>
      </c>
      <c r="H328" s="12" t="s">
        <v>5731</v>
      </c>
      <c r="I328" s="7" t="s">
        <v>5732</v>
      </c>
      <c r="J328" s="7" t="s">
        <v>55</v>
      </c>
      <c r="K328" s="7" t="s">
        <v>5733</v>
      </c>
      <c r="L328" s="7" t="s">
        <v>5734</v>
      </c>
      <c r="M328" s="10" t="s">
        <v>31</v>
      </c>
      <c r="N328" s="13" t="s">
        <v>271</v>
      </c>
      <c r="O328" s="13"/>
      <c r="P328" s="14"/>
      <c r="Q328" s="13"/>
      <c r="R328" s="14">
        <v>93401</v>
      </c>
      <c r="S328" s="14" t="s">
        <v>5735</v>
      </c>
      <c r="T328" s="16">
        <v>37970</v>
      </c>
    </row>
    <row r="329" spans="1:20" ht="45" hidden="1" customHeight="1" x14ac:dyDescent="0.2">
      <c r="A329" s="13">
        <v>7369</v>
      </c>
      <c r="B329" s="10" t="s">
        <v>963</v>
      </c>
      <c r="C329" s="115">
        <v>653823304</v>
      </c>
      <c r="D329" s="7" t="s">
        <v>964</v>
      </c>
      <c r="E329" s="7" t="s">
        <v>965</v>
      </c>
      <c r="F329" s="12" t="s">
        <v>965</v>
      </c>
      <c r="G329" s="12" t="s">
        <v>966</v>
      </c>
      <c r="H329" s="12" t="s">
        <v>967</v>
      </c>
      <c r="I329" s="7" t="s">
        <v>580</v>
      </c>
      <c r="J329" s="7" t="s">
        <v>968</v>
      </c>
      <c r="K329" s="7" t="s">
        <v>969</v>
      </c>
      <c r="L329" s="7" t="s">
        <v>970</v>
      </c>
      <c r="M329" s="10" t="s">
        <v>31</v>
      </c>
      <c r="N329" s="13" t="s">
        <v>271</v>
      </c>
      <c r="O329" s="13" t="s">
        <v>971</v>
      </c>
      <c r="P329" s="14"/>
      <c r="Q329" s="13"/>
      <c r="R329" s="14" t="s">
        <v>52</v>
      </c>
      <c r="S329" s="14" t="s">
        <v>972</v>
      </c>
      <c r="T329" s="16">
        <v>39317</v>
      </c>
    </row>
    <row r="330" spans="1:20" ht="45" hidden="1" customHeight="1" x14ac:dyDescent="0.2">
      <c r="A330" s="13">
        <v>4700</v>
      </c>
      <c r="B330" s="10" t="s">
        <v>5736</v>
      </c>
      <c r="C330" s="115">
        <v>610040004</v>
      </c>
      <c r="D330" s="7" t="s">
        <v>973</v>
      </c>
      <c r="E330" s="7" t="s">
        <v>5737</v>
      </c>
      <c r="F330" s="12" t="s">
        <v>26</v>
      </c>
      <c r="G330" s="12" t="s">
        <v>5738</v>
      </c>
      <c r="H330" s="12" t="s">
        <v>27</v>
      </c>
      <c r="I330" s="7"/>
      <c r="J330" s="7"/>
      <c r="K330" s="7" t="s">
        <v>5739</v>
      </c>
      <c r="L330" s="7" t="s">
        <v>5740</v>
      </c>
      <c r="M330" s="10" t="s">
        <v>31</v>
      </c>
      <c r="N330" s="13" t="s">
        <v>4745</v>
      </c>
      <c r="O330" s="13" t="s">
        <v>5741</v>
      </c>
      <c r="P330" s="14"/>
      <c r="Q330" s="13"/>
      <c r="R330" s="14">
        <v>91001</v>
      </c>
      <c r="S330" s="16" t="s">
        <v>222</v>
      </c>
      <c r="T330" s="16">
        <v>37970</v>
      </c>
    </row>
    <row r="331" spans="1:20" ht="45" hidden="1" customHeight="1" x14ac:dyDescent="0.2">
      <c r="A331" s="13">
        <v>7541</v>
      </c>
      <c r="B331" s="10" t="s">
        <v>5742</v>
      </c>
      <c r="C331" s="115">
        <v>605111246</v>
      </c>
      <c r="D331" s="7" t="s">
        <v>974</v>
      </c>
      <c r="E331" s="7" t="s">
        <v>975</v>
      </c>
      <c r="F331" s="12" t="s">
        <v>26</v>
      </c>
      <c r="G331" s="12" t="s">
        <v>976</v>
      </c>
      <c r="H331" s="12" t="s">
        <v>27</v>
      </c>
      <c r="I331" s="7"/>
      <c r="J331" s="7"/>
      <c r="K331" s="7" t="s">
        <v>5743</v>
      </c>
      <c r="L331" s="7" t="s">
        <v>5744</v>
      </c>
      <c r="M331" s="10" t="s">
        <v>2474</v>
      </c>
      <c r="N331" s="13" t="s">
        <v>5745</v>
      </c>
      <c r="O331" s="13" t="s">
        <v>5746</v>
      </c>
      <c r="P331" s="14" t="s">
        <v>5747</v>
      </c>
      <c r="Q331" s="13"/>
      <c r="R331" s="14">
        <v>91001</v>
      </c>
      <c r="S331" s="14" t="s">
        <v>222</v>
      </c>
      <c r="T331" s="16">
        <v>42053</v>
      </c>
    </row>
    <row r="332" spans="1:20" ht="45" hidden="1" customHeight="1" x14ac:dyDescent="0.2">
      <c r="A332" s="13">
        <v>7580</v>
      </c>
      <c r="B332" s="10" t="s">
        <v>977</v>
      </c>
      <c r="C332" s="115">
        <v>605110223</v>
      </c>
      <c r="D332" s="7" t="s">
        <v>974</v>
      </c>
      <c r="E332" s="7" t="s">
        <v>978</v>
      </c>
      <c r="F332" s="12" t="s">
        <v>26</v>
      </c>
      <c r="G332" s="12" t="s">
        <v>976</v>
      </c>
      <c r="H332" s="12" t="s">
        <v>27</v>
      </c>
      <c r="I332" s="7"/>
      <c r="J332" s="7"/>
      <c r="K332" s="7" t="s">
        <v>979</v>
      </c>
      <c r="L332" s="7" t="s">
        <v>980</v>
      </c>
      <c r="M332" s="10" t="s">
        <v>2453</v>
      </c>
      <c r="N332" s="13" t="s">
        <v>647</v>
      </c>
      <c r="O332" s="13"/>
      <c r="P332" s="14"/>
      <c r="Q332" s="13"/>
      <c r="R332" s="14">
        <v>91001</v>
      </c>
      <c r="S332" s="14" t="s">
        <v>222</v>
      </c>
      <c r="T332" s="16">
        <v>42226</v>
      </c>
    </row>
    <row r="333" spans="1:20" ht="45" hidden="1" customHeight="1" x14ac:dyDescent="0.2">
      <c r="A333" s="13">
        <v>7542</v>
      </c>
      <c r="B333" s="10" t="s">
        <v>981</v>
      </c>
      <c r="C333" s="115">
        <v>605110118</v>
      </c>
      <c r="D333" s="7" t="s">
        <v>974</v>
      </c>
      <c r="E333" s="7" t="s">
        <v>975</v>
      </c>
      <c r="F333" s="12" t="s">
        <v>26</v>
      </c>
      <c r="G333" s="12" t="s">
        <v>976</v>
      </c>
      <c r="H333" s="12" t="s">
        <v>27</v>
      </c>
      <c r="I333" s="7"/>
      <c r="J333" s="7"/>
      <c r="K333" s="7" t="s">
        <v>982</v>
      </c>
      <c r="L333" s="7" t="s">
        <v>983</v>
      </c>
      <c r="M333" s="10" t="s">
        <v>90</v>
      </c>
      <c r="N333" s="13" t="s">
        <v>252</v>
      </c>
      <c r="O333" s="13" t="s">
        <v>984</v>
      </c>
      <c r="P333" s="14"/>
      <c r="Q333" s="13"/>
      <c r="R333" s="14">
        <v>91001</v>
      </c>
      <c r="S333" s="14" t="s">
        <v>222</v>
      </c>
      <c r="T333" s="16">
        <v>42054</v>
      </c>
    </row>
    <row r="334" spans="1:20" ht="45" hidden="1" customHeight="1" x14ac:dyDescent="0.2">
      <c r="A334" s="13">
        <v>7556</v>
      </c>
      <c r="B334" s="10" t="s">
        <v>5748</v>
      </c>
      <c r="C334" s="115">
        <v>605111114</v>
      </c>
      <c r="D334" s="7" t="s">
        <v>974</v>
      </c>
      <c r="E334" s="7" t="s">
        <v>975</v>
      </c>
      <c r="F334" s="12" t="s">
        <v>26</v>
      </c>
      <c r="G334" s="12" t="s">
        <v>976</v>
      </c>
      <c r="H334" s="12" t="s">
        <v>27</v>
      </c>
      <c r="I334" s="7"/>
      <c r="J334" s="7"/>
      <c r="K334" s="7" t="s">
        <v>5749</v>
      </c>
      <c r="L334" s="7" t="s">
        <v>5750</v>
      </c>
      <c r="M334" s="10" t="s">
        <v>303</v>
      </c>
      <c r="N334" s="13" t="s">
        <v>985</v>
      </c>
      <c r="O334" s="13"/>
      <c r="P334" s="14"/>
      <c r="Q334" s="13"/>
      <c r="R334" s="14">
        <v>91001</v>
      </c>
      <c r="S334" s="14" t="s">
        <v>222</v>
      </c>
      <c r="T334" s="16">
        <v>42062</v>
      </c>
    </row>
    <row r="335" spans="1:20" ht="45" hidden="1" customHeight="1" x14ac:dyDescent="0.2">
      <c r="A335" s="13">
        <v>7561</v>
      </c>
      <c r="B335" s="10" t="s">
        <v>5751</v>
      </c>
      <c r="C335" s="115">
        <v>605110614</v>
      </c>
      <c r="D335" s="7" t="s">
        <v>974</v>
      </c>
      <c r="E335" s="7" t="s">
        <v>975</v>
      </c>
      <c r="F335" s="12" t="s">
        <v>26</v>
      </c>
      <c r="G335" s="12" t="s">
        <v>976</v>
      </c>
      <c r="H335" s="12" t="s">
        <v>27</v>
      </c>
      <c r="I335" s="7"/>
      <c r="J335" s="7"/>
      <c r="K335" s="7" t="s">
        <v>5752</v>
      </c>
      <c r="L335" s="7" t="s">
        <v>5753</v>
      </c>
      <c r="M335" s="10" t="s">
        <v>2456</v>
      </c>
      <c r="N335" s="13" t="s">
        <v>5754</v>
      </c>
      <c r="O335" s="13" t="s">
        <v>5755</v>
      </c>
      <c r="P335" s="14"/>
      <c r="Q335" s="13"/>
      <c r="R335" s="14">
        <v>91001</v>
      </c>
      <c r="S335" s="14" t="s">
        <v>222</v>
      </c>
      <c r="T335" s="16">
        <v>42101</v>
      </c>
    </row>
    <row r="336" spans="1:20" ht="45" hidden="1" customHeight="1" x14ac:dyDescent="0.2">
      <c r="A336" s="13">
        <v>7529</v>
      </c>
      <c r="B336" s="10" t="s">
        <v>986</v>
      </c>
      <c r="C336" s="115">
        <v>605111130</v>
      </c>
      <c r="D336" s="7" t="s">
        <v>974</v>
      </c>
      <c r="E336" s="7" t="s">
        <v>975</v>
      </c>
      <c r="F336" s="12" t="s">
        <v>26</v>
      </c>
      <c r="G336" s="12" t="s">
        <v>976</v>
      </c>
      <c r="H336" s="12" t="s">
        <v>27</v>
      </c>
      <c r="I336" s="7"/>
      <c r="J336" s="7"/>
      <c r="K336" s="7" t="s">
        <v>2536</v>
      </c>
      <c r="L336" s="7" t="s">
        <v>987</v>
      </c>
      <c r="M336" s="10" t="s">
        <v>303</v>
      </c>
      <c r="N336" s="13" t="s">
        <v>988</v>
      </c>
      <c r="O336" s="13" t="s">
        <v>2537</v>
      </c>
      <c r="P336" s="14" t="s">
        <v>2538</v>
      </c>
      <c r="Q336" s="13"/>
      <c r="R336" s="14">
        <v>91001</v>
      </c>
      <c r="S336" s="14" t="s">
        <v>222</v>
      </c>
      <c r="T336" s="16">
        <v>42052</v>
      </c>
    </row>
    <row r="337" spans="1:20" ht="45" hidden="1" customHeight="1" x14ac:dyDescent="0.2">
      <c r="A337" s="13">
        <v>7672</v>
      </c>
      <c r="B337" s="10" t="s">
        <v>1161</v>
      </c>
      <c r="C337" s="115">
        <v>605110436</v>
      </c>
      <c r="D337" s="7" t="s">
        <v>974</v>
      </c>
      <c r="E337" s="7" t="s">
        <v>975</v>
      </c>
      <c r="F337" s="12" t="s">
        <v>26</v>
      </c>
      <c r="G337" s="12" t="s">
        <v>1162</v>
      </c>
      <c r="H337" s="12" t="s">
        <v>27</v>
      </c>
      <c r="I337" s="7"/>
      <c r="J337" s="7"/>
      <c r="K337" s="7" t="s">
        <v>1163</v>
      </c>
      <c r="L337" s="7" t="s">
        <v>1164</v>
      </c>
      <c r="M337" s="10" t="s">
        <v>2455</v>
      </c>
      <c r="N337" s="13" t="s">
        <v>1166</v>
      </c>
      <c r="O337" s="13" t="s">
        <v>1165</v>
      </c>
      <c r="P337" s="14"/>
      <c r="Q337" s="13"/>
      <c r="R337" s="14">
        <v>91001</v>
      </c>
      <c r="S337" s="14" t="s">
        <v>225</v>
      </c>
      <c r="T337" s="16">
        <v>43553</v>
      </c>
    </row>
    <row r="338" spans="1:20" ht="45" hidden="1" customHeight="1" x14ac:dyDescent="0.2">
      <c r="A338" s="13">
        <v>7613</v>
      </c>
      <c r="B338" s="10" t="s">
        <v>5756</v>
      </c>
      <c r="C338" s="115" t="s">
        <v>8023</v>
      </c>
      <c r="D338" s="7" t="s">
        <v>974</v>
      </c>
      <c r="E338" s="7" t="s">
        <v>978</v>
      </c>
      <c r="F338" s="12" t="s">
        <v>26</v>
      </c>
      <c r="G338" s="12" t="s">
        <v>976</v>
      </c>
      <c r="H338" s="12" t="s">
        <v>27</v>
      </c>
      <c r="I338" s="7"/>
      <c r="J338" s="7"/>
      <c r="K338" s="7" t="s">
        <v>5757</v>
      </c>
      <c r="L338" s="7" t="s">
        <v>5758</v>
      </c>
      <c r="M338" s="10" t="s">
        <v>303</v>
      </c>
      <c r="N338" s="13" t="s">
        <v>304</v>
      </c>
      <c r="O338" s="13" t="s">
        <v>5759</v>
      </c>
      <c r="P338" s="14" t="s">
        <v>5760</v>
      </c>
      <c r="Q338" s="13"/>
      <c r="R338" s="14">
        <v>91001</v>
      </c>
      <c r="S338" s="14" t="s">
        <v>222</v>
      </c>
      <c r="T338" s="16">
        <v>42585</v>
      </c>
    </row>
    <row r="339" spans="1:20" ht="45" hidden="1" customHeight="1" x14ac:dyDescent="0.2">
      <c r="A339" s="13">
        <v>7575</v>
      </c>
      <c r="B339" s="10" t="s">
        <v>989</v>
      </c>
      <c r="C339" s="115">
        <v>605110231</v>
      </c>
      <c r="D339" s="7" t="s">
        <v>974</v>
      </c>
      <c r="E339" s="7" t="s">
        <v>978</v>
      </c>
      <c r="F339" s="12" t="s">
        <v>26</v>
      </c>
      <c r="G339" s="12" t="s">
        <v>976</v>
      </c>
      <c r="H339" s="12" t="s">
        <v>27</v>
      </c>
      <c r="I339" s="7"/>
      <c r="J339" s="7"/>
      <c r="K339" s="7" t="s">
        <v>990</v>
      </c>
      <c r="L339" s="7" t="s">
        <v>991</v>
      </c>
      <c r="M339" s="10" t="s">
        <v>2453</v>
      </c>
      <c r="N339" s="13" t="s">
        <v>993</v>
      </c>
      <c r="O339" s="13" t="s">
        <v>992</v>
      </c>
      <c r="P339" s="14"/>
      <c r="Q339" s="13"/>
      <c r="R339" s="14">
        <v>91001</v>
      </c>
      <c r="S339" s="14" t="s">
        <v>222</v>
      </c>
      <c r="T339" s="16">
        <v>42206</v>
      </c>
    </row>
    <row r="340" spans="1:20" ht="45" hidden="1" customHeight="1" x14ac:dyDescent="0.2">
      <c r="A340" s="13">
        <v>7551</v>
      </c>
      <c r="B340" s="10" t="s">
        <v>5761</v>
      </c>
      <c r="C340" s="115">
        <v>605110126</v>
      </c>
      <c r="D340" s="7" t="s">
        <v>974</v>
      </c>
      <c r="E340" s="7" t="s">
        <v>975</v>
      </c>
      <c r="F340" s="12" t="s">
        <v>26</v>
      </c>
      <c r="G340" s="12" t="s">
        <v>976</v>
      </c>
      <c r="H340" s="12" t="s">
        <v>27</v>
      </c>
      <c r="I340" s="7"/>
      <c r="J340" s="7"/>
      <c r="K340" s="7" t="s">
        <v>5762</v>
      </c>
      <c r="L340" s="7" t="s">
        <v>5763</v>
      </c>
      <c r="M340" s="13" t="s">
        <v>224</v>
      </c>
      <c r="N340" s="13" t="s">
        <v>905</v>
      </c>
      <c r="O340" s="13" t="s">
        <v>5764</v>
      </c>
      <c r="P340" s="14"/>
      <c r="Q340" s="13"/>
      <c r="R340" s="14">
        <v>91001</v>
      </c>
      <c r="S340" s="14" t="s">
        <v>222</v>
      </c>
      <c r="T340" s="16">
        <v>42059</v>
      </c>
    </row>
    <row r="341" spans="1:20" ht="45" hidden="1" customHeight="1" x14ac:dyDescent="0.2">
      <c r="A341" s="13">
        <v>7587</v>
      </c>
      <c r="B341" s="10" t="s">
        <v>994</v>
      </c>
      <c r="C341" s="115">
        <v>605110533</v>
      </c>
      <c r="D341" s="7" t="s">
        <v>974</v>
      </c>
      <c r="E341" s="7" t="s">
        <v>978</v>
      </c>
      <c r="F341" s="12" t="s">
        <v>26</v>
      </c>
      <c r="G341" s="12" t="s">
        <v>976</v>
      </c>
      <c r="H341" s="12" t="s">
        <v>27</v>
      </c>
      <c r="I341" s="7"/>
      <c r="J341" s="7"/>
      <c r="K341" s="7" t="s">
        <v>995</v>
      </c>
      <c r="L341" s="7" t="s">
        <v>996</v>
      </c>
      <c r="M341" s="10" t="s">
        <v>226</v>
      </c>
      <c r="N341" s="13" t="s">
        <v>997</v>
      </c>
      <c r="O341" s="13"/>
      <c r="P341" s="14"/>
      <c r="Q341" s="13"/>
      <c r="R341" s="14">
        <v>91001</v>
      </c>
      <c r="S341" s="14" t="s">
        <v>222</v>
      </c>
      <c r="T341" s="16">
        <v>42348</v>
      </c>
    </row>
    <row r="342" spans="1:20" ht="45" hidden="1" customHeight="1" x14ac:dyDescent="0.2">
      <c r="A342" s="13">
        <v>7595</v>
      </c>
      <c r="B342" s="10" t="s">
        <v>998</v>
      </c>
      <c r="C342" s="115">
        <v>605111211</v>
      </c>
      <c r="D342" s="7" t="s">
        <v>974</v>
      </c>
      <c r="E342" s="7" t="s">
        <v>978</v>
      </c>
      <c r="F342" s="12" t="s">
        <v>26</v>
      </c>
      <c r="G342" s="12" t="s">
        <v>976</v>
      </c>
      <c r="H342" s="12" t="s">
        <v>27</v>
      </c>
      <c r="I342" s="7"/>
      <c r="J342" s="7"/>
      <c r="K342" s="7" t="s">
        <v>999</v>
      </c>
      <c r="L342" s="7" t="s">
        <v>1000</v>
      </c>
      <c r="M342" s="10" t="s">
        <v>2474</v>
      </c>
      <c r="N342" s="13" t="s">
        <v>302</v>
      </c>
      <c r="O342" s="13" t="s">
        <v>1001</v>
      </c>
      <c r="P342" s="14"/>
      <c r="Q342" s="13"/>
      <c r="R342" s="14">
        <v>91001</v>
      </c>
      <c r="S342" s="14" t="s">
        <v>222</v>
      </c>
      <c r="T342" s="16">
        <v>42405</v>
      </c>
    </row>
    <row r="343" spans="1:20" ht="45" hidden="1" customHeight="1" x14ac:dyDescent="0.2">
      <c r="A343" s="13">
        <v>7566</v>
      </c>
      <c r="B343" s="10" t="s">
        <v>1002</v>
      </c>
      <c r="C343" s="115">
        <v>605111394</v>
      </c>
      <c r="D343" s="7" t="s">
        <v>974</v>
      </c>
      <c r="E343" s="7" t="s">
        <v>978</v>
      </c>
      <c r="F343" s="12" t="s">
        <v>26</v>
      </c>
      <c r="G343" s="12" t="s">
        <v>976</v>
      </c>
      <c r="H343" s="12" t="s">
        <v>27</v>
      </c>
      <c r="I343" s="7"/>
      <c r="J343" s="7"/>
      <c r="K343" s="7" t="s">
        <v>1003</v>
      </c>
      <c r="L343" s="7" t="s">
        <v>1005</v>
      </c>
      <c r="M343" s="10" t="s">
        <v>90</v>
      </c>
      <c r="N343" s="13" t="s">
        <v>1007</v>
      </c>
      <c r="O343" s="13" t="s">
        <v>1006</v>
      </c>
      <c r="P343" s="14" t="s">
        <v>1004</v>
      </c>
      <c r="Q343" s="13"/>
      <c r="R343" s="14">
        <v>91001</v>
      </c>
      <c r="S343" s="14" t="s">
        <v>222</v>
      </c>
      <c r="T343" s="16">
        <v>42136</v>
      </c>
    </row>
    <row r="344" spans="1:20" ht="45" hidden="1" customHeight="1" x14ac:dyDescent="0.2">
      <c r="A344" s="13">
        <v>7564</v>
      </c>
      <c r="B344" s="10" t="s">
        <v>5765</v>
      </c>
      <c r="C344" s="115">
        <v>619798503</v>
      </c>
      <c r="D344" s="7" t="s">
        <v>974</v>
      </c>
      <c r="E344" s="7" t="s">
        <v>978</v>
      </c>
      <c r="F344" s="12" t="s">
        <v>26</v>
      </c>
      <c r="G344" s="12" t="s">
        <v>976</v>
      </c>
      <c r="H344" s="12" t="s">
        <v>27</v>
      </c>
      <c r="I344" s="7"/>
      <c r="J344" s="7"/>
      <c r="K344" s="7" t="s">
        <v>5766</v>
      </c>
      <c r="L344" s="7" t="s">
        <v>5767</v>
      </c>
      <c r="M344" s="10" t="s">
        <v>226</v>
      </c>
      <c r="N344" s="13" t="s">
        <v>4402</v>
      </c>
      <c r="O344" s="13"/>
      <c r="P344" s="23" t="s">
        <v>5768</v>
      </c>
      <c r="Q344" s="14"/>
      <c r="R344" s="14">
        <v>91001</v>
      </c>
      <c r="S344" s="7" t="s">
        <v>222</v>
      </c>
      <c r="T344" s="16">
        <v>42122</v>
      </c>
    </row>
    <row r="345" spans="1:20" ht="45" hidden="1" customHeight="1" x14ac:dyDescent="0.2">
      <c r="A345" s="13">
        <v>7582</v>
      </c>
      <c r="B345" s="10" t="s">
        <v>5769</v>
      </c>
      <c r="C345" s="115">
        <v>619790103</v>
      </c>
      <c r="D345" s="7" t="s">
        <v>974</v>
      </c>
      <c r="E345" s="7" t="s">
        <v>978</v>
      </c>
      <c r="F345" s="12" t="s">
        <v>26</v>
      </c>
      <c r="G345" s="12" t="s">
        <v>976</v>
      </c>
      <c r="H345" s="12" t="s">
        <v>27</v>
      </c>
      <c r="I345" s="7"/>
      <c r="J345" s="7"/>
      <c r="K345" s="7" t="s">
        <v>5770</v>
      </c>
      <c r="L345" s="7" t="s">
        <v>5771</v>
      </c>
      <c r="M345" s="10" t="s">
        <v>224</v>
      </c>
      <c r="N345" s="13" t="s">
        <v>1360</v>
      </c>
      <c r="O345" s="13" t="s">
        <v>5772</v>
      </c>
      <c r="P345" s="14"/>
      <c r="Q345" s="14"/>
      <c r="R345" s="14">
        <v>91001</v>
      </c>
      <c r="S345" s="7" t="s">
        <v>222</v>
      </c>
      <c r="T345" s="16">
        <v>42250</v>
      </c>
    </row>
    <row r="346" spans="1:20" ht="45" hidden="1" customHeight="1" x14ac:dyDescent="0.2">
      <c r="A346" s="13">
        <v>7634</v>
      </c>
      <c r="B346" s="10" t="s">
        <v>5773</v>
      </c>
      <c r="C346" s="115">
        <v>605110215</v>
      </c>
      <c r="D346" s="7" t="s">
        <v>974</v>
      </c>
      <c r="E346" s="7" t="s">
        <v>975</v>
      </c>
      <c r="F346" s="12" t="s">
        <v>26</v>
      </c>
      <c r="G346" s="12" t="s">
        <v>976</v>
      </c>
      <c r="H346" s="12" t="s">
        <v>27</v>
      </c>
      <c r="I346" s="7"/>
      <c r="J346" s="7"/>
      <c r="K346" s="7" t="s">
        <v>5774</v>
      </c>
      <c r="L346" s="7" t="s">
        <v>5775</v>
      </c>
      <c r="M346" s="10" t="s">
        <v>2453</v>
      </c>
      <c r="N346" s="13" t="s">
        <v>5776</v>
      </c>
      <c r="O346" s="13" t="s">
        <v>5777</v>
      </c>
      <c r="P346" s="14" t="s">
        <v>5778</v>
      </c>
      <c r="Q346" s="13"/>
      <c r="R346" s="14">
        <v>91001</v>
      </c>
      <c r="S346" s="14" t="s">
        <v>222</v>
      </c>
      <c r="T346" s="16">
        <v>42971</v>
      </c>
    </row>
    <row r="347" spans="1:20" ht="45" hidden="1" customHeight="1" x14ac:dyDescent="0.2">
      <c r="A347" s="13">
        <v>7552</v>
      </c>
      <c r="B347" s="10" t="s">
        <v>5779</v>
      </c>
      <c r="C347" s="115" t="s">
        <v>8024</v>
      </c>
      <c r="D347" s="7" t="s">
        <v>974</v>
      </c>
      <c r="E347" s="7" t="s">
        <v>975</v>
      </c>
      <c r="F347" s="12" t="s">
        <v>26</v>
      </c>
      <c r="G347" s="12" t="s">
        <v>976</v>
      </c>
      <c r="H347" s="12" t="s">
        <v>27</v>
      </c>
      <c r="I347" s="7"/>
      <c r="J347" s="7"/>
      <c r="K347" s="7" t="s">
        <v>5780</v>
      </c>
      <c r="L347" s="7" t="s">
        <v>5781</v>
      </c>
      <c r="M347" s="10" t="s">
        <v>2474</v>
      </c>
      <c r="N347" s="13" t="s">
        <v>5782</v>
      </c>
      <c r="O347" s="13" t="s">
        <v>5783</v>
      </c>
      <c r="P347" s="14"/>
      <c r="Q347" s="13"/>
      <c r="R347" s="14">
        <v>91001</v>
      </c>
      <c r="S347" s="14" t="s">
        <v>222</v>
      </c>
      <c r="T347" s="16">
        <v>42060</v>
      </c>
    </row>
    <row r="348" spans="1:20" ht="45" hidden="1" customHeight="1" x14ac:dyDescent="0.2">
      <c r="A348" s="13">
        <v>7151</v>
      </c>
      <c r="B348" s="10" t="s">
        <v>5784</v>
      </c>
      <c r="C348" s="115">
        <v>742957004</v>
      </c>
      <c r="D348" s="7" t="s">
        <v>5785</v>
      </c>
      <c r="E348" s="7" t="s">
        <v>5786</v>
      </c>
      <c r="F348" s="12" t="s">
        <v>5787</v>
      </c>
      <c r="G348" s="12" t="s">
        <v>5788</v>
      </c>
      <c r="H348" s="12" t="s">
        <v>5789</v>
      </c>
      <c r="I348" s="7" t="s">
        <v>5790</v>
      </c>
      <c r="J348" s="7" t="s">
        <v>5791</v>
      </c>
      <c r="K348" s="7" t="s">
        <v>55</v>
      </c>
      <c r="L348" s="7" t="s">
        <v>5792</v>
      </c>
      <c r="M348" s="10" t="s">
        <v>31</v>
      </c>
      <c r="N348" s="13" t="s">
        <v>300</v>
      </c>
      <c r="O348" s="13" t="s">
        <v>5793</v>
      </c>
      <c r="P348" s="14"/>
      <c r="Q348" s="13"/>
      <c r="R348" s="14">
        <v>93401</v>
      </c>
      <c r="S348" s="14" t="s">
        <v>5794</v>
      </c>
      <c r="T348" s="16">
        <v>38343</v>
      </c>
    </row>
    <row r="349" spans="1:20" ht="45" hidden="1" customHeight="1" x14ac:dyDescent="0.2">
      <c r="A349" s="13">
        <v>6910</v>
      </c>
      <c r="B349" s="10" t="s">
        <v>5795</v>
      </c>
      <c r="C349" s="115">
        <v>713875007</v>
      </c>
      <c r="D349" s="7" t="s">
        <v>33</v>
      </c>
      <c r="E349" s="7" t="s">
        <v>5796</v>
      </c>
      <c r="F349" s="12" t="s">
        <v>5797</v>
      </c>
      <c r="G349" s="12" t="s">
        <v>5798</v>
      </c>
      <c r="H349" s="12" t="s">
        <v>5799</v>
      </c>
      <c r="I349" s="7" t="s">
        <v>5800</v>
      </c>
      <c r="J349" s="7" t="s">
        <v>5801</v>
      </c>
      <c r="K349" s="7" t="s">
        <v>5802</v>
      </c>
      <c r="L349" s="7" t="s">
        <v>5803</v>
      </c>
      <c r="M349" s="10" t="s">
        <v>2452</v>
      </c>
      <c r="N349" s="13" t="s">
        <v>1008</v>
      </c>
      <c r="O349" s="13" t="s">
        <v>5804</v>
      </c>
      <c r="P349" s="14" t="s">
        <v>5805</v>
      </c>
      <c r="Q349" s="13"/>
      <c r="R349" s="14">
        <v>93401</v>
      </c>
      <c r="S349" s="14" t="s">
        <v>5806</v>
      </c>
      <c r="T349" s="16">
        <v>37970</v>
      </c>
    </row>
    <row r="350" spans="1:20" ht="45" hidden="1" customHeight="1" x14ac:dyDescent="0.2">
      <c r="A350" s="13">
        <v>4950</v>
      </c>
      <c r="B350" s="10" t="s">
        <v>5807</v>
      </c>
      <c r="C350" s="115">
        <v>709601008</v>
      </c>
      <c r="D350" s="7" t="s">
        <v>5808</v>
      </c>
      <c r="E350" s="7" t="s">
        <v>5809</v>
      </c>
      <c r="F350" s="12" t="s">
        <v>26</v>
      </c>
      <c r="G350" s="12" t="s">
        <v>5810</v>
      </c>
      <c r="H350" s="12" t="s">
        <v>27</v>
      </c>
      <c r="I350" s="7"/>
      <c r="J350" s="7"/>
      <c r="K350" s="7" t="s">
        <v>5811</v>
      </c>
      <c r="L350" s="7" t="s">
        <v>5812</v>
      </c>
      <c r="M350" s="10" t="s">
        <v>133</v>
      </c>
      <c r="N350" s="13" t="s">
        <v>5813</v>
      </c>
      <c r="O350" s="13"/>
      <c r="P350" s="14"/>
      <c r="Q350" s="13"/>
      <c r="R350" s="14">
        <v>93401</v>
      </c>
      <c r="S350" s="14" t="s">
        <v>5814</v>
      </c>
      <c r="T350" s="16">
        <v>37970</v>
      </c>
    </row>
    <row r="351" spans="1:20" ht="45" hidden="1" customHeight="1" x14ac:dyDescent="0.2">
      <c r="A351" s="13">
        <v>5050</v>
      </c>
      <c r="B351" s="10" t="s">
        <v>1009</v>
      </c>
      <c r="C351" s="115">
        <v>700393003</v>
      </c>
      <c r="D351" s="7" t="s">
        <v>51</v>
      </c>
      <c r="E351" s="7" t="s">
        <v>1010</v>
      </c>
      <c r="F351" s="12" t="s">
        <v>1011</v>
      </c>
      <c r="G351" s="12" t="s">
        <v>1012</v>
      </c>
      <c r="H351" s="12" t="s">
        <v>1013</v>
      </c>
      <c r="I351" s="7" t="s">
        <v>1015</v>
      </c>
      <c r="J351" s="7" t="s">
        <v>1016</v>
      </c>
      <c r="K351" s="7" t="s">
        <v>1017</v>
      </c>
      <c r="L351" s="10" t="s">
        <v>1018</v>
      </c>
      <c r="M351" s="10" t="s">
        <v>31</v>
      </c>
      <c r="N351" s="13" t="s">
        <v>662</v>
      </c>
      <c r="O351" s="13"/>
      <c r="P351" s="14"/>
      <c r="Q351" s="13"/>
      <c r="R351" s="14" t="s">
        <v>52</v>
      </c>
      <c r="S351" s="14" t="s">
        <v>1019</v>
      </c>
      <c r="T351" s="16">
        <v>37970</v>
      </c>
    </row>
    <row r="352" spans="1:20" ht="45" hidden="1" customHeight="1" x14ac:dyDescent="0.2">
      <c r="A352" s="13">
        <v>7525</v>
      </c>
      <c r="B352" s="10" t="s">
        <v>5815</v>
      </c>
      <c r="C352" s="115">
        <v>690732009</v>
      </c>
      <c r="D352" s="7" t="s">
        <v>1014</v>
      </c>
      <c r="E352" s="7" t="s">
        <v>227</v>
      </c>
      <c r="F352" s="12" t="s">
        <v>26</v>
      </c>
      <c r="G352" s="12" t="s">
        <v>228</v>
      </c>
      <c r="H352" s="12" t="s">
        <v>27</v>
      </c>
      <c r="I352" s="7"/>
      <c r="J352" s="7"/>
      <c r="K352" s="7" t="s">
        <v>5816</v>
      </c>
      <c r="L352" s="7" t="s">
        <v>5817</v>
      </c>
      <c r="M352" s="10" t="s">
        <v>31</v>
      </c>
      <c r="N352" s="13" t="s">
        <v>5818</v>
      </c>
      <c r="O352" s="13" t="s">
        <v>5819</v>
      </c>
      <c r="P352" s="14" t="s">
        <v>5820</v>
      </c>
      <c r="Q352" s="13"/>
      <c r="R352" s="14">
        <v>91001</v>
      </c>
      <c r="S352" s="14" t="s">
        <v>222</v>
      </c>
      <c r="T352" s="16">
        <v>42045</v>
      </c>
    </row>
    <row r="353" spans="1:20" ht="45" hidden="1" customHeight="1" x14ac:dyDescent="0.2">
      <c r="A353" s="42">
        <v>7547</v>
      </c>
      <c r="B353" s="41" t="s">
        <v>1020</v>
      </c>
      <c r="C353" s="119">
        <v>692519000</v>
      </c>
      <c r="D353" s="11" t="s">
        <v>1014</v>
      </c>
      <c r="E353" s="11" t="s">
        <v>227</v>
      </c>
      <c r="F353" s="40" t="s">
        <v>26</v>
      </c>
      <c r="G353" s="40" t="s">
        <v>228</v>
      </c>
      <c r="H353" s="40" t="s">
        <v>27</v>
      </c>
      <c r="I353" s="11"/>
      <c r="J353" s="11"/>
      <c r="K353" s="11" t="s">
        <v>1021</v>
      </c>
      <c r="L353" s="11" t="s">
        <v>1022</v>
      </c>
      <c r="M353" s="41" t="s">
        <v>2453</v>
      </c>
      <c r="N353" s="42" t="s">
        <v>1024</v>
      </c>
      <c r="O353" s="42" t="s">
        <v>1023</v>
      </c>
      <c r="P353" s="43"/>
      <c r="Q353" s="42"/>
      <c r="R353" s="43">
        <v>91001</v>
      </c>
      <c r="S353" s="43" t="s">
        <v>222</v>
      </c>
      <c r="T353" s="44">
        <v>42059</v>
      </c>
    </row>
    <row r="354" spans="1:20" ht="45" hidden="1" customHeight="1" x14ac:dyDescent="0.2">
      <c r="A354" s="42">
        <v>7169</v>
      </c>
      <c r="B354" s="41" t="s">
        <v>1025</v>
      </c>
      <c r="C354" s="119">
        <v>692651006</v>
      </c>
      <c r="D354" s="11" t="s">
        <v>1014</v>
      </c>
      <c r="E354" s="11" t="s">
        <v>1026</v>
      </c>
      <c r="F354" s="40" t="s">
        <v>26</v>
      </c>
      <c r="G354" s="40" t="s">
        <v>1027</v>
      </c>
      <c r="H354" s="40" t="s">
        <v>27</v>
      </c>
      <c r="I354" s="11"/>
      <c r="J354" s="11"/>
      <c r="K354" s="11" t="s">
        <v>1028</v>
      </c>
      <c r="L354" s="11" t="s">
        <v>1029</v>
      </c>
      <c r="M354" s="41" t="s">
        <v>224</v>
      </c>
      <c r="N354" s="42"/>
      <c r="O354" s="42"/>
      <c r="P354" s="43"/>
      <c r="Q354" s="42"/>
      <c r="R354" s="43">
        <v>91001</v>
      </c>
      <c r="S354" s="43" t="s">
        <v>1030</v>
      </c>
      <c r="T354" s="44">
        <v>38488</v>
      </c>
    </row>
    <row r="355" spans="1:20" ht="45" hidden="1" customHeight="1" x14ac:dyDescent="0.2">
      <c r="A355" s="13">
        <v>7619</v>
      </c>
      <c r="B355" s="10" t="s">
        <v>5821</v>
      </c>
      <c r="C355" s="115">
        <v>692646002</v>
      </c>
      <c r="D355" s="7" t="s">
        <v>1014</v>
      </c>
      <c r="E355" s="7" t="s">
        <v>1026</v>
      </c>
      <c r="F355" s="12" t="s">
        <v>26</v>
      </c>
      <c r="G355" s="12" t="s">
        <v>1027</v>
      </c>
      <c r="H355" s="12" t="s">
        <v>27</v>
      </c>
      <c r="I355" s="7"/>
      <c r="J355" s="7"/>
      <c r="K355" s="7" t="s">
        <v>5822</v>
      </c>
      <c r="L355" s="7" t="s">
        <v>5823</v>
      </c>
      <c r="M355" s="10" t="s">
        <v>133</v>
      </c>
      <c r="N355" s="13" t="s">
        <v>5824</v>
      </c>
      <c r="O355" s="13" t="s">
        <v>5825</v>
      </c>
      <c r="P355" s="14" t="s">
        <v>5826</v>
      </c>
      <c r="Q355" s="13"/>
      <c r="R355" s="14">
        <v>91001</v>
      </c>
      <c r="S355" s="14" t="s">
        <v>1030</v>
      </c>
      <c r="T355" s="16">
        <v>42650</v>
      </c>
    </row>
    <row r="356" spans="1:20" ht="45" hidden="1" customHeight="1" x14ac:dyDescent="0.2">
      <c r="A356" s="42">
        <v>7230</v>
      </c>
      <c r="B356" s="41" t="s">
        <v>5827</v>
      </c>
      <c r="C356" s="119">
        <v>690616009</v>
      </c>
      <c r="D356" s="11" t="s">
        <v>1014</v>
      </c>
      <c r="E356" s="11" t="s">
        <v>1031</v>
      </c>
      <c r="F356" s="40" t="s">
        <v>592</v>
      </c>
      <c r="G356" s="40" t="s">
        <v>1032</v>
      </c>
      <c r="H356" s="40" t="s">
        <v>27</v>
      </c>
      <c r="I356" s="11"/>
      <c r="J356" s="11"/>
      <c r="K356" s="11" t="s">
        <v>5828</v>
      </c>
      <c r="L356" s="11" t="s">
        <v>5829</v>
      </c>
      <c r="M356" s="41" t="s">
        <v>226</v>
      </c>
      <c r="N356" s="42" t="s">
        <v>5830</v>
      </c>
      <c r="O356" s="42"/>
      <c r="P356" s="43"/>
      <c r="Q356" s="42"/>
      <c r="R356" s="43">
        <v>91001</v>
      </c>
      <c r="S356" s="43" t="s">
        <v>1033</v>
      </c>
      <c r="T356" s="44">
        <v>38700</v>
      </c>
    </row>
    <row r="357" spans="1:20" ht="45" hidden="1" customHeight="1" x14ac:dyDescent="0.2">
      <c r="A357" s="13">
        <v>7286</v>
      </c>
      <c r="B357" s="10" t="s">
        <v>1034</v>
      </c>
      <c r="C357" s="115">
        <v>692301005</v>
      </c>
      <c r="D357" s="7" t="s">
        <v>1014</v>
      </c>
      <c r="E357" s="7" t="s">
        <v>1026</v>
      </c>
      <c r="F357" s="12" t="s">
        <v>26</v>
      </c>
      <c r="G357" s="12" t="s">
        <v>1027</v>
      </c>
      <c r="H357" s="12" t="s">
        <v>27</v>
      </c>
      <c r="I357" s="7"/>
      <c r="J357" s="7"/>
      <c r="K357" s="7" t="s">
        <v>1035</v>
      </c>
      <c r="L357" s="7" t="s">
        <v>1036</v>
      </c>
      <c r="M357" s="10" t="s">
        <v>2452</v>
      </c>
      <c r="N357" s="13" t="s">
        <v>1038</v>
      </c>
      <c r="O357" s="13" t="s">
        <v>1037</v>
      </c>
      <c r="P357" s="14"/>
      <c r="Q357" s="13"/>
      <c r="R357" s="14">
        <v>91001</v>
      </c>
      <c r="S357" s="14" t="s">
        <v>1039</v>
      </c>
      <c r="T357" s="16">
        <v>38737</v>
      </c>
    </row>
    <row r="358" spans="1:20" ht="45" hidden="1" customHeight="1" x14ac:dyDescent="0.2">
      <c r="A358" s="42">
        <v>7247</v>
      </c>
      <c r="B358" s="41" t="s">
        <v>1040</v>
      </c>
      <c r="C358" s="119">
        <v>690404001</v>
      </c>
      <c r="D358" s="11" t="s">
        <v>1014</v>
      </c>
      <c r="E358" s="11" t="s">
        <v>1031</v>
      </c>
      <c r="F358" s="40" t="s">
        <v>592</v>
      </c>
      <c r="G358" s="40" t="s">
        <v>1032</v>
      </c>
      <c r="H358" s="40" t="s">
        <v>27</v>
      </c>
      <c r="I358" s="11"/>
      <c r="J358" s="11"/>
      <c r="K358" s="11" t="s">
        <v>1041</v>
      </c>
      <c r="L358" s="11" t="s">
        <v>1042</v>
      </c>
      <c r="M358" s="41" t="s">
        <v>2455</v>
      </c>
      <c r="N358" s="42" t="s">
        <v>1043</v>
      </c>
      <c r="O358" s="42"/>
      <c r="P358" s="43"/>
      <c r="Q358" s="42"/>
      <c r="R358" s="43">
        <v>91001</v>
      </c>
      <c r="S358" s="43" t="s">
        <v>222</v>
      </c>
      <c r="T358" s="44">
        <v>38722</v>
      </c>
    </row>
    <row r="359" spans="1:20" ht="45" hidden="1" customHeight="1" x14ac:dyDescent="0.2">
      <c r="A359" s="42">
        <v>7184</v>
      </c>
      <c r="B359" s="41" t="s">
        <v>1044</v>
      </c>
      <c r="C359" s="119">
        <v>691801004</v>
      </c>
      <c r="D359" s="11" t="s">
        <v>1014</v>
      </c>
      <c r="E359" s="11" t="s">
        <v>1026</v>
      </c>
      <c r="F359" s="40" t="s">
        <v>26</v>
      </c>
      <c r="G359" s="40" t="s">
        <v>1027</v>
      </c>
      <c r="H359" s="40" t="s">
        <v>27</v>
      </c>
      <c r="I359" s="11"/>
      <c r="J359" s="11"/>
      <c r="K359" s="11" t="s">
        <v>1045</v>
      </c>
      <c r="L359" s="11" t="s">
        <v>1046</v>
      </c>
      <c r="M359" s="41" t="s">
        <v>32</v>
      </c>
      <c r="N359" s="42" t="s">
        <v>1047</v>
      </c>
      <c r="O359" s="42" t="s">
        <v>2609</v>
      </c>
      <c r="P359" s="43" t="s">
        <v>2610</v>
      </c>
      <c r="Q359" s="42"/>
      <c r="R359" s="43">
        <v>91001</v>
      </c>
      <c r="S359" s="43" t="s">
        <v>1048</v>
      </c>
      <c r="T359" s="44">
        <v>38568</v>
      </c>
    </row>
    <row r="360" spans="1:20" ht="45" hidden="1" customHeight="1" x14ac:dyDescent="0.2">
      <c r="A360" s="42">
        <v>7129</v>
      </c>
      <c r="B360" s="41" t="s">
        <v>5831</v>
      </c>
      <c r="C360" s="119">
        <v>690203006</v>
      </c>
      <c r="D360" s="11" t="s">
        <v>1014</v>
      </c>
      <c r="E360" s="11" t="s">
        <v>1026</v>
      </c>
      <c r="F360" s="40" t="s">
        <v>26</v>
      </c>
      <c r="G360" s="40" t="s">
        <v>1027</v>
      </c>
      <c r="H360" s="40" t="s">
        <v>27</v>
      </c>
      <c r="I360" s="11"/>
      <c r="J360" s="11"/>
      <c r="K360" s="11" t="s">
        <v>5832</v>
      </c>
      <c r="L360" s="11" t="s">
        <v>5833</v>
      </c>
      <c r="M360" s="41" t="s">
        <v>2453</v>
      </c>
      <c r="N360" s="11" t="s">
        <v>647</v>
      </c>
      <c r="O360" s="42"/>
      <c r="P360" s="43"/>
      <c r="Q360" s="42"/>
      <c r="R360" s="11">
        <v>91001</v>
      </c>
      <c r="S360" s="11" t="s">
        <v>1049</v>
      </c>
      <c r="T360" s="44">
        <v>38159</v>
      </c>
    </row>
    <row r="361" spans="1:20" ht="45" hidden="1" customHeight="1" x14ac:dyDescent="0.2">
      <c r="A361" s="42">
        <v>7232</v>
      </c>
      <c r="B361" s="41" t="s">
        <v>1050</v>
      </c>
      <c r="C361" s="119">
        <v>691601005</v>
      </c>
      <c r="D361" s="11" t="s">
        <v>1014</v>
      </c>
      <c r="E361" s="11" t="s">
        <v>1026</v>
      </c>
      <c r="F361" s="40" t="s">
        <v>26</v>
      </c>
      <c r="G361" s="40" t="s">
        <v>1027</v>
      </c>
      <c r="H361" s="40" t="s">
        <v>27</v>
      </c>
      <c r="I361" s="11"/>
      <c r="J361" s="11"/>
      <c r="K361" s="11" t="s">
        <v>1051</v>
      </c>
      <c r="L361" s="11" t="s">
        <v>1052</v>
      </c>
      <c r="M361" s="41" t="s">
        <v>133</v>
      </c>
      <c r="N361" s="42" t="s">
        <v>1053</v>
      </c>
      <c r="O361" s="42" t="s">
        <v>2847</v>
      </c>
      <c r="P361" s="83" t="s">
        <v>2848</v>
      </c>
      <c r="Q361" s="42"/>
      <c r="R361" s="43">
        <v>91001</v>
      </c>
      <c r="S361" s="43" t="s">
        <v>1030</v>
      </c>
      <c r="T361" s="44">
        <v>38700</v>
      </c>
    </row>
    <row r="362" spans="1:20" ht="45" hidden="1" customHeight="1" x14ac:dyDescent="0.2">
      <c r="A362" s="42">
        <v>7415</v>
      </c>
      <c r="B362" s="41" t="s">
        <v>5834</v>
      </c>
      <c r="C362" s="119">
        <v>690101009</v>
      </c>
      <c r="D362" s="11" t="s">
        <v>1014</v>
      </c>
      <c r="E362" s="11" t="s">
        <v>227</v>
      </c>
      <c r="F362" s="40" t="s">
        <v>26</v>
      </c>
      <c r="G362" s="40" t="s">
        <v>228</v>
      </c>
      <c r="H362" s="40" t="s">
        <v>27</v>
      </c>
      <c r="I362" s="11" t="s">
        <v>1060</v>
      </c>
      <c r="J362" s="11"/>
      <c r="K362" s="11" t="s">
        <v>5835</v>
      </c>
      <c r="L362" s="11" t="s">
        <v>5836</v>
      </c>
      <c r="M362" s="41" t="s">
        <v>90</v>
      </c>
      <c r="N362" s="42" t="s">
        <v>252</v>
      </c>
      <c r="O362" s="42" t="s">
        <v>5837</v>
      </c>
      <c r="P362" s="43"/>
      <c r="Q362" s="42"/>
      <c r="R362" s="43">
        <v>91001</v>
      </c>
      <c r="S362" s="43" t="s">
        <v>1033</v>
      </c>
      <c r="T362" s="44">
        <v>40028</v>
      </c>
    </row>
    <row r="363" spans="1:20" ht="45" hidden="1" customHeight="1" x14ac:dyDescent="0.2">
      <c r="A363" s="42">
        <v>7021</v>
      </c>
      <c r="B363" s="41" t="s">
        <v>1054</v>
      </c>
      <c r="C363" s="119" t="s">
        <v>3371</v>
      </c>
      <c r="D363" s="11" t="s">
        <v>1014</v>
      </c>
      <c r="E363" s="11" t="s">
        <v>1026</v>
      </c>
      <c r="F363" s="40" t="s">
        <v>26</v>
      </c>
      <c r="G363" s="40" t="s">
        <v>1027</v>
      </c>
      <c r="H363" s="40" t="s">
        <v>27</v>
      </c>
      <c r="I363" s="11"/>
      <c r="J363" s="11"/>
      <c r="K363" s="11" t="s">
        <v>1055</v>
      </c>
      <c r="L363" s="11" t="s">
        <v>1056</v>
      </c>
      <c r="M363" s="41" t="s">
        <v>303</v>
      </c>
      <c r="N363" s="42" t="s">
        <v>985</v>
      </c>
      <c r="O363" s="42" t="s">
        <v>1057</v>
      </c>
      <c r="P363" s="43"/>
      <c r="Q363" s="42"/>
      <c r="R363" s="43">
        <v>91001</v>
      </c>
      <c r="S363" s="43" t="s">
        <v>1030</v>
      </c>
      <c r="T363" s="44">
        <v>37970</v>
      </c>
    </row>
    <row r="364" spans="1:20" ht="45" hidden="1" customHeight="1" x14ac:dyDescent="0.2">
      <c r="A364" s="42">
        <v>7198</v>
      </c>
      <c r="B364" s="41" t="s">
        <v>1058</v>
      </c>
      <c r="C364" s="119">
        <v>690725002</v>
      </c>
      <c r="D364" s="11" t="s">
        <v>1014</v>
      </c>
      <c r="E364" s="11" t="s">
        <v>1026</v>
      </c>
      <c r="F364" s="40" t="s">
        <v>26</v>
      </c>
      <c r="G364" s="40" t="s">
        <v>1027</v>
      </c>
      <c r="H364" s="40" t="s">
        <v>27</v>
      </c>
      <c r="I364" s="11"/>
      <c r="J364" s="11"/>
      <c r="K364" s="11" t="s">
        <v>1059</v>
      </c>
      <c r="L364" s="11" t="s">
        <v>1060</v>
      </c>
      <c r="M364" s="41" t="s">
        <v>31</v>
      </c>
      <c r="N364" s="42" t="s">
        <v>1062</v>
      </c>
      <c r="O364" s="42" t="s">
        <v>1061</v>
      </c>
      <c r="P364" s="43"/>
      <c r="Q364" s="42"/>
      <c r="R364" s="43">
        <v>91001</v>
      </c>
      <c r="S364" s="43" t="s">
        <v>1033</v>
      </c>
      <c r="T364" s="44">
        <v>38624</v>
      </c>
    </row>
    <row r="365" spans="1:20" ht="45" hidden="1" customHeight="1" x14ac:dyDescent="0.2">
      <c r="A365" s="42">
        <v>7648</v>
      </c>
      <c r="B365" s="41" t="s">
        <v>5838</v>
      </c>
      <c r="C365" s="119">
        <v>691412008</v>
      </c>
      <c r="D365" s="11" t="s">
        <v>1014</v>
      </c>
      <c r="E365" s="11" t="s">
        <v>1026</v>
      </c>
      <c r="F365" s="40" t="s">
        <v>26</v>
      </c>
      <c r="G365" s="40" t="s">
        <v>1027</v>
      </c>
      <c r="H365" s="40" t="s">
        <v>27</v>
      </c>
      <c r="I365" s="11"/>
      <c r="J365" s="11"/>
      <c r="K365" s="11" t="s">
        <v>5839</v>
      </c>
      <c r="L365" s="11" t="s">
        <v>5840</v>
      </c>
      <c r="M365" s="41" t="s">
        <v>2454</v>
      </c>
      <c r="N365" s="42" t="s">
        <v>5841</v>
      </c>
      <c r="O365" s="42">
        <v>422204002</v>
      </c>
      <c r="P365" s="43"/>
      <c r="Q365" s="42"/>
      <c r="R365" s="43">
        <v>91001</v>
      </c>
      <c r="S365" s="43" t="s">
        <v>1030</v>
      </c>
      <c r="T365" s="44">
        <v>43209</v>
      </c>
    </row>
    <row r="366" spans="1:20" ht="45" hidden="1" customHeight="1" x14ac:dyDescent="0.2">
      <c r="A366" s="13">
        <v>7386</v>
      </c>
      <c r="B366" s="10" t="s">
        <v>1063</v>
      </c>
      <c r="C366" s="115">
        <v>690502003</v>
      </c>
      <c r="D366" s="7" t="s">
        <v>1014</v>
      </c>
      <c r="E366" s="7" t="s">
        <v>1031</v>
      </c>
      <c r="F366" s="7" t="s">
        <v>592</v>
      </c>
      <c r="G366" s="12" t="s">
        <v>1032</v>
      </c>
      <c r="H366" s="12" t="s">
        <v>27</v>
      </c>
      <c r="I366" s="7"/>
      <c r="J366" s="7"/>
      <c r="K366" s="7" t="s">
        <v>1064</v>
      </c>
      <c r="L366" s="7" t="s">
        <v>1066</v>
      </c>
      <c r="M366" s="10" t="s">
        <v>226</v>
      </c>
      <c r="N366" s="13" t="s">
        <v>1067</v>
      </c>
      <c r="O366" s="13"/>
      <c r="P366" s="14" t="s">
        <v>1065</v>
      </c>
      <c r="Q366" s="13"/>
      <c r="R366" s="14">
        <v>91001</v>
      </c>
      <c r="S366" s="14" t="s">
        <v>1068</v>
      </c>
      <c r="T366" s="16">
        <v>39434</v>
      </c>
    </row>
    <row r="367" spans="1:20" ht="45" hidden="1" customHeight="1" x14ac:dyDescent="0.2">
      <c r="A367" s="42">
        <v>7531</v>
      </c>
      <c r="B367" s="41" t="s">
        <v>1069</v>
      </c>
      <c r="C367" s="119">
        <v>692544005</v>
      </c>
      <c r="D367" s="11" t="s">
        <v>1014</v>
      </c>
      <c r="E367" s="11" t="s">
        <v>227</v>
      </c>
      <c r="F367" s="40" t="s">
        <v>26</v>
      </c>
      <c r="G367" s="40" t="s">
        <v>228</v>
      </c>
      <c r="H367" s="40" t="s">
        <v>27</v>
      </c>
      <c r="I367" s="11"/>
      <c r="J367" s="11"/>
      <c r="K367" s="11" t="s">
        <v>1070</v>
      </c>
      <c r="L367" s="11" t="s">
        <v>1072</v>
      </c>
      <c r="M367" s="41" t="s">
        <v>2474</v>
      </c>
      <c r="N367" s="42" t="s">
        <v>1074</v>
      </c>
      <c r="O367" s="42" t="s">
        <v>1073</v>
      </c>
      <c r="P367" s="43" t="s">
        <v>1071</v>
      </c>
      <c r="Q367" s="42"/>
      <c r="R367" s="43">
        <v>91001</v>
      </c>
      <c r="S367" s="43" t="s">
        <v>222</v>
      </c>
      <c r="T367" s="44">
        <v>42053</v>
      </c>
    </row>
    <row r="368" spans="1:20" ht="45" hidden="1" customHeight="1" x14ac:dyDescent="0.2">
      <c r="A368" s="42">
        <v>7540</v>
      </c>
      <c r="B368" s="41" t="s">
        <v>1075</v>
      </c>
      <c r="C368" s="119" t="s">
        <v>3394</v>
      </c>
      <c r="D368" s="11" t="s">
        <v>1014</v>
      </c>
      <c r="E368" s="11" t="s">
        <v>227</v>
      </c>
      <c r="F368" s="40" t="s">
        <v>26</v>
      </c>
      <c r="G368" s="40" t="s">
        <v>228</v>
      </c>
      <c r="H368" s="40" t="s">
        <v>27</v>
      </c>
      <c r="I368" s="11"/>
      <c r="J368" s="11"/>
      <c r="K368" s="11" t="s">
        <v>1076</v>
      </c>
      <c r="L368" s="11" t="s">
        <v>1078</v>
      </c>
      <c r="M368" s="41" t="s">
        <v>133</v>
      </c>
      <c r="N368" s="42" t="s">
        <v>1080</v>
      </c>
      <c r="O368" s="42" t="s">
        <v>1079</v>
      </c>
      <c r="P368" s="43" t="s">
        <v>1077</v>
      </c>
      <c r="Q368" s="42"/>
      <c r="R368" s="43">
        <v>91001</v>
      </c>
      <c r="S368" s="43" t="s">
        <v>222</v>
      </c>
      <c r="T368" s="44">
        <v>42053</v>
      </c>
    </row>
    <row r="369" spans="1:20" ht="45" hidden="1" customHeight="1" x14ac:dyDescent="0.2">
      <c r="A369" s="42">
        <v>7087</v>
      </c>
      <c r="B369" s="41" t="s">
        <v>1081</v>
      </c>
      <c r="C369" s="119" t="s">
        <v>3373</v>
      </c>
      <c r="D369" s="11" t="s">
        <v>1014</v>
      </c>
      <c r="E369" s="11" t="s">
        <v>1026</v>
      </c>
      <c r="F369" s="40" t="s">
        <v>26</v>
      </c>
      <c r="G369" s="40" t="s">
        <v>1027</v>
      </c>
      <c r="H369" s="40" t="s">
        <v>27</v>
      </c>
      <c r="I369" s="11"/>
      <c r="J369" s="11"/>
      <c r="K369" s="11" t="s">
        <v>1082</v>
      </c>
      <c r="L369" s="11" t="s">
        <v>1083</v>
      </c>
      <c r="M369" s="41" t="s">
        <v>2453</v>
      </c>
      <c r="N369" s="42" t="s">
        <v>993</v>
      </c>
      <c r="O369" s="42" t="s">
        <v>2607</v>
      </c>
      <c r="P369" s="43" t="s">
        <v>2608</v>
      </c>
      <c r="Q369" s="42"/>
      <c r="R369" s="43">
        <v>91001</v>
      </c>
      <c r="S369" s="43" t="s">
        <v>1084</v>
      </c>
      <c r="T369" s="44">
        <v>37970</v>
      </c>
    </row>
    <row r="370" spans="1:20" ht="45" hidden="1" customHeight="1" x14ac:dyDescent="0.2">
      <c r="A370" s="13">
        <v>7018</v>
      </c>
      <c r="B370" s="10" t="s">
        <v>1085</v>
      </c>
      <c r="C370" s="115">
        <v>692206002</v>
      </c>
      <c r="D370" s="7" t="s">
        <v>1014</v>
      </c>
      <c r="E370" s="7" t="s">
        <v>1026</v>
      </c>
      <c r="F370" s="12" t="s">
        <v>26</v>
      </c>
      <c r="G370" s="12" t="s">
        <v>1027</v>
      </c>
      <c r="H370" s="12" t="s">
        <v>27</v>
      </c>
      <c r="I370" s="7"/>
      <c r="J370" s="7"/>
      <c r="K370" s="7" t="s">
        <v>1086</v>
      </c>
      <c r="L370" s="7" t="s">
        <v>1088</v>
      </c>
      <c r="M370" s="10" t="s">
        <v>2452</v>
      </c>
      <c r="N370" s="13" t="s">
        <v>1090</v>
      </c>
      <c r="O370" s="13" t="s">
        <v>1089</v>
      </c>
      <c r="P370" s="14" t="s">
        <v>1087</v>
      </c>
      <c r="Q370" s="13"/>
      <c r="R370" s="14">
        <v>91001</v>
      </c>
      <c r="S370" s="14" t="s">
        <v>1030</v>
      </c>
      <c r="T370" s="16">
        <v>37970</v>
      </c>
    </row>
    <row r="371" spans="1:20" ht="45" hidden="1" customHeight="1" x14ac:dyDescent="0.2">
      <c r="A371" s="13">
        <v>7229</v>
      </c>
      <c r="B371" s="10" t="s">
        <v>1091</v>
      </c>
      <c r="C371" s="115">
        <v>690303000</v>
      </c>
      <c r="D371" s="7" t="s">
        <v>1014</v>
      </c>
      <c r="E371" s="7" t="s">
        <v>1026</v>
      </c>
      <c r="F371" s="12" t="s">
        <v>26</v>
      </c>
      <c r="G371" s="12" t="s">
        <v>1027</v>
      </c>
      <c r="H371" s="12" t="s">
        <v>27</v>
      </c>
      <c r="I371" s="7"/>
      <c r="J371" s="7"/>
      <c r="K371" s="7" t="s">
        <v>1092</v>
      </c>
      <c r="L371" s="7" t="s">
        <v>1094</v>
      </c>
      <c r="M371" s="10" t="s">
        <v>2453</v>
      </c>
      <c r="N371" s="13" t="s">
        <v>1096</v>
      </c>
      <c r="O371" s="13" t="s">
        <v>1095</v>
      </c>
      <c r="P371" s="14" t="s">
        <v>1093</v>
      </c>
      <c r="Q371" s="13"/>
      <c r="R371" s="14">
        <v>91001</v>
      </c>
      <c r="S371" s="14" t="s">
        <v>1030</v>
      </c>
      <c r="T371" s="16">
        <v>38700</v>
      </c>
    </row>
    <row r="372" spans="1:20" ht="45" hidden="1" customHeight="1" x14ac:dyDescent="0.2">
      <c r="A372" s="42">
        <v>7202</v>
      </c>
      <c r="B372" s="41" t="s">
        <v>1097</v>
      </c>
      <c r="C372" s="119">
        <v>690728001</v>
      </c>
      <c r="D372" s="11" t="s">
        <v>1014</v>
      </c>
      <c r="E372" s="11" t="s">
        <v>1026</v>
      </c>
      <c r="F372" s="40" t="s">
        <v>26</v>
      </c>
      <c r="G372" s="40" t="s">
        <v>1027</v>
      </c>
      <c r="H372" s="40" t="s">
        <v>27</v>
      </c>
      <c r="I372" s="11"/>
      <c r="J372" s="11"/>
      <c r="K372" s="11" t="s">
        <v>1098</v>
      </c>
      <c r="L372" s="11" t="s">
        <v>1099</v>
      </c>
      <c r="M372" s="41" t="s">
        <v>31</v>
      </c>
      <c r="N372" s="42" t="s">
        <v>1101</v>
      </c>
      <c r="O372" s="42" t="s">
        <v>1100</v>
      </c>
      <c r="P372" s="43"/>
      <c r="Q372" s="42"/>
      <c r="R372" s="43">
        <v>91001</v>
      </c>
      <c r="S372" s="43" t="s">
        <v>1030</v>
      </c>
      <c r="T372" s="44">
        <v>38624</v>
      </c>
    </row>
    <row r="373" spans="1:20" ht="45" hidden="1" customHeight="1" x14ac:dyDescent="0.2">
      <c r="A373" s="42">
        <v>7629</v>
      </c>
      <c r="B373" s="41" t="s">
        <v>5842</v>
      </c>
      <c r="C373" s="119">
        <v>690512009</v>
      </c>
      <c r="D373" s="11" t="s">
        <v>1014</v>
      </c>
      <c r="E373" s="11" t="s">
        <v>1026</v>
      </c>
      <c r="F373" s="40" t="s">
        <v>26</v>
      </c>
      <c r="G373" s="40" t="s">
        <v>1027</v>
      </c>
      <c r="H373" s="40"/>
      <c r="I373" s="11"/>
      <c r="J373" s="11"/>
      <c r="K373" s="11" t="s">
        <v>5843</v>
      </c>
      <c r="L373" s="11" t="s">
        <v>5844</v>
      </c>
      <c r="M373" s="41" t="s">
        <v>226</v>
      </c>
      <c r="N373" s="42" t="s">
        <v>5845</v>
      </c>
      <c r="O373" s="42"/>
      <c r="P373" s="43"/>
      <c r="Q373" s="42"/>
      <c r="R373" s="43">
        <v>91001</v>
      </c>
      <c r="S373" s="43" t="s">
        <v>1030</v>
      </c>
      <c r="T373" s="44">
        <v>42808</v>
      </c>
    </row>
    <row r="374" spans="1:20" ht="45" hidden="1" customHeight="1" x14ac:dyDescent="0.2">
      <c r="A374" s="42">
        <v>7527</v>
      </c>
      <c r="B374" s="41" t="s">
        <v>1102</v>
      </c>
      <c r="C374" s="119">
        <v>690413000</v>
      </c>
      <c r="D374" s="11" t="s">
        <v>1014</v>
      </c>
      <c r="E374" s="11" t="s">
        <v>227</v>
      </c>
      <c r="F374" s="40" t="s">
        <v>26</v>
      </c>
      <c r="G374" s="40" t="s">
        <v>228</v>
      </c>
      <c r="H374" s="40"/>
      <c r="I374" s="11"/>
      <c r="J374" s="11"/>
      <c r="K374" s="11" t="s">
        <v>1103</v>
      </c>
      <c r="L374" s="11" t="s">
        <v>1105</v>
      </c>
      <c r="M374" s="41" t="s">
        <v>2453</v>
      </c>
      <c r="N374" s="42" t="s">
        <v>1107</v>
      </c>
      <c r="O374" s="42" t="s">
        <v>1106</v>
      </c>
      <c r="P374" s="43" t="s">
        <v>1104</v>
      </c>
      <c r="Q374" s="42"/>
      <c r="R374" s="43">
        <v>91001</v>
      </c>
      <c r="S374" s="43" t="s">
        <v>1049</v>
      </c>
      <c r="T374" s="44">
        <v>42047</v>
      </c>
    </row>
    <row r="375" spans="1:20" ht="45" hidden="1" customHeight="1" x14ac:dyDescent="0.2">
      <c r="A375" s="42">
        <v>7265</v>
      </c>
      <c r="B375" s="41" t="s">
        <v>1108</v>
      </c>
      <c r="C375" s="119">
        <v>691605000</v>
      </c>
      <c r="D375" s="11" t="s">
        <v>1014</v>
      </c>
      <c r="E375" s="11" t="s">
        <v>227</v>
      </c>
      <c r="F375" s="40" t="s">
        <v>26</v>
      </c>
      <c r="G375" s="40" t="s">
        <v>1109</v>
      </c>
      <c r="H375" s="40" t="s">
        <v>27</v>
      </c>
      <c r="I375" s="11"/>
      <c r="J375" s="11"/>
      <c r="K375" s="11" t="s">
        <v>1110</v>
      </c>
      <c r="L375" s="11" t="s">
        <v>1113</v>
      </c>
      <c r="M375" s="41" t="s">
        <v>133</v>
      </c>
      <c r="N375" s="42" t="s">
        <v>1114</v>
      </c>
      <c r="O375" s="42" t="s">
        <v>1112</v>
      </c>
      <c r="P375" s="43" t="s">
        <v>1111</v>
      </c>
      <c r="Q375" s="42"/>
      <c r="R375" s="43">
        <v>91001</v>
      </c>
      <c r="S375" s="43" t="s">
        <v>1049</v>
      </c>
      <c r="T375" s="44">
        <v>38735</v>
      </c>
    </row>
    <row r="376" spans="1:20" ht="45" hidden="1" customHeight="1" x14ac:dyDescent="0.2">
      <c r="A376" s="13">
        <v>7263</v>
      </c>
      <c r="B376" s="10" t="s">
        <v>1115</v>
      </c>
      <c r="C376" s="115">
        <v>691905004</v>
      </c>
      <c r="D376" s="7" t="s">
        <v>1014</v>
      </c>
      <c r="E376" s="7" t="s">
        <v>1026</v>
      </c>
      <c r="F376" s="12" t="s">
        <v>26</v>
      </c>
      <c r="G376" s="12" t="s">
        <v>1027</v>
      </c>
      <c r="H376" s="12" t="s">
        <v>27</v>
      </c>
      <c r="I376" s="7"/>
      <c r="J376" s="7"/>
      <c r="K376" s="7" t="s">
        <v>1116</v>
      </c>
      <c r="L376" s="7" t="s">
        <v>1117</v>
      </c>
      <c r="M376" s="10" t="s">
        <v>32</v>
      </c>
      <c r="N376" s="13" t="s">
        <v>1119</v>
      </c>
      <c r="O376" s="13" t="s">
        <v>1118</v>
      </c>
      <c r="P376" s="14"/>
      <c r="Q376" s="13"/>
      <c r="R376" s="14">
        <v>91001</v>
      </c>
      <c r="S376" s="14" t="s">
        <v>1030</v>
      </c>
      <c r="T376" s="16">
        <v>38735</v>
      </c>
    </row>
    <row r="377" spans="1:20" ht="45" hidden="1" customHeight="1" x14ac:dyDescent="0.2">
      <c r="A377" s="42">
        <v>7312</v>
      </c>
      <c r="B377" s="41" t="s">
        <v>1120</v>
      </c>
      <c r="C377" s="119">
        <v>690736004</v>
      </c>
      <c r="D377" s="11" t="s">
        <v>1014</v>
      </c>
      <c r="E377" s="11" t="s">
        <v>1031</v>
      </c>
      <c r="F377" s="40" t="s">
        <v>592</v>
      </c>
      <c r="G377" s="40" t="s">
        <v>1032</v>
      </c>
      <c r="H377" s="40" t="s">
        <v>27</v>
      </c>
      <c r="I377" s="11"/>
      <c r="J377" s="11"/>
      <c r="K377" s="11" t="s">
        <v>1121</v>
      </c>
      <c r="L377" s="11" t="s">
        <v>1123</v>
      </c>
      <c r="M377" s="41" t="s">
        <v>226</v>
      </c>
      <c r="N377" s="42" t="s">
        <v>2157</v>
      </c>
      <c r="O377" s="42" t="s">
        <v>1124</v>
      </c>
      <c r="P377" s="43" t="s">
        <v>1122</v>
      </c>
      <c r="Q377" s="42"/>
      <c r="R377" s="43">
        <v>91001</v>
      </c>
      <c r="S377" s="43" t="s">
        <v>1030</v>
      </c>
      <c r="T377" s="44">
        <v>38786</v>
      </c>
    </row>
    <row r="378" spans="1:20" ht="45" hidden="1" customHeight="1" x14ac:dyDescent="0.2">
      <c r="A378" s="42">
        <v>7223</v>
      </c>
      <c r="B378" s="41" t="s">
        <v>1125</v>
      </c>
      <c r="C378" s="119">
        <v>690614006</v>
      </c>
      <c r="D378" s="11" t="s">
        <v>1014</v>
      </c>
      <c r="E378" s="11" t="s">
        <v>227</v>
      </c>
      <c r="F378" s="40" t="s">
        <v>26</v>
      </c>
      <c r="G378" s="40" t="s">
        <v>228</v>
      </c>
      <c r="H378" s="40" t="s">
        <v>27</v>
      </c>
      <c r="I378" s="11"/>
      <c r="J378" s="11"/>
      <c r="K378" s="11" t="s">
        <v>1126</v>
      </c>
      <c r="L378" s="11" t="s">
        <v>1127</v>
      </c>
      <c r="M378" s="41" t="s">
        <v>226</v>
      </c>
      <c r="N378" s="42" t="s">
        <v>1129</v>
      </c>
      <c r="O378" s="42" t="s">
        <v>1128</v>
      </c>
      <c r="P378" s="43"/>
      <c r="Q378" s="42"/>
      <c r="R378" s="43">
        <v>91001</v>
      </c>
      <c r="S378" s="43" t="s">
        <v>1030</v>
      </c>
      <c r="T378" s="44">
        <v>38687</v>
      </c>
    </row>
    <row r="379" spans="1:20" ht="45" hidden="1" customHeight="1" x14ac:dyDescent="0.2">
      <c r="A379" s="42">
        <v>7133</v>
      </c>
      <c r="B379" s="41" t="s">
        <v>5846</v>
      </c>
      <c r="C379" s="119">
        <v>692304004</v>
      </c>
      <c r="D379" s="11" t="s">
        <v>1014</v>
      </c>
      <c r="E379" s="40" t="s">
        <v>1026</v>
      </c>
      <c r="F379" s="11" t="s">
        <v>26</v>
      </c>
      <c r="G379" s="40" t="s">
        <v>1027</v>
      </c>
      <c r="H379" s="40" t="s">
        <v>27</v>
      </c>
      <c r="I379" s="11"/>
      <c r="J379" s="11"/>
      <c r="K379" s="11" t="s">
        <v>5847</v>
      </c>
      <c r="L379" s="11" t="s">
        <v>5848</v>
      </c>
      <c r="M379" s="41" t="s">
        <v>2452</v>
      </c>
      <c r="N379" s="42" t="s">
        <v>419</v>
      </c>
      <c r="O379" s="84" t="s">
        <v>5849</v>
      </c>
      <c r="P379" s="83" t="s">
        <v>5850</v>
      </c>
      <c r="Q379" s="42"/>
      <c r="R379" s="42">
        <v>91001</v>
      </c>
      <c r="S379" s="43" t="s">
        <v>1030</v>
      </c>
      <c r="T379" s="44">
        <v>37970</v>
      </c>
    </row>
    <row r="380" spans="1:20" ht="45" hidden="1" customHeight="1" x14ac:dyDescent="0.2">
      <c r="A380" s="42">
        <v>7240</v>
      </c>
      <c r="B380" s="41" t="s">
        <v>1130</v>
      </c>
      <c r="C380" s="119">
        <v>691204006</v>
      </c>
      <c r="D380" s="11" t="s">
        <v>1014</v>
      </c>
      <c r="E380" s="11" t="s">
        <v>1026</v>
      </c>
      <c r="F380" s="40" t="s">
        <v>26</v>
      </c>
      <c r="G380" s="40" t="s">
        <v>1027</v>
      </c>
      <c r="H380" s="40" t="s">
        <v>27</v>
      </c>
      <c r="I380" s="11"/>
      <c r="J380" s="11"/>
      <c r="K380" s="11" t="s">
        <v>1131</v>
      </c>
      <c r="L380" s="11" t="s">
        <v>1132</v>
      </c>
      <c r="M380" s="41" t="s">
        <v>2457</v>
      </c>
      <c r="N380" s="42" t="s">
        <v>1134</v>
      </c>
      <c r="O380" s="11" t="s">
        <v>1133</v>
      </c>
      <c r="P380" s="43"/>
      <c r="Q380" s="42"/>
      <c r="R380" s="43">
        <v>91001</v>
      </c>
      <c r="S380" s="43" t="s">
        <v>1030</v>
      </c>
      <c r="T380" s="44">
        <v>38714</v>
      </c>
    </row>
    <row r="381" spans="1:20" ht="45" hidden="1" customHeight="1" x14ac:dyDescent="0.2">
      <c r="A381" s="42">
        <v>7228</v>
      </c>
      <c r="B381" s="41" t="s">
        <v>1135</v>
      </c>
      <c r="C381" s="119">
        <v>690509008</v>
      </c>
      <c r="D381" s="11" t="s">
        <v>1014</v>
      </c>
      <c r="E381" s="11" t="s">
        <v>227</v>
      </c>
      <c r="F381" s="11" t="s">
        <v>26</v>
      </c>
      <c r="G381" s="40" t="s">
        <v>228</v>
      </c>
      <c r="H381" s="40" t="s">
        <v>27</v>
      </c>
      <c r="I381" s="11"/>
      <c r="J381" s="11"/>
      <c r="K381" s="11" t="s">
        <v>1136</v>
      </c>
      <c r="L381" s="11" t="s">
        <v>1137</v>
      </c>
      <c r="M381" s="41" t="s">
        <v>226</v>
      </c>
      <c r="N381" s="42" t="s">
        <v>1138</v>
      </c>
      <c r="O381" s="42"/>
      <c r="P381" s="43"/>
      <c r="Q381" s="42"/>
      <c r="R381" s="43">
        <v>91001</v>
      </c>
      <c r="S381" s="43" t="s">
        <v>1030</v>
      </c>
      <c r="T381" s="44">
        <v>38700</v>
      </c>
    </row>
    <row r="382" spans="1:20" ht="45" hidden="1" customHeight="1" x14ac:dyDescent="0.2">
      <c r="A382" s="42">
        <v>7226</v>
      </c>
      <c r="B382" s="41" t="s">
        <v>1139</v>
      </c>
      <c r="C382" s="119">
        <v>692550005</v>
      </c>
      <c r="D382" s="11" t="s">
        <v>1014</v>
      </c>
      <c r="E382" s="11" t="s">
        <v>227</v>
      </c>
      <c r="F382" s="40" t="s">
        <v>26</v>
      </c>
      <c r="G382" s="40" t="s">
        <v>228</v>
      </c>
      <c r="H382" s="40" t="s">
        <v>27</v>
      </c>
      <c r="I382" s="11"/>
      <c r="J382" s="11"/>
      <c r="K382" s="11" t="s">
        <v>1140</v>
      </c>
      <c r="L382" s="11" t="s">
        <v>1142</v>
      </c>
      <c r="M382" s="41" t="s">
        <v>31</v>
      </c>
      <c r="N382" s="42" t="s">
        <v>1146</v>
      </c>
      <c r="O382" s="42"/>
      <c r="P382" s="43" t="s">
        <v>1141</v>
      </c>
      <c r="Q382" s="42"/>
      <c r="R382" s="43">
        <v>91001</v>
      </c>
      <c r="S382" s="43" t="s">
        <v>1030</v>
      </c>
      <c r="T382" s="44">
        <v>38695</v>
      </c>
    </row>
    <row r="383" spans="1:20" ht="45" hidden="1" customHeight="1" x14ac:dyDescent="0.2">
      <c r="A383" s="42">
        <v>7054</v>
      </c>
      <c r="B383" s="41" t="s">
        <v>1143</v>
      </c>
      <c r="C383" s="119">
        <v>692542002</v>
      </c>
      <c r="D383" s="11" t="s">
        <v>1014</v>
      </c>
      <c r="E383" s="11" t="s">
        <v>1026</v>
      </c>
      <c r="F383" s="40" t="s">
        <v>26</v>
      </c>
      <c r="G383" s="40" t="s">
        <v>1027</v>
      </c>
      <c r="H383" s="40" t="s">
        <v>27</v>
      </c>
      <c r="I383" s="11"/>
      <c r="J383" s="11"/>
      <c r="K383" s="11" t="s">
        <v>1144</v>
      </c>
      <c r="L383" s="11" t="s">
        <v>1145</v>
      </c>
      <c r="M383" s="41" t="s">
        <v>31</v>
      </c>
      <c r="N383" s="42" t="s">
        <v>429</v>
      </c>
      <c r="O383" s="42" t="s">
        <v>2562</v>
      </c>
      <c r="P383" s="43" t="s">
        <v>2563</v>
      </c>
      <c r="Q383" s="42"/>
      <c r="R383" s="43">
        <v>91001</v>
      </c>
      <c r="S383" s="43" t="s">
        <v>1030</v>
      </c>
      <c r="T383" s="44">
        <v>37970</v>
      </c>
    </row>
    <row r="384" spans="1:20" ht="45" hidden="1" customHeight="1" x14ac:dyDescent="0.2">
      <c r="A384" s="13">
        <v>7558</v>
      </c>
      <c r="B384" s="10" t="s">
        <v>1147</v>
      </c>
      <c r="C384" s="115" t="s">
        <v>3396</v>
      </c>
      <c r="D384" s="7" t="s">
        <v>1014</v>
      </c>
      <c r="E384" s="7" t="s">
        <v>227</v>
      </c>
      <c r="F384" s="12" t="s">
        <v>26</v>
      </c>
      <c r="G384" s="12" t="s">
        <v>228</v>
      </c>
      <c r="H384" s="12" t="s">
        <v>27</v>
      </c>
      <c r="I384" s="7"/>
      <c r="J384" s="7"/>
      <c r="K384" s="7" t="s">
        <v>1148</v>
      </c>
      <c r="L384" s="7" t="s">
        <v>1149</v>
      </c>
      <c r="M384" s="10" t="s">
        <v>2457</v>
      </c>
      <c r="N384" s="13" t="s">
        <v>476</v>
      </c>
      <c r="O384" s="13" t="s">
        <v>1150</v>
      </c>
      <c r="P384" s="14"/>
      <c r="Q384" s="13"/>
      <c r="R384" s="14">
        <v>91001</v>
      </c>
      <c r="S384" s="14" t="s">
        <v>222</v>
      </c>
      <c r="T384" s="16">
        <v>42068</v>
      </c>
    </row>
    <row r="385" spans="1:20" ht="45" hidden="1" customHeight="1" x14ac:dyDescent="0.2">
      <c r="A385" s="42">
        <v>7549</v>
      </c>
      <c r="B385" s="41" t="s">
        <v>1151</v>
      </c>
      <c r="C385" s="119">
        <v>690301008</v>
      </c>
      <c r="D385" s="11" t="s">
        <v>1014</v>
      </c>
      <c r="E385" s="11" t="s">
        <v>227</v>
      </c>
      <c r="F385" s="40" t="s">
        <v>26</v>
      </c>
      <c r="G385" s="40" t="s">
        <v>228</v>
      </c>
      <c r="H385" s="40" t="s">
        <v>27</v>
      </c>
      <c r="I385" s="11"/>
      <c r="J385" s="11"/>
      <c r="K385" s="11" t="s">
        <v>1152</v>
      </c>
      <c r="L385" s="11" t="s">
        <v>1154</v>
      </c>
      <c r="M385" s="41" t="s">
        <v>2453</v>
      </c>
      <c r="N385" s="42" t="s">
        <v>1156</v>
      </c>
      <c r="O385" s="42" t="s">
        <v>1155</v>
      </c>
      <c r="P385" s="43" t="s">
        <v>1153</v>
      </c>
      <c r="Q385" s="42"/>
      <c r="R385" s="43">
        <v>91001</v>
      </c>
      <c r="S385" s="43" t="s">
        <v>222</v>
      </c>
      <c r="T385" s="44">
        <v>42059</v>
      </c>
    </row>
    <row r="386" spans="1:20" ht="45" hidden="1" customHeight="1" x14ac:dyDescent="0.2">
      <c r="A386" s="42">
        <v>7244</v>
      </c>
      <c r="B386" s="41" t="s">
        <v>1157</v>
      </c>
      <c r="C386" s="119">
        <v>690907003</v>
      </c>
      <c r="D386" s="11" t="s">
        <v>1014</v>
      </c>
      <c r="E386" s="11" t="s">
        <v>1026</v>
      </c>
      <c r="F386" s="40" t="s">
        <v>26</v>
      </c>
      <c r="G386" s="40" t="s">
        <v>1027</v>
      </c>
      <c r="H386" s="40" t="s">
        <v>27</v>
      </c>
      <c r="I386" s="11"/>
      <c r="J386" s="11"/>
      <c r="K386" s="11" t="s">
        <v>1158</v>
      </c>
      <c r="L386" s="11" t="s">
        <v>1159</v>
      </c>
      <c r="M386" s="41" t="s">
        <v>2456</v>
      </c>
      <c r="N386" s="42" t="s">
        <v>1160</v>
      </c>
      <c r="O386" s="42"/>
      <c r="P386" s="43"/>
      <c r="Q386" s="42"/>
      <c r="R386" s="43">
        <v>91001</v>
      </c>
      <c r="S386" s="43" t="s">
        <v>1030</v>
      </c>
      <c r="T386" s="44">
        <v>38722</v>
      </c>
    </row>
    <row r="387" spans="1:20" ht="45" hidden="1" customHeight="1" x14ac:dyDescent="0.2">
      <c r="A387" s="42">
        <v>7491</v>
      </c>
      <c r="B387" s="41" t="s">
        <v>1167</v>
      </c>
      <c r="C387" s="119">
        <v>692647009</v>
      </c>
      <c r="D387" s="11" t="s">
        <v>1014</v>
      </c>
      <c r="E387" s="11" t="s">
        <v>227</v>
      </c>
      <c r="F387" s="40" t="s">
        <v>26</v>
      </c>
      <c r="G387" s="40" t="s">
        <v>228</v>
      </c>
      <c r="H387" s="40" t="s">
        <v>27</v>
      </c>
      <c r="I387" s="11"/>
      <c r="J387" s="11"/>
      <c r="K387" s="11" t="s">
        <v>1168</v>
      </c>
      <c r="L387" s="11" t="s">
        <v>1169</v>
      </c>
      <c r="M387" s="41" t="s">
        <v>133</v>
      </c>
      <c r="N387" s="42" t="s">
        <v>1171</v>
      </c>
      <c r="O387" s="42" t="s">
        <v>1170</v>
      </c>
      <c r="P387" s="43"/>
      <c r="Q387" s="42"/>
      <c r="R387" s="43">
        <v>91001</v>
      </c>
      <c r="S387" s="43" t="s">
        <v>222</v>
      </c>
      <c r="T387" s="44">
        <v>41596</v>
      </c>
    </row>
    <row r="388" spans="1:20" ht="45" hidden="1" customHeight="1" x14ac:dyDescent="0.2">
      <c r="A388" s="42">
        <v>7299</v>
      </c>
      <c r="B388" s="41" t="s">
        <v>1173</v>
      </c>
      <c r="C388" s="119">
        <v>692404009</v>
      </c>
      <c r="D388" s="11" t="s">
        <v>1014</v>
      </c>
      <c r="E388" s="11" t="s">
        <v>1026</v>
      </c>
      <c r="F388" s="40" t="s">
        <v>26</v>
      </c>
      <c r="G388" s="40" t="s">
        <v>1027</v>
      </c>
      <c r="H388" s="40" t="s">
        <v>27</v>
      </c>
      <c r="I388" s="11"/>
      <c r="J388" s="11"/>
      <c r="K388" s="11" t="s">
        <v>1174</v>
      </c>
      <c r="L388" s="11" t="s">
        <v>1175</v>
      </c>
      <c r="M388" s="41" t="s">
        <v>2452</v>
      </c>
      <c r="N388" s="42" t="s">
        <v>1177</v>
      </c>
      <c r="O388" s="42" t="s">
        <v>1176</v>
      </c>
      <c r="P388" s="43"/>
      <c r="Q388" s="42"/>
      <c r="R388" s="43">
        <v>91001</v>
      </c>
      <c r="S388" s="43" t="s">
        <v>1178</v>
      </c>
      <c r="T388" s="44">
        <v>38737</v>
      </c>
    </row>
    <row r="389" spans="1:20" ht="45" hidden="1" customHeight="1" x14ac:dyDescent="0.2">
      <c r="A389" s="42">
        <v>7251</v>
      </c>
      <c r="B389" s="41" t="s">
        <v>1179</v>
      </c>
      <c r="C389" s="119">
        <v>691409007</v>
      </c>
      <c r="D389" s="11" t="s">
        <v>1014</v>
      </c>
      <c r="E389" s="11" t="s">
        <v>1026</v>
      </c>
      <c r="F389" s="40" t="s">
        <v>26</v>
      </c>
      <c r="G389" s="40" t="s">
        <v>1027</v>
      </c>
      <c r="H389" s="40" t="s">
        <v>27</v>
      </c>
      <c r="I389" s="11"/>
      <c r="J389" s="11"/>
      <c r="K389" s="11" t="s">
        <v>1180</v>
      </c>
      <c r="L389" s="11" t="s">
        <v>2462</v>
      </c>
      <c r="M389" s="41" t="s">
        <v>2454</v>
      </c>
      <c r="N389" s="42" t="s">
        <v>1182</v>
      </c>
      <c r="O389" s="42" t="s">
        <v>1181</v>
      </c>
      <c r="P389" s="43"/>
      <c r="Q389" s="42"/>
      <c r="R389" s="43">
        <v>91001</v>
      </c>
      <c r="S389" s="43" t="s">
        <v>1183</v>
      </c>
      <c r="T389" s="44">
        <v>38723</v>
      </c>
    </row>
    <row r="390" spans="1:20" ht="45" hidden="1" customHeight="1" x14ac:dyDescent="0.2">
      <c r="A390" s="42">
        <v>7425</v>
      </c>
      <c r="B390" s="41" t="s">
        <v>1184</v>
      </c>
      <c r="C390" s="119">
        <v>692665007</v>
      </c>
      <c r="D390" s="11" t="s">
        <v>1014</v>
      </c>
      <c r="E390" s="11" t="s">
        <v>227</v>
      </c>
      <c r="F390" s="40" t="s">
        <v>26</v>
      </c>
      <c r="G390" s="40" t="s">
        <v>228</v>
      </c>
      <c r="H390" s="40" t="s">
        <v>27</v>
      </c>
      <c r="I390" s="11"/>
      <c r="J390" s="11"/>
      <c r="K390" s="11" t="s">
        <v>1185</v>
      </c>
      <c r="L390" s="11" t="s">
        <v>2463</v>
      </c>
      <c r="M390" s="41" t="s">
        <v>2454</v>
      </c>
      <c r="N390" s="42" t="s">
        <v>1186</v>
      </c>
      <c r="O390" s="42" t="s">
        <v>2557</v>
      </c>
      <c r="P390" s="83" t="s">
        <v>2558</v>
      </c>
      <c r="Q390" s="42"/>
      <c r="R390" s="43">
        <v>91001</v>
      </c>
      <c r="S390" s="43" t="s">
        <v>1030</v>
      </c>
      <c r="T390" s="44">
        <v>40249</v>
      </c>
    </row>
    <row r="391" spans="1:20" ht="45" hidden="1" customHeight="1" x14ac:dyDescent="0.2">
      <c r="A391" s="42">
        <v>7112</v>
      </c>
      <c r="B391" s="41" t="s">
        <v>5851</v>
      </c>
      <c r="C391" s="119">
        <v>690903008</v>
      </c>
      <c r="D391" s="11" t="s">
        <v>1014</v>
      </c>
      <c r="E391" s="11" t="s">
        <v>1026</v>
      </c>
      <c r="F391" s="40" t="s">
        <v>26</v>
      </c>
      <c r="G391" s="40" t="s">
        <v>1027</v>
      </c>
      <c r="H391" s="40" t="s">
        <v>27</v>
      </c>
      <c r="I391" s="11"/>
      <c r="J391" s="11"/>
      <c r="K391" s="11" t="s">
        <v>5852</v>
      </c>
      <c r="L391" s="11" t="s">
        <v>5853</v>
      </c>
      <c r="M391" s="41" t="s">
        <v>2456</v>
      </c>
      <c r="N391" s="42" t="s">
        <v>5854</v>
      </c>
      <c r="O391" s="42" t="s">
        <v>5855</v>
      </c>
      <c r="P391" s="43" t="s">
        <v>5856</v>
      </c>
      <c r="Q391" s="42"/>
      <c r="R391" s="43">
        <v>91001</v>
      </c>
      <c r="S391" s="43" t="s">
        <v>1049</v>
      </c>
      <c r="T391" s="44">
        <v>37970</v>
      </c>
    </row>
    <row r="392" spans="1:20" ht="45" hidden="1" customHeight="1" x14ac:dyDescent="0.2">
      <c r="A392" s="13">
        <v>7615</v>
      </c>
      <c r="B392" s="10" t="s">
        <v>1187</v>
      </c>
      <c r="C392" s="115" t="s">
        <v>3398</v>
      </c>
      <c r="D392" s="7" t="s">
        <v>1014</v>
      </c>
      <c r="E392" s="7" t="s">
        <v>1026</v>
      </c>
      <c r="F392" s="12" t="s">
        <v>26</v>
      </c>
      <c r="G392" s="12" t="s">
        <v>1027</v>
      </c>
      <c r="H392" s="12" t="s">
        <v>27</v>
      </c>
      <c r="I392" s="7"/>
      <c r="J392" s="7"/>
      <c r="K392" s="7" t="s">
        <v>1188</v>
      </c>
      <c r="L392" s="7" t="s">
        <v>1189</v>
      </c>
      <c r="M392" s="10" t="s">
        <v>32</v>
      </c>
      <c r="N392" s="13" t="s">
        <v>1190</v>
      </c>
      <c r="O392" s="13"/>
      <c r="P392" s="14" t="s">
        <v>1191</v>
      </c>
      <c r="Q392" s="13"/>
      <c r="R392" s="14">
        <v>91001</v>
      </c>
      <c r="S392" s="14" t="s">
        <v>1030</v>
      </c>
      <c r="T392" s="16">
        <v>42615</v>
      </c>
    </row>
    <row r="393" spans="1:20" ht="45" hidden="1" customHeight="1" x14ac:dyDescent="0.2">
      <c r="A393" s="42">
        <v>7181</v>
      </c>
      <c r="B393" s="41" t="s">
        <v>1192</v>
      </c>
      <c r="C393" s="119">
        <v>692402006</v>
      </c>
      <c r="D393" s="11" t="s">
        <v>1014</v>
      </c>
      <c r="E393" s="11" t="s">
        <v>1026</v>
      </c>
      <c r="F393" s="40" t="s">
        <v>26</v>
      </c>
      <c r="G393" s="40" t="s">
        <v>1027</v>
      </c>
      <c r="H393" s="40" t="s">
        <v>27</v>
      </c>
      <c r="I393" s="11"/>
      <c r="J393" s="11"/>
      <c r="K393" s="11" t="s">
        <v>1193</v>
      </c>
      <c r="L393" s="11" t="s">
        <v>1194</v>
      </c>
      <c r="M393" s="41" t="s">
        <v>303</v>
      </c>
      <c r="N393" s="42" t="s">
        <v>1195</v>
      </c>
      <c r="O393" s="42"/>
      <c r="P393" s="43"/>
      <c r="Q393" s="42"/>
      <c r="R393" s="43">
        <v>91001</v>
      </c>
      <c r="S393" s="43" t="s">
        <v>1033</v>
      </c>
      <c r="T393" s="44">
        <v>38572</v>
      </c>
    </row>
    <row r="394" spans="1:20" ht="45" hidden="1" customHeight="1" x14ac:dyDescent="0.2">
      <c r="A394" s="42">
        <v>7277</v>
      </c>
      <c r="B394" s="41" t="s">
        <v>5857</v>
      </c>
      <c r="C394" s="119">
        <v>691404005</v>
      </c>
      <c r="D394" s="11" t="s">
        <v>1014</v>
      </c>
      <c r="E394" s="11" t="s">
        <v>1026</v>
      </c>
      <c r="F394" s="40" t="s">
        <v>26</v>
      </c>
      <c r="G394" s="40" t="s">
        <v>1027</v>
      </c>
      <c r="H394" s="40" t="s">
        <v>27</v>
      </c>
      <c r="I394" s="11"/>
      <c r="J394" s="11"/>
      <c r="K394" s="11" t="s">
        <v>5858</v>
      </c>
      <c r="L394" s="11" t="s">
        <v>5859</v>
      </c>
      <c r="M394" s="41" t="s">
        <v>2454</v>
      </c>
      <c r="N394" s="42" t="s">
        <v>5860</v>
      </c>
      <c r="O394" s="42" t="s">
        <v>5861</v>
      </c>
      <c r="P394" s="43"/>
      <c r="Q394" s="42"/>
      <c r="R394" s="43">
        <v>91001</v>
      </c>
      <c r="S394" s="43" t="s">
        <v>1030</v>
      </c>
      <c r="T394" s="44">
        <v>38736</v>
      </c>
    </row>
    <row r="395" spans="1:20" ht="45" hidden="1" customHeight="1" x14ac:dyDescent="0.2">
      <c r="A395" s="42">
        <v>7500</v>
      </c>
      <c r="B395" s="41" t="s">
        <v>5862</v>
      </c>
      <c r="C395" s="119">
        <v>692545001</v>
      </c>
      <c r="D395" s="11" t="s">
        <v>1014</v>
      </c>
      <c r="E395" s="11" t="s">
        <v>1031</v>
      </c>
      <c r="F395" s="40" t="s">
        <v>5863</v>
      </c>
      <c r="G395" s="40" t="s">
        <v>1032</v>
      </c>
      <c r="H395" s="40" t="s">
        <v>27</v>
      </c>
      <c r="I395" s="11"/>
      <c r="J395" s="11"/>
      <c r="K395" s="11" t="s">
        <v>5864</v>
      </c>
      <c r="L395" s="11" t="s">
        <v>5865</v>
      </c>
      <c r="M395" s="42" t="s">
        <v>303</v>
      </c>
      <c r="N395" s="41" t="s">
        <v>5866</v>
      </c>
      <c r="O395" s="42"/>
      <c r="P395" s="43" t="s">
        <v>5867</v>
      </c>
      <c r="Q395" s="42"/>
      <c r="R395" s="43">
        <v>91001</v>
      </c>
      <c r="S395" s="43" t="s">
        <v>222</v>
      </c>
      <c r="T395" s="44">
        <v>41793</v>
      </c>
    </row>
    <row r="396" spans="1:20" ht="45" hidden="1" customHeight="1" x14ac:dyDescent="0.2">
      <c r="A396" s="42">
        <v>7162</v>
      </c>
      <c r="B396" s="41" t="s">
        <v>1196</v>
      </c>
      <c r="C396" s="119" t="s">
        <v>3376</v>
      </c>
      <c r="D396" s="11" t="s">
        <v>1014</v>
      </c>
      <c r="E396" s="11" t="s">
        <v>1026</v>
      </c>
      <c r="F396" s="40" t="s">
        <v>26</v>
      </c>
      <c r="G396" s="40" t="s">
        <v>1027</v>
      </c>
      <c r="H396" s="40" t="s">
        <v>27</v>
      </c>
      <c r="I396" s="11"/>
      <c r="J396" s="11"/>
      <c r="K396" s="11" t="s">
        <v>1197</v>
      </c>
      <c r="L396" s="11" t="s">
        <v>1198</v>
      </c>
      <c r="M396" s="11" t="s">
        <v>2456</v>
      </c>
      <c r="N396" s="42" t="s">
        <v>1200</v>
      </c>
      <c r="O396" s="42" t="s">
        <v>2535</v>
      </c>
      <c r="P396" s="43" t="s">
        <v>1199</v>
      </c>
      <c r="Q396" s="42"/>
      <c r="R396" s="43">
        <v>91001</v>
      </c>
      <c r="S396" s="43" t="s">
        <v>1030</v>
      </c>
      <c r="T396" s="44">
        <v>38443</v>
      </c>
    </row>
    <row r="397" spans="1:20" ht="45" hidden="1" customHeight="1" x14ac:dyDescent="0.2">
      <c r="A397" s="42">
        <v>7259</v>
      </c>
      <c r="B397" s="41" t="s">
        <v>1201</v>
      </c>
      <c r="C397" s="119">
        <v>691502007</v>
      </c>
      <c r="D397" s="11" t="s">
        <v>1014</v>
      </c>
      <c r="E397" s="11" t="s">
        <v>1031</v>
      </c>
      <c r="F397" s="40" t="s">
        <v>592</v>
      </c>
      <c r="G397" s="40" t="s">
        <v>1032</v>
      </c>
      <c r="H397" s="40"/>
      <c r="I397" s="11"/>
      <c r="J397" s="11"/>
      <c r="K397" s="11" t="s">
        <v>1202</v>
      </c>
      <c r="L397" s="11" t="s">
        <v>2464</v>
      </c>
      <c r="M397" s="41" t="s">
        <v>2454</v>
      </c>
      <c r="N397" s="42" t="s">
        <v>1203</v>
      </c>
      <c r="O397" s="42"/>
      <c r="P397" s="43"/>
      <c r="Q397" s="42"/>
      <c r="R397" s="43">
        <v>91001</v>
      </c>
      <c r="S397" s="43" t="s">
        <v>1178</v>
      </c>
      <c r="T397" s="44">
        <v>38734</v>
      </c>
    </row>
    <row r="398" spans="1:20" ht="45" hidden="1" customHeight="1" x14ac:dyDescent="0.2">
      <c r="A398" s="42">
        <v>7538</v>
      </c>
      <c r="B398" s="41" t="s">
        <v>1204</v>
      </c>
      <c r="C398" s="119">
        <v>691411001</v>
      </c>
      <c r="D398" s="11" t="s">
        <v>1014</v>
      </c>
      <c r="E398" s="11" t="s">
        <v>227</v>
      </c>
      <c r="F398" s="40" t="s">
        <v>26</v>
      </c>
      <c r="G398" s="40" t="s">
        <v>228</v>
      </c>
      <c r="H398" s="40" t="s">
        <v>27</v>
      </c>
      <c r="I398" s="11"/>
      <c r="J398" s="11"/>
      <c r="K398" s="11" t="s">
        <v>1205</v>
      </c>
      <c r="L398" s="11" t="s">
        <v>2465</v>
      </c>
      <c r="M398" s="41" t="s">
        <v>2454</v>
      </c>
      <c r="N398" s="42" t="s">
        <v>1207</v>
      </c>
      <c r="O398" s="42" t="s">
        <v>1206</v>
      </c>
      <c r="P398" s="43"/>
      <c r="Q398" s="42"/>
      <c r="R398" s="43">
        <v>91001</v>
      </c>
      <c r="S398" s="43" t="s">
        <v>222</v>
      </c>
      <c r="T398" s="44">
        <v>42053</v>
      </c>
    </row>
    <row r="399" spans="1:20" ht="45" hidden="1" customHeight="1" x14ac:dyDescent="0.2">
      <c r="A399" s="42">
        <v>7248</v>
      </c>
      <c r="B399" s="41" t="s">
        <v>1208</v>
      </c>
      <c r="C399" s="119">
        <v>690715007</v>
      </c>
      <c r="D399" s="11" t="s">
        <v>1014</v>
      </c>
      <c r="E399" s="11" t="s">
        <v>1026</v>
      </c>
      <c r="F399" s="40" t="s">
        <v>26</v>
      </c>
      <c r="G399" s="40" t="s">
        <v>1027</v>
      </c>
      <c r="H399" s="40" t="s">
        <v>27</v>
      </c>
      <c r="I399" s="11"/>
      <c r="J399" s="11"/>
      <c r="K399" s="11" t="s">
        <v>1209</v>
      </c>
      <c r="L399" s="11" t="s">
        <v>1210</v>
      </c>
      <c r="M399" s="41" t="s">
        <v>31</v>
      </c>
      <c r="N399" s="42"/>
      <c r="O399" s="42" t="s">
        <v>1211</v>
      </c>
      <c r="P399" s="43"/>
      <c r="Q399" s="42"/>
      <c r="R399" s="43">
        <v>91001</v>
      </c>
      <c r="S399" s="43" t="s">
        <v>1030</v>
      </c>
      <c r="T399" s="44">
        <v>38722</v>
      </c>
    </row>
    <row r="400" spans="1:20" ht="45" hidden="1" customHeight="1" x14ac:dyDescent="0.2">
      <c r="A400" s="42">
        <v>7233</v>
      </c>
      <c r="B400" s="41" t="s">
        <v>1212</v>
      </c>
      <c r="C400" s="119" t="s">
        <v>3382</v>
      </c>
      <c r="D400" s="11" t="s">
        <v>1014</v>
      </c>
      <c r="E400" s="11" t="s">
        <v>227</v>
      </c>
      <c r="F400" s="40" t="s">
        <v>26</v>
      </c>
      <c r="G400" s="40" t="s">
        <v>228</v>
      </c>
      <c r="H400" s="40" t="s">
        <v>27</v>
      </c>
      <c r="I400" s="11"/>
      <c r="J400" s="11"/>
      <c r="K400" s="11" t="s">
        <v>1213</v>
      </c>
      <c r="L400" s="11" t="s">
        <v>1215</v>
      </c>
      <c r="M400" s="11" t="s">
        <v>32</v>
      </c>
      <c r="N400" s="11" t="s">
        <v>1217</v>
      </c>
      <c r="O400" s="11" t="s">
        <v>1216</v>
      </c>
      <c r="P400" s="43" t="s">
        <v>1214</v>
      </c>
      <c r="Q400" s="42"/>
      <c r="R400" s="43">
        <v>91001</v>
      </c>
      <c r="S400" s="43" t="s">
        <v>1049</v>
      </c>
      <c r="T400" s="44">
        <v>38705</v>
      </c>
    </row>
    <row r="401" spans="1:20" ht="45" hidden="1" customHeight="1" x14ac:dyDescent="0.2">
      <c r="A401" s="42">
        <v>5070</v>
      </c>
      <c r="B401" s="41" t="s">
        <v>5868</v>
      </c>
      <c r="C401" s="119">
        <v>690411008</v>
      </c>
      <c r="D401" s="11" t="s">
        <v>1014</v>
      </c>
      <c r="E401" s="11" t="s">
        <v>1026</v>
      </c>
      <c r="F401" s="40" t="s">
        <v>26</v>
      </c>
      <c r="G401" s="40" t="s">
        <v>1027</v>
      </c>
      <c r="H401" s="40" t="s">
        <v>27</v>
      </c>
      <c r="I401" s="11"/>
      <c r="J401" s="11"/>
      <c r="K401" s="11" t="s">
        <v>5869</v>
      </c>
      <c r="L401" s="11" t="s">
        <v>5870</v>
      </c>
      <c r="M401" s="41" t="s">
        <v>2455</v>
      </c>
      <c r="N401" s="42" t="s">
        <v>5871</v>
      </c>
      <c r="O401" s="42" t="s">
        <v>5872</v>
      </c>
      <c r="P401" s="43"/>
      <c r="Q401" s="42"/>
      <c r="R401" s="43">
        <v>91001</v>
      </c>
      <c r="S401" s="43" t="s">
        <v>1033</v>
      </c>
      <c r="T401" s="44">
        <v>41394</v>
      </c>
    </row>
    <row r="402" spans="1:20" ht="45" hidden="1" customHeight="1" x14ac:dyDescent="0.2">
      <c r="A402" s="42">
        <v>7285</v>
      </c>
      <c r="B402" s="41" t="s">
        <v>1218</v>
      </c>
      <c r="C402" s="119" t="s">
        <v>3385</v>
      </c>
      <c r="D402" s="11" t="s">
        <v>1014</v>
      </c>
      <c r="E402" s="11" t="s">
        <v>1026</v>
      </c>
      <c r="F402" s="40" t="s">
        <v>26</v>
      </c>
      <c r="G402" s="40" t="s">
        <v>1027</v>
      </c>
      <c r="H402" s="40" t="s">
        <v>27</v>
      </c>
      <c r="I402" s="11"/>
      <c r="J402" s="11"/>
      <c r="K402" s="11" t="s">
        <v>1219</v>
      </c>
      <c r="L402" s="11" t="s">
        <v>1221</v>
      </c>
      <c r="M402" s="41" t="s">
        <v>133</v>
      </c>
      <c r="N402" s="42" t="s">
        <v>393</v>
      </c>
      <c r="O402" s="42" t="s">
        <v>1220</v>
      </c>
      <c r="P402" s="43"/>
      <c r="Q402" s="42"/>
      <c r="R402" s="43">
        <v>91001</v>
      </c>
      <c r="S402" s="43" t="s">
        <v>1030</v>
      </c>
      <c r="T402" s="44">
        <v>38737</v>
      </c>
    </row>
    <row r="403" spans="1:20" ht="45" hidden="1" customHeight="1" x14ac:dyDescent="0.2">
      <c r="A403" s="42">
        <v>7544</v>
      </c>
      <c r="B403" s="41" t="s">
        <v>1222</v>
      </c>
      <c r="C403" s="119">
        <v>735686003</v>
      </c>
      <c r="D403" s="11" t="s">
        <v>1014</v>
      </c>
      <c r="E403" s="11" t="s">
        <v>227</v>
      </c>
      <c r="F403" s="40" t="s">
        <v>26</v>
      </c>
      <c r="G403" s="40" t="s">
        <v>228</v>
      </c>
      <c r="H403" s="40" t="s">
        <v>27</v>
      </c>
      <c r="I403" s="11"/>
      <c r="J403" s="11"/>
      <c r="K403" s="11" t="s">
        <v>1223</v>
      </c>
      <c r="L403" s="11" t="s">
        <v>1225</v>
      </c>
      <c r="M403" s="41" t="s">
        <v>226</v>
      </c>
      <c r="N403" s="42" t="s">
        <v>1227</v>
      </c>
      <c r="O403" s="42" t="s">
        <v>1224</v>
      </c>
      <c r="P403" s="43" t="s">
        <v>1226</v>
      </c>
      <c r="Q403" s="42"/>
      <c r="R403" s="43">
        <v>91001</v>
      </c>
      <c r="S403" s="43" t="s">
        <v>222</v>
      </c>
      <c r="T403" s="44">
        <v>42059</v>
      </c>
    </row>
    <row r="404" spans="1:20" ht="45" hidden="1" customHeight="1" x14ac:dyDescent="0.2">
      <c r="A404" s="13">
        <v>6876</v>
      </c>
      <c r="B404" s="10" t="s">
        <v>1228</v>
      </c>
      <c r="C404" s="115">
        <v>691201007</v>
      </c>
      <c r="D404" s="7" t="s">
        <v>1014</v>
      </c>
      <c r="E404" s="7" t="s">
        <v>1026</v>
      </c>
      <c r="F404" s="12" t="s">
        <v>26</v>
      </c>
      <c r="G404" s="12" t="s">
        <v>1027</v>
      </c>
      <c r="H404" s="12" t="s">
        <v>27</v>
      </c>
      <c r="I404" s="7"/>
      <c r="J404" s="7"/>
      <c r="K404" s="7" t="s">
        <v>1229</v>
      </c>
      <c r="L404" s="7" t="s">
        <v>1230</v>
      </c>
      <c r="M404" s="10" t="s">
        <v>2457</v>
      </c>
      <c r="N404" s="13" t="s">
        <v>1231</v>
      </c>
      <c r="O404" s="13"/>
      <c r="P404" s="14"/>
      <c r="Q404" s="13"/>
      <c r="R404" s="14">
        <v>91001</v>
      </c>
      <c r="S404" s="14" t="s">
        <v>1232</v>
      </c>
      <c r="T404" s="16">
        <v>37970</v>
      </c>
    </row>
    <row r="405" spans="1:20" ht="45" hidden="1" customHeight="1" x14ac:dyDescent="0.2">
      <c r="A405" s="13">
        <v>7295</v>
      </c>
      <c r="B405" s="10" t="s">
        <v>5873</v>
      </c>
      <c r="C405" s="115">
        <v>691606007</v>
      </c>
      <c r="D405" s="7" t="s">
        <v>1014</v>
      </c>
      <c r="E405" s="7" t="s">
        <v>1026</v>
      </c>
      <c r="F405" s="12" t="s">
        <v>26</v>
      </c>
      <c r="G405" s="12" t="s">
        <v>1027</v>
      </c>
      <c r="H405" s="12" t="s">
        <v>27</v>
      </c>
      <c r="I405" s="7"/>
      <c r="J405" s="7"/>
      <c r="K405" s="7" t="s">
        <v>5874</v>
      </c>
      <c r="L405" s="7" t="s">
        <v>5875</v>
      </c>
      <c r="M405" s="10" t="s">
        <v>133</v>
      </c>
      <c r="N405" s="13" t="s">
        <v>5876</v>
      </c>
      <c r="O405" s="13" t="s">
        <v>5877</v>
      </c>
      <c r="P405" s="14" t="s">
        <v>5878</v>
      </c>
      <c r="Q405" s="13"/>
      <c r="R405" s="14">
        <v>91001</v>
      </c>
      <c r="S405" s="14" t="s">
        <v>1030</v>
      </c>
      <c r="T405" s="16">
        <v>38751</v>
      </c>
    </row>
    <row r="406" spans="1:20" ht="45" hidden="1" customHeight="1" x14ac:dyDescent="0.2">
      <c r="A406" s="42">
        <v>7083</v>
      </c>
      <c r="B406" s="41" t="s">
        <v>1233</v>
      </c>
      <c r="C406" s="119">
        <v>690302004</v>
      </c>
      <c r="D406" s="11" t="s">
        <v>1014</v>
      </c>
      <c r="E406" s="11" t="s">
        <v>1026</v>
      </c>
      <c r="F406" s="40" t="s">
        <v>26</v>
      </c>
      <c r="G406" s="40" t="s">
        <v>1027</v>
      </c>
      <c r="H406" s="40" t="s">
        <v>27</v>
      </c>
      <c r="I406" s="11"/>
      <c r="J406" s="11"/>
      <c r="K406" s="11" t="s">
        <v>1234</v>
      </c>
      <c r="L406" s="11" t="s">
        <v>1235</v>
      </c>
      <c r="M406" s="41" t="s">
        <v>2453</v>
      </c>
      <c r="N406" s="42" t="s">
        <v>74</v>
      </c>
      <c r="O406" s="42"/>
      <c r="P406" s="43"/>
      <c r="Q406" s="42"/>
      <c r="R406" s="43" t="s">
        <v>1236</v>
      </c>
      <c r="S406" s="43" t="s">
        <v>1237</v>
      </c>
      <c r="T406" s="44">
        <v>37970</v>
      </c>
    </row>
    <row r="407" spans="1:20" ht="45" hidden="1" customHeight="1" x14ac:dyDescent="0.2">
      <c r="A407" s="13">
        <v>7483</v>
      </c>
      <c r="B407" s="10" t="s">
        <v>5879</v>
      </c>
      <c r="C407" s="115">
        <v>690702002</v>
      </c>
      <c r="D407" s="7" t="s">
        <v>1014</v>
      </c>
      <c r="E407" s="7" t="s">
        <v>1026</v>
      </c>
      <c r="F407" s="12" t="s">
        <v>26</v>
      </c>
      <c r="G407" s="12" t="s">
        <v>1027</v>
      </c>
      <c r="H407" s="12" t="s">
        <v>27</v>
      </c>
      <c r="I407" s="7"/>
      <c r="J407" s="7"/>
      <c r="K407" s="7" t="s">
        <v>5880</v>
      </c>
      <c r="L407" s="7" t="s">
        <v>5881</v>
      </c>
      <c r="M407" s="10" t="s">
        <v>31</v>
      </c>
      <c r="N407" s="13" t="s">
        <v>5882</v>
      </c>
      <c r="O407" s="13"/>
      <c r="P407" s="14"/>
      <c r="Q407" s="13"/>
      <c r="R407" s="14">
        <v>91001</v>
      </c>
      <c r="S407" s="14" t="s">
        <v>1030</v>
      </c>
      <c r="T407" s="16">
        <v>41500</v>
      </c>
    </row>
    <row r="408" spans="1:20" ht="45" hidden="1" customHeight="1" x14ac:dyDescent="0.2">
      <c r="A408" s="42">
        <v>7072</v>
      </c>
      <c r="B408" s="41" t="s">
        <v>1238</v>
      </c>
      <c r="C408" s="119">
        <v>690403005</v>
      </c>
      <c r="D408" s="11" t="s">
        <v>1014</v>
      </c>
      <c r="E408" s="11" t="s">
        <v>1026</v>
      </c>
      <c r="F408" s="40" t="s">
        <v>26</v>
      </c>
      <c r="G408" s="40" t="s">
        <v>1027</v>
      </c>
      <c r="H408" s="40" t="s">
        <v>27</v>
      </c>
      <c r="I408" s="11"/>
      <c r="J408" s="11"/>
      <c r="K408" s="11" t="s">
        <v>1239</v>
      </c>
      <c r="L408" s="11" t="s">
        <v>1240</v>
      </c>
      <c r="M408" s="41" t="s">
        <v>2455</v>
      </c>
      <c r="N408" s="42" t="s">
        <v>372</v>
      </c>
      <c r="O408" s="42" t="s">
        <v>1241</v>
      </c>
      <c r="P408" s="43"/>
      <c r="Q408" s="42"/>
      <c r="R408" s="43">
        <v>91001</v>
      </c>
      <c r="S408" s="43" t="s">
        <v>1030</v>
      </c>
      <c r="T408" s="44">
        <v>37970</v>
      </c>
    </row>
    <row r="409" spans="1:20" ht="45" hidden="1" customHeight="1" x14ac:dyDescent="0.2">
      <c r="A409" s="42">
        <v>7137</v>
      </c>
      <c r="B409" s="41" t="s">
        <v>1242</v>
      </c>
      <c r="C409" s="119">
        <v>691512002</v>
      </c>
      <c r="D409" s="11" t="s">
        <v>1014</v>
      </c>
      <c r="E409" s="11" t="s">
        <v>1026</v>
      </c>
      <c r="F409" s="40" t="s">
        <v>26</v>
      </c>
      <c r="G409" s="40" t="s">
        <v>1027</v>
      </c>
      <c r="H409" s="40" t="s">
        <v>27</v>
      </c>
      <c r="I409" s="11"/>
      <c r="J409" s="11"/>
      <c r="K409" s="11" t="s">
        <v>1243</v>
      </c>
      <c r="L409" s="11" t="s">
        <v>1244</v>
      </c>
      <c r="M409" s="41" t="s">
        <v>133</v>
      </c>
      <c r="N409" s="42" t="s">
        <v>599</v>
      </c>
      <c r="O409" s="42"/>
      <c r="P409" s="43"/>
      <c r="Q409" s="42"/>
      <c r="R409" s="43" t="s">
        <v>1245</v>
      </c>
      <c r="S409" s="43" t="s">
        <v>225</v>
      </c>
      <c r="T409" s="44">
        <v>38159</v>
      </c>
    </row>
    <row r="410" spans="1:20" ht="45" hidden="1" customHeight="1" x14ac:dyDescent="0.2">
      <c r="A410" s="42">
        <v>7521</v>
      </c>
      <c r="B410" s="41" t="s">
        <v>1246</v>
      </c>
      <c r="C410" s="119">
        <v>692002008</v>
      </c>
      <c r="D410" s="11" t="s">
        <v>1014</v>
      </c>
      <c r="E410" s="11" t="s">
        <v>227</v>
      </c>
      <c r="F410" s="40" t="s">
        <v>26</v>
      </c>
      <c r="G410" s="40" t="s">
        <v>228</v>
      </c>
      <c r="H410" s="40" t="s">
        <v>27</v>
      </c>
      <c r="I410" s="11"/>
      <c r="J410" s="11"/>
      <c r="K410" s="11" t="s">
        <v>1247</v>
      </c>
      <c r="L410" s="11" t="s">
        <v>1248</v>
      </c>
      <c r="M410" s="41" t="s">
        <v>2458</v>
      </c>
      <c r="N410" s="42" t="s">
        <v>1250</v>
      </c>
      <c r="O410" s="42" t="s">
        <v>1249</v>
      </c>
      <c r="P410" s="43" t="s">
        <v>2583</v>
      </c>
      <c r="Q410" s="42"/>
      <c r="R410" s="43">
        <v>91001</v>
      </c>
      <c r="S410" s="43" t="s">
        <v>222</v>
      </c>
      <c r="T410" s="44">
        <v>41996</v>
      </c>
    </row>
    <row r="411" spans="1:20" ht="45" hidden="1" customHeight="1" x14ac:dyDescent="0.2">
      <c r="A411" s="42">
        <v>5150</v>
      </c>
      <c r="B411" s="41" t="s">
        <v>1251</v>
      </c>
      <c r="C411" s="119">
        <v>692403002</v>
      </c>
      <c r="D411" s="11" t="s">
        <v>1014</v>
      </c>
      <c r="E411" s="11" t="s">
        <v>1026</v>
      </c>
      <c r="F411" s="40" t="s">
        <v>26</v>
      </c>
      <c r="G411" s="40" t="s">
        <v>1027</v>
      </c>
      <c r="H411" s="40" t="s">
        <v>27</v>
      </c>
      <c r="I411" s="11"/>
      <c r="J411" s="11"/>
      <c r="K411" s="11" t="s">
        <v>1252</v>
      </c>
      <c r="L411" s="11" t="s">
        <v>1253</v>
      </c>
      <c r="M411" s="41" t="s">
        <v>303</v>
      </c>
      <c r="N411" s="42" t="s">
        <v>304</v>
      </c>
      <c r="O411" s="42"/>
      <c r="P411" s="43"/>
      <c r="Q411" s="42"/>
      <c r="R411" s="43">
        <v>91001</v>
      </c>
      <c r="S411" s="43" t="s">
        <v>1030</v>
      </c>
      <c r="T411" s="44">
        <v>37970</v>
      </c>
    </row>
    <row r="412" spans="1:20" ht="45" hidden="1" customHeight="1" x14ac:dyDescent="0.2">
      <c r="A412" s="42">
        <v>7532</v>
      </c>
      <c r="B412" s="41" t="s">
        <v>1254</v>
      </c>
      <c r="C412" s="119">
        <v>691910008</v>
      </c>
      <c r="D412" s="11" t="s">
        <v>1014</v>
      </c>
      <c r="E412" s="11" t="s">
        <v>227</v>
      </c>
      <c r="F412" s="40" t="s">
        <v>26</v>
      </c>
      <c r="G412" s="40" t="s">
        <v>228</v>
      </c>
      <c r="H412" s="40" t="s">
        <v>27</v>
      </c>
      <c r="I412" s="11"/>
      <c r="J412" s="11"/>
      <c r="K412" s="11" t="s">
        <v>1255</v>
      </c>
      <c r="L412" s="11" t="s">
        <v>1257</v>
      </c>
      <c r="M412" s="41" t="s">
        <v>32</v>
      </c>
      <c r="N412" s="42" t="s">
        <v>1259</v>
      </c>
      <c r="O412" s="42" t="s">
        <v>1258</v>
      </c>
      <c r="P412" s="43" t="s">
        <v>1256</v>
      </c>
      <c r="Q412" s="42"/>
      <c r="R412" s="43">
        <v>91001</v>
      </c>
      <c r="S412" s="43" t="s">
        <v>1049</v>
      </c>
      <c r="T412" s="44">
        <v>42053</v>
      </c>
    </row>
    <row r="413" spans="1:20" ht="45" hidden="1" customHeight="1" x14ac:dyDescent="0.2">
      <c r="A413" s="42">
        <v>7297</v>
      </c>
      <c r="B413" s="41" t="s">
        <v>1260</v>
      </c>
      <c r="C413" s="119">
        <v>691810003</v>
      </c>
      <c r="D413" s="11" t="s">
        <v>1014</v>
      </c>
      <c r="E413" s="11" t="s">
        <v>1026</v>
      </c>
      <c r="F413" s="40" t="s">
        <v>26</v>
      </c>
      <c r="G413" s="40" t="s">
        <v>1027</v>
      </c>
      <c r="H413" s="40" t="s">
        <v>27</v>
      </c>
      <c r="I413" s="11"/>
      <c r="J413" s="11"/>
      <c r="K413" s="11" t="s">
        <v>1261</v>
      </c>
      <c r="L413" s="11" t="s">
        <v>1262</v>
      </c>
      <c r="M413" s="42" t="s">
        <v>32</v>
      </c>
      <c r="N413" s="11" t="s">
        <v>1264</v>
      </c>
      <c r="O413" s="42" t="s">
        <v>1263</v>
      </c>
      <c r="P413" s="83" t="s">
        <v>2584</v>
      </c>
      <c r="Q413" s="42" t="s">
        <v>2585</v>
      </c>
      <c r="R413" s="43">
        <v>91001</v>
      </c>
      <c r="S413" s="43" t="s">
        <v>1030</v>
      </c>
      <c r="T413" s="44">
        <v>38755</v>
      </c>
    </row>
    <row r="414" spans="1:20" ht="45" hidden="1" customHeight="1" x14ac:dyDescent="0.2">
      <c r="A414" s="42">
        <v>7480</v>
      </c>
      <c r="B414" s="41" t="s">
        <v>1265</v>
      </c>
      <c r="C414" s="119">
        <v>691602001</v>
      </c>
      <c r="D414" s="11" t="s">
        <v>1014</v>
      </c>
      <c r="E414" s="11" t="s">
        <v>1026</v>
      </c>
      <c r="F414" s="40" t="s">
        <v>26</v>
      </c>
      <c r="G414" s="40" t="s">
        <v>1027</v>
      </c>
      <c r="H414" s="40" t="s">
        <v>27</v>
      </c>
      <c r="I414" s="11"/>
      <c r="J414" s="11"/>
      <c r="K414" s="11" t="s">
        <v>1266</v>
      </c>
      <c r="L414" s="11" t="s">
        <v>1267</v>
      </c>
      <c r="M414" s="41" t="s">
        <v>133</v>
      </c>
      <c r="N414" s="42" t="s">
        <v>1269</v>
      </c>
      <c r="O414" s="42" t="s">
        <v>1268</v>
      </c>
      <c r="P414" s="43" t="s">
        <v>2569</v>
      </c>
      <c r="Q414" s="42"/>
      <c r="R414" s="43">
        <v>91001</v>
      </c>
      <c r="S414" s="43" t="s">
        <v>1030</v>
      </c>
      <c r="T414" s="44">
        <v>41443</v>
      </c>
    </row>
    <row r="415" spans="1:20" ht="45" hidden="1" customHeight="1" x14ac:dyDescent="0.2">
      <c r="A415" s="42">
        <v>7535</v>
      </c>
      <c r="B415" s="41" t="s">
        <v>1270</v>
      </c>
      <c r="C415" s="119">
        <v>690739003</v>
      </c>
      <c r="D415" s="11" t="s">
        <v>1014</v>
      </c>
      <c r="E415" s="11" t="s">
        <v>227</v>
      </c>
      <c r="F415" s="40" t="s">
        <v>26</v>
      </c>
      <c r="G415" s="40" t="s">
        <v>228</v>
      </c>
      <c r="H415" s="40" t="s">
        <v>27</v>
      </c>
      <c r="I415" s="11"/>
      <c r="J415" s="11"/>
      <c r="K415" s="11" t="s">
        <v>1271</v>
      </c>
      <c r="L415" s="11" t="s">
        <v>1273</v>
      </c>
      <c r="M415" s="41" t="s">
        <v>31</v>
      </c>
      <c r="N415" s="42" t="s">
        <v>1275</v>
      </c>
      <c r="O415" s="42" t="s">
        <v>1274</v>
      </c>
      <c r="P415" s="43" t="s">
        <v>1272</v>
      </c>
      <c r="Q415" s="42"/>
      <c r="R415" s="43">
        <v>91001</v>
      </c>
      <c r="S415" s="43" t="s">
        <v>222</v>
      </c>
      <c r="T415" s="44">
        <v>42053</v>
      </c>
    </row>
    <row r="416" spans="1:20" ht="45" hidden="1" customHeight="1" x14ac:dyDescent="0.2">
      <c r="A416" s="42">
        <v>7557</v>
      </c>
      <c r="B416" s="41" t="s">
        <v>1276</v>
      </c>
      <c r="C416" s="119">
        <v>691103005</v>
      </c>
      <c r="D416" s="11" t="s">
        <v>1014</v>
      </c>
      <c r="E416" s="11" t="s">
        <v>227</v>
      </c>
      <c r="F416" s="40" t="s">
        <v>26</v>
      </c>
      <c r="G416" s="40" t="s">
        <v>228</v>
      </c>
      <c r="H416" s="40" t="s">
        <v>27</v>
      </c>
      <c r="I416" s="11"/>
      <c r="J416" s="11"/>
      <c r="K416" s="11" t="s">
        <v>1277</v>
      </c>
      <c r="L416" s="11" t="s">
        <v>1278</v>
      </c>
      <c r="M416" s="41" t="s">
        <v>2457</v>
      </c>
      <c r="N416" s="42" t="s">
        <v>476</v>
      </c>
      <c r="O416" s="42" t="s">
        <v>1279</v>
      </c>
      <c r="P416" s="43"/>
      <c r="Q416" s="42"/>
      <c r="R416" s="43">
        <v>91001</v>
      </c>
      <c r="S416" s="43" t="s">
        <v>222</v>
      </c>
      <c r="T416" s="44">
        <v>42068</v>
      </c>
    </row>
    <row r="417" spans="1:20" ht="45" hidden="1" customHeight="1" x14ac:dyDescent="0.2">
      <c r="A417" s="42">
        <v>7253</v>
      </c>
      <c r="B417" s="41" t="s">
        <v>1280</v>
      </c>
      <c r="C417" s="119">
        <v>691001008</v>
      </c>
      <c r="D417" s="11" t="s">
        <v>1014</v>
      </c>
      <c r="E417" s="11" t="s">
        <v>1026</v>
      </c>
      <c r="F417" s="40" t="s">
        <v>26</v>
      </c>
      <c r="G417" s="40" t="s">
        <v>1027</v>
      </c>
      <c r="H417" s="40" t="s">
        <v>27</v>
      </c>
      <c r="I417" s="11"/>
      <c r="J417" s="11"/>
      <c r="K417" s="11" t="s">
        <v>1281</v>
      </c>
      <c r="L417" s="11" t="s">
        <v>1283</v>
      </c>
      <c r="M417" s="41" t="s">
        <v>2457</v>
      </c>
      <c r="N417" s="42" t="s">
        <v>477</v>
      </c>
      <c r="O417" s="42" t="s">
        <v>2570</v>
      </c>
      <c r="P417" s="43" t="s">
        <v>1282</v>
      </c>
      <c r="Q417" s="42"/>
      <c r="R417" s="43">
        <v>91001</v>
      </c>
      <c r="S417" s="43" t="s">
        <v>1049</v>
      </c>
      <c r="T417" s="44">
        <v>38723</v>
      </c>
    </row>
    <row r="418" spans="1:20" ht="45" hidden="1" customHeight="1" x14ac:dyDescent="0.2">
      <c r="A418" s="13">
        <v>7222</v>
      </c>
      <c r="B418" s="10" t="s">
        <v>1284</v>
      </c>
      <c r="C418" s="115" t="s">
        <v>3380</v>
      </c>
      <c r="D418" s="7" t="s">
        <v>1014</v>
      </c>
      <c r="E418" s="7" t="s">
        <v>1026</v>
      </c>
      <c r="F418" s="12" t="s">
        <v>26</v>
      </c>
      <c r="G418" s="12" t="s">
        <v>1027</v>
      </c>
      <c r="H418" s="12" t="s">
        <v>27</v>
      </c>
      <c r="I418" s="7"/>
      <c r="J418" s="7"/>
      <c r="K418" s="7" t="s">
        <v>1285</v>
      </c>
      <c r="L418" s="7" t="s">
        <v>1286</v>
      </c>
      <c r="M418" s="10" t="s">
        <v>2453</v>
      </c>
      <c r="N418" s="13" t="s">
        <v>1288</v>
      </c>
      <c r="O418" s="13" t="s">
        <v>1287</v>
      </c>
      <c r="P418" s="14"/>
      <c r="Q418" s="13"/>
      <c r="R418" s="14">
        <v>91001</v>
      </c>
      <c r="S418" s="14" t="s">
        <v>222</v>
      </c>
      <c r="T418" s="16">
        <v>38687</v>
      </c>
    </row>
    <row r="419" spans="1:20" ht="45" hidden="1" customHeight="1" x14ac:dyDescent="0.2">
      <c r="A419" s="42">
        <v>7507</v>
      </c>
      <c r="B419" s="41" t="s">
        <v>5883</v>
      </c>
      <c r="C419" s="119">
        <v>690806002</v>
      </c>
      <c r="D419" s="11" t="s">
        <v>1014</v>
      </c>
      <c r="E419" s="11" t="s">
        <v>227</v>
      </c>
      <c r="F419" s="40" t="s">
        <v>26</v>
      </c>
      <c r="G419" s="40" t="s">
        <v>228</v>
      </c>
      <c r="H419" s="40" t="s">
        <v>27</v>
      </c>
      <c r="I419" s="11"/>
      <c r="J419" s="11"/>
      <c r="K419" s="11" t="s">
        <v>5884</v>
      </c>
      <c r="L419" s="11" t="s">
        <v>5885</v>
      </c>
      <c r="M419" s="41" t="s">
        <v>2456</v>
      </c>
      <c r="N419" s="42" t="s">
        <v>5886</v>
      </c>
      <c r="O419" s="42">
        <v>722462921</v>
      </c>
      <c r="P419" s="43"/>
      <c r="Q419" s="42"/>
      <c r="R419" s="43">
        <v>91001</v>
      </c>
      <c r="S419" s="43" t="s">
        <v>222</v>
      </c>
      <c r="T419" s="44" t="s">
        <v>5887</v>
      </c>
    </row>
    <row r="420" spans="1:20" ht="45" hidden="1" customHeight="1" x14ac:dyDescent="0.2">
      <c r="A420" s="42">
        <v>7200</v>
      </c>
      <c r="B420" s="41" t="s">
        <v>1289</v>
      </c>
      <c r="C420" s="119">
        <v>692553004</v>
      </c>
      <c r="D420" s="11" t="s">
        <v>1014</v>
      </c>
      <c r="E420" s="11" t="s">
        <v>1026</v>
      </c>
      <c r="F420" s="40" t="s">
        <v>26</v>
      </c>
      <c r="G420" s="40" t="s">
        <v>1027</v>
      </c>
      <c r="H420" s="40" t="s">
        <v>27</v>
      </c>
      <c r="I420" s="11"/>
      <c r="J420" s="11"/>
      <c r="K420" s="11" t="s">
        <v>1290</v>
      </c>
      <c r="L420" s="11" t="s">
        <v>1291</v>
      </c>
      <c r="M420" s="41" t="s">
        <v>31</v>
      </c>
      <c r="N420" s="42" t="s">
        <v>1293</v>
      </c>
      <c r="O420" s="42" t="s">
        <v>1292</v>
      </c>
      <c r="P420" s="43"/>
      <c r="Q420" s="42"/>
      <c r="R420" s="43">
        <v>91001</v>
      </c>
      <c r="S420" s="43" t="s">
        <v>1030</v>
      </c>
      <c r="T420" s="44">
        <v>38624</v>
      </c>
    </row>
    <row r="421" spans="1:20" ht="45" hidden="1" customHeight="1" x14ac:dyDescent="0.2">
      <c r="A421" s="42">
        <v>7427</v>
      </c>
      <c r="B421" s="41" t="s">
        <v>5888</v>
      </c>
      <c r="C421" s="119" t="s">
        <v>8025</v>
      </c>
      <c r="D421" s="11" t="s">
        <v>5889</v>
      </c>
      <c r="E421" s="11" t="s">
        <v>227</v>
      </c>
      <c r="F421" s="40" t="s">
        <v>26</v>
      </c>
      <c r="G421" s="40" t="s">
        <v>228</v>
      </c>
      <c r="H421" s="40" t="s">
        <v>27</v>
      </c>
      <c r="I421" s="11"/>
      <c r="J421" s="11"/>
      <c r="K421" s="11" t="s">
        <v>5890</v>
      </c>
      <c r="L421" s="11" t="s">
        <v>5891</v>
      </c>
      <c r="M421" s="41" t="s">
        <v>2454</v>
      </c>
      <c r="N421" s="42" t="s">
        <v>790</v>
      </c>
      <c r="O421" s="42" t="s">
        <v>5892</v>
      </c>
      <c r="P421" s="43" t="s">
        <v>5893</v>
      </c>
      <c r="Q421" s="42"/>
      <c r="R421" s="43" t="s">
        <v>5894</v>
      </c>
      <c r="S421" s="43" t="s">
        <v>5895</v>
      </c>
      <c r="T421" s="44">
        <v>40346</v>
      </c>
    </row>
    <row r="422" spans="1:20" ht="45" hidden="1" customHeight="1" x14ac:dyDescent="0.2">
      <c r="A422" s="42">
        <v>7279</v>
      </c>
      <c r="B422" s="41" t="s">
        <v>1294</v>
      </c>
      <c r="C422" s="119">
        <v>690730006</v>
      </c>
      <c r="D422" s="11" t="s">
        <v>1014</v>
      </c>
      <c r="E422" s="11" t="s">
        <v>1026</v>
      </c>
      <c r="F422" s="40" t="s">
        <v>26</v>
      </c>
      <c r="G422" s="40" t="s">
        <v>1027</v>
      </c>
      <c r="H422" s="40" t="s">
        <v>27</v>
      </c>
      <c r="I422" s="11"/>
      <c r="J422" s="11"/>
      <c r="K422" s="11" t="s">
        <v>1295</v>
      </c>
      <c r="L422" s="11" t="s">
        <v>1296</v>
      </c>
      <c r="M422" s="41" t="s">
        <v>31</v>
      </c>
      <c r="N422" s="42" t="s">
        <v>1298</v>
      </c>
      <c r="O422" s="42" t="s">
        <v>1297</v>
      </c>
      <c r="P422" s="43"/>
      <c r="Q422" s="42"/>
      <c r="R422" s="43">
        <v>91001</v>
      </c>
      <c r="S422" s="43" t="s">
        <v>1033</v>
      </c>
      <c r="T422" s="44">
        <v>38737</v>
      </c>
    </row>
    <row r="423" spans="1:20" ht="45" hidden="1" customHeight="1" x14ac:dyDescent="0.2">
      <c r="A423" s="42">
        <v>7577</v>
      </c>
      <c r="B423" s="41" t="s">
        <v>1299</v>
      </c>
      <c r="C423" s="119">
        <v>690617005</v>
      </c>
      <c r="D423" s="11" t="s">
        <v>1014</v>
      </c>
      <c r="E423" s="11" t="s">
        <v>1300</v>
      </c>
      <c r="F423" s="40" t="s">
        <v>26</v>
      </c>
      <c r="G423" s="40" t="s">
        <v>228</v>
      </c>
      <c r="H423" s="40" t="s">
        <v>27</v>
      </c>
      <c r="I423" s="11"/>
      <c r="J423" s="11"/>
      <c r="K423" s="11" t="s">
        <v>1301</v>
      </c>
      <c r="L423" s="11" t="s">
        <v>1302</v>
      </c>
      <c r="M423" s="41" t="s">
        <v>226</v>
      </c>
      <c r="N423" s="42" t="s">
        <v>1304</v>
      </c>
      <c r="O423" s="42" t="s">
        <v>2614</v>
      </c>
      <c r="P423" s="43" t="s">
        <v>1303</v>
      </c>
      <c r="Q423" s="42"/>
      <c r="R423" s="43">
        <v>91001</v>
      </c>
      <c r="S423" s="43" t="s">
        <v>222</v>
      </c>
      <c r="T423" s="44">
        <v>42215</v>
      </c>
    </row>
    <row r="424" spans="1:20" ht="45" hidden="1" customHeight="1" x14ac:dyDescent="0.2">
      <c r="A424" s="42">
        <v>7596</v>
      </c>
      <c r="B424" s="41" t="s">
        <v>1305</v>
      </c>
      <c r="C424" s="119">
        <v>690737000</v>
      </c>
      <c r="D424" s="11" t="s">
        <v>1014</v>
      </c>
      <c r="E424" s="11" t="s">
        <v>227</v>
      </c>
      <c r="F424" s="40" t="s">
        <v>26</v>
      </c>
      <c r="G424" s="40" t="s">
        <v>228</v>
      </c>
      <c r="H424" s="40" t="s">
        <v>27</v>
      </c>
      <c r="I424" s="11"/>
      <c r="J424" s="11"/>
      <c r="K424" s="11" t="s">
        <v>1306</v>
      </c>
      <c r="L424" s="11" t="s">
        <v>1307</v>
      </c>
      <c r="M424" s="41" t="s">
        <v>226</v>
      </c>
      <c r="N424" s="42" t="s">
        <v>1309</v>
      </c>
      <c r="O424" s="42" t="s">
        <v>1308</v>
      </c>
      <c r="P424" s="43"/>
      <c r="Q424" s="42"/>
      <c r="R424" s="43">
        <v>91001</v>
      </c>
      <c r="S424" s="43" t="s">
        <v>222</v>
      </c>
      <c r="T424" s="44">
        <v>42410</v>
      </c>
    </row>
    <row r="425" spans="1:20" ht="45" hidden="1" customHeight="1" x14ac:dyDescent="0.2">
      <c r="A425" s="13">
        <v>6998</v>
      </c>
      <c r="B425" s="10" t="s">
        <v>1310</v>
      </c>
      <c r="C425" s="115">
        <v>692543009</v>
      </c>
      <c r="D425" s="7" t="s">
        <v>1014</v>
      </c>
      <c r="E425" s="7" t="s">
        <v>1026</v>
      </c>
      <c r="F425" s="12" t="s">
        <v>26</v>
      </c>
      <c r="G425" s="12" t="s">
        <v>1027</v>
      </c>
      <c r="H425" s="12" t="s">
        <v>27</v>
      </c>
      <c r="I425" s="7"/>
      <c r="J425" s="7"/>
      <c r="K425" s="7" t="s">
        <v>1311</v>
      </c>
      <c r="L425" s="7" t="s">
        <v>1312</v>
      </c>
      <c r="M425" s="10" t="s">
        <v>31</v>
      </c>
      <c r="N425" s="13" t="s">
        <v>673</v>
      </c>
      <c r="O425" s="13"/>
      <c r="P425" s="14"/>
      <c r="Q425" s="13"/>
      <c r="R425" s="14">
        <v>91001</v>
      </c>
      <c r="S425" s="14" t="s">
        <v>1030</v>
      </c>
      <c r="T425" s="16">
        <v>37970</v>
      </c>
    </row>
    <row r="426" spans="1:20" ht="45" hidden="1" customHeight="1" x14ac:dyDescent="0.2">
      <c r="A426" s="13">
        <v>7290</v>
      </c>
      <c r="B426" s="10" t="s">
        <v>1313</v>
      </c>
      <c r="C426" s="115">
        <v>691507009</v>
      </c>
      <c r="D426" s="7" t="s">
        <v>1014</v>
      </c>
      <c r="E426" s="7" t="s">
        <v>1026</v>
      </c>
      <c r="F426" s="12" t="s">
        <v>26</v>
      </c>
      <c r="G426" s="12" t="s">
        <v>1027</v>
      </c>
      <c r="H426" s="12" t="s">
        <v>27</v>
      </c>
      <c r="I426" s="7"/>
      <c r="J426" s="7"/>
      <c r="K426" s="7" t="s">
        <v>1314</v>
      </c>
      <c r="L426" s="7" t="s">
        <v>1316</v>
      </c>
      <c r="M426" s="10" t="s">
        <v>133</v>
      </c>
      <c r="N426" s="13" t="s">
        <v>1318</v>
      </c>
      <c r="O426" s="13" t="s">
        <v>1317</v>
      </c>
      <c r="P426" s="14" t="s">
        <v>1315</v>
      </c>
      <c r="Q426" s="13"/>
      <c r="R426" s="14">
        <v>91001</v>
      </c>
      <c r="S426" s="14" t="s">
        <v>1033</v>
      </c>
      <c r="T426" s="16">
        <v>38744</v>
      </c>
    </row>
    <row r="427" spans="1:20" ht="45" hidden="1" customHeight="1" x14ac:dyDescent="0.2">
      <c r="A427" s="42">
        <v>7150</v>
      </c>
      <c r="B427" s="41" t="s">
        <v>5896</v>
      </c>
      <c r="C427" s="119" t="s">
        <v>8026</v>
      </c>
      <c r="D427" s="11" t="s">
        <v>1014</v>
      </c>
      <c r="E427" s="11" t="s">
        <v>1026</v>
      </c>
      <c r="F427" s="40" t="s">
        <v>26</v>
      </c>
      <c r="G427" s="40" t="s">
        <v>1027</v>
      </c>
      <c r="H427" s="40" t="s">
        <v>27</v>
      </c>
      <c r="I427" s="11"/>
      <c r="J427" s="11"/>
      <c r="K427" s="11" t="s">
        <v>5897</v>
      </c>
      <c r="L427" s="11" t="s">
        <v>5898</v>
      </c>
      <c r="M427" s="41" t="s">
        <v>32</v>
      </c>
      <c r="N427" s="42" t="s">
        <v>5899</v>
      </c>
      <c r="O427" s="42" t="s">
        <v>5900</v>
      </c>
      <c r="P427" s="43"/>
      <c r="Q427" s="42"/>
      <c r="R427" s="43">
        <v>91001</v>
      </c>
      <c r="S427" s="43" t="s">
        <v>1084</v>
      </c>
      <c r="T427" s="44">
        <v>38315</v>
      </c>
    </row>
    <row r="428" spans="1:20" ht="45" hidden="1" customHeight="1" x14ac:dyDescent="0.2">
      <c r="A428" s="42">
        <v>7546</v>
      </c>
      <c r="B428" s="41" t="s">
        <v>1319</v>
      </c>
      <c r="C428" s="119" t="s">
        <v>3395</v>
      </c>
      <c r="D428" s="11" t="s">
        <v>1014</v>
      </c>
      <c r="E428" s="11" t="s">
        <v>227</v>
      </c>
      <c r="F428" s="40" t="s">
        <v>26</v>
      </c>
      <c r="G428" s="40" t="s">
        <v>228</v>
      </c>
      <c r="H428" s="40" t="s">
        <v>27</v>
      </c>
      <c r="I428" s="11"/>
      <c r="J428" s="11"/>
      <c r="K428" s="11" t="s">
        <v>1320</v>
      </c>
      <c r="L428" s="11" t="s">
        <v>1322</v>
      </c>
      <c r="M428" s="41" t="s">
        <v>2453</v>
      </c>
      <c r="N428" s="42" t="s">
        <v>1324</v>
      </c>
      <c r="O428" s="42" t="s">
        <v>1323</v>
      </c>
      <c r="P428" s="43" t="s">
        <v>1321</v>
      </c>
      <c r="Q428" s="42"/>
      <c r="R428" s="43">
        <v>91001</v>
      </c>
      <c r="S428" s="43" t="s">
        <v>222</v>
      </c>
      <c r="T428" s="44">
        <v>42059</v>
      </c>
    </row>
    <row r="429" spans="1:20" ht="45" hidden="1" customHeight="1" x14ac:dyDescent="0.2">
      <c r="A429" s="13">
        <v>7487</v>
      </c>
      <c r="B429" s="10" t="s">
        <v>1325</v>
      </c>
      <c r="C429" s="115" t="s">
        <v>3390</v>
      </c>
      <c r="D429" s="7" t="s">
        <v>1014</v>
      </c>
      <c r="E429" s="7" t="s">
        <v>227</v>
      </c>
      <c r="F429" s="12" t="s">
        <v>26</v>
      </c>
      <c r="G429" s="12" t="s">
        <v>228</v>
      </c>
      <c r="H429" s="12" t="s">
        <v>27</v>
      </c>
      <c r="I429" s="7"/>
      <c r="J429" s="7"/>
      <c r="K429" s="7" t="s">
        <v>1326</v>
      </c>
      <c r="L429" s="7" t="s">
        <v>1328</v>
      </c>
      <c r="M429" s="10" t="s">
        <v>2452</v>
      </c>
      <c r="N429" s="13" t="s">
        <v>1330</v>
      </c>
      <c r="O429" s="13" t="s">
        <v>1329</v>
      </c>
      <c r="P429" s="14" t="s">
        <v>1327</v>
      </c>
      <c r="Q429" s="13"/>
      <c r="R429" s="14">
        <v>91001</v>
      </c>
      <c r="S429" s="14" t="s">
        <v>222</v>
      </c>
      <c r="T429" s="16">
        <v>41547</v>
      </c>
    </row>
    <row r="430" spans="1:20" ht="45" hidden="1" customHeight="1" x14ac:dyDescent="0.2">
      <c r="A430" s="42">
        <v>7215</v>
      </c>
      <c r="B430" s="41" t="s">
        <v>1331</v>
      </c>
      <c r="C430" s="119">
        <v>692207009</v>
      </c>
      <c r="D430" s="11" t="s">
        <v>1014</v>
      </c>
      <c r="E430" s="11" t="s">
        <v>227</v>
      </c>
      <c r="F430" s="40" t="s">
        <v>26</v>
      </c>
      <c r="G430" s="40" t="s">
        <v>1109</v>
      </c>
      <c r="H430" s="40" t="s">
        <v>27</v>
      </c>
      <c r="I430" s="11"/>
      <c r="J430" s="11"/>
      <c r="K430" s="11" t="s">
        <v>1332</v>
      </c>
      <c r="L430" s="11" t="s">
        <v>1333</v>
      </c>
      <c r="M430" s="41" t="s">
        <v>2452</v>
      </c>
      <c r="N430" s="42" t="s">
        <v>1334</v>
      </c>
      <c r="O430" s="42"/>
      <c r="P430" s="43"/>
      <c r="Q430" s="42"/>
      <c r="R430" s="43">
        <v>91001</v>
      </c>
      <c r="S430" s="11" t="s">
        <v>1030</v>
      </c>
      <c r="T430" s="44">
        <v>38663</v>
      </c>
    </row>
    <row r="431" spans="1:20" ht="45" hidden="1" customHeight="1" x14ac:dyDescent="0.2">
      <c r="A431" s="42">
        <v>7523</v>
      </c>
      <c r="B431" s="41" t="s">
        <v>1335</v>
      </c>
      <c r="C431" s="119" t="s">
        <v>3393</v>
      </c>
      <c r="D431" s="11" t="s">
        <v>1014</v>
      </c>
      <c r="E431" s="11" t="s">
        <v>227</v>
      </c>
      <c r="F431" s="40" t="s">
        <v>26</v>
      </c>
      <c r="G431" s="40" t="s">
        <v>228</v>
      </c>
      <c r="H431" s="40" t="s">
        <v>27</v>
      </c>
      <c r="I431" s="11"/>
      <c r="J431" s="11"/>
      <c r="K431" s="11" t="s">
        <v>1336</v>
      </c>
      <c r="L431" s="11" t="s">
        <v>1338</v>
      </c>
      <c r="M431" s="41" t="s">
        <v>2458</v>
      </c>
      <c r="N431" s="42" t="s">
        <v>2475</v>
      </c>
      <c r="O431" s="42"/>
      <c r="P431" s="43" t="s">
        <v>1337</v>
      </c>
      <c r="Q431" s="42"/>
      <c r="R431" s="43">
        <v>91001</v>
      </c>
      <c r="S431" s="43" t="s">
        <v>1049</v>
      </c>
      <c r="T431" s="44">
        <v>42032</v>
      </c>
    </row>
    <row r="432" spans="1:20" ht="45" hidden="1" customHeight="1" x14ac:dyDescent="0.2">
      <c r="A432" s="13">
        <v>7095</v>
      </c>
      <c r="B432" s="10" t="s">
        <v>1339</v>
      </c>
      <c r="C432" s="115">
        <v>691902005</v>
      </c>
      <c r="D432" s="7" t="s">
        <v>1014</v>
      </c>
      <c r="E432" s="7" t="s">
        <v>1026</v>
      </c>
      <c r="F432" s="12" t="s">
        <v>26</v>
      </c>
      <c r="G432" s="12" t="s">
        <v>1027</v>
      </c>
      <c r="H432" s="12" t="s">
        <v>27</v>
      </c>
      <c r="I432" s="7"/>
      <c r="J432" s="7"/>
      <c r="K432" s="7" t="s">
        <v>1340</v>
      </c>
      <c r="L432" s="7" t="s">
        <v>1341</v>
      </c>
      <c r="M432" s="10" t="s">
        <v>32</v>
      </c>
      <c r="N432" s="13" t="s">
        <v>1342</v>
      </c>
      <c r="O432" s="13"/>
      <c r="P432" s="14"/>
      <c r="Q432" s="13"/>
      <c r="R432" s="14">
        <v>91001</v>
      </c>
      <c r="S432" s="14" t="s">
        <v>1343</v>
      </c>
      <c r="T432" s="16">
        <v>37970</v>
      </c>
    </row>
    <row r="433" spans="1:20" ht="45" hidden="1" customHeight="1" x14ac:dyDescent="0.2">
      <c r="A433" s="42">
        <v>7174</v>
      </c>
      <c r="B433" s="41" t="s">
        <v>1344</v>
      </c>
      <c r="C433" s="119">
        <v>691912000</v>
      </c>
      <c r="D433" s="11" t="s">
        <v>1014</v>
      </c>
      <c r="E433" s="11" t="s">
        <v>1026</v>
      </c>
      <c r="F433" s="40" t="s">
        <v>26</v>
      </c>
      <c r="G433" s="40" t="s">
        <v>1027</v>
      </c>
      <c r="H433" s="40" t="s">
        <v>27</v>
      </c>
      <c r="I433" s="11"/>
      <c r="J433" s="11"/>
      <c r="K433" s="11" t="s">
        <v>1345</v>
      </c>
      <c r="L433" s="11" t="s">
        <v>1346</v>
      </c>
      <c r="M433" s="41" t="s">
        <v>32</v>
      </c>
      <c r="N433" s="42" t="s">
        <v>1348</v>
      </c>
      <c r="O433" s="42" t="s">
        <v>1347</v>
      </c>
      <c r="P433" s="43"/>
      <c r="Q433" s="42"/>
      <c r="R433" s="43">
        <v>91001</v>
      </c>
      <c r="S433" s="43" t="s">
        <v>1068</v>
      </c>
      <c r="T433" s="44">
        <v>38518</v>
      </c>
    </row>
    <row r="434" spans="1:20" ht="45" hidden="1" customHeight="1" x14ac:dyDescent="0.2">
      <c r="A434" s="42">
        <v>7091</v>
      </c>
      <c r="B434" s="41" t="s">
        <v>1349</v>
      </c>
      <c r="C434" s="119">
        <v>690803003</v>
      </c>
      <c r="D434" s="11" t="s">
        <v>1014</v>
      </c>
      <c r="E434" s="11" t="s">
        <v>1026</v>
      </c>
      <c r="F434" s="40" t="s">
        <v>26</v>
      </c>
      <c r="G434" s="40" t="s">
        <v>1027</v>
      </c>
      <c r="H434" s="40" t="s">
        <v>27</v>
      </c>
      <c r="I434" s="11"/>
      <c r="J434" s="11"/>
      <c r="K434" s="11" t="s">
        <v>1350</v>
      </c>
      <c r="L434" s="11" t="s">
        <v>1351</v>
      </c>
      <c r="M434" s="41" t="s">
        <v>2456</v>
      </c>
      <c r="N434" s="42" t="s">
        <v>1352</v>
      </c>
      <c r="O434" s="42"/>
      <c r="P434" s="43"/>
      <c r="Q434" s="42"/>
      <c r="R434" s="43">
        <v>91001</v>
      </c>
      <c r="S434" s="43" t="s">
        <v>1033</v>
      </c>
      <c r="T434" s="44">
        <v>37970</v>
      </c>
    </row>
    <row r="435" spans="1:20" ht="45" hidden="1" customHeight="1" x14ac:dyDescent="0.2">
      <c r="A435" s="13">
        <v>7249</v>
      </c>
      <c r="B435" s="10" t="s">
        <v>5901</v>
      </c>
      <c r="C435" s="115" t="s">
        <v>8027</v>
      </c>
      <c r="D435" s="7" t="s">
        <v>1014</v>
      </c>
      <c r="E435" s="7" t="s">
        <v>1026</v>
      </c>
      <c r="F435" s="12" t="s">
        <v>26</v>
      </c>
      <c r="G435" s="12" t="s">
        <v>1027</v>
      </c>
      <c r="H435" s="12" t="s">
        <v>27</v>
      </c>
      <c r="I435" s="7"/>
      <c r="J435" s="7"/>
      <c r="K435" s="7" t="s">
        <v>5902</v>
      </c>
      <c r="L435" s="7" t="s">
        <v>5903</v>
      </c>
      <c r="M435" s="10" t="s">
        <v>2457</v>
      </c>
      <c r="N435" s="13" t="s">
        <v>5904</v>
      </c>
      <c r="O435" s="13" t="s">
        <v>5905</v>
      </c>
      <c r="P435" s="14"/>
      <c r="Q435" s="13"/>
      <c r="R435" s="14">
        <v>91001</v>
      </c>
      <c r="S435" s="14" t="s">
        <v>1353</v>
      </c>
      <c r="T435" s="16">
        <v>38722</v>
      </c>
    </row>
    <row r="436" spans="1:20" ht="45" hidden="1" customHeight="1" x14ac:dyDescent="0.2">
      <c r="A436" s="13">
        <v>7283</v>
      </c>
      <c r="B436" s="10" t="s">
        <v>1354</v>
      </c>
      <c r="C436" s="115" t="s">
        <v>3384</v>
      </c>
      <c r="D436" s="7" t="s">
        <v>1014</v>
      </c>
      <c r="E436" s="7" t="s">
        <v>227</v>
      </c>
      <c r="F436" s="12" t="s">
        <v>26</v>
      </c>
      <c r="G436" s="12" t="s">
        <v>228</v>
      </c>
      <c r="H436" s="12" t="s">
        <v>27</v>
      </c>
      <c r="I436" s="7"/>
      <c r="J436" s="7"/>
      <c r="K436" s="7" t="s">
        <v>1355</v>
      </c>
      <c r="L436" s="7" t="s">
        <v>1356</v>
      </c>
      <c r="M436" s="10" t="s">
        <v>133</v>
      </c>
      <c r="N436" s="13" t="s">
        <v>1358</v>
      </c>
      <c r="O436" s="13" t="s">
        <v>1357</v>
      </c>
      <c r="P436" s="14"/>
      <c r="Q436" s="13"/>
      <c r="R436" s="14">
        <v>91001</v>
      </c>
      <c r="S436" s="14" t="s">
        <v>1359</v>
      </c>
      <c r="T436" s="16">
        <v>38737</v>
      </c>
    </row>
    <row r="437" spans="1:20" ht="45" hidden="1" customHeight="1" x14ac:dyDescent="0.2">
      <c r="A437" s="42">
        <v>7309</v>
      </c>
      <c r="B437" s="41" t="s">
        <v>1361</v>
      </c>
      <c r="C437" s="119">
        <v>691506002</v>
      </c>
      <c r="D437" s="11" t="s">
        <v>1014</v>
      </c>
      <c r="E437" s="11" t="s">
        <v>227</v>
      </c>
      <c r="F437" s="40" t="s">
        <v>26</v>
      </c>
      <c r="G437" s="40" t="s">
        <v>228</v>
      </c>
      <c r="H437" s="40" t="s">
        <v>27</v>
      </c>
      <c r="I437" s="11"/>
      <c r="J437" s="11"/>
      <c r="K437" s="11" t="s">
        <v>1362</v>
      </c>
      <c r="L437" s="11" t="s">
        <v>1364</v>
      </c>
      <c r="M437" s="41" t="s">
        <v>133</v>
      </c>
      <c r="N437" s="41" t="s">
        <v>2372</v>
      </c>
      <c r="O437" s="42"/>
      <c r="P437" s="43" t="s">
        <v>1363</v>
      </c>
      <c r="Q437" s="42"/>
      <c r="R437" s="43">
        <v>91001</v>
      </c>
      <c r="S437" s="43" t="s">
        <v>1030</v>
      </c>
      <c r="T437" s="44">
        <v>38768</v>
      </c>
    </row>
    <row r="438" spans="1:20" ht="45" hidden="1" customHeight="1" x14ac:dyDescent="0.2">
      <c r="A438" s="42">
        <v>7513</v>
      </c>
      <c r="B438" s="41" t="s">
        <v>1365</v>
      </c>
      <c r="C438" s="119">
        <v>690102005</v>
      </c>
      <c r="D438" s="11" t="s">
        <v>1014</v>
      </c>
      <c r="E438" s="11" t="s">
        <v>227</v>
      </c>
      <c r="F438" s="40" t="s">
        <v>26</v>
      </c>
      <c r="G438" s="40" t="s">
        <v>228</v>
      </c>
      <c r="H438" s="40" t="s">
        <v>27</v>
      </c>
      <c r="I438" s="11"/>
      <c r="J438" s="11"/>
      <c r="K438" s="11" t="s">
        <v>1366</v>
      </c>
      <c r="L438" s="11" t="s">
        <v>1368</v>
      </c>
      <c r="M438" s="42" t="s">
        <v>224</v>
      </c>
      <c r="N438" s="42" t="s">
        <v>1369</v>
      </c>
      <c r="O438" s="42" t="s">
        <v>1367</v>
      </c>
      <c r="P438" s="43"/>
      <c r="Q438" s="42"/>
      <c r="R438" s="43">
        <v>91001</v>
      </c>
      <c r="S438" s="43" t="s">
        <v>1172</v>
      </c>
      <c r="T438" s="44">
        <v>41927</v>
      </c>
    </row>
    <row r="439" spans="1:20" ht="45" hidden="1" customHeight="1" x14ac:dyDescent="0.2">
      <c r="A439" s="42">
        <v>7586</v>
      </c>
      <c r="B439" s="41" t="s">
        <v>1370</v>
      </c>
      <c r="C439" s="119">
        <v>690307006</v>
      </c>
      <c r="D439" s="11" t="s">
        <v>1014</v>
      </c>
      <c r="E439" s="11" t="s">
        <v>1300</v>
      </c>
      <c r="F439" s="40" t="s">
        <v>26</v>
      </c>
      <c r="G439" s="40" t="s">
        <v>228</v>
      </c>
      <c r="H439" s="40" t="s">
        <v>27</v>
      </c>
      <c r="I439" s="11"/>
      <c r="J439" s="11"/>
      <c r="K439" s="11" t="s">
        <v>1371</v>
      </c>
      <c r="L439" s="11" t="s">
        <v>1373</v>
      </c>
      <c r="M439" s="41" t="s">
        <v>2453</v>
      </c>
      <c r="N439" s="42" t="s">
        <v>1375</v>
      </c>
      <c r="O439" s="42" t="s">
        <v>1372</v>
      </c>
      <c r="P439" s="43" t="s">
        <v>1374</v>
      </c>
      <c r="Q439" s="42"/>
      <c r="R439" s="43">
        <v>91001</v>
      </c>
      <c r="S439" s="43" t="s">
        <v>222</v>
      </c>
      <c r="T439" s="44">
        <v>42347</v>
      </c>
    </row>
    <row r="440" spans="1:20" ht="45" hidden="1" customHeight="1" x14ac:dyDescent="0.2">
      <c r="A440" s="42">
        <v>7208</v>
      </c>
      <c r="B440" s="41" t="s">
        <v>1376</v>
      </c>
      <c r="C440" s="119">
        <v>692554000</v>
      </c>
      <c r="D440" s="11" t="s">
        <v>1014</v>
      </c>
      <c r="E440" s="11" t="s">
        <v>1026</v>
      </c>
      <c r="F440" s="40" t="s">
        <v>26</v>
      </c>
      <c r="G440" s="40" t="s">
        <v>1109</v>
      </c>
      <c r="H440" s="40" t="s">
        <v>27</v>
      </c>
      <c r="I440" s="11"/>
      <c r="J440" s="11"/>
      <c r="K440" s="11" t="s">
        <v>1377</v>
      </c>
      <c r="L440" s="11" t="s">
        <v>1378</v>
      </c>
      <c r="M440" s="41" t="s">
        <v>31</v>
      </c>
      <c r="N440" s="42" t="s">
        <v>660</v>
      </c>
      <c r="O440" s="42" t="s">
        <v>1379</v>
      </c>
      <c r="P440" s="85" t="s">
        <v>2586</v>
      </c>
      <c r="Q440" s="42"/>
      <c r="R440" s="43">
        <v>91001</v>
      </c>
      <c r="S440" s="43" t="s">
        <v>1380</v>
      </c>
      <c r="T440" s="44">
        <v>38649</v>
      </c>
    </row>
    <row r="441" spans="1:20" ht="45" hidden="1" customHeight="1" x14ac:dyDescent="0.2">
      <c r="A441" s="42">
        <v>7117</v>
      </c>
      <c r="B441" s="41" t="s">
        <v>1381</v>
      </c>
      <c r="C441" s="119">
        <v>690412004</v>
      </c>
      <c r="D441" s="11" t="s">
        <v>1014</v>
      </c>
      <c r="E441" s="11" t="s">
        <v>1026</v>
      </c>
      <c r="F441" s="40" t="s">
        <v>26</v>
      </c>
      <c r="G441" s="40" t="s">
        <v>1027</v>
      </c>
      <c r="H441" s="40" t="s">
        <v>27</v>
      </c>
      <c r="I441" s="11"/>
      <c r="J441" s="11"/>
      <c r="K441" s="11" t="s">
        <v>1382</v>
      </c>
      <c r="L441" s="11" t="s">
        <v>1383</v>
      </c>
      <c r="M441" s="41" t="s">
        <v>2455</v>
      </c>
      <c r="N441" s="42" t="s">
        <v>1384</v>
      </c>
      <c r="O441" s="42">
        <v>532662300</v>
      </c>
      <c r="P441" s="83" t="s">
        <v>2587</v>
      </c>
      <c r="Q441" s="42"/>
      <c r="R441" s="43">
        <v>91001</v>
      </c>
      <c r="S441" s="43" t="s">
        <v>1030</v>
      </c>
      <c r="T441" s="44">
        <v>37970</v>
      </c>
    </row>
    <row r="442" spans="1:20" ht="45" hidden="1" customHeight="1" x14ac:dyDescent="0.2">
      <c r="A442" s="42">
        <v>7231</v>
      </c>
      <c r="B442" s="41" t="s">
        <v>1385</v>
      </c>
      <c r="C442" s="119">
        <v>692555007</v>
      </c>
      <c r="D442" s="11" t="s">
        <v>1014</v>
      </c>
      <c r="E442" s="11" t="s">
        <v>227</v>
      </c>
      <c r="F442" s="40" t="s">
        <v>26</v>
      </c>
      <c r="G442" s="40" t="s">
        <v>228</v>
      </c>
      <c r="H442" s="40" t="s">
        <v>27</v>
      </c>
      <c r="I442" s="11"/>
      <c r="J442" s="11"/>
      <c r="K442" s="11" t="s">
        <v>1386</v>
      </c>
      <c r="L442" s="11" t="s">
        <v>1388</v>
      </c>
      <c r="M442" s="41" t="s">
        <v>31</v>
      </c>
      <c r="N442" s="42" t="s">
        <v>538</v>
      </c>
      <c r="O442" s="42" t="s">
        <v>1389</v>
      </c>
      <c r="P442" s="43" t="s">
        <v>1387</v>
      </c>
      <c r="Q442" s="42"/>
      <c r="R442" s="43">
        <v>91001</v>
      </c>
      <c r="S442" s="43" t="s">
        <v>1030</v>
      </c>
      <c r="T442" s="44">
        <v>38700</v>
      </c>
    </row>
    <row r="443" spans="1:20" ht="45" hidden="1" customHeight="1" x14ac:dyDescent="0.2">
      <c r="A443" s="13">
        <v>7138</v>
      </c>
      <c r="B443" s="10" t="s">
        <v>1390</v>
      </c>
      <c r="C443" s="115">
        <v>690103001</v>
      </c>
      <c r="D443" s="7" t="s">
        <v>1014</v>
      </c>
      <c r="E443" s="7" t="s">
        <v>1026</v>
      </c>
      <c r="F443" s="12" t="s">
        <v>26</v>
      </c>
      <c r="G443" s="12" t="s">
        <v>1027</v>
      </c>
      <c r="H443" s="12" t="s">
        <v>27</v>
      </c>
      <c r="I443" s="7"/>
      <c r="J443" s="7"/>
      <c r="K443" s="7" t="s">
        <v>1391</v>
      </c>
      <c r="L443" s="7" t="s">
        <v>1392</v>
      </c>
      <c r="M443" s="13" t="s">
        <v>224</v>
      </c>
      <c r="N443" s="13" t="s">
        <v>905</v>
      </c>
      <c r="O443" s="13"/>
      <c r="P443" s="14"/>
      <c r="Q443" s="13"/>
      <c r="R443" s="14">
        <v>91001</v>
      </c>
      <c r="S443" s="14" t="s">
        <v>1030</v>
      </c>
      <c r="T443" s="16">
        <v>38159</v>
      </c>
    </row>
    <row r="444" spans="1:20" ht="45" hidden="1" customHeight="1" x14ac:dyDescent="0.2">
      <c r="A444" s="13">
        <v>7236</v>
      </c>
      <c r="B444" s="10" t="s">
        <v>1393</v>
      </c>
      <c r="C444" s="115">
        <v>690719002</v>
      </c>
      <c r="D444" s="7" t="s">
        <v>1014</v>
      </c>
      <c r="E444" s="7" t="s">
        <v>1026</v>
      </c>
      <c r="F444" s="12" t="s">
        <v>26</v>
      </c>
      <c r="G444" s="12" t="s">
        <v>1027</v>
      </c>
      <c r="H444" s="12" t="s">
        <v>27</v>
      </c>
      <c r="I444" s="7"/>
      <c r="J444" s="7"/>
      <c r="K444" s="7" t="s">
        <v>1394</v>
      </c>
      <c r="L444" s="7" t="s">
        <v>1395</v>
      </c>
      <c r="M444" s="10" t="s">
        <v>31</v>
      </c>
      <c r="N444" s="13" t="s">
        <v>1397</v>
      </c>
      <c r="O444" s="13" t="s">
        <v>1396</v>
      </c>
      <c r="P444" s="14"/>
      <c r="Q444" s="13"/>
      <c r="R444" s="14">
        <v>91001</v>
      </c>
      <c r="S444" s="14" t="s">
        <v>1030</v>
      </c>
      <c r="T444" s="16">
        <v>38712</v>
      </c>
    </row>
    <row r="445" spans="1:20" ht="45" hidden="1" customHeight="1" x14ac:dyDescent="0.2">
      <c r="A445" s="42">
        <v>7421</v>
      </c>
      <c r="B445" s="41" t="s">
        <v>5906</v>
      </c>
      <c r="C445" s="119">
        <v>690618001</v>
      </c>
      <c r="D445" s="11" t="s">
        <v>1014</v>
      </c>
      <c r="E445" s="11" t="s">
        <v>227</v>
      </c>
      <c r="F445" s="40" t="s">
        <v>26</v>
      </c>
      <c r="G445" s="40" t="s">
        <v>228</v>
      </c>
      <c r="H445" s="40" t="s">
        <v>27</v>
      </c>
      <c r="I445" s="11"/>
      <c r="J445" s="11"/>
      <c r="K445" s="11" t="s">
        <v>5907</v>
      </c>
      <c r="L445" s="11" t="s">
        <v>5908</v>
      </c>
      <c r="M445" s="41" t="s">
        <v>226</v>
      </c>
      <c r="N445" s="42" t="s">
        <v>5344</v>
      </c>
      <c r="O445" s="42" t="s">
        <v>5909</v>
      </c>
      <c r="P445" s="43"/>
      <c r="Q445" s="42"/>
      <c r="R445" s="43">
        <v>91001</v>
      </c>
      <c r="S445" s="43" t="s">
        <v>5910</v>
      </c>
      <c r="T445" s="44">
        <v>40190</v>
      </c>
    </row>
    <row r="446" spans="1:20" ht="45" hidden="1" customHeight="1" x14ac:dyDescent="0.2">
      <c r="A446" s="42">
        <v>7311</v>
      </c>
      <c r="B446" s="41" t="s">
        <v>1398</v>
      </c>
      <c r="C446" s="119">
        <v>690603004</v>
      </c>
      <c r="D446" s="11" t="s">
        <v>1014</v>
      </c>
      <c r="E446" s="11" t="s">
        <v>1026</v>
      </c>
      <c r="F446" s="40" t="s">
        <v>26</v>
      </c>
      <c r="G446" s="40" t="s">
        <v>1027</v>
      </c>
      <c r="H446" s="40" t="s">
        <v>27</v>
      </c>
      <c r="I446" s="11"/>
      <c r="J446" s="11"/>
      <c r="K446" s="11" t="s">
        <v>1399</v>
      </c>
      <c r="L446" s="11" t="s">
        <v>1400</v>
      </c>
      <c r="M446" s="41" t="s">
        <v>226</v>
      </c>
      <c r="N446" s="42" t="s">
        <v>1402</v>
      </c>
      <c r="O446" s="42" t="s">
        <v>1401</v>
      </c>
      <c r="P446" s="43"/>
      <c r="Q446" s="42"/>
      <c r="R446" s="43">
        <v>91001</v>
      </c>
      <c r="S446" s="43" t="s">
        <v>1030</v>
      </c>
      <c r="T446" s="44">
        <v>38786</v>
      </c>
    </row>
    <row r="447" spans="1:20" ht="45" hidden="1" customHeight="1" x14ac:dyDescent="0.2">
      <c r="A447" s="42">
        <v>7196</v>
      </c>
      <c r="B447" s="41" t="s">
        <v>1403</v>
      </c>
      <c r="C447" s="119">
        <v>690720000</v>
      </c>
      <c r="D447" s="11" t="s">
        <v>1014</v>
      </c>
      <c r="E447" s="11" t="s">
        <v>1026</v>
      </c>
      <c r="F447" s="40" t="s">
        <v>26</v>
      </c>
      <c r="G447" s="40" t="s">
        <v>1027</v>
      </c>
      <c r="H447" s="40" t="s">
        <v>27</v>
      </c>
      <c r="I447" s="11"/>
      <c r="J447" s="11"/>
      <c r="K447" s="11" t="s">
        <v>1404</v>
      </c>
      <c r="L447" s="11" t="s">
        <v>1405</v>
      </c>
      <c r="M447" s="41" t="s">
        <v>31</v>
      </c>
      <c r="N447" s="42" t="s">
        <v>1406</v>
      </c>
      <c r="O447" s="42" t="s">
        <v>2572</v>
      </c>
      <c r="P447" s="83" t="s">
        <v>2571</v>
      </c>
      <c r="Q447" s="42"/>
      <c r="R447" s="43">
        <v>91001</v>
      </c>
      <c r="S447" s="43" t="s">
        <v>1030</v>
      </c>
      <c r="T447" s="44">
        <v>38624</v>
      </c>
    </row>
    <row r="448" spans="1:20" ht="45" hidden="1" customHeight="1" x14ac:dyDescent="0.2">
      <c r="A448" s="42">
        <v>7514</v>
      </c>
      <c r="B448" s="41" t="s">
        <v>1407</v>
      </c>
      <c r="C448" s="119">
        <v>692011007</v>
      </c>
      <c r="D448" s="11" t="s">
        <v>1014</v>
      </c>
      <c r="E448" s="11" t="s">
        <v>227</v>
      </c>
      <c r="F448" s="40" t="s">
        <v>26</v>
      </c>
      <c r="G448" s="40" t="s">
        <v>228</v>
      </c>
      <c r="H448" s="40" t="s">
        <v>27</v>
      </c>
      <c r="I448" s="11"/>
      <c r="J448" s="11"/>
      <c r="K448" s="11" t="s">
        <v>1408</v>
      </c>
      <c r="L448" s="11" t="s">
        <v>1409</v>
      </c>
      <c r="M448" s="41" t="s">
        <v>2452</v>
      </c>
      <c r="N448" s="42" t="s">
        <v>1410</v>
      </c>
      <c r="O448" s="42"/>
      <c r="P448" s="43"/>
      <c r="Q448" s="42"/>
      <c r="R448" s="43">
        <v>91001</v>
      </c>
      <c r="S448" s="43" t="s">
        <v>222</v>
      </c>
      <c r="T448" s="44">
        <v>41939</v>
      </c>
    </row>
    <row r="449" spans="1:20" ht="45" hidden="1" customHeight="1" x14ac:dyDescent="0.2">
      <c r="A449" s="42">
        <v>7220</v>
      </c>
      <c r="B449" s="41" t="s">
        <v>1411</v>
      </c>
      <c r="C449" s="119">
        <v>690714000</v>
      </c>
      <c r="D449" s="11" t="s">
        <v>1014</v>
      </c>
      <c r="E449" s="11" t="s">
        <v>227</v>
      </c>
      <c r="F449" s="40" t="s">
        <v>26</v>
      </c>
      <c r="G449" s="40" t="s">
        <v>228</v>
      </c>
      <c r="H449" s="40" t="s">
        <v>27</v>
      </c>
      <c r="I449" s="11"/>
      <c r="J449" s="11"/>
      <c r="K449" s="11" t="s">
        <v>1412</v>
      </c>
      <c r="L449" s="11" t="s">
        <v>1413</v>
      </c>
      <c r="M449" s="41" t="s">
        <v>31</v>
      </c>
      <c r="N449" s="42" t="s">
        <v>491</v>
      </c>
      <c r="O449" s="42" t="s">
        <v>2703</v>
      </c>
      <c r="P449" s="43" t="s">
        <v>2704</v>
      </c>
      <c r="Q449" s="42"/>
      <c r="R449" s="43">
        <v>91001</v>
      </c>
      <c r="S449" s="43" t="s">
        <v>222</v>
      </c>
      <c r="T449" s="44">
        <v>38686</v>
      </c>
    </row>
    <row r="450" spans="1:20" ht="45" hidden="1" customHeight="1" x14ac:dyDescent="0.2">
      <c r="A450" s="13">
        <v>7503</v>
      </c>
      <c r="B450" s="10" t="s">
        <v>5911</v>
      </c>
      <c r="C450" s="115">
        <v>692003004</v>
      </c>
      <c r="D450" s="7" t="s">
        <v>1014</v>
      </c>
      <c r="E450" s="7" t="s">
        <v>227</v>
      </c>
      <c r="F450" s="12" t="s">
        <v>26</v>
      </c>
      <c r="G450" s="12" t="s">
        <v>228</v>
      </c>
      <c r="H450" s="12" t="s">
        <v>27</v>
      </c>
      <c r="I450" s="7"/>
      <c r="J450" s="7"/>
      <c r="K450" s="7" t="s">
        <v>5912</v>
      </c>
      <c r="L450" s="7" t="s">
        <v>5913</v>
      </c>
      <c r="M450" s="10" t="s">
        <v>2458</v>
      </c>
      <c r="N450" s="13" t="s">
        <v>5914</v>
      </c>
      <c r="O450" s="13" t="s">
        <v>5915</v>
      </c>
      <c r="P450" s="14" t="s">
        <v>5916</v>
      </c>
      <c r="Q450" s="13"/>
      <c r="R450" s="14">
        <v>91001</v>
      </c>
      <c r="S450" s="14" t="s">
        <v>222</v>
      </c>
      <c r="T450" s="16">
        <v>41872</v>
      </c>
    </row>
    <row r="451" spans="1:20" ht="45" hidden="1" customHeight="1" x14ac:dyDescent="0.2">
      <c r="A451" s="42">
        <v>7221</v>
      </c>
      <c r="B451" s="41" t="s">
        <v>5917</v>
      </c>
      <c r="C451" s="119">
        <v>690704005</v>
      </c>
      <c r="D451" s="11" t="s">
        <v>1014</v>
      </c>
      <c r="E451" s="11" t="s">
        <v>227</v>
      </c>
      <c r="F451" s="40" t="s">
        <v>26</v>
      </c>
      <c r="G451" s="40" t="s">
        <v>228</v>
      </c>
      <c r="H451" s="40" t="s">
        <v>27</v>
      </c>
      <c r="I451" s="11"/>
      <c r="J451" s="11"/>
      <c r="K451" s="11" t="s">
        <v>5918</v>
      </c>
      <c r="L451" s="11" t="s">
        <v>5919</v>
      </c>
      <c r="M451" s="41" t="s">
        <v>31</v>
      </c>
      <c r="N451" s="42" t="s">
        <v>5920</v>
      </c>
      <c r="O451" s="42" t="s">
        <v>5921</v>
      </c>
      <c r="P451" s="43" t="s">
        <v>5922</v>
      </c>
      <c r="Q451" s="42"/>
      <c r="R451" s="11">
        <v>91001</v>
      </c>
      <c r="S451" s="43" t="s">
        <v>222</v>
      </c>
      <c r="T451" s="44">
        <v>38686</v>
      </c>
    </row>
    <row r="452" spans="1:20" ht="45" hidden="1" customHeight="1" x14ac:dyDescent="0.2">
      <c r="A452" s="42">
        <v>5200</v>
      </c>
      <c r="B452" s="41" t="s">
        <v>1414</v>
      </c>
      <c r="C452" s="119">
        <v>690707004</v>
      </c>
      <c r="D452" s="11" t="s">
        <v>1414</v>
      </c>
      <c r="E452" s="11" t="s">
        <v>1026</v>
      </c>
      <c r="F452" s="40" t="s">
        <v>26</v>
      </c>
      <c r="G452" s="40" t="s">
        <v>1027</v>
      </c>
      <c r="H452" s="40" t="s">
        <v>27</v>
      </c>
      <c r="I452" s="11"/>
      <c r="J452" s="11"/>
      <c r="K452" s="11" t="s">
        <v>1415</v>
      </c>
      <c r="L452" s="11" t="s">
        <v>1416</v>
      </c>
      <c r="M452" s="41" t="s">
        <v>31</v>
      </c>
      <c r="N452" s="42" t="s">
        <v>249</v>
      </c>
      <c r="O452" s="42" t="s">
        <v>1417</v>
      </c>
      <c r="P452" s="43"/>
      <c r="Q452" s="42"/>
      <c r="R452" s="43">
        <v>91001</v>
      </c>
      <c r="S452" s="43" t="s">
        <v>1030</v>
      </c>
      <c r="T452" s="44">
        <v>37970</v>
      </c>
    </row>
    <row r="453" spans="1:20" ht="45" hidden="1" customHeight="1" x14ac:dyDescent="0.2">
      <c r="A453" s="42">
        <v>6997</v>
      </c>
      <c r="B453" s="41" t="s">
        <v>1418</v>
      </c>
      <c r="C453" s="119">
        <v>690724006</v>
      </c>
      <c r="D453" s="11" t="s">
        <v>1014</v>
      </c>
      <c r="E453" s="11" t="s">
        <v>1026</v>
      </c>
      <c r="F453" s="40" t="s">
        <v>26</v>
      </c>
      <c r="G453" s="40" t="s">
        <v>1027</v>
      </c>
      <c r="H453" s="40" t="s">
        <v>27</v>
      </c>
      <c r="I453" s="11"/>
      <c r="J453" s="11"/>
      <c r="K453" s="11" t="s">
        <v>2544</v>
      </c>
      <c r="L453" s="11" t="s">
        <v>1419</v>
      </c>
      <c r="M453" s="41" t="s">
        <v>31</v>
      </c>
      <c r="N453" s="42" t="s">
        <v>1421</v>
      </c>
      <c r="O453" s="42" t="s">
        <v>1420</v>
      </c>
      <c r="P453" s="43"/>
      <c r="Q453" s="42"/>
      <c r="R453" s="43">
        <v>91001</v>
      </c>
      <c r="S453" s="43" t="s">
        <v>1030</v>
      </c>
      <c r="T453" s="44">
        <v>37970</v>
      </c>
    </row>
    <row r="454" spans="1:20" ht="45" hidden="1" customHeight="1" x14ac:dyDescent="0.2">
      <c r="A454" s="42">
        <v>7601</v>
      </c>
      <c r="B454" s="41" t="s">
        <v>1422</v>
      </c>
      <c r="C454" s="119">
        <v>690402009</v>
      </c>
      <c r="D454" s="11" t="s">
        <v>1014</v>
      </c>
      <c r="E454" s="11" t="s">
        <v>1423</v>
      </c>
      <c r="F454" s="40" t="s">
        <v>26</v>
      </c>
      <c r="G454" s="40" t="s">
        <v>228</v>
      </c>
      <c r="H454" s="40" t="s">
        <v>27</v>
      </c>
      <c r="I454" s="11"/>
      <c r="J454" s="11"/>
      <c r="K454" s="11" t="s">
        <v>1424</v>
      </c>
      <c r="L454" s="11" t="s">
        <v>1425</v>
      </c>
      <c r="M454" s="41" t="s">
        <v>2455</v>
      </c>
      <c r="N454" s="42" t="s">
        <v>1427</v>
      </c>
      <c r="O454" s="42" t="s">
        <v>1426</v>
      </c>
      <c r="P454" s="43"/>
      <c r="Q454" s="42"/>
      <c r="R454" s="43">
        <v>91001</v>
      </c>
      <c r="S454" s="43" t="s">
        <v>222</v>
      </c>
      <c r="T454" s="44">
        <v>42422</v>
      </c>
    </row>
    <row r="455" spans="1:20" ht="45" hidden="1" customHeight="1" x14ac:dyDescent="0.2">
      <c r="A455" s="42">
        <v>7110</v>
      </c>
      <c r="B455" s="41" t="s">
        <v>1428</v>
      </c>
      <c r="C455" s="119">
        <v>690501007</v>
      </c>
      <c r="D455" s="11" t="s">
        <v>1014</v>
      </c>
      <c r="E455" s="11" t="s">
        <v>1026</v>
      </c>
      <c r="F455" s="40" t="s">
        <v>26</v>
      </c>
      <c r="G455" s="40" t="s">
        <v>1027</v>
      </c>
      <c r="H455" s="40" t="s">
        <v>27</v>
      </c>
      <c r="I455" s="11"/>
      <c r="J455" s="11"/>
      <c r="K455" s="11" t="s">
        <v>1429</v>
      </c>
      <c r="L455" s="11" t="s">
        <v>1430</v>
      </c>
      <c r="M455" s="41" t="s">
        <v>226</v>
      </c>
      <c r="N455" s="42" t="s">
        <v>1431</v>
      </c>
      <c r="O455" s="42"/>
      <c r="P455" s="43"/>
      <c r="Q455" s="42"/>
      <c r="R455" s="43">
        <v>91001</v>
      </c>
      <c r="S455" s="43" t="s">
        <v>1030</v>
      </c>
      <c r="T455" s="44">
        <v>37970</v>
      </c>
    </row>
    <row r="456" spans="1:20" ht="45" hidden="1" customHeight="1" x14ac:dyDescent="0.2">
      <c r="A456" s="42">
        <v>7051</v>
      </c>
      <c r="B456" s="41" t="s">
        <v>1432</v>
      </c>
      <c r="C456" s="119">
        <v>692538005</v>
      </c>
      <c r="D456" s="11" t="s">
        <v>1014</v>
      </c>
      <c r="E456" s="11" t="s">
        <v>1026</v>
      </c>
      <c r="F456" s="40" t="s">
        <v>26</v>
      </c>
      <c r="G456" s="40" t="s">
        <v>1027</v>
      </c>
      <c r="H456" s="40" t="s">
        <v>27</v>
      </c>
      <c r="I456" s="11"/>
      <c r="J456" s="11"/>
      <c r="K456" s="11" t="s">
        <v>1433</v>
      </c>
      <c r="L456" s="11" t="s">
        <v>1434</v>
      </c>
      <c r="M456" s="41" t="s">
        <v>31</v>
      </c>
      <c r="N456" s="42" t="s">
        <v>318</v>
      </c>
      <c r="O456" s="42"/>
      <c r="P456" s="43"/>
      <c r="Q456" s="42"/>
      <c r="R456" s="43">
        <v>91001</v>
      </c>
      <c r="S456" s="43" t="s">
        <v>1435</v>
      </c>
      <c r="T456" s="44">
        <v>37970</v>
      </c>
    </row>
    <row r="457" spans="1:20" ht="45" hidden="1" customHeight="1" x14ac:dyDescent="0.2">
      <c r="A457" s="42">
        <v>7502</v>
      </c>
      <c r="B457" s="41" t="s">
        <v>1436</v>
      </c>
      <c r="C457" s="119">
        <v>690706008</v>
      </c>
      <c r="D457" s="11" t="s">
        <v>1014</v>
      </c>
      <c r="E457" s="11" t="s">
        <v>227</v>
      </c>
      <c r="F457" s="40" t="s">
        <v>26</v>
      </c>
      <c r="G457" s="40" t="s">
        <v>228</v>
      </c>
      <c r="H457" s="40" t="s">
        <v>27</v>
      </c>
      <c r="I457" s="11"/>
      <c r="J457" s="11"/>
      <c r="K457" s="11" t="s">
        <v>1437</v>
      </c>
      <c r="L457" s="11" t="s">
        <v>2611</v>
      </c>
      <c r="M457" s="41" t="s">
        <v>31</v>
      </c>
      <c r="N457" s="42" t="s">
        <v>1438</v>
      </c>
      <c r="O457" s="42" t="s">
        <v>2612</v>
      </c>
      <c r="P457" s="43" t="s">
        <v>2613</v>
      </c>
      <c r="Q457" s="42"/>
      <c r="R457" s="43">
        <v>91001</v>
      </c>
      <c r="S457" s="43" t="s">
        <v>1435</v>
      </c>
      <c r="T457" s="44">
        <v>41848</v>
      </c>
    </row>
    <row r="458" spans="1:20" ht="45" hidden="1" customHeight="1" x14ac:dyDescent="0.2">
      <c r="A458" s="42">
        <v>7118</v>
      </c>
      <c r="B458" s="41" t="s">
        <v>1439</v>
      </c>
      <c r="C458" s="119">
        <v>690401002</v>
      </c>
      <c r="D458" s="11" t="s">
        <v>1014</v>
      </c>
      <c r="E458" s="11" t="s">
        <v>1026</v>
      </c>
      <c r="F458" s="40" t="s">
        <v>26</v>
      </c>
      <c r="G458" s="40" t="s">
        <v>1027</v>
      </c>
      <c r="H458" s="40" t="s">
        <v>27</v>
      </c>
      <c r="I458" s="11"/>
      <c r="J458" s="11"/>
      <c r="K458" s="11" t="s">
        <v>1440</v>
      </c>
      <c r="L458" s="11" t="s">
        <v>1441</v>
      </c>
      <c r="M458" s="41" t="s">
        <v>2455</v>
      </c>
      <c r="N458" s="42" t="s">
        <v>568</v>
      </c>
      <c r="O458" s="42"/>
      <c r="P458" s="43"/>
      <c r="Q458" s="42"/>
      <c r="R458" s="43">
        <v>91001</v>
      </c>
      <c r="S458" s="43" t="s">
        <v>1030</v>
      </c>
      <c r="T458" s="44">
        <v>37970</v>
      </c>
    </row>
    <row r="459" spans="1:20" ht="45" hidden="1" customHeight="1" x14ac:dyDescent="0.2">
      <c r="A459" s="42">
        <v>7355</v>
      </c>
      <c r="B459" s="41" t="s">
        <v>1442</v>
      </c>
      <c r="C459" s="119">
        <v>692008006</v>
      </c>
      <c r="D459" s="11" t="s">
        <v>1014</v>
      </c>
      <c r="E459" s="11" t="s">
        <v>1026</v>
      </c>
      <c r="F459" s="40" t="s">
        <v>26</v>
      </c>
      <c r="G459" s="40" t="s">
        <v>1027</v>
      </c>
      <c r="H459" s="40" t="s">
        <v>27</v>
      </c>
      <c r="I459" s="11"/>
      <c r="J459" s="11"/>
      <c r="K459" s="11" t="s">
        <v>1443</v>
      </c>
      <c r="L459" s="11" t="s">
        <v>1444</v>
      </c>
      <c r="M459" s="41" t="s">
        <v>2452</v>
      </c>
      <c r="N459" s="42" t="s">
        <v>1446</v>
      </c>
      <c r="O459" s="42" t="s">
        <v>1445</v>
      </c>
      <c r="P459" s="43"/>
      <c r="Q459" s="42"/>
      <c r="R459" s="43">
        <v>91001</v>
      </c>
      <c r="S459" s="43" t="s">
        <v>1030</v>
      </c>
      <c r="T459" s="44">
        <v>39212</v>
      </c>
    </row>
    <row r="460" spans="1:20" ht="45" hidden="1" customHeight="1" x14ac:dyDescent="0.2">
      <c r="A460" s="13">
        <v>7590</v>
      </c>
      <c r="B460" s="10" t="s">
        <v>5923</v>
      </c>
      <c r="C460" s="115">
        <v>692530004</v>
      </c>
      <c r="D460" s="7" t="s">
        <v>1014</v>
      </c>
      <c r="E460" s="7" t="s">
        <v>1300</v>
      </c>
      <c r="F460" s="12" t="s">
        <v>26</v>
      </c>
      <c r="G460" s="12" t="s">
        <v>228</v>
      </c>
      <c r="H460" s="12" t="s">
        <v>27</v>
      </c>
      <c r="I460" s="7"/>
      <c r="J460" s="7"/>
      <c r="K460" s="7" t="s">
        <v>5924</v>
      </c>
      <c r="L460" s="7" t="s">
        <v>5925</v>
      </c>
      <c r="M460" s="10" t="s">
        <v>303</v>
      </c>
      <c r="N460" s="13" t="s">
        <v>5926</v>
      </c>
      <c r="O460" s="13" t="s">
        <v>5927</v>
      </c>
      <c r="P460" s="14" t="s">
        <v>5928</v>
      </c>
      <c r="Q460" s="13"/>
      <c r="R460" s="14">
        <v>91001</v>
      </c>
      <c r="S460" s="14" t="s">
        <v>222</v>
      </c>
      <c r="T460" s="16">
        <v>42356</v>
      </c>
    </row>
    <row r="461" spans="1:20" ht="45" hidden="1" customHeight="1" x14ac:dyDescent="0.2">
      <c r="A461" s="42">
        <v>7255</v>
      </c>
      <c r="B461" s="41" t="s">
        <v>1447</v>
      </c>
      <c r="C461" s="119">
        <v>691901009</v>
      </c>
      <c r="D461" s="11" t="s">
        <v>1014</v>
      </c>
      <c r="E461" s="11" t="s">
        <v>1026</v>
      </c>
      <c r="F461" s="40" t="s">
        <v>26</v>
      </c>
      <c r="G461" s="40" t="s">
        <v>1027</v>
      </c>
      <c r="H461" s="40" t="s">
        <v>27</v>
      </c>
      <c r="I461" s="11"/>
      <c r="J461" s="11"/>
      <c r="K461" s="11" t="s">
        <v>1448</v>
      </c>
      <c r="L461" s="11" t="s">
        <v>1451</v>
      </c>
      <c r="M461" s="41" t="s">
        <v>32</v>
      </c>
      <c r="N461" s="42" t="s">
        <v>1450</v>
      </c>
      <c r="O461" s="42" t="s">
        <v>1449</v>
      </c>
      <c r="P461" s="43"/>
      <c r="Q461" s="42"/>
      <c r="R461" s="43">
        <v>91001</v>
      </c>
      <c r="S461" s="43" t="s">
        <v>1030</v>
      </c>
      <c r="T461" s="44">
        <v>38729</v>
      </c>
    </row>
    <row r="462" spans="1:20" ht="45" hidden="1" customHeight="1" x14ac:dyDescent="0.2">
      <c r="A462" s="42">
        <v>7282</v>
      </c>
      <c r="B462" s="41" t="s">
        <v>1452</v>
      </c>
      <c r="C462" s="119">
        <v>691603008</v>
      </c>
      <c r="D462" s="11" t="s">
        <v>1014</v>
      </c>
      <c r="E462" s="11" t="s">
        <v>1026</v>
      </c>
      <c r="F462" s="40" t="s">
        <v>26</v>
      </c>
      <c r="G462" s="40" t="s">
        <v>1027</v>
      </c>
      <c r="H462" s="40" t="s">
        <v>27</v>
      </c>
      <c r="I462" s="11"/>
      <c r="J462" s="11"/>
      <c r="K462" s="11" t="s">
        <v>1453</v>
      </c>
      <c r="L462" s="11" t="s">
        <v>1454</v>
      </c>
      <c r="M462" s="41" t="s">
        <v>133</v>
      </c>
      <c r="N462" s="42" t="s">
        <v>1455</v>
      </c>
      <c r="O462" s="42" t="s">
        <v>2705</v>
      </c>
      <c r="P462" s="83" t="s">
        <v>2706</v>
      </c>
      <c r="Q462" s="42"/>
      <c r="R462" s="43">
        <v>91001</v>
      </c>
      <c r="S462" s="43" t="s">
        <v>1030</v>
      </c>
      <c r="T462" s="44">
        <v>38737</v>
      </c>
    </row>
    <row r="463" spans="1:20" ht="45" hidden="1" customHeight="1" x14ac:dyDescent="0.2">
      <c r="A463" s="13">
        <v>7257</v>
      </c>
      <c r="B463" s="10" t="s">
        <v>1456</v>
      </c>
      <c r="C463" s="115">
        <v>691005003</v>
      </c>
      <c r="D463" s="7" t="s">
        <v>1014</v>
      </c>
      <c r="E463" s="7" t="s">
        <v>1031</v>
      </c>
      <c r="F463" s="12" t="s">
        <v>592</v>
      </c>
      <c r="G463" s="12" t="s">
        <v>1032</v>
      </c>
      <c r="H463" s="12" t="s">
        <v>27</v>
      </c>
      <c r="I463" s="7"/>
      <c r="J463" s="7"/>
      <c r="K463" s="7" t="s">
        <v>1457</v>
      </c>
      <c r="L463" s="7" t="s">
        <v>1458</v>
      </c>
      <c r="M463" s="10" t="s">
        <v>2457</v>
      </c>
      <c r="N463" s="13" t="s">
        <v>1459</v>
      </c>
      <c r="O463" s="13"/>
      <c r="P463" s="14"/>
      <c r="Q463" s="13"/>
      <c r="R463" s="14">
        <v>91001</v>
      </c>
      <c r="S463" s="14" t="s">
        <v>1030</v>
      </c>
      <c r="T463" s="16">
        <v>38729</v>
      </c>
    </row>
    <row r="464" spans="1:20" ht="45" hidden="1" customHeight="1" x14ac:dyDescent="0.2">
      <c r="A464" s="13">
        <v>7488</v>
      </c>
      <c r="B464" s="10" t="s">
        <v>1460</v>
      </c>
      <c r="C464" s="115">
        <v>690611007</v>
      </c>
      <c r="D464" s="7" t="s">
        <v>1014</v>
      </c>
      <c r="E464" s="7" t="s">
        <v>227</v>
      </c>
      <c r="F464" s="12" t="s">
        <v>26</v>
      </c>
      <c r="G464" s="12" t="s">
        <v>228</v>
      </c>
      <c r="H464" s="12" t="s">
        <v>27</v>
      </c>
      <c r="I464" s="7"/>
      <c r="J464" s="7"/>
      <c r="K464" s="7" t="s">
        <v>1461</v>
      </c>
      <c r="L464" s="7" t="s">
        <v>1462</v>
      </c>
      <c r="M464" s="10" t="s">
        <v>226</v>
      </c>
      <c r="N464" s="13" t="s">
        <v>1464</v>
      </c>
      <c r="O464" s="13" t="s">
        <v>1463</v>
      </c>
      <c r="P464" s="14"/>
      <c r="Q464" s="13"/>
      <c r="R464" s="14">
        <v>91001</v>
      </c>
      <c r="S464" s="14" t="s">
        <v>1172</v>
      </c>
      <c r="T464" s="16">
        <v>41563</v>
      </c>
    </row>
    <row r="465" spans="1:20" ht="45" hidden="1" customHeight="1" x14ac:dyDescent="0.2">
      <c r="A465" s="13">
        <v>7390</v>
      </c>
      <c r="B465" s="10" t="s">
        <v>1465</v>
      </c>
      <c r="C465" s="115">
        <v>691303004</v>
      </c>
      <c r="D465" s="7" t="s">
        <v>1014</v>
      </c>
      <c r="E465" s="7" t="s">
        <v>1031</v>
      </c>
      <c r="F465" s="12" t="s">
        <v>592</v>
      </c>
      <c r="G465" s="12" t="s">
        <v>1032</v>
      </c>
      <c r="H465" s="12" t="s">
        <v>27</v>
      </c>
      <c r="I465" s="7"/>
      <c r="J465" s="7"/>
      <c r="K465" s="7" t="s">
        <v>1466</v>
      </c>
      <c r="L465" s="7" t="s">
        <v>1467</v>
      </c>
      <c r="M465" s="10" t="s">
        <v>2457</v>
      </c>
      <c r="N465" s="13" t="s">
        <v>591</v>
      </c>
      <c r="O465" s="13" t="s">
        <v>1468</v>
      </c>
      <c r="P465" s="7"/>
      <c r="Q465" s="13"/>
      <c r="R465" s="14">
        <v>91001</v>
      </c>
      <c r="S465" s="14" t="s">
        <v>1030</v>
      </c>
      <c r="T465" s="16">
        <v>39581</v>
      </c>
    </row>
    <row r="466" spans="1:20" ht="45" hidden="1" customHeight="1" x14ac:dyDescent="0.2">
      <c r="A466" s="13">
        <v>7237</v>
      </c>
      <c r="B466" s="10" t="s">
        <v>5929</v>
      </c>
      <c r="C466" s="115">
        <v>690911000</v>
      </c>
      <c r="D466" s="7" t="s">
        <v>1014</v>
      </c>
      <c r="E466" s="7" t="s">
        <v>1026</v>
      </c>
      <c r="F466" s="7" t="s">
        <v>26</v>
      </c>
      <c r="G466" s="12" t="s">
        <v>1027</v>
      </c>
      <c r="H466" s="12" t="s">
        <v>27</v>
      </c>
      <c r="I466" s="7"/>
      <c r="J466" s="7"/>
      <c r="K466" s="7" t="s">
        <v>5930</v>
      </c>
      <c r="L466" s="7" t="s">
        <v>5931</v>
      </c>
      <c r="M466" s="10" t="s">
        <v>2456</v>
      </c>
      <c r="N466" s="13" t="s">
        <v>5932</v>
      </c>
      <c r="O466" s="13"/>
      <c r="P466" s="14"/>
      <c r="Q466" s="13"/>
      <c r="R466" s="14">
        <v>91001</v>
      </c>
      <c r="S466" s="14" t="s">
        <v>5933</v>
      </c>
      <c r="T466" s="16">
        <v>38712</v>
      </c>
    </row>
    <row r="467" spans="1:20" ht="45" hidden="1" customHeight="1" x14ac:dyDescent="0.2">
      <c r="A467" s="13">
        <v>7555</v>
      </c>
      <c r="B467" s="10" t="s">
        <v>1469</v>
      </c>
      <c r="C467" s="115">
        <v>692203003</v>
      </c>
      <c r="D467" s="7" t="s">
        <v>1014</v>
      </c>
      <c r="E467" s="7" t="s">
        <v>227</v>
      </c>
      <c r="F467" s="12" t="s">
        <v>26</v>
      </c>
      <c r="G467" s="12" t="s">
        <v>228</v>
      </c>
      <c r="H467" s="12" t="s">
        <v>27</v>
      </c>
      <c r="I467" s="7"/>
      <c r="J467" s="7"/>
      <c r="K467" s="7" t="s">
        <v>1470</v>
      </c>
      <c r="L467" s="7" t="s">
        <v>1471</v>
      </c>
      <c r="M467" s="10" t="s">
        <v>2452</v>
      </c>
      <c r="N467" s="13" t="s">
        <v>1473</v>
      </c>
      <c r="O467" s="13" t="s">
        <v>1472</v>
      </c>
      <c r="P467" s="14" t="s">
        <v>1474</v>
      </c>
      <c r="Q467" s="13"/>
      <c r="R467" s="14">
        <v>91001</v>
      </c>
      <c r="S467" s="14" t="s">
        <v>1172</v>
      </c>
      <c r="T467" s="16">
        <v>42061</v>
      </c>
    </row>
    <row r="468" spans="1:20" ht="45" hidden="1" customHeight="1" x14ac:dyDescent="0.2">
      <c r="A468" s="42">
        <v>7199</v>
      </c>
      <c r="B468" s="41" t="s">
        <v>5934</v>
      </c>
      <c r="C468" s="119">
        <v>692552008</v>
      </c>
      <c r="D468" s="11" t="s">
        <v>1014</v>
      </c>
      <c r="E468" s="11" t="s">
        <v>1026</v>
      </c>
      <c r="F468" s="40" t="s">
        <v>26</v>
      </c>
      <c r="G468" s="40" t="s">
        <v>1027</v>
      </c>
      <c r="H468" s="40" t="s">
        <v>27</v>
      </c>
      <c r="I468" s="11"/>
      <c r="J468" s="11"/>
      <c r="K468" s="11" t="s">
        <v>5935</v>
      </c>
      <c r="L468" s="11" t="s">
        <v>5936</v>
      </c>
      <c r="M468" s="41" t="s">
        <v>31</v>
      </c>
      <c r="N468" s="42" t="s">
        <v>5937</v>
      </c>
      <c r="O468" s="42" t="s">
        <v>5938</v>
      </c>
      <c r="P468" s="83" t="s">
        <v>5939</v>
      </c>
      <c r="Q468" s="42"/>
      <c r="R468" s="43">
        <v>91001</v>
      </c>
      <c r="S468" s="43" t="s">
        <v>5940</v>
      </c>
      <c r="T468" s="44">
        <v>38624</v>
      </c>
    </row>
    <row r="469" spans="1:20" ht="45" hidden="1" customHeight="1" x14ac:dyDescent="0.2">
      <c r="A469" s="42">
        <v>7395</v>
      </c>
      <c r="B469" s="41" t="s">
        <v>1475</v>
      </c>
      <c r="C469" s="119">
        <v>692551001</v>
      </c>
      <c r="D469" s="11" t="s">
        <v>1014</v>
      </c>
      <c r="E469" s="11" t="s">
        <v>1026</v>
      </c>
      <c r="F469" s="40" t="s">
        <v>26</v>
      </c>
      <c r="G469" s="40" t="s">
        <v>1027</v>
      </c>
      <c r="H469" s="40" t="s">
        <v>27</v>
      </c>
      <c r="I469" s="11"/>
      <c r="J469" s="11"/>
      <c r="K469" s="11" t="s">
        <v>1476</v>
      </c>
      <c r="L469" s="11" t="s">
        <v>2702</v>
      </c>
      <c r="M469" s="41" t="s">
        <v>31</v>
      </c>
      <c r="N469" s="42" t="s">
        <v>1478</v>
      </c>
      <c r="O469" s="42" t="s">
        <v>1477</v>
      </c>
      <c r="P469" s="43" t="s">
        <v>2701</v>
      </c>
      <c r="Q469" s="42"/>
      <c r="R469" s="43">
        <v>91001</v>
      </c>
      <c r="S469" s="43" t="s">
        <v>1353</v>
      </c>
      <c r="T469" s="44">
        <v>39612</v>
      </c>
    </row>
    <row r="470" spans="1:20" ht="45" hidden="1" customHeight="1" x14ac:dyDescent="0.2">
      <c r="A470" s="42">
        <v>7289</v>
      </c>
      <c r="B470" s="41" t="s">
        <v>5941</v>
      </c>
      <c r="C470" s="119">
        <v>691306003</v>
      </c>
      <c r="D470" s="11" t="s">
        <v>1014</v>
      </c>
      <c r="E470" s="11" t="s">
        <v>1031</v>
      </c>
      <c r="F470" s="40" t="s">
        <v>592</v>
      </c>
      <c r="G470" s="40" t="s">
        <v>1032</v>
      </c>
      <c r="H470" s="40" t="s">
        <v>27</v>
      </c>
      <c r="I470" s="11"/>
      <c r="J470" s="11"/>
      <c r="K470" s="11" t="s">
        <v>5942</v>
      </c>
      <c r="L470" s="11" t="s">
        <v>5943</v>
      </c>
      <c r="M470" s="41" t="s">
        <v>2457</v>
      </c>
      <c r="N470" s="42" t="s">
        <v>5944</v>
      </c>
      <c r="O470" s="42"/>
      <c r="P470" s="43"/>
      <c r="Q470" s="42"/>
      <c r="R470" s="43">
        <v>91001</v>
      </c>
      <c r="S470" s="43" t="s">
        <v>1030</v>
      </c>
      <c r="T470" s="44">
        <v>38744</v>
      </c>
    </row>
    <row r="471" spans="1:20" ht="45" hidden="1" customHeight="1" x14ac:dyDescent="0.2">
      <c r="A471" s="42">
        <v>7071</v>
      </c>
      <c r="B471" s="41" t="s">
        <v>1479</v>
      </c>
      <c r="C471" s="119">
        <v>692541006</v>
      </c>
      <c r="D471" s="11" t="s">
        <v>1014</v>
      </c>
      <c r="E471" s="11" t="s">
        <v>1026</v>
      </c>
      <c r="F471" s="40" t="s">
        <v>26</v>
      </c>
      <c r="G471" s="40" t="s">
        <v>1027</v>
      </c>
      <c r="H471" s="40" t="s">
        <v>27</v>
      </c>
      <c r="I471" s="11"/>
      <c r="J471" s="11"/>
      <c r="K471" s="11" t="s">
        <v>1480</v>
      </c>
      <c r="L471" s="11" t="s">
        <v>1481</v>
      </c>
      <c r="M471" s="41" t="s">
        <v>31</v>
      </c>
      <c r="N471" s="42" t="s">
        <v>1482</v>
      </c>
      <c r="O471" s="42"/>
      <c r="P471" s="43"/>
      <c r="Q471" s="42"/>
      <c r="R471" s="43">
        <v>91001</v>
      </c>
      <c r="S471" s="43" t="s">
        <v>1030</v>
      </c>
      <c r="T471" s="44">
        <v>37970</v>
      </c>
    </row>
    <row r="472" spans="1:20" ht="45" hidden="1" customHeight="1" x14ac:dyDescent="0.2">
      <c r="A472" s="13">
        <v>7305</v>
      </c>
      <c r="B472" s="10" t="s">
        <v>5945</v>
      </c>
      <c r="C472" s="115">
        <v>691604004</v>
      </c>
      <c r="D472" s="7" t="s">
        <v>1014</v>
      </c>
      <c r="E472" s="7" t="s">
        <v>227</v>
      </c>
      <c r="F472" s="12" t="s">
        <v>26</v>
      </c>
      <c r="G472" s="12" t="s">
        <v>1109</v>
      </c>
      <c r="H472" s="12" t="s">
        <v>27</v>
      </c>
      <c r="I472" s="7"/>
      <c r="J472" s="7"/>
      <c r="K472" s="7" t="s">
        <v>5946</v>
      </c>
      <c r="L472" s="7" t="s">
        <v>5947</v>
      </c>
      <c r="M472" s="10" t="s">
        <v>133</v>
      </c>
      <c r="N472" s="13" t="s">
        <v>5948</v>
      </c>
      <c r="O472" s="13" t="s">
        <v>5949</v>
      </c>
      <c r="P472" s="14"/>
      <c r="Q472" s="13"/>
      <c r="R472" s="14">
        <v>91001</v>
      </c>
      <c r="S472" s="14" t="s">
        <v>5950</v>
      </c>
      <c r="T472" s="16">
        <v>38768</v>
      </c>
    </row>
    <row r="473" spans="1:20" ht="45" hidden="1" customHeight="1" x14ac:dyDescent="0.2">
      <c r="A473" s="42">
        <v>7128</v>
      </c>
      <c r="B473" s="41" t="s">
        <v>1483</v>
      </c>
      <c r="C473" s="119">
        <v>690511002</v>
      </c>
      <c r="D473" s="11" t="s">
        <v>1014</v>
      </c>
      <c r="E473" s="11" t="s">
        <v>1026</v>
      </c>
      <c r="F473" s="40" t="s">
        <v>26</v>
      </c>
      <c r="G473" s="40" t="s">
        <v>1027</v>
      </c>
      <c r="H473" s="40" t="s">
        <v>27</v>
      </c>
      <c r="I473" s="11"/>
      <c r="J473" s="11"/>
      <c r="K473" s="11" t="s">
        <v>2588</v>
      </c>
      <c r="L473" s="11" t="s">
        <v>1484</v>
      </c>
      <c r="M473" s="41" t="s">
        <v>226</v>
      </c>
      <c r="N473" s="42" t="s">
        <v>275</v>
      </c>
      <c r="O473" s="42" t="s">
        <v>2589</v>
      </c>
      <c r="P473" s="83" t="s">
        <v>2590</v>
      </c>
      <c r="Q473" s="42"/>
      <c r="R473" s="43" t="s">
        <v>1245</v>
      </c>
      <c r="S473" s="43" t="s">
        <v>1030</v>
      </c>
      <c r="T473" s="44">
        <v>38159</v>
      </c>
    </row>
    <row r="474" spans="1:20" ht="45" hidden="1" customHeight="1" x14ac:dyDescent="0.2">
      <c r="A474" s="13">
        <v>7267</v>
      </c>
      <c r="B474" s="10" t="s">
        <v>1485</v>
      </c>
      <c r="C474" s="115" t="s">
        <v>3383</v>
      </c>
      <c r="D474" s="7" t="s">
        <v>1014</v>
      </c>
      <c r="E474" s="7" t="s">
        <v>1026</v>
      </c>
      <c r="F474" s="12" t="s">
        <v>26</v>
      </c>
      <c r="G474" s="12" t="s">
        <v>1027</v>
      </c>
      <c r="H474" s="12" t="s">
        <v>27</v>
      </c>
      <c r="I474" s="7"/>
      <c r="J474" s="7"/>
      <c r="K474" s="7" t="s">
        <v>1486</v>
      </c>
      <c r="L474" s="7" t="s">
        <v>1487</v>
      </c>
      <c r="M474" s="10" t="s">
        <v>133</v>
      </c>
      <c r="N474" s="13" t="s">
        <v>1489</v>
      </c>
      <c r="O474" s="13" t="s">
        <v>1488</v>
      </c>
      <c r="P474" s="14"/>
      <c r="Q474" s="13"/>
      <c r="R474" s="14">
        <v>91001</v>
      </c>
      <c r="S474" s="14" t="s">
        <v>1490</v>
      </c>
      <c r="T474" s="16">
        <v>38736</v>
      </c>
    </row>
    <row r="475" spans="1:20" ht="45" hidden="1" customHeight="1" x14ac:dyDescent="0.2">
      <c r="A475" s="42">
        <v>7636</v>
      </c>
      <c r="B475" s="41" t="s">
        <v>5951</v>
      </c>
      <c r="C475" s="119">
        <v>692006003</v>
      </c>
      <c r="D475" s="11" t="s">
        <v>1014</v>
      </c>
      <c r="E475" s="11" t="s">
        <v>1026</v>
      </c>
      <c r="F475" s="40" t="s">
        <v>26</v>
      </c>
      <c r="G475" s="40" t="s">
        <v>1027</v>
      </c>
      <c r="H475" s="40" t="s">
        <v>27</v>
      </c>
      <c r="I475" s="11"/>
      <c r="J475" s="11"/>
      <c r="K475" s="11" t="s">
        <v>5952</v>
      </c>
      <c r="L475" s="11" t="s">
        <v>5953</v>
      </c>
      <c r="M475" s="41" t="s">
        <v>2458</v>
      </c>
      <c r="N475" s="42" t="s">
        <v>5954</v>
      </c>
      <c r="O475" s="42" t="s">
        <v>5955</v>
      </c>
      <c r="P475" s="43" t="s">
        <v>5956</v>
      </c>
      <c r="Q475" s="42"/>
      <c r="R475" s="43">
        <v>91001</v>
      </c>
      <c r="S475" s="43" t="s">
        <v>1030</v>
      </c>
      <c r="T475" s="44">
        <v>42991</v>
      </c>
    </row>
    <row r="476" spans="1:20" ht="45" hidden="1" customHeight="1" x14ac:dyDescent="0.2">
      <c r="A476" s="42">
        <v>7534</v>
      </c>
      <c r="B476" s="41" t="s">
        <v>1491</v>
      </c>
      <c r="C476" s="119">
        <v>690415003</v>
      </c>
      <c r="D476" s="11" t="s">
        <v>1014</v>
      </c>
      <c r="E476" s="11" t="s">
        <v>227</v>
      </c>
      <c r="F476" s="40" t="s">
        <v>26</v>
      </c>
      <c r="G476" s="40" t="s">
        <v>228</v>
      </c>
      <c r="H476" s="40" t="s">
        <v>27</v>
      </c>
      <c r="I476" s="11"/>
      <c r="J476" s="11"/>
      <c r="K476" s="11" t="s">
        <v>1492</v>
      </c>
      <c r="L476" s="11" t="s">
        <v>1494</v>
      </c>
      <c r="M476" s="41" t="s">
        <v>2455</v>
      </c>
      <c r="N476" s="42"/>
      <c r="O476" s="42" t="s">
        <v>1495</v>
      </c>
      <c r="P476" s="43" t="s">
        <v>1493</v>
      </c>
      <c r="Q476" s="42"/>
      <c r="R476" s="43">
        <v>91001</v>
      </c>
      <c r="S476" s="43" t="s">
        <v>1084</v>
      </c>
      <c r="T476" s="44">
        <v>42053</v>
      </c>
    </row>
    <row r="477" spans="1:20" ht="45" hidden="1" customHeight="1" x14ac:dyDescent="0.2">
      <c r="A477" s="42">
        <v>7090</v>
      </c>
      <c r="B477" s="41" t="s">
        <v>1496</v>
      </c>
      <c r="C477" s="119">
        <v>691513009</v>
      </c>
      <c r="D477" s="11" t="s">
        <v>1014</v>
      </c>
      <c r="E477" s="11" t="s">
        <v>1026</v>
      </c>
      <c r="F477" s="40" t="s">
        <v>26</v>
      </c>
      <c r="G477" s="40" t="s">
        <v>1027</v>
      </c>
      <c r="H477" s="40" t="s">
        <v>27</v>
      </c>
      <c r="I477" s="11"/>
      <c r="J477" s="11"/>
      <c r="K477" s="40" t="s">
        <v>1497</v>
      </c>
      <c r="L477" s="11" t="s">
        <v>1499</v>
      </c>
      <c r="M477" s="41" t="s">
        <v>133</v>
      </c>
      <c r="N477" s="42" t="s">
        <v>1501</v>
      </c>
      <c r="O477" s="42" t="s">
        <v>1500</v>
      </c>
      <c r="P477" s="11" t="s">
        <v>1498</v>
      </c>
      <c r="Q477" s="42"/>
      <c r="R477" s="43">
        <v>91001</v>
      </c>
      <c r="S477" s="43" t="s">
        <v>1030</v>
      </c>
      <c r="T477" s="44">
        <v>37970</v>
      </c>
    </row>
    <row r="478" spans="1:20" ht="45" hidden="1" customHeight="1" x14ac:dyDescent="0.2">
      <c r="A478" s="13">
        <v>7300</v>
      </c>
      <c r="B478" s="10" t="s">
        <v>1502</v>
      </c>
      <c r="C478" s="115">
        <v>690604000</v>
      </c>
      <c r="D478" s="7" t="s">
        <v>1014</v>
      </c>
      <c r="E478" s="7" t="s">
        <v>1026</v>
      </c>
      <c r="F478" s="12" t="s">
        <v>26</v>
      </c>
      <c r="G478" s="12" t="s">
        <v>1027</v>
      </c>
      <c r="H478" s="12" t="s">
        <v>27</v>
      </c>
      <c r="I478" s="7"/>
      <c r="J478" s="7"/>
      <c r="K478" s="7" t="s">
        <v>1503</v>
      </c>
      <c r="L478" s="7" t="s">
        <v>1504</v>
      </c>
      <c r="M478" s="10" t="s">
        <v>226</v>
      </c>
      <c r="N478" s="13" t="s">
        <v>1506</v>
      </c>
      <c r="O478" s="13" t="s">
        <v>1505</v>
      </c>
      <c r="P478" s="14"/>
      <c r="Q478" s="13"/>
      <c r="R478" s="14">
        <v>91001</v>
      </c>
      <c r="S478" s="14" t="s">
        <v>1030</v>
      </c>
      <c r="T478" s="16">
        <v>38737</v>
      </c>
    </row>
    <row r="479" spans="1:20" ht="45" hidden="1" customHeight="1" x14ac:dyDescent="0.2">
      <c r="A479" s="42">
        <v>7235</v>
      </c>
      <c r="B479" s="41" t="s">
        <v>1507</v>
      </c>
      <c r="C479" s="119">
        <v>690802007</v>
      </c>
      <c r="D479" s="11" t="s">
        <v>1014</v>
      </c>
      <c r="E479" s="11" t="s">
        <v>1026</v>
      </c>
      <c r="F479" s="40" t="s">
        <v>26</v>
      </c>
      <c r="G479" s="40" t="s">
        <v>1027</v>
      </c>
      <c r="H479" s="40" t="s">
        <v>27</v>
      </c>
      <c r="I479" s="11"/>
      <c r="J479" s="11"/>
      <c r="K479" s="11" t="s">
        <v>1508</v>
      </c>
      <c r="L479" s="11" t="s">
        <v>1509</v>
      </c>
      <c r="M479" s="41" t="s">
        <v>2456</v>
      </c>
      <c r="N479" s="42" t="s">
        <v>1511</v>
      </c>
      <c r="O479" s="42" t="s">
        <v>1510</v>
      </c>
      <c r="P479" s="43"/>
      <c r="Q479" s="42"/>
      <c r="R479" s="43">
        <v>91001</v>
      </c>
      <c r="S479" s="43" t="s">
        <v>1030</v>
      </c>
      <c r="T479" s="44">
        <v>38712</v>
      </c>
    </row>
    <row r="480" spans="1:20" ht="45" hidden="1" customHeight="1" x14ac:dyDescent="0.2">
      <c r="A480" s="42">
        <v>7081</v>
      </c>
      <c r="B480" s="41" t="s">
        <v>1512</v>
      </c>
      <c r="C480" s="134">
        <v>692537009</v>
      </c>
      <c r="D480" s="11" t="s">
        <v>1513</v>
      </c>
      <c r="E480" s="11" t="s">
        <v>1026</v>
      </c>
      <c r="F480" s="40" t="s">
        <v>1514</v>
      </c>
      <c r="G480" s="40" t="s">
        <v>1027</v>
      </c>
      <c r="H480" s="11" t="s">
        <v>27</v>
      </c>
      <c r="I480" s="11"/>
      <c r="J480" s="11"/>
      <c r="K480" s="11" t="s">
        <v>1515</v>
      </c>
      <c r="L480" s="11" t="s">
        <v>1517</v>
      </c>
      <c r="M480" s="42" t="s">
        <v>31</v>
      </c>
      <c r="N480" s="11" t="s">
        <v>662</v>
      </c>
      <c r="O480" s="41" t="s">
        <v>1516</v>
      </c>
      <c r="P480" s="43" t="s">
        <v>2591</v>
      </c>
      <c r="Q480" s="11"/>
      <c r="R480" s="11">
        <v>91001</v>
      </c>
      <c r="S480" s="43" t="s">
        <v>1030</v>
      </c>
      <c r="T480" s="44">
        <v>37970</v>
      </c>
    </row>
    <row r="481" spans="1:20" ht="45" hidden="1" customHeight="1" x14ac:dyDescent="0.2">
      <c r="A481" s="42">
        <v>7515</v>
      </c>
      <c r="B481" s="11" t="s">
        <v>5957</v>
      </c>
      <c r="C481" s="119">
        <v>692005007</v>
      </c>
      <c r="D481" s="11" t="s">
        <v>1014</v>
      </c>
      <c r="E481" s="11" t="s">
        <v>227</v>
      </c>
      <c r="F481" s="40" t="s">
        <v>26</v>
      </c>
      <c r="G481" s="40" t="s">
        <v>228</v>
      </c>
      <c r="H481" s="40" t="s">
        <v>27</v>
      </c>
      <c r="I481" s="11"/>
      <c r="J481" s="11"/>
      <c r="K481" s="11" t="s">
        <v>5958</v>
      </c>
      <c r="L481" s="11" t="s">
        <v>5959</v>
      </c>
      <c r="M481" s="41" t="s">
        <v>2458</v>
      </c>
      <c r="N481" s="42" t="s">
        <v>5960</v>
      </c>
      <c r="O481" s="42"/>
      <c r="P481" s="43"/>
      <c r="Q481" s="42"/>
      <c r="R481" s="43">
        <v>91001</v>
      </c>
      <c r="S481" s="43" t="s">
        <v>1172</v>
      </c>
      <c r="T481" s="44">
        <v>41939</v>
      </c>
    </row>
    <row r="482" spans="1:20" ht="45" hidden="1" customHeight="1" x14ac:dyDescent="0.2">
      <c r="A482" s="42">
        <v>7176</v>
      </c>
      <c r="B482" s="41" t="s">
        <v>1518</v>
      </c>
      <c r="C482" s="119">
        <v>690709007</v>
      </c>
      <c r="D482" s="11" t="s">
        <v>1014</v>
      </c>
      <c r="E482" s="11" t="s">
        <v>1026</v>
      </c>
      <c r="F482" s="40" t="s">
        <v>26</v>
      </c>
      <c r="G482" s="40" t="s">
        <v>1027</v>
      </c>
      <c r="H482" s="40" t="s">
        <v>27</v>
      </c>
      <c r="I482" s="11"/>
      <c r="J482" s="11"/>
      <c r="K482" s="11" t="s">
        <v>1519</v>
      </c>
      <c r="L482" s="11" t="s">
        <v>1520</v>
      </c>
      <c r="M482" s="41" t="s">
        <v>31</v>
      </c>
      <c r="N482" s="42" t="s">
        <v>1522</v>
      </c>
      <c r="O482" s="42" t="s">
        <v>1521</v>
      </c>
      <c r="P482" s="43"/>
      <c r="Q482" s="42"/>
      <c r="R482" s="43">
        <v>91001</v>
      </c>
      <c r="S482" s="43" t="s">
        <v>1049</v>
      </c>
      <c r="T482" s="44">
        <v>38531</v>
      </c>
    </row>
    <row r="483" spans="1:20" ht="45" hidden="1" customHeight="1" x14ac:dyDescent="0.2">
      <c r="A483" s="42">
        <v>7508</v>
      </c>
      <c r="B483" s="41" t="s">
        <v>1523</v>
      </c>
      <c r="C483" s="119">
        <v>690815001</v>
      </c>
      <c r="D483" s="11" t="s">
        <v>1014</v>
      </c>
      <c r="E483" s="11" t="s">
        <v>227</v>
      </c>
      <c r="F483" s="40" t="s">
        <v>26</v>
      </c>
      <c r="G483" s="40" t="s">
        <v>228</v>
      </c>
      <c r="H483" s="40" t="s">
        <v>27</v>
      </c>
      <c r="I483" s="11"/>
      <c r="J483" s="11"/>
      <c r="K483" s="11" t="s">
        <v>2625</v>
      </c>
      <c r="L483" s="11" t="s">
        <v>1524</v>
      </c>
      <c r="M483" s="41" t="s">
        <v>2456</v>
      </c>
      <c r="N483" s="42" t="s">
        <v>1525</v>
      </c>
      <c r="O483" s="42" t="s">
        <v>2626</v>
      </c>
      <c r="P483" s="43" t="s">
        <v>2627</v>
      </c>
      <c r="Q483" s="42"/>
      <c r="R483" s="43">
        <v>91001</v>
      </c>
      <c r="S483" s="43" t="s">
        <v>1172</v>
      </c>
      <c r="T483" s="44">
        <v>41906</v>
      </c>
    </row>
    <row r="484" spans="1:20" ht="45" hidden="1" customHeight="1" x14ac:dyDescent="0.2">
      <c r="A484" s="42">
        <v>7172</v>
      </c>
      <c r="B484" s="41" t="s">
        <v>1526</v>
      </c>
      <c r="C484" s="119">
        <v>690733005</v>
      </c>
      <c r="D484" s="11" t="s">
        <v>1014</v>
      </c>
      <c r="E484" s="11" t="s">
        <v>1026</v>
      </c>
      <c r="F484" s="40" t="s">
        <v>26</v>
      </c>
      <c r="G484" s="40" t="s">
        <v>1027</v>
      </c>
      <c r="H484" s="40" t="s">
        <v>27</v>
      </c>
      <c r="I484" s="11"/>
      <c r="J484" s="11"/>
      <c r="K484" s="11" t="s">
        <v>1527</v>
      </c>
      <c r="L484" s="11" t="s">
        <v>1529</v>
      </c>
      <c r="M484" s="41" t="s">
        <v>31</v>
      </c>
      <c r="N484" s="42" t="s">
        <v>1531</v>
      </c>
      <c r="O484" s="42" t="s">
        <v>1530</v>
      </c>
      <c r="P484" s="43" t="s">
        <v>1528</v>
      </c>
      <c r="Q484" s="42"/>
      <c r="R484" s="43">
        <v>91001</v>
      </c>
      <c r="S484" s="43" t="s">
        <v>1030</v>
      </c>
      <c r="T484" s="44">
        <v>38509</v>
      </c>
    </row>
    <row r="485" spans="1:20" ht="45" hidden="1" customHeight="1" x14ac:dyDescent="0.2">
      <c r="A485" s="13">
        <v>7520</v>
      </c>
      <c r="B485" s="10" t="s">
        <v>1532</v>
      </c>
      <c r="C485" s="115">
        <v>692004000</v>
      </c>
      <c r="D485" s="7" t="s">
        <v>1014</v>
      </c>
      <c r="E485" s="7" t="s">
        <v>227</v>
      </c>
      <c r="F485" s="12" t="s">
        <v>26</v>
      </c>
      <c r="G485" s="12" t="s">
        <v>228</v>
      </c>
      <c r="H485" s="12" t="s">
        <v>1533</v>
      </c>
      <c r="I485" s="7"/>
      <c r="J485" s="7"/>
      <c r="K485" s="7" t="s">
        <v>1534</v>
      </c>
      <c r="L485" s="7" t="s">
        <v>1536</v>
      </c>
      <c r="M485" s="10" t="s">
        <v>2458</v>
      </c>
      <c r="N485" s="13" t="s">
        <v>1538</v>
      </c>
      <c r="O485" s="13" t="s">
        <v>1537</v>
      </c>
      <c r="P485" s="14" t="s">
        <v>1535</v>
      </c>
      <c r="Q485" s="13"/>
      <c r="R485" s="14">
        <v>91001</v>
      </c>
      <c r="S485" s="14" t="s">
        <v>1172</v>
      </c>
      <c r="T485" s="16">
        <v>41996</v>
      </c>
    </row>
    <row r="486" spans="1:20" ht="45" hidden="1" customHeight="1" x14ac:dyDescent="0.2">
      <c r="A486" s="42">
        <v>7234</v>
      </c>
      <c r="B486" s="41" t="s">
        <v>1539</v>
      </c>
      <c r="C486" s="119">
        <v>691109003</v>
      </c>
      <c r="D486" s="11" t="s">
        <v>1014</v>
      </c>
      <c r="E486" s="11" t="s">
        <v>1026</v>
      </c>
      <c r="F486" s="40" t="s">
        <v>26</v>
      </c>
      <c r="G486" s="40" t="s">
        <v>1027</v>
      </c>
      <c r="H486" s="40" t="s">
        <v>27</v>
      </c>
      <c r="I486" s="11"/>
      <c r="J486" s="11"/>
      <c r="K486" s="11" t="s">
        <v>1540</v>
      </c>
      <c r="L486" s="11" t="s">
        <v>1542</v>
      </c>
      <c r="M486" s="41" t="s">
        <v>2457</v>
      </c>
      <c r="N486" s="42" t="s">
        <v>1544</v>
      </c>
      <c r="O486" s="42" t="s">
        <v>1543</v>
      </c>
      <c r="P486" s="43" t="s">
        <v>1541</v>
      </c>
      <c r="Q486" s="42"/>
      <c r="R486" s="43">
        <v>91001</v>
      </c>
      <c r="S486" s="43" t="s">
        <v>1030</v>
      </c>
      <c r="T486" s="44">
        <v>38709</v>
      </c>
    </row>
    <row r="487" spans="1:20" ht="45" hidden="1" customHeight="1" x14ac:dyDescent="0.2">
      <c r="A487" s="42">
        <v>6995</v>
      </c>
      <c r="B487" s="41" t="s">
        <v>5961</v>
      </c>
      <c r="C487" s="119">
        <v>692205006</v>
      </c>
      <c r="D487" s="11" t="s">
        <v>1014</v>
      </c>
      <c r="E487" s="11" t="s">
        <v>1026</v>
      </c>
      <c r="F487" s="40" t="s">
        <v>26</v>
      </c>
      <c r="G487" s="40" t="s">
        <v>1027</v>
      </c>
      <c r="H487" s="40" t="s">
        <v>27</v>
      </c>
      <c r="I487" s="11"/>
      <c r="J487" s="11"/>
      <c r="K487" s="11" t="s">
        <v>5962</v>
      </c>
      <c r="L487" s="11" t="s">
        <v>5963</v>
      </c>
      <c r="M487" s="41" t="s">
        <v>2452</v>
      </c>
      <c r="N487" s="42" t="s">
        <v>5964</v>
      </c>
      <c r="O487" s="42" t="s">
        <v>5965</v>
      </c>
      <c r="P487" s="43" t="s">
        <v>5966</v>
      </c>
      <c r="Q487" s="42"/>
      <c r="R487" s="43">
        <v>91001</v>
      </c>
      <c r="S487" s="43" t="s">
        <v>5967</v>
      </c>
      <c r="T487" s="44">
        <v>37970</v>
      </c>
    </row>
    <row r="488" spans="1:20" ht="45" hidden="1" customHeight="1" x14ac:dyDescent="0.2">
      <c r="A488" s="42">
        <v>7194</v>
      </c>
      <c r="B488" s="41" t="s">
        <v>1545</v>
      </c>
      <c r="C488" s="119">
        <v>690204002</v>
      </c>
      <c r="D488" s="11" t="s">
        <v>1014</v>
      </c>
      <c r="E488" s="11" t="s">
        <v>227</v>
      </c>
      <c r="F488" s="40" t="s">
        <v>26</v>
      </c>
      <c r="G488" s="40" t="s">
        <v>228</v>
      </c>
      <c r="H488" s="40" t="s">
        <v>27</v>
      </c>
      <c r="I488" s="11"/>
      <c r="J488" s="11"/>
      <c r="K488" s="11" t="s">
        <v>1546</v>
      </c>
      <c r="L488" s="11" t="s">
        <v>1548</v>
      </c>
      <c r="M488" s="41" t="s">
        <v>2453</v>
      </c>
      <c r="N488" s="42" t="s">
        <v>1550</v>
      </c>
      <c r="O488" s="42" t="s">
        <v>1549</v>
      </c>
      <c r="P488" s="43" t="s">
        <v>1547</v>
      </c>
      <c r="Q488" s="42"/>
      <c r="R488" s="43">
        <v>91001</v>
      </c>
      <c r="S488" s="43" t="s">
        <v>1049</v>
      </c>
      <c r="T488" s="44">
        <v>38618</v>
      </c>
    </row>
    <row r="489" spans="1:20" ht="45" hidden="1" customHeight="1" x14ac:dyDescent="0.2">
      <c r="A489" s="42">
        <v>7136</v>
      </c>
      <c r="B489" s="41" t="s">
        <v>5968</v>
      </c>
      <c r="C489" s="119">
        <v>690729008</v>
      </c>
      <c r="D489" s="11" t="s">
        <v>1014</v>
      </c>
      <c r="E489" s="11" t="s">
        <v>1026</v>
      </c>
      <c r="F489" s="40" t="s">
        <v>26</v>
      </c>
      <c r="G489" s="40" t="s">
        <v>1027</v>
      </c>
      <c r="H489" s="40" t="s">
        <v>27</v>
      </c>
      <c r="I489" s="11"/>
      <c r="J489" s="11"/>
      <c r="K489" s="11" t="s">
        <v>5969</v>
      </c>
      <c r="L489" s="11" t="s">
        <v>5970</v>
      </c>
      <c r="M489" s="41" t="s">
        <v>5971</v>
      </c>
      <c r="N489" s="42" t="s">
        <v>5972</v>
      </c>
      <c r="O489" s="42" t="s">
        <v>5973</v>
      </c>
      <c r="P489" s="43" t="s">
        <v>5974</v>
      </c>
      <c r="Q489" s="42"/>
      <c r="R489" s="43">
        <v>91001</v>
      </c>
      <c r="S489" s="43" t="s">
        <v>1049</v>
      </c>
      <c r="T489" s="44">
        <v>37970</v>
      </c>
    </row>
    <row r="490" spans="1:20" ht="45" hidden="1" customHeight="1" x14ac:dyDescent="0.2">
      <c r="A490" s="13">
        <v>7276</v>
      </c>
      <c r="B490" s="10" t="s">
        <v>1551</v>
      </c>
      <c r="C490" s="115">
        <v>691101002</v>
      </c>
      <c r="D490" s="7" t="s">
        <v>1014</v>
      </c>
      <c r="E490" s="7" t="s">
        <v>1026</v>
      </c>
      <c r="F490" s="12" t="s">
        <v>26</v>
      </c>
      <c r="G490" s="12" t="s">
        <v>1027</v>
      </c>
      <c r="H490" s="12" t="s">
        <v>27</v>
      </c>
      <c r="I490" s="7"/>
      <c r="J490" s="7"/>
      <c r="K490" s="7" t="s">
        <v>1552</v>
      </c>
      <c r="L490" s="7" t="s">
        <v>1553</v>
      </c>
      <c r="M490" s="10" t="s">
        <v>2457</v>
      </c>
      <c r="N490" s="13" t="s">
        <v>1555</v>
      </c>
      <c r="O490" s="13" t="s">
        <v>1554</v>
      </c>
      <c r="P490" s="14"/>
      <c r="Q490" s="13"/>
      <c r="R490" s="14">
        <v>91001</v>
      </c>
      <c r="S490" s="14" t="s">
        <v>1030</v>
      </c>
      <c r="T490" s="16">
        <v>38736</v>
      </c>
    </row>
    <row r="491" spans="1:20" ht="45" hidden="1" customHeight="1" x14ac:dyDescent="0.2">
      <c r="A491" s="42">
        <v>7212</v>
      </c>
      <c r="B491" s="41" t="s">
        <v>1556</v>
      </c>
      <c r="C491" s="119">
        <v>690408007</v>
      </c>
      <c r="D491" s="11" t="s">
        <v>1014</v>
      </c>
      <c r="E491" s="11" t="s">
        <v>227</v>
      </c>
      <c r="F491" s="40" t="s">
        <v>26</v>
      </c>
      <c r="G491" s="40" t="s">
        <v>228</v>
      </c>
      <c r="H491" s="40" t="s">
        <v>27</v>
      </c>
      <c r="I491" s="11"/>
      <c r="J491" s="11"/>
      <c r="K491" s="11" t="s">
        <v>1557</v>
      </c>
      <c r="L491" s="45" t="s">
        <v>1559</v>
      </c>
      <c r="M491" s="41" t="s">
        <v>2455</v>
      </c>
      <c r="N491" s="42" t="s">
        <v>1561</v>
      </c>
      <c r="O491" s="42" t="s">
        <v>1560</v>
      </c>
      <c r="P491" s="43" t="s">
        <v>1558</v>
      </c>
      <c r="Q491" s="42"/>
      <c r="R491" s="43">
        <v>91001</v>
      </c>
      <c r="S491" s="43" t="s">
        <v>1030</v>
      </c>
      <c r="T491" s="44">
        <v>38658</v>
      </c>
    </row>
    <row r="492" spans="1:20" ht="45" hidden="1" customHeight="1" x14ac:dyDescent="0.2">
      <c r="A492" s="13">
        <v>7261</v>
      </c>
      <c r="B492" s="10" t="s">
        <v>5975</v>
      </c>
      <c r="C492" s="115">
        <v>690805006</v>
      </c>
      <c r="D492" s="7" t="s">
        <v>1014</v>
      </c>
      <c r="E492" s="7" t="s">
        <v>1031</v>
      </c>
      <c r="F492" s="12" t="s">
        <v>592</v>
      </c>
      <c r="G492" s="12" t="s">
        <v>1032</v>
      </c>
      <c r="H492" s="12" t="s">
        <v>27</v>
      </c>
      <c r="I492" s="7"/>
      <c r="J492" s="7"/>
      <c r="K492" s="7" t="s">
        <v>5976</v>
      </c>
      <c r="L492" s="7" t="s">
        <v>5977</v>
      </c>
      <c r="M492" s="10" t="s">
        <v>2456</v>
      </c>
      <c r="N492" s="13" t="s">
        <v>5978</v>
      </c>
      <c r="O492" s="13" t="s">
        <v>5979</v>
      </c>
      <c r="P492" s="14" t="s">
        <v>5980</v>
      </c>
      <c r="Q492" s="13"/>
      <c r="R492" s="14">
        <v>91001</v>
      </c>
      <c r="S492" s="14" t="s">
        <v>222</v>
      </c>
      <c r="T492" s="16">
        <v>38729</v>
      </c>
    </row>
    <row r="493" spans="1:20" ht="45" hidden="1" customHeight="1" x14ac:dyDescent="0.2">
      <c r="A493" s="42">
        <v>7537</v>
      </c>
      <c r="B493" s="41" t="s">
        <v>1562</v>
      </c>
      <c r="C493" s="119">
        <v>691705005</v>
      </c>
      <c r="D493" s="11" t="s">
        <v>1014</v>
      </c>
      <c r="E493" s="11" t="s">
        <v>227</v>
      </c>
      <c r="F493" s="40" t="s">
        <v>26</v>
      </c>
      <c r="G493" s="40" t="s">
        <v>228</v>
      </c>
      <c r="H493" s="40" t="s">
        <v>27</v>
      </c>
      <c r="I493" s="11"/>
      <c r="J493" s="11"/>
      <c r="K493" s="11" t="s">
        <v>1563</v>
      </c>
      <c r="L493" s="11" t="s">
        <v>1564</v>
      </c>
      <c r="M493" s="41" t="s">
        <v>133</v>
      </c>
      <c r="N493" s="42" t="s">
        <v>1566</v>
      </c>
      <c r="O493" s="42" t="s">
        <v>1565</v>
      </c>
      <c r="P493" s="43"/>
      <c r="Q493" s="42"/>
      <c r="R493" s="43">
        <v>91001</v>
      </c>
      <c r="S493" s="43" t="s">
        <v>222</v>
      </c>
      <c r="T493" s="44">
        <v>42053</v>
      </c>
    </row>
    <row r="494" spans="1:20" ht="45" hidden="1" customHeight="1" x14ac:dyDescent="0.2">
      <c r="A494" s="42">
        <v>7252</v>
      </c>
      <c r="B494" s="41" t="s">
        <v>1567</v>
      </c>
      <c r="C494" s="119">
        <v>691707008</v>
      </c>
      <c r="D494" s="11" t="s">
        <v>1014</v>
      </c>
      <c r="E494" s="11" t="s">
        <v>1026</v>
      </c>
      <c r="F494" s="40" t="s">
        <v>26</v>
      </c>
      <c r="G494" s="40" t="s">
        <v>1027</v>
      </c>
      <c r="H494" s="40" t="s">
        <v>27</v>
      </c>
      <c r="I494" s="11"/>
      <c r="J494" s="11"/>
      <c r="K494" s="11" t="s">
        <v>1568</v>
      </c>
      <c r="L494" s="11" t="s">
        <v>1570</v>
      </c>
      <c r="M494" s="41" t="s">
        <v>133</v>
      </c>
      <c r="N494" s="42" t="s">
        <v>1572</v>
      </c>
      <c r="O494" s="42" t="s">
        <v>1571</v>
      </c>
      <c r="P494" s="43" t="s">
        <v>1569</v>
      </c>
      <c r="Q494" s="42"/>
      <c r="R494" s="43">
        <v>91001</v>
      </c>
      <c r="S494" s="43" t="s">
        <v>1353</v>
      </c>
      <c r="T494" s="44">
        <v>38723</v>
      </c>
    </row>
    <row r="495" spans="1:20" ht="45" hidden="1" customHeight="1" x14ac:dyDescent="0.2">
      <c r="A495" s="42">
        <v>7624</v>
      </c>
      <c r="B495" s="41" t="s">
        <v>5981</v>
      </c>
      <c r="C495" s="119">
        <v>690606003</v>
      </c>
      <c r="D495" s="11" t="s">
        <v>1014</v>
      </c>
      <c r="E495" s="11" t="s">
        <v>1026</v>
      </c>
      <c r="F495" s="40" t="s">
        <v>26</v>
      </c>
      <c r="G495" s="40" t="s">
        <v>1027</v>
      </c>
      <c r="H495" s="40" t="s">
        <v>27</v>
      </c>
      <c r="I495" s="11"/>
      <c r="J495" s="11"/>
      <c r="K495" s="11" t="s">
        <v>5982</v>
      </c>
      <c r="L495" s="11" t="s">
        <v>5983</v>
      </c>
      <c r="M495" s="41" t="s">
        <v>226</v>
      </c>
      <c r="N495" s="42" t="s">
        <v>5984</v>
      </c>
      <c r="O495" s="42"/>
      <c r="P495" s="43"/>
      <c r="Q495" s="42"/>
      <c r="R495" s="43">
        <v>91001</v>
      </c>
      <c r="S495" s="43" t="s">
        <v>1030</v>
      </c>
      <c r="T495" s="44">
        <v>42739</v>
      </c>
    </row>
    <row r="496" spans="1:20" ht="45" hidden="1" customHeight="1" x14ac:dyDescent="0.2">
      <c r="A496" s="42">
        <v>7179</v>
      </c>
      <c r="B496" s="41" t="s">
        <v>1573</v>
      </c>
      <c r="C496" s="119">
        <v>691904008</v>
      </c>
      <c r="D496" s="11" t="s">
        <v>1014</v>
      </c>
      <c r="E496" s="11" t="s">
        <v>1026</v>
      </c>
      <c r="F496" s="40" t="s">
        <v>26</v>
      </c>
      <c r="G496" s="40" t="s">
        <v>1027</v>
      </c>
      <c r="H496" s="40" t="s">
        <v>27</v>
      </c>
      <c r="I496" s="11"/>
      <c r="J496" s="11"/>
      <c r="K496" s="11" t="s">
        <v>1574</v>
      </c>
      <c r="L496" s="11" t="s">
        <v>1576</v>
      </c>
      <c r="M496" s="41" t="s">
        <v>32</v>
      </c>
      <c r="N496" s="42" t="s">
        <v>1578</v>
      </c>
      <c r="O496" s="42" t="s">
        <v>1577</v>
      </c>
      <c r="P496" s="43" t="s">
        <v>1575</v>
      </c>
      <c r="Q496" s="42"/>
      <c r="R496" s="43">
        <v>91001</v>
      </c>
      <c r="S496" s="43" t="s">
        <v>1030</v>
      </c>
      <c r="T496" s="44">
        <v>38568</v>
      </c>
    </row>
    <row r="497" spans="1:20" ht="45" hidden="1" customHeight="1" x14ac:dyDescent="0.2">
      <c r="A497" s="42">
        <v>7066</v>
      </c>
      <c r="B497" s="41" t="s">
        <v>1579</v>
      </c>
      <c r="C497" s="119">
        <v>690705001</v>
      </c>
      <c r="D497" s="11" t="s">
        <v>1014</v>
      </c>
      <c r="E497" s="11" t="s">
        <v>1026</v>
      </c>
      <c r="F497" s="40" t="s">
        <v>26</v>
      </c>
      <c r="G497" s="40" t="s">
        <v>1027</v>
      </c>
      <c r="H497" s="40" t="s">
        <v>27</v>
      </c>
      <c r="I497" s="11"/>
      <c r="J497" s="11"/>
      <c r="K497" s="11" t="s">
        <v>1580</v>
      </c>
      <c r="L497" s="11" t="s">
        <v>1581</v>
      </c>
      <c r="M497" s="41" t="s">
        <v>31</v>
      </c>
      <c r="N497" s="42" t="s">
        <v>654</v>
      </c>
      <c r="O497" s="42" t="s">
        <v>2577</v>
      </c>
      <c r="P497" s="43" t="s">
        <v>2578</v>
      </c>
      <c r="Q497" s="42"/>
      <c r="R497" s="43">
        <v>91001</v>
      </c>
      <c r="S497" s="43" t="s">
        <v>1353</v>
      </c>
      <c r="T497" s="44">
        <v>37970</v>
      </c>
    </row>
    <row r="498" spans="1:20" ht="45" hidden="1" customHeight="1" x14ac:dyDescent="0.2">
      <c r="A498" s="13">
        <v>7317</v>
      </c>
      <c r="B498" s="10" t="s">
        <v>5985</v>
      </c>
      <c r="C498" s="115">
        <v>691403009</v>
      </c>
      <c r="D498" s="7" t="s">
        <v>1014</v>
      </c>
      <c r="E498" s="7" t="s">
        <v>1026</v>
      </c>
      <c r="F498" s="12" t="s">
        <v>26</v>
      </c>
      <c r="G498" s="12" t="s">
        <v>1027</v>
      </c>
      <c r="H498" s="12" t="s">
        <v>27</v>
      </c>
      <c r="I498" s="7"/>
      <c r="J498" s="7"/>
      <c r="K498" s="7" t="s">
        <v>5986</v>
      </c>
      <c r="L498" s="7" t="s">
        <v>5987</v>
      </c>
      <c r="M498" s="10" t="s">
        <v>2454</v>
      </c>
      <c r="N498" s="13" t="s">
        <v>5988</v>
      </c>
      <c r="O498" s="13" t="s">
        <v>5989</v>
      </c>
      <c r="P498" s="14"/>
      <c r="Q498" s="13" t="s">
        <v>5990</v>
      </c>
      <c r="R498" s="14">
        <v>91001</v>
      </c>
      <c r="S498" s="14" t="s">
        <v>1353</v>
      </c>
      <c r="T498" s="16">
        <v>38813</v>
      </c>
    </row>
    <row r="499" spans="1:20" ht="45" hidden="1" customHeight="1" x14ac:dyDescent="0.2">
      <c r="A499" s="13">
        <v>7310</v>
      </c>
      <c r="B499" s="10" t="s">
        <v>5991</v>
      </c>
      <c r="C499" s="115">
        <v>691406008</v>
      </c>
      <c r="D499" s="7" t="s">
        <v>1014</v>
      </c>
      <c r="E499" s="7" t="s">
        <v>227</v>
      </c>
      <c r="F499" s="12" t="s">
        <v>26</v>
      </c>
      <c r="G499" s="12" t="s">
        <v>228</v>
      </c>
      <c r="H499" s="12" t="s">
        <v>27</v>
      </c>
      <c r="I499" s="7"/>
      <c r="J499" s="7"/>
      <c r="K499" s="7" t="s">
        <v>5992</v>
      </c>
      <c r="L499" s="7" t="s">
        <v>5993</v>
      </c>
      <c r="M499" s="10" t="s">
        <v>2454</v>
      </c>
      <c r="N499" s="13" t="s">
        <v>5994</v>
      </c>
      <c r="O499" s="13"/>
      <c r="P499" s="14" t="s">
        <v>5995</v>
      </c>
      <c r="Q499" s="13"/>
      <c r="R499" s="14">
        <v>91001</v>
      </c>
      <c r="S499" s="14" t="s">
        <v>1353</v>
      </c>
      <c r="T499" s="16">
        <v>38776</v>
      </c>
    </row>
    <row r="500" spans="1:20" ht="45" hidden="1" customHeight="1" x14ac:dyDescent="0.2">
      <c r="A500" s="59">
        <v>7688</v>
      </c>
      <c r="B500" s="58" t="s">
        <v>5996</v>
      </c>
      <c r="C500" s="122">
        <v>690814005</v>
      </c>
      <c r="D500" s="55"/>
      <c r="E500" s="55" t="s">
        <v>227</v>
      </c>
      <c r="F500" s="57" t="s">
        <v>26</v>
      </c>
      <c r="G500" s="57" t="s">
        <v>228</v>
      </c>
      <c r="H500" s="57" t="s">
        <v>27</v>
      </c>
      <c r="I500" s="55"/>
      <c r="J500" s="55"/>
      <c r="K500" s="55" t="s">
        <v>5997</v>
      </c>
      <c r="L500" s="55" t="s">
        <v>5998</v>
      </c>
      <c r="M500" s="58" t="s">
        <v>2456</v>
      </c>
      <c r="N500" s="59" t="s">
        <v>5999</v>
      </c>
      <c r="O500" s="59" t="s">
        <v>6000</v>
      </c>
      <c r="P500" s="60" t="s">
        <v>6001</v>
      </c>
      <c r="Q500" s="59"/>
      <c r="R500" s="61">
        <v>91001</v>
      </c>
      <c r="S500" s="61" t="s">
        <v>1353</v>
      </c>
      <c r="T500" s="62">
        <v>43717</v>
      </c>
    </row>
    <row r="501" spans="1:20" ht="45" hidden="1" customHeight="1" x14ac:dyDescent="0.2">
      <c r="A501" s="13">
        <v>7423</v>
      </c>
      <c r="B501" s="10" t="s">
        <v>1582</v>
      </c>
      <c r="C501" s="115">
        <v>690612003</v>
      </c>
      <c r="D501" s="7" t="s">
        <v>1014</v>
      </c>
      <c r="E501" s="7" t="s">
        <v>227</v>
      </c>
      <c r="F501" s="12" t="s">
        <v>26</v>
      </c>
      <c r="G501" s="12" t="s">
        <v>228</v>
      </c>
      <c r="H501" s="12" t="s">
        <v>27</v>
      </c>
      <c r="I501" s="7"/>
      <c r="J501" s="7"/>
      <c r="K501" s="7" t="s">
        <v>1583</v>
      </c>
      <c r="L501" s="7" t="s">
        <v>1585</v>
      </c>
      <c r="M501" s="10" t="s">
        <v>226</v>
      </c>
      <c r="N501" s="13"/>
      <c r="O501" s="13" t="s">
        <v>1586</v>
      </c>
      <c r="P501" s="14" t="s">
        <v>1584</v>
      </c>
      <c r="Q501" s="13"/>
      <c r="R501" s="14">
        <v>91001</v>
      </c>
      <c r="S501" s="14" t="s">
        <v>1030</v>
      </c>
      <c r="T501" s="16">
        <v>40190</v>
      </c>
    </row>
    <row r="502" spans="1:20" ht="45" hidden="1" customHeight="1" x14ac:dyDescent="0.2">
      <c r="A502" s="42">
        <v>7143</v>
      </c>
      <c r="B502" s="11" t="s">
        <v>1587</v>
      </c>
      <c r="C502" s="119">
        <v>692101006</v>
      </c>
      <c r="D502" s="11" t="s">
        <v>1014</v>
      </c>
      <c r="E502" s="11" t="s">
        <v>1026</v>
      </c>
      <c r="F502" s="40" t="s">
        <v>26</v>
      </c>
      <c r="G502" s="40" t="s">
        <v>1109</v>
      </c>
      <c r="H502" s="40" t="s">
        <v>27</v>
      </c>
      <c r="I502" s="11"/>
      <c r="J502" s="11"/>
      <c r="K502" s="11" t="s">
        <v>1588</v>
      </c>
      <c r="L502" s="11" t="s">
        <v>1589</v>
      </c>
      <c r="M502" s="41" t="s">
        <v>2452</v>
      </c>
      <c r="N502" s="42" t="s">
        <v>1008</v>
      </c>
      <c r="O502" s="42" t="s">
        <v>2658</v>
      </c>
      <c r="P502" s="43" t="s">
        <v>2659</v>
      </c>
      <c r="Q502" s="42"/>
      <c r="R502" s="43">
        <v>91001</v>
      </c>
      <c r="S502" s="43" t="s">
        <v>1030</v>
      </c>
      <c r="T502" s="44">
        <v>37970</v>
      </c>
    </row>
    <row r="503" spans="1:20" ht="45" hidden="1" customHeight="1" x14ac:dyDescent="0.2">
      <c r="A503" s="42">
        <v>7175</v>
      </c>
      <c r="B503" s="41" t="s">
        <v>1590</v>
      </c>
      <c r="C503" s="119">
        <v>690407000</v>
      </c>
      <c r="D503" s="11" t="s">
        <v>1014</v>
      </c>
      <c r="E503" s="11" t="s">
        <v>1026</v>
      </c>
      <c r="F503" s="40" t="s">
        <v>26</v>
      </c>
      <c r="G503" s="40" t="s">
        <v>1027</v>
      </c>
      <c r="H503" s="40" t="s">
        <v>27</v>
      </c>
      <c r="I503" s="11"/>
      <c r="J503" s="11"/>
      <c r="K503" s="11" t="s">
        <v>1591</v>
      </c>
      <c r="L503" s="11" t="s">
        <v>1592</v>
      </c>
      <c r="M503" s="41" t="s">
        <v>2455</v>
      </c>
      <c r="N503" s="42" t="s">
        <v>1593</v>
      </c>
      <c r="O503" s="42" t="s">
        <v>2651</v>
      </c>
      <c r="P503" s="43" t="s">
        <v>2652</v>
      </c>
      <c r="Q503" s="42"/>
      <c r="R503" s="43">
        <v>91001</v>
      </c>
      <c r="S503" s="43" t="s">
        <v>2418</v>
      </c>
      <c r="T503" s="44">
        <v>38526</v>
      </c>
    </row>
    <row r="504" spans="1:20" ht="45" hidden="1" customHeight="1" x14ac:dyDescent="0.2">
      <c r="A504" s="13">
        <v>7354</v>
      </c>
      <c r="B504" s="10" t="s">
        <v>1594</v>
      </c>
      <c r="C504" s="115">
        <v>692614003</v>
      </c>
      <c r="D504" s="7" t="s">
        <v>1014</v>
      </c>
      <c r="E504" s="7" t="s">
        <v>1031</v>
      </c>
      <c r="F504" s="12" t="s">
        <v>592</v>
      </c>
      <c r="G504" s="12" t="s">
        <v>1032</v>
      </c>
      <c r="H504" s="12" t="s">
        <v>27</v>
      </c>
      <c r="I504" s="7"/>
      <c r="J504" s="7"/>
      <c r="K504" s="7" t="s">
        <v>1595</v>
      </c>
      <c r="L504" s="7" t="s">
        <v>1597</v>
      </c>
      <c r="M504" s="10" t="s">
        <v>31</v>
      </c>
      <c r="N504" s="13" t="s">
        <v>1599</v>
      </c>
      <c r="O504" s="13" t="s">
        <v>1598</v>
      </c>
      <c r="P504" s="14" t="s">
        <v>1596</v>
      </c>
      <c r="Q504" s="13"/>
      <c r="R504" s="14">
        <v>91001</v>
      </c>
      <c r="S504" s="14" t="s">
        <v>1049</v>
      </c>
      <c r="T504" s="16">
        <v>39212</v>
      </c>
    </row>
    <row r="505" spans="1:20" ht="45" hidden="1" customHeight="1" x14ac:dyDescent="0.2">
      <c r="A505" s="13">
        <v>7495</v>
      </c>
      <c r="B505" s="7" t="s">
        <v>1600</v>
      </c>
      <c r="C505" s="115">
        <v>619550005</v>
      </c>
      <c r="D505" s="7" t="s">
        <v>1014</v>
      </c>
      <c r="E505" s="7" t="s">
        <v>227</v>
      </c>
      <c r="F505" s="12" t="s">
        <v>26</v>
      </c>
      <c r="G505" s="12" t="s">
        <v>228</v>
      </c>
      <c r="H505" s="12" t="s">
        <v>27</v>
      </c>
      <c r="I505" s="7"/>
      <c r="J505" s="7"/>
      <c r="K505" s="7" t="s">
        <v>1601</v>
      </c>
      <c r="L505" s="7" t="s">
        <v>1603</v>
      </c>
      <c r="M505" s="10" t="s">
        <v>32</v>
      </c>
      <c r="N505" s="13" t="s">
        <v>1605</v>
      </c>
      <c r="O505" s="13" t="s">
        <v>1604</v>
      </c>
      <c r="P505" s="14" t="s">
        <v>1602</v>
      </c>
      <c r="Q505" s="13"/>
      <c r="R505" s="14">
        <v>91001</v>
      </c>
      <c r="S505" s="14" t="s">
        <v>1172</v>
      </c>
      <c r="T505" s="16">
        <v>41614</v>
      </c>
    </row>
    <row r="506" spans="1:20" ht="45" hidden="1" customHeight="1" x14ac:dyDescent="0.2">
      <c r="A506" s="43">
        <v>7598</v>
      </c>
      <c r="B506" s="11" t="s">
        <v>1606</v>
      </c>
      <c r="C506" s="119">
        <v>690406004</v>
      </c>
      <c r="D506" s="11" t="s">
        <v>1014</v>
      </c>
      <c r="E506" s="11" t="s">
        <v>1607</v>
      </c>
      <c r="F506" s="40" t="s">
        <v>26</v>
      </c>
      <c r="G506" s="40" t="s">
        <v>228</v>
      </c>
      <c r="H506" s="40" t="s">
        <v>27</v>
      </c>
      <c r="I506" s="11"/>
      <c r="J506" s="11"/>
      <c r="K506" s="11" t="s">
        <v>2993</v>
      </c>
      <c r="L506" s="11" t="s">
        <v>1608</v>
      </c>
      <c r="M506" s="11" t="s">
        <v>2455</v>
      </c>
      <c r="N506" s="43" t="s">
        <v>2994</v>
      </c>
      <c r="O506" s="43" t="s">
        <v>1609</v>
      </c>
      <c r="P506" s="43" t="s">
        <v>2995</v>
      </c>
      <c r="Q506" s="43"/>
      <c r="R506" s="43">
        <v>91001</v>
      </c>
      <c r="S506" s="43" t="s">
        <v>222</v>
      </c>
      <c r="T506" s="87">
        <v>42416</v>
      </c>
    </row>
    <row r="507" spans="1:20" ht="45" hidden="1" customHeight="1" x14ac:dyDescent="0.2">
      <c r="A507" s="42">
        <v>7504</v>
      </c>
      <c r="B507" s="41" t="s">
        <v>1610</v>
      </c>
      <c r="C507" s="119">
        <v>692009002</v>
      </c>
      <c r="D507" s="11" t="s">
        <v>1014</v>
      </c>
      <c r="E507" s="11" t="s">
        <v>227</v>
      </c>
      <c r="F507" s="40" t="s">
        <v>26</v>
      </c>
      <c r="G507" s="40" t="s">
        <v>228</v>
      </c>
      <c r="H507" s="40" t="s">
        <v>27</v>
      </c>
      <c r="I507" s="11"/>
      <c r="J507" s="11"/>
      <c r="K507" s="11" t="s">
        <v>1611</v>
      </c>
      <c r="L507" s="11" t="s">
        <v>1613</v>
      </c>
      <c r="M507" s="41" t="s">
        <v>2458</v>
      </c>
      <c r="N507" s="42" t="s">
        <v>1615</v>
      </c>
      <c r="O507" s="42" t="s">
        <v>1614</v>
      </c>
      <c r="P507" s="43" t="s">
        <v>1612</v>
      </c>
      <c r="Q507" s="42"/>
      <c r="R507" s="43">
        <v>91001</v>
      </c>
      <c r="S507" s="43" t="s">
        <v>1172</v>
      </c>
      <c r="T507" s="44">
        <v>41872</v>
      </c>
    </row>
    <row r="508" spans="1:20" ht="45" hidden="1" customHeight="1" x14ac:dyDescent="0.2">
      <c r="A508" s="42">
        <v>7195</v>
      </c>
      <c r="B508" s="41" t="s">
        <v>1616</v>
      </c>
      <c r="C508" s="119">
        <v>690726009</v>
      </c>
      <c r="D508" s="11" t="s">
        <v>1014</v>
      </c>
      <c r="E508" s="11" t="s">
        <v>1026</v>
      </c>
      <c r="F508" s="40" t="s">
        <v>26</v>
      </c>
      <c r="G508" s="40" t="s">
        <v>1027</v>
      </c>
      <c r="H508" s="40" t="s">
        <v>27</v>
      </c>
      <c r="I508" s="11"/>
      <c r="J508" s="11"/>
      <c r="K508" s="11" t="s">
        <v>1617</v>
      </c>
      <c r="L508" s="11" t="s">
        <v>1618</v>
      </c>
      <c r="M508" s="41" t="s">
        <v>31</v>
      </c>
      <c r="N508" s="42" t="s">
        <v>1619</v>
      </c>
      <c r="O508" s="42" t="s">
        <v>2656</v>
      </c>
      <c r="P508" s="43" t="s">
        <v>2657</v>
      </c>
      <c r="Q508" s="42"/>
      <c r="R508" s="43">
        <v>91001</v>
      </c>
      <c r="S508" s="43" t="s">
        <v>1084</v>
      </c>
      <c r="T508" s="44">
        <v>38624</v>
      </c>
    </row>
    <row r="509" spans="1:20" ht="45" hidden="1" customHeight="1" x14ac:dyDescent="0.2">
      <c r="A509" s="42">
        <v>7450</v>
      </c>
      <c r="B509" s="41" t="s">
        <v>1620</v>
      </c>
      <c r="C509" s="119">
        <v>692313003</v>
      </c>
      <c r="D509" s="11" t="s">
        <v>1014</v>
      </c>
      <c r="E509" s="11" t="s">
        <v>1026</v>
      </c>
      <c r="F509" s="40" t="s">
        <v>26</v>
      </c>
      <c r="G509" s="40" t="s">
        <v>1027</v>
      </c>
      <c r="H509" s="40" t="s">
        <v>27</v>
      </c>
      <c r="I509" s="11"/>
      <c r="J509" s="11"/>
      <c r="K509" s="11" t="s">
        <v>2653</v>
      </c>
      <c r="L509" s="11" t="s">
        <v>1621</v>
      </c>
      <c r="M509" s="41" t="s">
        <v>2452</v>
      </c>
      <c r="N509" s="42" t="s">
        <v>1622</v>
      </c>
      <c r="O509" s="42" t="s">
        <v>2654</v>
      </c>
      <c r="P509" s="43" t="s">
        <v>2655</v>
      </c>
      <c r="Q509" s="42"/>
      <c r="R509" s="43">
        <v>91001</v>
      </c>
      <c r="S509" s="43" t="s">
        <v>1030</v>
      </c>
      <c r="T509" s="44">
        <v>40683</v>
      </c>
    </row>
    <row r="510" spans="1:20" ht="45" hidden="1" customHeight="1" x14ac:dyDescent="0.2">
      <c r="A510" s="42">
        <v>7559</v>
      </c>
      <c r="B510" s="41" t="s">
        <v>1623</v>
      </c>
      <c r="C510" s="119">
        <v>690910004</v>
      </c>
      <c r="D510" s="11" t="s">
        <v>1014</v>
      </c>
      <c r="E510" s="11" t="s">
        <v>227</v>
      </c>
      <c r="F510" s="40" t="s">
        <v>26</v>
      </c>
      <c r="G510" s="40" t="s">
        <v>228</v>
      </c>
      <c r="H510" s="40" t="s">
        <v>27</v>
      </c>
      <c r="I510" s="11"/>
      <c r="J510" s="11"/>
      <c r="K510" s="11" t="s">
        <v>1624</v>
      </c>
      <c r="L510" s="11" t="s">
        <v>1626</v>
      </c>
      <c r="M510" s="41" t="s">
        <v>2456</v>
      </c>
      <c r="N510" s="42" t="s">
        <v>1627</v>
      </c>
      <c r="O510" s="42"/>
      <c r="P510" s="43" t="s">
        <v>1625</v>
      </c>
      <c r="Q510" s="42"/>
      <c r="R510" s="43">
        <v>91001</v>
      </c>
      <c r="S510" s="43" t="s">
        <v>222</v>
      </c>
      <c r="T510" s="44">
        <v>42080</v>
      </c>
    </row>
    <row r="511" spans="1:20" ht="45" hidden="1" customHeight="1" x14ac:dyDescent="0.2">
      <c r="A511" s="42">
        <v>7436</v>
      </c>
      <c r="B511" s="41" t="s">
        <v>1628</v>
      </c>
      <c r="C511" s="119">
        <v>692012003</v>
      </c>
      <c r="D511" s="11" t="s">
        <v>1014</v>
      </c>
      <c r="E511" s="11" t="s">
        <v>1026</v>
      </c>
      <c r="F511" s="40" t="s">
        <v>26</v>
      </c>
      <c r="G511" s="40" t="s">
        <v>1027</v>
      </c>
      <c r="H511" s="40" t="s">
        <v>27</v>
      </c>
      <c r="I511" s="11"/>
      <c r="J511" s="11"/>
      <c r="K511" s="11" t="s">
        <v>1629</v>
      </c>
      <c r="L511" s="11" t="s">
        <v>1630</v>
      </c>
      <c r="M511" s="41" t="s">
        <v>2458</v>
      </c>
      <c r="N511" s="42" t="s">
        <v>1631</v>
      </c>
      <c r="O511" s="42" t="s">
        <v>2792</v>
      </c>
      <c r="P511" s="43"/>
      <c r="Q511" s="42"/>
      <c r="R511" s="43">
        <v>91001</v>
      </c>
      <c r="S511" s="43" t="s">
        <v>1178</v>
      </c>
      <c r="T511" s="44">
        <v>40500</v>
      </c>
    </row>
    <row r="512" spans="1:20" ht="45" hidden="1" customHeight="1" x14ac:dyDescent="0.2">
      <c r="A512" s="42">
        <v>7579</v>
      </c>
      <c r="B512" s="41" t="s">
        <v>6002</v>
      </c>
      <c r="C512" s="119">
        <v>690508001</v>
      </c>
      <c r="D512" s="11" t="s">
        <v>1014</v>
      </c>
      <c r="E512" s="11" t="s">
        <v>1300</v>
      </c>
      <c r="F512" s="40" t="s">
        <v>26</v>
      </c>
      <c r="G512" s="40" t="s">
        <v>228</v>
      </c>
      <c r="H512" s="40" t="s">
        <v>27</v>
      </c>
      <c r="I512" s="11"/>
      <c r="J512" s="11"/>
      <c r="K512" s="11" t="s">
        <v>6003</v>
      </c>
      <c r="L512" s="11" t="s">
        <v>6004</v>
      </c>
      <c r="M512" s="41" t="s">
        <v>226</v>
      </c>
      <c r="N512" s="42" t="s">
        <v>6005</v>
      </c>
      <c r="O512" s="42"/>
      <c r="P512" s="43"/>
      <c r="Q512" s="42"/>
      <c r="R512" s="43">
        <v>91001</v>
      </c>
      <c r="S512" s="43" t="s">
        <v>222</v>
      </c>
      <c r="T512" s="44">
        <v>42216</v>
      </c>
    </row>
    <row r="513" spans="1:20" ht="45" hidden="1" customHeight="1" x14ac:dyDescent="0.2">
      <c r="A513" s="13">
        <v>7288</v>
      </c>
      <c r="B513" s="10" t="s">
        <v>1632</v>
      </c>
      <c r="C513" s="115" t="s">
        <v>3386</v>
      </c>
      <c r="D513" s="7" t="s">
        <v>1014</v>
      </c>
      <c r="E513" s="7" t="s">
        <v>1031</v>
      </c>
      <c r="F513" s="12" t="s">
        <v>592</v>
      </c>
      <c r="G513" s="12" t="s">
        <v>1032</v>
      </c>
      <c r="H513" s="12" t="s">
        <v>27</v>
      </c>
      <c r="I513" s="7"/>
      <c r="J513" s="7"/>
      <c r="K513" s="7" t="s">
        <v>1633</v>
      </c>
      <c r="L513" s="7" t="s">
        <v>1634</v>
      </c>
      <c r="M513" s="10" t="s">
        <v>2457</v>
      </c>
      <c r="N513" s="13" t="s">
        <v>1636</v>
      </c>
      <c r="O513" s="13" t="s">
        <v>1635</v>
      </c>
      <c r="P513" s="14"/>
      <c r="Q513" s="13"/>
      <c r="R513" s="14">
        <v>91001</v>
      </c>
      <c r="S513" s="14" t="s">
        <v>1030</v>
      </c>
      <c r="T513" s="16">
        <v>38743</v>
      </c>
    </row>
    <row r="514" spans="1:20" ht="45" hidden="1" customHeight="1" x14ac:dyDescent="0.2">
      <c r="A514" s="42">
        <v>7245</v>
      </c>
      <c r="B514" s="41" t="s">
        <v>1637</v>
      </c>
      <c r="C514" s="119">
        <v>692549007</v>
      </c>
      <c r="D514" s="11" t="s">
        <v>1014</v>
      </c>
      <c r="E514" s="11" t="s">
        <v>1026</v>
      </c>
      <c r="F514" s="40" t="s">
        <v>26</v>
      </c>
      <c r="G514" s="40" t="s">
        <v>1027</v>
      </c>
      <c r="H514" s="40" t="s">
        <v>27</v>
      </c>
      <c r="I514" s="11"/>
      <c r="J514" s="11"/>
      <c r="K514" s="11" t="s">
        <v>1638</v>
      </c>
      <c r="L514" s="11" t="s">
        <v>1639</v>
      </c>
      <c r="M514" s="41" t="s">
        <v>31</v>
      </c>
      <c r="N514" s="42" t="s">
        <v>325</v>
      </c>
      <c r="O514" s="42" t="s">
        <v>1640</v>
      </c>
      <c r="P514" s="43"/>
      <c r="Q514" s="42"/>
      <c r="R514" s="11">
        <v>91001</v>
      </c>
      <c r="S514" s="43" t="s">
        <v>1084</v>
      </c>
      <c r="T514" s="44">
        <v>38722</v>
      </c>
    </row>
    <row r="515" spans="1:20" ht="45" hidden="1" customHeight="1" x14ac:dyDescent="0.2">
      <c r="A515" s="42">
        <v>7284</v>
      </c>
      <c r="B515" s="41" t="s">
        <v>1641</v>
      </c>
      <c r="C515" s="119">
        <v>691505006</v>
      </c>
      <c r="D515" s="11" t="s">
        <v>1014</v>
      </c>
      <c r="E515" s="11" t="s">
        <v>1031</v>
      </c>
      <c r="F515" s="40" t="s">
        <v>592</v>
      </c>
      <c r="G515" s="40" t="s">
        <v>1642</v>
      </c>
      <c r="H515" s="40" t="s">
        <v>27</v>
      </c>
      <c r="I515" s="11"/>
      <c r="J515" s="11"/>
      <c r="K515" s="88" t="s">
        <v>1643</v>
      </c>
      <c r="L515" s="11" t="s">
        <v>1644</v>
      </c>
      <c r="M515" s="41" t="s">
        <v>133</v>
      </c>
      <c r="N515" s="42" t="s">
        <v>1645</v>
      </c>
      <c r="O515" s="42" t="s">
        <v>2997</v>
      </c>
      <c r="P515" s="43" t="s">
        <v>2996</v>
      </c>
      <c r="Q515" s="42"/>
      <c r="R515" s="43">
        <v>91001</v>
      </c>
      <c r="S515" s="43" t="s">
        <v>1030</v>
      </c>
      <c r="T515" s="44">
        <v>38737</v>
      </c>
    </row>
    <row r="516" spans="1:20" ht="45" hidden="1" customHeight="1" x14ac:dyDescent="0.2">
      <c r="A516" s="42">
        <v>7458</v>
      </c>
      <c r="B516" s="41" t="s">
        <v>1646</v>
      </c>
      <c r="C516" s="119" t="s">
        <v>3389</v>
      </c>
      <c r="D516" s="11" t="s">
        <v>1014</v>
      </c>
      <c r="E516" s="11" t="s">
        <v>1026</v>
      </c>
      <c r="F516" s="40" t="s">
        <v>26</v>
      </c>
      <c r="G516" s="40" t="s">
        <v>1027</v>
      </c>
      <c r="H516" s="40" t="s">
        <v>27</v>
      </c>
      <c r="I516" s="11"/>
      <c r="J516" s="11"/>
      <c r="K516" s="11" t="s">
        <v>1647</v>
      </c>
      <c r="L516" s="11" t="s">
        <v>1648</v>
      </c>
      <c r="M516" s="41" t="s">
        <v>31</v>
      </c>
      <c r="N516" s="42" t="s">
        <v>825</v>
      </c>
      <c r="O516" s="42" t="s">
        <v>1649</v>
      </c>
      <c r="P516" s="43"/>
      <c r="Q516" s="42"/>
      <c r="R516" s="43">
        <v>91001</v>
      </c>
      <c r="S516" s="43" t="s">
        <v>1650</v>
      </c>
      <c r="T516" s="44">
        <v>40875</v>
      </c>
    </row>
    <row r="517" spans="1:20" ht="45" hidden="1" customHeight="1" x14ac:dyDescent="0.2">
      <c r="A517" s="42">
        <v>7168</v>
      </c>
      <c r="B517" s="41" t="s">
        <v>1651</v>
      </c>
      <c r="C517" s="119" t="s">
        <v>3377</v>
      </c>
      <c r="D517" s="11" t="s">
        <v>1014</v>
      </c>
      <c r="E517" s="11" t="s">
        <v>1031</v>
      </c>
      <c r="F517" s="40" t="s">
        <v>592</v>
      </c>
      <c r="G517" s="40" t="s">
        <v>1652</v>
      </c>
      <c r="H517" s="40" t="s">
        <v>27</v>
      </c>
      <c r="I517" s="11"/>
      <c r="J517" s="11"/>
      <c r="K517" s="11" t="s">
        <v>1653</v>
      </c>
      <c r="L517" s="11" t="s">
        <v>1654</v>
      </c>
      <c r="M517" s="41" t="s">
        <v>31</v>
      </c>
      <c r="N517" s="11" t="s">
        <v>326</v>
      </c>
      <c r="O517" s="42" t="s">
        <v>2575</v>
      </c>
      <c r="P517" s="43" t="s">
        <v>2576</v>
      </c>
      <c r="Q517" s="42"/>
      <c r="R517" s="43">
        <v>91001</v>
      </c>
      <c r="S517" s="43" t="s">
        <v>1030</v>
      </c>
      <c r="T517" s="44">
        <v>38478</v>
      </c>
    </row>
    <row r="518" spans="1:20" ht="45" hidden="1" customHeight="1" x14ac:dyDescent="0.2">
      <c r="A518" s="42">
        <v>7148</v>
      </c>
      <c r="B518" s="41" t="s">
        <v>6006</v>
      </c>
      <c r="C518" s="119">
        <v>690915006</v>
      </c>
      <c r="D518" s="11" t="s">
        <v>1014</v>
      </c>
      <c r="E518" s="11" t="s">
        <v>1026</v>
      </c>
      <c r="F518" s="40" t="s">
        <v>26</v>
      </c>
      <c r="G518" s="40" t="s">
        <v>1027</v>
      </c>
      <c r="H518" s="40" t="s">
        <v>27</v>
      </c>
      <c r="I518" s="11"/>
      <c r="J518" s="11"/>
      <c r="K518" s="11" t="s">
        <v>6007</v>
      </c>
      <c r="L518" s="11" t="s">
        <v>6008</v>
      </c>
      <c r="M518" s="41" t="s">
        <v>2456</v>
      </c>
      <c r="N518" s="42" t="s">
        <v>6009</v>
      </c>
      <c r="O518" s="42"/>
      <c r="P518" s="43"/>
      <c r="Q518" s="42"/>
      <c r="R518" s="43">
        <v>91001</v>
      </c>
      <c r="S518" s="43" t="s">
        <v>1030</v>
      </c>
      <c r="T518" s="44">
        <v>38301</v>
      </c>
    </row>
    <row r="519" spans="1:20" ht="45" hidden="1" customHeight="1" x14ac:dyDescent="0.2">
      <c r="A519" s="13">
        <v>7604</v>
      </c>
      <c r="B519" s="10" t="s">
        <v>6010</v>
      </c>
      <c r="C519" s="115">
        <v>691903001</v>
      </c>
      <c r="D519" s="7" t="s">
        <v>1014</v>
      </c>
      <c r="E519" s="7" t="s">
        <v>1607</v>
      </c>
      <c r="F519" s="12" t="s">
        <v>26</v>
      </c>
      <c r="G519" s="12" t="s">
        <v>228</v>
      </c>
      <c r="H519" s="12" t="s">
        <v>27</v>
      </c>
      <c r="I519" s="7"/>
      <c r="J519" s="7"/>
      <c r="K519" s="7" t="s">
        <v>6011</v>
      </c>
      <c r="L519" s="7" t="s">
        <v>6012</v>
      </c>
      <c r="M519" s="10" t="s">
        <v>32</v>
      </c>
      <c r="N519" s="13" t="s">
        <v>6013</v>
      </c>
      <c r="O519" s="13" t="s">
        <v>6014</v>
      </c>
      <c r="P519" s="14" t="s">
        <v>6015</v>
      </c>
      <c r="Q519" s="13"/>
      <c r="R519" s="14">
        <v>91001</v>
      </c>
      <c r="S519" s="14" t="s">
        <v>222</v>
      </c>
      <c r="T519" s="16">
        <v>42451</v>
      </c>
    </row>
    <row r="520" spans="1:20" ht="45" hidden="1" customHeight="1" x14ac:dyDescent="0.2">
      <c r="A520" s="13">
        <v>7225</v>
      </c>
      <c r="B520" s="10" t="s">
        <v>1655</v>
      </c>
      <c r="C520" s="115">
        <v>690505002</v>
      </c>
      <c r="D520" s="7" t="s">
        <v>1014</v>
      </c>
      <c r="E520" s="7" t="s">
        <v>1300</v>
      </c>
      <c r="F520" s="12" t="s">
        <v>26</v>
      </c>
      <c r="G520" s="12" t="s">
        <v>1109</v>
      </c>
      <c r="H520" s="12" t="s">
        <v>27</v>
      </c>
      <c r="I520" s="7"/>
      <c r="J520" s="7"/>
      <c r="K520" s="7" t="s">
        <v>1656</v>
      </c>
      <c r="L520" s="7" t="s">
        <v>1657</v>
      </c>
      <c r="M520" s="10" t="s">
        <v>226</v>
      </c>
      <c r="N520" s="13" t="s">
        <v>1658</v>
      </c>
      <c r="O520" s="13"/>
      <c r="P520" s="14"/>
      <c r="Q520" s="13"/>
      <c r="R520" s="14">
        <v>91001</v>
      </c>
      <c r="S520" s="14" t="s">
        <v>1030</v>
      </c>
      <c r="T520" s="16">
        <v>38695</v>
      </c>
    </row>
    <row r="521" spans="1:20" ht="45" hidden="1" customHeight="1" x14ac:dyDescent="0.2">
      <c r="A521" s="13">
        <v>7217</v>
      </c>
      <c r="B521" s="10" t="s">
        <v>1659</v>
      </c>
      <c r="C521" s="115">
        <v>690104008</v>
      </c>
      <c r="D521" s="7" t="s">
        <v>1014</v>
      </c>
      <c r="E521" s="7" t="s">
        <v>227</v>
      </c>
      <c r="F521" s="12" t="s">
        <v>26</v>
      </c>
      <c r="G521" s="12" t="s">
        <v>228</v>
      </c>
      <c r="H521" s="12" t="s">
        <v>27</v>
      </c>
      <c r="I521" s="7"/>
      <c r="J521" s="7"/>
      <c r="K521" s="7" t="s">
        <v>1660</v>
      </c>
      <c r="L521" s="7" t="s">
        <v>1662</v>
      </c>
      <c r="M521" s="13" t="s">
        <v>224</v>
      </c>
      <c r="N521" s="13" t="s">
        <v>1664</v>
      </c>
      <c r="O521" s="13" t="s">
        <v>1663</v>
      </c>
      <c r="P521" s="14" t="s">
        <v>1661</v>
      </c>
      <c r="Q521" s="13"/>
      <c r="R521" s="14">
        <v>91001</v>
      </c>
      <c r="S521" s="14" t="s">
        <v>1665</v>
      </c>
      <c r="T521" s="16">
        <v>38673</v>
      </c>
    </row>
    <row r="522" spans="1:20" ht="45" hidden="1" customHeight="1" x14ac:dyDescent="0.2">
      <c r="A522" s="42">
        <v>7302</v>
      </c>
      <c r="B522" s="41" t="s">
        <v>1666</v>
      </c>
      <c r="C522" s="119">
        <v>690912007</v>
      </c>
      <c r="D522" s="11" t="s">
        <v>1014</v>
      </c>
      <c r="E522" s="11" t="s">
        <v>227</v>
      </c>
      <c r="F522" s="40" t="s">
        <v>26</v>
      </c>
      <c r="G522" s="40" t="s">
        <v>1109</v>
      </c>
      <c r="H522" s="40" t="s">
        <v>27</v>
      </c>
      <c r="I522" s="11"/>
      <c r="J522" s="11"/>
      <c r="K522" s="11" t="s">
        <v>1667</v>
      </c>
      <c r="L522" s="46" t="s">
        <v>1669</v>
      </c>
      <c r="M522" s="41" t="s">
        <v>2456</v>
      </c>
      <c r="N522" s="42" t="s">
        <v>1671</v>
      </c>
      <c r="O522" s="42" t="s">
        <v>1670</v>
      </c>
      <c r="P522" s="43" t="s">
        <v>1668</v>
      </c>
      <c r="Q522" s="42"/>
      <c r="R522" s="43">
        <v>91001</v>
      </c>
      <c r="S522" s="43" t="s">
        <v>1030</v>
      </c>
      <c r="T522" s="44">
        <v>38761</v>
      </c>
    </row>
    <row r="523" spans="1:20" ht="45" hidden="1" customHeight="1" x14ac:dyDescent="0.2">
      <c r="A523" s="42">
        <v>6720</v>
      </c>
      <c r="B523" s="41" t="s">
        <v>6016</v>
      </c>
      <c r="C523" s="119">
        <v>690811006</v>
      </c>
      <c r="D523" s="11" t="s">
        <v>1014</v>
      </c>
      <c r="E523" s="11" t="s">
        <v>227</v>
      </c>
      <c r="F523" s="40" t="s">
        <v>26</v>
      </c>
      <c r="G523" s="40" t="s">
        <v>228</v>
      </c>
      <c r="H523" s="40" t="s">
        <v>27</v>
      </c>
      <c r="I523" s="11"/>
      <c r="J523" s="11"/>
      <c r="K523" s="11" t="s">
        <v>6017</v>
      </c>
      <c r="L523" s="11" t="s">
        <v>6018</v>
      </c>
      <c r="M523" s="41" t="s">
        <v>31</v>
      </c>
      <c r="N523" s="42" t="s">
        <v>538</v>
      </c>
      <c r="O523" s="42" t="s">
        <v>6019</v>
      </c>
      <c r="P523" s="43" t="s">
        <v>6020</v>
      </c>
      <c r="Q523" s="42"/>
      <c r="R523" s="43">
        <v>91001</v>
      </c>
      <c r="S523" s="43" t="s">
        <v>1172</v>
      </c>
      <c r="T523" s="44">
        <v>42032</v>
      </c>
    </row>
    <row r="524" spans="1:20" ht="45" hidden="1" customHeight="1" x14ac:dyDescent="0.2">
      <c r="A524" s="42">
        <v>7219</v>
      </c>
      <c r="B524" s="41" t="s">
        <v>1672</v>
      </c>
      <c r="C524" s="119">
        <v>690722003</v>
      </c>
      <c r="D524" s="11" t="s">
        <v>1014</v>
      </c>
      <c r="E524" s="11" t="s">
        <v>1026</v>
      </c>
      <c r="F524" s="40" t="s">
        <v>26</v>
      </c>
      <c r="G524" s="40" t="s">
        <v>1027</v>
      </c>
      <c r="H524" s="40" t="s">
        <v>27</v>
      </c>
      <c r="I524" s="11"/>
      <c r="J524" s="11"/>
      <c r="K524" s="11" t="s">
        <v>1673</v>
      </c>
      <c r="L524" s="11" t="s">
        <v>1674</v>
      </c>
      <c r="M524" s="41" t="s">
        <v>31</v>
      </c>
      <c r="N524" s="42" t="s">
        <v>1676</v>
      </c>
      <c r="O524" s="42" t="s">
        <v>1675</v>
      </c>
      <c r="P524" s="43"/>
      <c r="Q524" s="42"/>
      <c r="R524" s="43">
        <v>91001</v>
      </c>
      <c r="S524" s="43" t="s">
        <v>1084</v>
      </c>
      <c r="T524" s="44">
        <v>38686</v>
      </c>
    </row>
    <row r="525" spans="1:20" ht="45" hidden="1" customHeight="1" x14ac:dyDescent="0.2">
      <c r="A525" s="42">
        <v>7603</v>
      </c>
      <c r="B525" s="41" t="s">
        <v>1677</v>
      </c>
      <c r="C525" s="119">
        <v>691913007</v>
      </c>
      <c r="D525" s="11" t="s">
        <v>1014</v>
      </c>
      <c r="E525" s="11" t="s">
        <v>1026</v>
      </c>
      <c r="F525" s="40" t="s">
        <v>26</v>
      </c>
      <c r="G525" s="40" t="s">
        <v>1027</v>
      </c>
      <c r="H525" s="40" t="s">
        <v>27</v>
      </c>
      <c r="I525" s="11"/>
      <c r="J525" s="11"/>
      <c r="K525" s="11" t="s">
        <v>1678</v>
      </c>
      <c r="L525" s="11" t="s">
        <v>1679</v>
      </c>
      <c r="M525" s="41" t="s">
        <v>32</v>
      </c>
      <c r="N525" s="42" t="s">
        <v>1680</v>
      </c>
      <c r="O525" s="42" t="s">
        <v>2573</v>
      </c>
      <c r="P525" s="43" t="s">
        <v>2574</v>
      </c>
      <c r="Q525" s="42"/>
      <c r="R525" s="43">
        <v>91001</v>
      </c>
      <c r="S525" s="43" t="s">
        <v>1030</v>
      </c>
      <c r="T525" s="44">
        <v>42446</v>
      </c>
    </row>
    <row r="526" spans="1:20" ht="45" hidden="1" customHeight="1" x14ac:dyDescent="0.2">
      <c r="A526" s="42">
        <v>7271</v>
      </c>
      <c r="B526" s="41" t="s">
        <v>1681</v>
      </c>
      <c r="C526" s="119">
        <v>690902001</v>
      </c>
      <c r="D526" s="11" t="s">
        <v>1014</v>
      </c>
      <c r="E526" s="11" t="s">
        <v>1031</v>
      </c>
      <c r="F526" s="40" t="s">
        <v>592</v>
      </c>
      <c r="G526" s="40" t="s">
        <v>1032</v>
      </c>
      <c r="H526" s="40" t="s">
        <v>27</v>
      </c>
      <c r="I526" s="11"/>
      <c r="J526" s="11"/>
      <c r="K526" s="11" t="s">
        <v>1682</v>
      </c>
      <c r="L526" s="11" t="s">
        <v>1683</v>
      </c>
      <c r="M526" s="41" t="s">
        <v>2456</v>
      </c>
      <c r="N526" s="42" t="s">
        <v>1684</v>
      </c>
      <c r="O526" s="42"/>
      <c r="P526" s="43"/>
      <c r="Q526" s="42"/>
      <c r="R526" s="43">
        <v>91001</v>
      </c>
      <c r="S526" s="43" t="s">
        <v>1685</v>
      </c>
      <c r="T526" s="44">
        <v>38736</v>
      </c>
    </row>
    <row r="527" spans="1:20" ht="45" hidden="1" customHeight="1" x14ac:dyDescent="0.2">
      <c r="A527" s="42">
        <v>7550</v>
      </c>
      <c r="B527" s="41" t="s">
        <v>1686</v>
      </c>
      <c r="C527" s="119">
        <v>692503007</v>
      </c>
      <c r="D527" s="11" t="s">
        <v>1014</v>
      </c>
      <c r="E527" s="11" t="s">
        <v>227</v>
      </c>
      <c r="F527" s="40" t="s">
        <v>26</v>
      </c>
      <c r="G527" s="40" t="s">
        <v>228</v>
      </c>
      <c r="H527" s="40" t="s">
        <v>27</v>
      </c>
      <c r="I527" s="11"/>
      <c r="J527" s="11"/>
      <c r="K527" s="11" t="s">
        <v>1687</v>
      </c>
      <c r="L527" s="11" t="s">
        <v>1689</v>
      </c>
      <c r="M527" s="41" t="s">
        <v>2474</v>
      </c>
      <c r="N527" s="42" t="s">
        <v>1691</v>
      </c>
      <c r="O527" s="42" t="s">
        <v>1690</v>
      </c>
      <c r="P527" s="43" t="s">
        <v>1688</v>
      </c>
      <c r="Q527" s="42"/>
      <c r="R527" s="43">
        <v>91001</v>
      </c>
      <c r="S527" s="43" t="s">
        <v>1172</v>
      </c>
      <c r="T527" s="44">
        <v>42059</v>
      </c>
    </row>
    <row r="528" spans="1:20" ht="45" hidden="1" customHeight="1" x14ac:dyDescent="0.2">
      <c r="A528" s="13">
        <v>7209</v>
      </c>
      <c r="B528" s="10" t="s">
        <v>1692</v>
      </c>
      <c r="C528" s="115">
        <v>830175008</v>
      </c>
      <c r="D528" s="7" t="s">
        <v>1014</v>
      </c>
      <c r="E528" s="7" t="s">
        <v>227</v>
      </c>
      <c r="F528" s="12" t="s">
        <v>26</v>
      </c>
      <c r="G528" s="12" t="s">
        <v>228</v>
      </c>
      <c r="H528" s="12" t="s">
        <v>27</v>
      </c>
      <c r="I528" s="7"/>
      <c r="J528" s="7"/>
      <c r="K528" s="7" t="s">
        <v>1693</v>
      </c>
      <c r="L528" s="7" t="s">
        <v>1694</v>
      </c>
      <c r="M528" s="13" t="s">
        <v>224</v>
      </c>
      <c r="N528" s="13" t="s">
        <v>1360</v>
      </c>
      <c r="O528" s="13" t="s">
        <v>1695</v>
      </c>
      <c r="P528" s="14"/>
      <c r="Q528" s="13"/>
      <c r="R528" s="14">
        <v>91001</v>
      </c>
      <c r="S528" s="14" t="s">
        <v>1030</v>
      </c>
      <c r="T528" s="16">
        <v>38649</v>
      </c>
    </row>
    <row r="529" spans="1:20" ht="45" hidden="1" customHeight="1" x14ac:dyDescent="0.2">
      <c r="A529" s="42">
        <v>7599</v>
      </c>
      <c r="B529" s="41" t="s">
        <v>6021</v>
      </c>
      <c r="C529" s="119">
        <v>692513002</v>
      </c>
      <c r="D529" s="11" t="s">
        <v>1014</v>
      </c>
      <c r="E529" s="11" t="s">
        <v>1607</v>
      </c>
      <c r="F529" s="40" t="s">
        <v>26</v>
      </c>
      <c r="G529" s="40" t="s">
        <v>228</v>
      </c>
      <c r="H529" s="40" t="s">
        <v>27</v>
      </c>
      <c r="I529" s="11"/>
      <c r="J529" s="11"/>
      <c r="K529" s="11" t="s">
        <v>6022</v>
      </c>
      <c r="L529" s="11" t="s">
        <v>6023</v>
      </c>
      <c r="M529" s="41" t="s">
        <v>2474</v>
      </c>
      <c r="N529" s="11" t="s">
        <v>6024</v>
      </c>
      <c r="O529" s="42" t="s">
        <v>6025</v>
      </c>
      <c r="P529" s="42" t="s">
        <v>6026</v>
      </c>
      <c r="Q529" s="42"/>
      <c r="R529" s="43">
        <v>91001</v>
      </c>
      <c r="S529" s="43" t="s">
        <v>222</v>
      </c>
      <c r="T529" s="44">
        <v>42416</v>
      </c>
    </row>
    <row r="530" spans="1:20" ht="45" hidden="1" customHeight="1" x14ac:dyDescent="0.2">
      <c r="A530" s="42">
        <v>7554</v>
      </c>
      <c r="B530" s="41" t="s">
        <v>1696</v>
      </c>
      <c r="C530" s="119">
        <v>690703009</v>
      </c>
      <c r="D530" s="11" t="s">
        <v>1014</v>
      </c>
      <c r="E530" s="11" t="s">
        <v>227</v>
      </c>
      <c r="F530" s="40" t="s">
        <v>26</v>
      </c>
      <c r="G530" s="40" t="s">
        <v>228</v>
      </c>
      <c r="H530" s="40" t="s">
        <v>27</v>
      </c>
      <c r="I530" s="11"/>
      <c r="J530" s="11"/>
      <c r="K530" s="11" t="s">
        <v>1697</v>
      </c>
      <c r="L530" s="11" t="s">
        <v>1698</v>
      </c>
      <c r="M530" s="41" t="s">
        <v>31</v>
      </c>
      <c r="N530" s="42" t="s">
        <v>300</v>
      </c>
      <c r="O530" s="42" t="s">
        <v>1699</v>
      </c>
      <c r="P530" s="43" t="s">
        <v>2888</v>
      </c>
      <c r="Q530" s="42"/>
      <c r="R530" s="43">
        <v>91001</v>
      </c>
      <c r="S530" s="43" t="s">
        <v>1172</v>
      </c>
      <c r="T530" s="44">
        <v>42061</v>
      </c>
    </row>
    <row r="531" spans="1:20" ht="45" hidden="1" customHeight="1" x14ac:dyDescent="0.2">
      <c r="A531" s="42">
        <v>7545</v>
      </c>
      <c r="B531" s="41" t="s">
        <v>1700</v>
      </c>
      <c r="C531" s="119">
        <v>690608006</v>
      </c>
      <c r="D531" s="11" t="s">
        <v>1014</v>
      </c>
      <c r="E531" s="11" t="s">
        <v>227</v>
      </c>
      <c r="F531" s="40" t="s">
        <v>26</v>
      </c>
      <c r="G531" s="40" t="s">
        <v>228</v>
      </c>
      <c r="H531" s="40" t="s">
        <v>27</v>
      </c>
      <c r="I531" s="11"/>
      <c r="J531" s="11"/>
      <c r="K531" s="11" t="s">
        <v>1701</v>
      </c>
      <c r="L531" s="11" t="s">
        <v>1702</v>
      </c>
      <c r="M531" s="41" t="s">
        <v>226</v>
      </c>
      <c r="N531" s="42" t="s">
        <v>1704</v>
      </c>
      <c r="O531" s="42" t="s">
        <v>2845</v>
      </c>
      <c r="P531" s="43" t="s">
        <v>2846</v>
      </c>
      <c r="Q531" s="42"/>
      <c r="R531" s="43">
        <v>91001</v>
      </c>
      <c r="S531" s="43" t="s">
        <v>222</v>
      </c>
      <c r="T531" s="44">
        <v>42059</v>
      </c>
    </row>
    <row r="532" spans="1:20" ht="45" hidden="1" customHeight="1" x14ac:dyDescent="0.2">
      <c r="A532" s="42">
        <v>7132</v>
      </c>
      <c r="B532" s="41" t="s">
        <v>1705</v>
      </c>
      <c r="C532" s="119">
        <v>691916006</v>
      </c>
      <c r="D532" s="11" t="s">
        <v>1014</v>
      </c>
      <c r="E532" s="11" t="s">
        <v>1026</v>
      </c>
      <c r="F532" s="40" t="s">
        <v>26</v>
      </c>
      <c r="G532" s="40" t="s">
        <v>1027</v>
      </c>
      <c r="H532" s="40" t="s">
        <v>27</v>
      </c>
      <c r="I532" s="11"/>
      <c r="J532" s="11"/>
      <c r="K532" s="11" t="s">
        <v>1706</v>
      </c>
      <c r="L532" s="11" t="s">
        <v>1707</v>
      </c>
      <c r="M532" s="41" t="s">
        <v>32</v>
      </c>
      <c r="N532" s="42" t="s">
        <v>747</v>
      </c>
      <c r="O532" s="42"/>
      <c r="P532" s="43"/>
      <c r="Q532" s="42"/>
      <c r="R532" s="43">
        <v>91001</v>
      </c>
      <c r="S532" s="43" t="s">
        <v>1708</v>
      </c>
      <c r="T532" s="44">
        <v>38159</v>
      </c>
    </row>
    <row r="533" spans="1:20" ht="45" hidden="1" customHeight="1" x14ac:dyDescent="0.2">
      <c r="A533" s="42">
        <v>7104</v>
      </c>
      <c r="B533" s="41" t="s">
        <v>1709</v>
      </c>
      <c r="C533" s="119">
        <v>690711001</v>
      </c>
      <c r="D533" s="11" t="s">
        <v>1014</v>
      </c>
      <c r="E533" s="11" t="s">
        <v>1026</v>
      </c>
      <c r="F533" s="40" t="s">
        <v>26</v>
      </c>
      <c r="G533" s="40" t="s">
        <v>1027</v>
      </c>
      <c r="H533" s="40" t="s">
        <v>27</v>
      </c>
      <c r="I533" s="11"/>
      <c r="J533" s="11"/>
      <c r="K533" s="11" t="s">
        <v>1710</v>
      </c>
      <c r="L533" s="11" t="s">
        <v>1711</v>
      </c>
      <c r="M533" s="41" t="s">
        <v>31</v>
      </c>
      <c r="N533" s="42" t="s">
        <v>435</v>
      </c>
      <c r="O533" s="42"/>
      <c r="P533" s="43"/>
      <c r="Q533" s="42"/>
      <c r="R533" s="43">
        <v>91001</v>
      </c>
      <c r="S533" s="43" t="s">
        <v>1084</v>
      </c>
      <c r="T533" s="44">
        <v>37970</v>
      </c>
    </row>
    <row r="534" spans="1:20" ht="45" hidden="1" customHeight="1" x14ac:dyDescent="0.2">
      <c r="A534" s="42">
        <v>7116</v>
      </c>
      <c r="B534" s="41" t="s">
        <v>1712</v>
      </c>
      <c r="C534" s="119">
        <v>690721007</v>
      </c>
      <c r="D534" s="11" t="s">
        <v>1014</v>
      </c>
      <c r="E534" s="11" t="s">
        <v>1026</v>
      </c>
      <c r="F534" s="40" t="s">
        <v>26</v>
      </c>
      <c r="G534" s="40" t="s">
        <v>1027</v>
      </c>
      <c r="H534" s="40" t="s">
        <v>27</v>
      </c>
      <c r="I534" s="11"/>
      <c r="J534" s="11"/>
      <c r="K534" s="11" t="s">
        <v>1713</v>
      </c>
      <c r="L534" s="11" t="s">
        <v>1714</v>
      </c>
      <c r="M534" s="41" t="s">
        <v>31</v>
      </c>
      <c r="N534" s="42" t="s">
        <v>392</v>
      </c>
      <c r="O534" s="42"/>
      <c r="P534" s="43"/>
      <c r="Q534" s="42"/>
      <c r="R534" s="43">
        <v>91001</v>
      </c>
      <c r="S534" s="43" t="s">
        <v>1030</v>
      </c>
      <c r="T534" s="44">
        <v>37970</v>
      </c>
    </row>
    <row r="535" spans="1:20" ht="45" hidden="1" customHeight="1" x14ac:dyDescent="0.2">
      <c r="A535" s="42">
        <v>7528</v>
      </c>
      <c r="B535" s="41" t="s">
        <v>1715</v>
      </c>
      <c r="C535" s="119">
        <v>690409003</v>
      </c>
      <c r="D535" s="11" t="s">
        <v>1014</v>
      </c>
      <c r="E535" s="11" t="s">
        <v>227</v>
      </c>
      <c r="F535" s="40" t="s">
        <v>26</v>
      </c>
      <c r="G535" s="40" t="s">
        <v>228</v>
      </c>
      <c r="H535" s="40" t="s">
        <v>27</v>
      </c>
      <c r="I535" s="11"/>
      <c r="J535" s="11"/>
      <c r="K535" s="11" t="s">
        <v>1716</v>
      </c>
      <c r="L535" s="11" t="s">
        <v>1718</v>
      </c>
      <c r="M535" s="41" t="s">
        <v>2455</v>
      </c>
      <c r="N535" s="42" t="s">
        <v>1720</v>
      </c>
      <c r="O535" s="42" t="s">
        <v>1719</v>
      </c>
      <c r="P535" s="43" t="s">
        <v>1717</v>
      </c>
      <c r="Q535" s="42"/>
      <c r="R535" s="43">
        <v>91001</v>
      </c>
      <c r="S535" s="43" t="s">
        <v>1172</v>
      </c>
      <c r="T535" s="44">
        <v>42052</v>
      </c>
    </row>
    <row r="536" spans="1:20" ht="45" hidden="1" customHeight="1" x14ac:dyDescent="0.2">
      <c r="A536" s="42">
        <v>7106</v>
      </c>
      <c r="B536" s="41" t="s">
        <v>1721</v>
      </c>
      <c r="C536" s="119">
        <v>692201000</v>
      </c>
      <c r="D536" s="11" t="s">
        <v>1014</v>
      </c>
      <c r="E536" s="11" t="s">
        <v>1031</v>
      </c>
      <c r="F536" s="40" t="s">
        <v>592</v>
      </c>
      <c r="G536" s="40" t="s">
        <v>1652</v>
      </c>
      <c r="H536" s="40" t="s">
        <v>27</v>
      </c>
      <c r="I536" s="11"/>
      <c r="J536" s="11"/>
      <c r="K536" s="40" t="s">
        <v>1722</v>
      </c>
      <c r="L536" s="11" t="s">
        <v>1725</v>
      </c>
      <c r="M536" s="41" t="s">
        <v>2452</v>
      </c>
      <c r="N536" s="42" t="s">
        <v>598</v>
      </c>
      <c r="O536" s="42" t="s">
        <v>1724</v>
      </c>
      <c r="P536" s="43" t="s">
        <v>1723</v>
      </c>
      <c r="Q536" s="42"/>
      <c r="R536" s="43">
        <v>91001</v>
      </c>
      <c r="S536" s="43" t="s">
        <v>1726</v>
      </c>
      <c r="T536" s="44">
        <v>37970</v>
      </c>
    </row>
    <row r="537" spans="1:20" ht="45" hidden="1" customHeight="1" x14ac:dyDescent="0.2">
      <c r="A537" s="42">
        <v>7218</v>
      </c>
      <c r="B537" s="41" t="s">
        <v>6027</v>
      </c>
      <c r="C537" s="119">
        <v>692104005</v>
      </c>
      <c r="D537" s="11" t="s">
        <v>1014</v>
      </c>
      <c r="E537" s="11" t="s">
        <v>227</v>
      </c>
      <c r="F537" s="40" t="s">
        <v>26</v>
      </c>
      <c r="G537" s="40" t="s">
        <v>1109</v>
      </c>
      <c r="H537" s="40" t="s">
        <v>27</v>
      </c>
      <c r="I537" s="11"/>
      <c r="J537" s="11"/>
      <c r="K537" s="11" t="s">
        <v>6028</v>
      </c>
      <c r="L537" s="11" t="s">
        <v>6029</v>
      </c>
      <c r="M537" s="41" t="s">
        <v>2452</v>
      </c>
      <c r="N537" s="42" t="s">
        <v>6030</v>
      </c>
      <c r="O537" s="42" t="s">
        <v>6031</v>
      </c>
      <c r="P537" s="43" t="s">
        <v>6032</v>
      </c>
      <c r="Q537" s="42"/>
      <c r="R537" s="43">
        <v>91001</v>
      </c>
      <c r="S537" s="43" t="s">
        <v>1033</v>
      </c>
      <c r="T537" s="44">
        <v>38674</v>
      </c>
    </row>
    <row r="538" spans="1:20" ht="45" hidden="1" customHeight="1" x14ac:dyDescent="0.2">
      <c r="A538" s="13">
        <v>6984</v>
      </c>
      <c r="B538" s="10" t="s">
        <v>1727</v>
      </c>
      <c r="C538" s="115">
        <v>692202007</v>
      </c>
      <c r="D538" s="7" t="s">
        <v>1014</v>
      </c>
      <c r="E538" s="7" t="s">
        <v>1031</v>
      </c>
      <c r="F538" s="12" t="s">
        <v>592</v>
      </c>
      <c r="G538" s="7" t="s">
        <v>1652</v>
      </c>
      <c r="H538" s="12" t="s">
        <v>27</v>
      </c>
      <c r="I538" s="7"/>
      <c r="J538" s="7"/>
      <c r="K538" s="7" t="s">
        <v>1728</v>
      </c>
      <c r="L538" s="7" t="s">
        <v>1730</v>
      </c>
      <c r="M538" s="10" t="s">
        <v>2452</v>
      </c>
      <c r="N538" s="13" t="s">
        <v>746</v>
      </c>
      <c r="O538" s="13" t="s">
        <v>1731</v>
      </c>
      <c r="P538" s="14" t="s">
        <v>1729</v>
      </c>
      <c r="Q538" s="13"/>
      <c r="R538" s="14">
        <v>91001</v>
      </c>
      <c r="S538" s="14" t="s">
        <v>1049</v>
      </c>
      <c r="T538" s="16">
        <v>37970</v>
      </c>
    </row>
    <row r="539" spans="1:20" ht="45" hidden="1" customHeight="1" x14ac:dyDescent="0.2">
      <c r="A539" s="42">
        <v>7120</v>
      </c>
      <c r="B539" s="41" t="s">
        <v>6033</v>
      </c>
      <c r="C539" s="119">
        <v>692502000</v>
      </c>
      <c r="D539" s="11" t="s">
        <v>1014</v>
      </c>
      <c r="E539" s="11" t="s">
        <v>6034</v>
      </c>
      <c r="F539" s="40" t="s">
        <v>592</v>
      </c>
      <c r="G539" s="40" t="s">
        <v>6035</v>
      </c>
      <c r="H539" s="40" t="s">
        <v>27</v>
      </c>
      <c r="I539" s="11"/>
      <c r="J539" s="11"/>
      <c r="K539" s="11" t="s">
        <v>6036</v>
      </c>
      <c r="L539" s="11" t="s">
        <v>6037</v>
      </c>
      <c r="M539" s="41" t="s">
        <v>2474</v>
      </c>
      <c r="N539" s="42" t="s">
        <v>6038</v>
      </c>
      <c r="O539" s="42" t="s">
        <v>6039</v>
      </c>
      <c r="P539" s="43" t="s">
        <v>6040</v>
      </c>
      <c r="Q539" s="42"/>
      <c r="R539" s="43">
        <v>91001</v>
      </c>
      <c r="S539" s="43" t="s">
        <v>1030</v>
      </c>
      <c r="T539" s="44">
        <v>37970</v>
      </c>
    </row>
    <row r="540" spans="1:20" ht="45" hidden="1" customHeight="1" x14ac:dyDescent="0.2">
      <c r="A540" s="42">
        <v>7526</v>
      </c>
      <c r="B540" s="41" t="s">
        <v>1732</v>
      </c>
      <c r="C540" s="119">
        <v>691802000</v>
      </c>
      <c r="D540" s="11" t="s">
        <v>1014</v>
      </c>
      <c r="E540" s="11" t="s">
        <v>227</v>
      </c>
      <c r="F540" s="40" t="s">
        <v>26</v>
      </c>
      <c r="G540" s="40" t="s">
        <v>228</v>
      </c>
      <c r="H540" s="40" t="s">
        <v>27</v>
      </c>
      <c r="I540" s="11"/>
      <c r="J540" s="11"/>
      <c r="K540" s="11" t="s">
        <v>1733</v>
      </c>
      <c r="L540" s="11" t="s">
        <v>1735</v>
      </c>
      <c r="M540" s="41" t="s">
        <v>32</v>
      </c>
      <c r="N540" s="42" t="s">
        <v>1737</v>
      </c>
      <c r="O540" s="42" t="s">
        <v>1736</v>
      </c>
      <c r="P540" s="43" t="s">
        <v>1734</v>
      </c>
      <c r="Q540" s="42"/>
      <c r="R540" s="43">
        <v>91001</v>
      </c>
      <c r="S540" s="43" t="s">
        <v>222</v>
      </c>
      <c r="T540" s="44">
        <v>42047</v>
      </c>
    </row>
    <row r="541" spans="1:20" ht="45" hidden="1" customHeight="1" x14ac:dyDescent="0.2">
      <c r="A541" s="42">
        <v>7201</v>
      </c>
      <c r="B541" s="41" t="s">
        <v>1738</v>
      </c>
      <c r="C541" s="119">
        <v>692105001</v>
      </c>
      <c r="D541" s="11" t="s">
        <v>1014</v>
      </c>
      <c r="E541" s="11" t="s">
        <v>1026</v>
      </c>
      <c r="F541" s="40" t="s">
        <v>26</v>
      </c>
      <c r="G541" s="40" t="s">
        <v>1027</v>
      </c>
      <c r="H541" s="40" t="s">
        <v>27</v>
      </c>
      <c r="I541" s="11"/>
      <c r="J541" s="11"/>
      <c r="K541" s="11" t="s">
        <v>1739</v>
      </c>
      <c r="L541" s="11" t="s">
        <v>1740</v>
      </c>
      <c r="M541" s="41" t="s">
        <v>2452</v>
      </c>
      <c r="N541" s="42" t="s">
        <v>1741</v>
      </c>
      <c r="O541" s="42" t="s">
        <v>2629</v>
      </c>
      <c r="P541" s="43" t="s">
        <v>2628</v>
      </c>
      <c r="Q541" s="42"/>
      <c r="R541" s="43">
        <v>91001</v>
      </c>
      <c r="S541" s="43" t="s">
        <v>1030</v>
      </c>
      <c r="T541" s="44">
        <v>38624</v>
      </c>
    </row>
    <row r="542" spans="1:20" ht="45" hidden="1" customHeight="1" x14ac:dyDescent="0.2">
      <c r="A542" s="42">
        <v>7584</v>
      </c>
      <c r="B542" s="41" t="s">
        <v>1742</v>
      </c>
      <c r="C542" s="119">
        <v>690507005</v>
      </c>
      <c r="D542" s="11" t="s">
        <v>1014</v>
      </c>
      <c r="E542" s="11" t="s">
        <v>1300</v>
      </c>
      <c r="F542" s="40" t="s">
        <v>26</v>
      </c>
      <c r="G542" s="40" t="s">
        <v>228</v>
      </c>
      <c r="H542" s="40" t="s">
        <v>27</v>
      </c>
      <c r="I542" s="11"/>
      <c r="J542" s="11"/>
      <c r="K542" s="11" t="s">
        <v>1743</v>
      </c>
      <c r="L542" s="11" t="s">
        <v>1745</v>
      </c>
      <c r="M542" s="41" t="s">
        <v>226</v>
      </c>
      <c r="N542" s="42" t="s">
        <v>1747</v>
      </c>
      <c r="O542" s="42" t="s">
        <v>1744</v>
      </c>
      <c r="P542" s="43" t="s">
        <v>1746</v>
      </c>
      <c r="Q542" s="42"/>
      <c r="R542" s="43">
        <v>91001</v>
      </c>
      <c r="S542" s="43" t="s">
        <v>222</v>
      </c>
      <c r="T542" s="44">
        <v>38641</v>
      </c>
    </row>
    <row r="543" spans="1:20" ht="45" hidden="1" customHeight="1" x14ac:dyDescent="0.2">
      <c r="A543" s="42">
        <v>7501</v>
      </c>
      <c r="B543" s="41" t="s">
        <v>6041</v>
      </c>
      <c r="C543" s="119">
        <v>692508009</v>
      </c>
      <c r="D543" s="11" t="s">
        <v>1014</v>
      </c>
      <c r="E543" s="11" t="s">
        <v>227</v>
      </c>
      <c r="F543" s="40" t="s">
        <v>26</v>
      </c>
      <c r="G543" s="40" t="s">
        <v>228</v>
      </c>
      <c r="H543" s="40" t="s">
        <v>27</v>
      </c>
      <c r="I543" s="11"/>
      <c r="J543" s="11"/>
      <c r="K543" s="11" t="s">
        <v>6042</v>
      </c>
      <c r="L543" s="11" t="s">
        <v>6043</v>
      </c>
      <c r="M543" s="41" t="s">
        <v>90</v>
      </c>
      <c r="N543" s="11" t="s">
        <v>1007</v>
      </c>
      <c r="O543" s="42" t="s">
        <v>6044</v>
      </c>
      <c r="P543" s="42" t="s">
        <v>6045</v>
      </c>
      <c r="Q543" s="42"/>
      <c r="R543" s="43">
        <v>91001</v>
      </c>
      <c r="S543" s="43" t="s">
        <v>1172</v>
      </c>
      <c r="T543" s="44">
        <v>41807</v>
      </c>
    </row>
    <row r="544" spans="1:20" ht="45" hidden="1" customHeight="1" x14ac:dyDescent="0.2">
      <c r="A544" s="13">
        <v>6982</v>
      </c>
      <c r="B544" s="10" t="s">
        <v>1748</v>
      </c>
      <c r="C544" s="115">
        <v>692307003</v>
      </c>
      <c r="D544" s="7" t="s">
        <v>1014</v>
      </c>
      <c r="E544" s="7" t="s">
        <v>1026</v>
      </c>
      <c r="F544" s="12" t="s">
        <v>26</v>
      </c>
      <c r="G544" s="12" t="s">
        <v>1027</v>
      </c>
      <c r="H544" s="12" t="s">
        <v>27</v>
      </c>
      <c r="I544" s="7"/>
      <c r="J544" s="7"/>
      <c r="K544" s="7" t="s">
        <v>1749</v>
      </c>
      <c r="L544" s="7" t="s">
        <v>1750</v>
      </c>
      <c r="M544" s="10" t="s">
        <v>2452</v>
      </c>
      <c r="N544" s="13" t="s">
        <v>454</v>
      </c>
      <c r="O544" s="13"/>
      <c r="P544" s="14"/>
      <c r="Q544" s="13"/>
      <c r="R544" s="14">
        <v>91001</v>
      </c>
      <c r="S544" s="14" t="s">
        <v>1030</v>
      </c>
      <c r="T544" s="16">
        <v>37970</v>
      </c>
    </row>
    <row r="545" spans="1:20" ht="45" hidden="1" customHeight="1" x14ac:dyDescent="0.2">
      <c r="A545" s="13">
        <v>7056</v>
      </c>
      <c r="B545" s="7" t="s">
        <v>1751</v>
      </c>
      <c r="C545" s="115">
        <v>690713004</v>
      </c>
      <c r="D545" s="7" t="s">
        <v>1014</v>
      </c>
      <c r="E545" s="7" t="s">
        <v>1026</v>
      </c>
      <c r="F545" s="12" t="s">
        <v>26</v>
      </c>
      <c r="G545" s="12" t="s">
        <v>1027</v>
      </c>
      <c r="H545" s="12" t="s">
        <v>27</v>
      </c>
      <c r="I545" s="7"/>
      <c r="J545" s="7"/>
      <c r="K545" s="7" t="s">
        <v>1752</v>
      </c>
      <c r="L545" s="7" t="s">
        <v>1753</v>
      </c>
      <c r="M545" s="10" t="s">
        <v>31</v>
      </c>
      <c r="N545" s="13" t="s">
        <v>801</v>
      </c>
      <c r="O545" s="13" t="s">
        <v>1754</v>
      </c>
      <c r="P545" s="14"/>
      <c r="Q545" s="13"/>
      <c r="R545" s="14">
        <v>91001</v>
      </c>
      <c r="S545" s="14" t="s">
        <v>1030</v>
      </c>
      <c r="T545" s="16">
        <v>37970</v>
      </c>
    </row>
    <row r="546" spans="1:20" ht="45" hidden="1" customHeight="1" x14ac:dyDescent="0.2">
      <c r="A546" s="13">
        <v>7298</v>
      </c>
      <c r="B546" s="10" t="s">
        <v>6046</v>
      </c>
      <c r="C546" s="115" t="s">
        <v>8028</v>
      </c>
      <c r="D546" s="7" t="s">
        <v>1014</v>
      </c>
      <c r="E546" s="7" t="s">
        <v>1026</v>
      </c>
      <c r="F546" s="12" t="s">
        <v>26</v>
      </c>
      <c r="G546" s="12" t="s">
        <v>1027</v>
      </c>
      <c r="H546" s="12" t="s">
        <v>27</v>
      </c>
      <c r="I546" s="7"/>
      <c r="J546" s="7"/>
      <c r="K546" s="7" t="s">
        <v>6047</v>
      </c>
      <c r="L546" s="7" t="s">
        <v>6048</v>
      </c>
      <c r="M546" s="10" t="s">
        <v>226</v>
      </c>
      <c r="N546" s="13" t="s">
        <v>4402</v>
      </c>
      <c r="O546" s="13" t="s">
        <v>6049</v>
      </c>
      <c r="P546" s="14"/>
      <c r="Q546" s="13"/>
      <c r="R546" s="14">
        <v>91001</v>
      </c>
      <c r="S546" s="14" t="s">
        <v>1030</v>
      </c>
      <c r="T546" s="16">
        <v>38755</v>
      </c>
    </row>
    <row r="547" spans="1:20" ht="45" hidden="1" customHeight="1" x14ac:dyDescent="0.2">
      <c r="A547" s="13">
        <v>7273</v>
      </c>
      <c r="B547" s="7" t="s">
        <v>1755</v>
      </c>
      <c r="C547" s="115">
        <v>691414000</v>
      </c>
      <c r="D547" s="7" t="s">
        <v>1014</v>
      </c>
      <c r="E547" s="7" t="s">
        <v>1014</v>
      </c>
      <c r="F547" s="12" t="s">
        <v>26</v>
      </c>
      <c r="G547" s="12" t="s">
        <v>1027</v>
      </c>
      <c r="H547" s="12" t="s">
        <v>27</v>
      </c>
      <c r="I547" s="7"/>
      <c r="J547" s="7"/>
      <c r="K547" s="7" t="s">
        <v>1756</v>
      </c>
      <c r="L547" s="7" t="s">
        <v>2466</v>
      </c>
      <c r="M547" s="10" t="s">
        <v>2454</v>
      </c>
      <c r="N547" s="13" t="s">
        <v>1758</v>
      </c>
      <c r="O547" s="13" t="s">
        <v>1757</v>
      </c>
      <c r="P547" s="14"/>
      <c r="Q547" s="13"/>
      <c r="R547" s="14">
        <v>91001</v>
      </c>
      <c r="S547" s="14" t="s">
        <v>1030</v>
      </c>
      <c r="T547" s="16">
        <v>38736</v>
      </c>
    </row>
    <row r="548" spans="1:20" ht="45" hidden="1" customHeight="1" x14ac:dyDescent="0.2">
      <c r="A548" s="42">
        <v>7064</v>
      </c>
      <c r="B548" s="41" t="s">
        <v>1759</v>
      </c>
      <c r="C548" s="119">
        <v>690601001</v>
      </c>
      <c r="D548" s="11" t="s">
        <v>1014</v>
      </c>
      <c r="E548" s="11" t="s">
        <v>1031</v>
      </c>
      <c r="F548" s="40" t="s">
        <v>592</v>
      </c>
      <c r="G548" s="40" t="s">
        <v>1760</v>
      </c>
      <c r="H548" s="40" t="s">
        <v>27</v>
      </c>
      <c r="I548" s="11"/>
      <c r="J548" s="11"/>
      <c r="K548" s="11" t="s">
        <v>1761</v>
      </c>
      <c r="L548" s="11" t="s">
        <v>1762</v>
      </c>
      <c r="M548" s="41" t="s">
        <v>226</v>
      </c>
      <c r="N548" s="42" t="s">
        <v>492</v>
      </c>
      <c r="O548" s="42"/>
      <c r="P548" s="43"/>
      <c r="Q548" s="42"/>
      <c r="R548" s="43">
        <v>91001</v>
      </c>
      <c r="S548" s="43" t="s">
        <v>1084</v>
      </c>
      <c r="T548" s="44">
        <v>37970</v>
      </c>
    </row>
    <row r="549" spans="1:20" ht="45" hidden="1" customHeight="1" x14ac:dyDescent="0.2">
      <c r="A549" s="42">
        <v>7562</v>
      </c>
      <c r="B549" s="41" t="s">
        <v>1763</v>
      </c>
      <c r="C549" s="119">
        <v>692309006</v>
      </c>
      <c r="D549" s="11" t="s">
        <v>1014</v>
      </c>
      <c r="E549" s="11" t="s">
        <v>227</v>
      </c>
      <c r="F549" s="40" t="s">
        <v>26</v>
      </c>
      <c r="G549" s="40" t="s">
        <v>228</v>
      </c>
      <c r="H549" s="40" t="s">
        <v>27</v>
      </c>
      <c r="I549" s="11"/>
      <c r="J549" s="11"/>
      <c r="K549" s="11" t="s">
        <v>1764</v>
      </c>
      <c r="L549" s="11" t="s">
        <v>1766</v>
      </c>
      <c r="M549" s="41" t="s">
        <v>2452</v>
      </c>
      <c r="N549" s="42" t="s">
        <v>1768</v>
      </c>
      <c r="O549" s="42" t="s">
        <v>1765</v>
      </c>
      <c r="P549" s="43" t="s">
        <v>1767</v>
      </c>
      <c r="Q549" s="42"/>
      <c r="R549" s="43">
        <v>91001</v>
      </c>
      <c r="S549" s="43" t="s">
        <v>222</v>
      </c>
      <c r="T549" s="44">
        <v>42110</v>
      </c>
    </row>
    <row r="550" spans="1:20" ht="45" hidden="1" customHeight="1" x14ac:dyDescent="0.2">
      <c r="A550" s="42">
        <v>7250</v>
      </c>
      <c r="B550" s="41" t="s">
        <v>1769</v>
      </c>
      <c r="C550" s="119">
        <v>690817004</v>
      </c>
      <c r="D550" s="11" t="s">
        <v>1014</v>
      </c>
      <c r="E550" s="11" t="s">
        <v>1026</v>
      </c>
      <c r="F550" s="40" t="s">
        <v>26</v>
      </c>
      <c r="G550" s="40" t="s">
        <v>1027</v>
      </c>
      <c r="H550" s="40" t="s">
        <v>27</v>
      </c>
      <c r="I550" s="11"/>
      <c r="J550" s="11"/>
      <c r="K550" s="11" t="s">
        <v>1770</v>
      </c>
      <c r="L550" s="11" t="s">
        <v>1772</v>
      </c>
      <c r="M550" s="41" t="s">
        <v>2456</v>
      </c>
      <c r="N550" s="42" t="s">
        <v>748</v>
      </c>
      <c r="O550" s="42" t="s">
        <v>1773</v>
      </c>
      <c r="P550" s="43" t="s">
        <v>1771</v>
      </c>
      <c r="Q550" s="42"/>
      <c r="R550" s="43">
        <v>91001</v>
      </c>
      <c r="S550" s="43" t="s">
        <v>1030</v>
      </c>
      <c r="T550" s="44">
        <v>38722</v>
      </c>
    </row>
    <row r="551" spans="1:20" ht="45" hidden="1" customHeight="1" x14ac:dyDescent="0.2">
      <c r="A551" s="13">
        <v>7125</v>
      </c>
      <c r="B551" s="10" t="s">
        <v>1774</v>
      </c>
      <c r="C551" s="115">
        <v>690710005</v>
      </c>
      <c r="D551" s="7" t="s">
        <v>1014</v>
      </c>
      <c r="E551" s="7" t="s">
        <v>1026</v>
      </c>
      <c r="F551" s="12" t="s">
        <v>26</v>
      </c>
      <c r="G551" s="12" t="s">
        <v>1027</v>
      </c>
      <c r="H551" s="12" t="s">
        <v>27</v>
      </c>
      <c r="I551" s="7"/>
      <c r="J551" s="7"/>
      <c r="K551" s="7" t="s">
        <v>1775</v>
      </c>
      <c r="L551" s="7" t="s">
        <v>1776</v>
      </c>
      <c r="M551" s="10" t="s">
        <v>31</v>
      </c>
      <c r="N551" s="13"/>
      <c r="O551" s="13" t="s">
        <v>1777</v>
      </c>
      <c r="P551" s="14"/>
      <c r="Q551" s="13"/>
      <c r="R551" s="14">
        <v>91001</v>
      </c>
      <c r="S551" s="14" t="s">
        <v>1030</v>
      </c>
      <c r="T551" s="16">
        <v>38159</v>
      </c>
    </row>
    <row r="552" spans="1:20" ht="45" hidden="1" customHeight="1" x14ac:dyDescent="0.2">
      <c r="A552" s="110">
        <v>7224</v>
      </c>
      <c r="B552" s="41" t="s">
        <v>1778</v>
      </c>
      <c r="C552" s="119" t="s">
        <v>3381</v>
      </c>
      <c r="D552" s="11" t="s">
        <v>1014</v>
      </c>
      <c r="E552" s="11" t="s">
        <v>1026</v>
      </c>
      <c r="F552" s="40" t="s">
        <v>26</v>
      </c>
      <c r="G552" s="40" t="s">
        <v>1027</v>
      </c>
      <c r="H552" s="40" t="s">
        <v>27</v>
      </c>
      <c r="I552" s="11"/>
      <c r="J552" s="11"/>
      <c r="K552" s="11" t="s">
        <v>1779</v>
      </c>
      <c r="L552" s="11" t="s">
        <v>1780</v>
      </c>
      <c r="M552" s="41" t="s">
        <v>226</v>
      </c>
      <c r="N552" s="42" t="s">
        <v>1781</v>
      </c>
      <c r="O552" s="42" t="s">
        <v>2630</v>
      </c>
      <c r="P552" s="43" t="s">
        <v>2631</v>
      </c>
      <c r="Q552" s="42"/>
      <c r="R552" s="43">
        <v>91001</v>
      </c>
      <c r="S552" s="43" t="s">
        <v>1353</v>
      </c>
      <c r="T552" s="44">
        <v>38691</v>
      </c>
    </row>
    <row r="553" spans="1:20" ht="45" hidden="1" customHeight="1" x14ac:dyDescent="0.2">
      <c r="A553" s="42">
        <v>7260</v>
      </c>
      <c r="B553" s="41" t="s">
        <v>1782</v>
      </c>
      <c r="C553" s="119">
        <v>691401006</v>
      </c>
      <c r="D553" s="11" t="s">
        <v>1014</v>
      </c>
      <c r="E553" s="11" t="s">
        <v>1031</v>
      </c>
      <c r="F553" s="40" t="s">
        <v>592</v>
      </c>
      <c r="G553" s="40" t="s">
        <v>1652</v>
      </c>
      <c r="H553" s="40" t="s">
        <v>27</v>
      </c>
      <c r="I553" s="11"/>
      <c r="J553" s="11"/>
      <c r="K553" s="11" t="s">
        <v>1783</v>
      </c>
      <c r="L553" s="11" t="s">
        <v>2467</v>
      </c>
      <c r="M553" s="41" t="s">
        <v>2454</v>
      </c>
      <c r="N553" s="42" t="s">
        <v>494</v>
      </c>
      <c r="O553" s="42" t="s">
        <v>1785</v>
      </c>
      <c r="P553" s="43" t="s">
        <v>1784</v>
      </c>
      <c r="Q553" s="42"/>
      <c r="R553" s="43">
        <v>91001</v>
      </c>
      <c r="S553" s="43" t="s">
        <v>1030</v>
      </c>
      <c r="T553" s="44">
        <v>38735</v>
      </c>
    </row>
    <row r="554" spans="1:20" ht="45" hidden="1" customHeight="1" x14ac:dyDescent="0.2">
      <c r="A554" s="42">
        <v>7183</v>
      </c>
      <c r="B554" s="11" t="s">
        <v>6050</v>
      </c>
      <c r="C554" s="119">
        <v>690801000</v>
      </c>
      <c r="D554" s="11" t="s">
        <v>1014</v>
      </c>
      <c r="E554" s="11" t="s">
        <v>1031</v>
      </c>
      <c r="F554" s="40" t="s">
        <v>592</v>
      </c>
      <c r="G554" s="40" t="s">
        <v>1642</v>
      </c>
      <c r="H554" s="40" t="s">
        <v>27</v>
      </c>
      <c r="I554" s="11"/>
      <c r="J554" s="11"/>
      <c r="K554" s="11" t="s">
        <v>6051</v>
      </c>
      <c r="L554" s="11" t="s">
        <v>6052</v>
      </c>
      <c r="M554" s="41" t="s">
        <v>2456</v>
      </c>
      <c r="N554" s="42" t="s">
        <v>5754</v>
      </c>
      <c r="O554" s="42" t="s">
        <v>6053</v>
      </c>
      <c r="P554" s="43" t="s">
        <v>6054</v>
      </c>
      <c r="Q554" s="42"/>
      <c r="R554" s="43">
        <v>91001</v>
      </c>
      <c r="S554" s="43" t="s">
        <v>1030</v>
      </c>
      <c r="T554" s="44">
        <v>38558</v>
      </c>
    </row>
    <row r="555" spans="1:20" ht="45" hidden="1" customHeight="1" x14ac:dyDescent="0.2">
      <c r="A555" s="42">
        <v>7281</v>
      </c>
      <c r="B555" s="41" t="s">
        <v>6055</v>
      </c>
      <c r="C555" s="119">
        <v>691503003</v>
      </c>
      <c r="D555" s="11" t="s">
        <v>1014</v>
      </c>
      <c r="E555" s="11" t="s">
        <v>1026</v>
      </c>
      <c r="F555" s="40" t="s">
        <v>26</v>
      </c>
      <c r="G555" s="40" t="s">
        <v>1027</v>
      </c>
      <c r="H555" s="40" t="s">
        <v>27</v>
      </c>
      <c r="I555" s="11"/>
      <c r="J555" s="11"/>
      <c r="K555" s="11" t="s">
        <v>6056</v>
      </c>
      <c r="L555" s="11" t="s">
        <v>6057</v>
      </c>
      <c r="M555" s="41" t="s">
        <v>2454</v>
      </c>
      <c r="N555" s="42" t="s">
        <v>6058</v>
      </c>
      <c r="O555" s="42" t="s">
        <v>6059</v>
      </c>
      <c r="P555" s="43"/>
      <c r="Q555" s="42"/>
      <c r="R555" s="43">
        <v>91001</v>
      </c>
      <c r="S555" s="43" t="s">
        <v>1030</v>
      </c>
      <c r="T555" s="44">
        <v>38737</v>
      </c>
    </row>
    <row r="556" spans="1:20" ht="45" hidden="1" customHeight="1" x14ac:dyDescent="0.2">
      <c r="A556" s="42">
        <v>7597</v>
      </c>
      <c r="B556" s="41" t="s">
        <v>6060</v>
      </c>
      <c r="C556" s="119">
        <v>691004007</v>
      </c>
      <c r="D556" s="11" t="s">
        <v>1014</v>
      </c>
      <c r="E556" s="11" t="s">
        <v>1607</v>
      </c>
      <c r="F556" s="40" t="s">
        <v>26</v>
      </c>
      <c r="G556" s="40" t="s">
        <v>228</v>
      </c>
      <c r="H556" s="40" t="s">
        <v>27</v>
      </c>
      <c r="I556" s="11"/>
      <c r="J556" s="11"/>
      <c r="K556" s="11" t="s">
        <v>6061</v>
      </c>
      <c r="L556" s="11" t="s">
        <v>6062</v>
      </c>
      <c r="M556" s="41" t="s">
        <v>2457</v>
      </c>
      <c r="N556" s="42" t="s">
        <v>6063</v>
      </c>
      <c r="O556" s="42" t="s">
        <v>6064</v>
      </c>
      <c r="P556" s="43"/>
      <c r="Q556" s="42"/>
      <c r="R556" s="43">
        <v>91001</v>
      </c>
      <c r="S556" s="43" t="s">
        <v>222</v>
      </c>
      <c r="T556" s="44">
        <v>42415</v>
      </c>
    </row>
    <row r="557" spans="1:20" ht="45" hidden="1" customHeight="1" x14ac:dyDescent="0.2">
      <c r="A557" s="42">
        <v>7206</v>
      </c>
      <c r="B557" s="41" t="s">
        <v>1786</v>
      </c>
      <c r="C557" s="119">
        <v>692548000</v>
      </c>
      <c r="D557" s="11" t="s">
        <v>1014</v>
      </c>
      <c r="E557" s="11" t="s">
        <v>1031</v>
      </c>
      <c r="F557" s="40" t="s">
        <v>592</v>
      </c>
      <c r="G557" s="40" t="s">
        <v>1652</v>
      </c>
      <c r="H557" s="40" t="s">
        <v>27</v>
      </c>
      <c r="I557" s="11"/>
      <c r="J557" s="11"/>
      <c r="K557" s="43" t="s">
        <v>2580</v>
      </c>
      <c r="L557" s="11" t="s">
        <v>1787</v>
      </c>
      <c r="M557" s="41" t="s">
        <v>31</v>
      </c>
      <c r="N557" s="42" t="s">
        <v>1788</v>
      </c>
      <c r="O557" s="89">
        <v>229457440</v>
      </c>
      <c r="P557" s="90" t="s">
        <v>2579</v>
      </c>
      <c r="Q557" s="42"/>
      <c r="R557" s="43">
        <v>91001</v>
      </c>
      <c r="S557" s="11" t="s">
        <v>1030</v>
      </c>
      <c r="T557" s="44">
        <v>38631</v>
      </c>
    </row>
    <row r="558" spans="1:20" ht="45" hidden="1" customHeight="1" x14ac:dyDescent="0.2">
      <c r="A558" s="13">
        <v>7583</v>
      </c>
      <c r="B558" s="10" t="s">
        <v>1789</v>
      </c>
      <c r="C558" s="115">
        <v>691804003</v>
      </c>
      <c r="D558" s="7" t="s">
        <v>1014</v>
      </c>
      <c r="E558" s="7" t="s">
        <v>1300</v>
      </c>
      <c r="F558" s="12" t="s">
        <v>26</v>
      </c>
      <c r="G558" s="12" t="s">
        <v>228</v>
      </c>
      <c r="H558" s="12" t="s">
        <v>27</v>
      </c>
      <c r="I558" s="7"/>
      <c r="J558" s="7"/>
      <c r="K558" s="7" t="s">
        <v>1790</v>
      </c>
      <c r="L558" s="13" t="s">
        <v>1792</v>
      </c>
      <c r="M558" s="10" t="s">
        <v>32</v>
      </c>
      <c r="N558" s="13" t="s">
        <v>1794</v>
      </c>
      <c r="O558" s="13" t="s">
        <v>1793</v>
      </c>
      <c r="P558" s="14" t="s">
        <v>1791</v>
      </c>
      <c r="Q558" s="13"/>
      <c r="R558" s="14">
        <v>91001</v>
      </c>
      <c r="S558" s="14" t="s">
        <v>222</v>
      </c>
      <c r="T558" s="16">
        <v>42262</v>
      </c>
    </row>
    <row r="559" spans="1:20" ht="45" hidden="1" customHeight="1" x14ac:dyDescent="0.2">
      <c r="A559" s="42">
        <v>7418</v>
      </c>
      <c r="B559" s="41" t="s">
        <v>1795</v>
      </c>
      <c r="C559" s="119">
        <v>690712008</v>
      </c>
      <c r="D559" s="11" t="s">
        <v>1796</v>
      </c>
      <c r="E559" s="11" t="s">
        <v>1797</v>
      </c>
      <c r="F559" s="40" t="s">
        <v>592</v>
      </c>
      <c r="G559" s="40" t="s">
        <v>1798</v>
      </c>
      <c r="H559" s="40" t="s">
        <v>27</v>
      </c>
      <c r="I559" s="11"/>
      <c r="J559" s="11"/>
      <c r="K559" s="11" t="s">
        <v>1799</v>
      </c>
      <c r="L559" s="11" t="s">
        <v>1801</v>
      </c>
      <c r="M559" s="41" t="s">
        <v>31</v>
      </c>
      <c r="N559" s="42" t="s">
        <v>1803</v>
      </c>
      <c r="O559" s="11" t="s">
        <v>1802</v>
      </c>
      <c r="P559" s="43" t="s">
        <v>1800</v>
      </c>
      <c r="Q559" s="42"/>
      <c r="R559" s="43">
        <v>91001</v>
      </c>
      <c r="S559" s="43" t="s">
        <v>1804</v>
      </c>
      <c r="T559" s="44">
        <v>40057</v>
      </c>
    </row>
    <row r="560" spans="1:20" ht="45" hidden="1" customHeight="1" x14ac:dyDescent="0.2">
      <c r="A560" s="42">
        <v>7052</v>
      </c>
      <c r="B560" s="41" t="s">
        <v>1805</v>
      </c>
      <c r="C560" s="119">
        <v>690812002</v>
      </c>
      <c r="D560" s="11" t="s">
        <v>1014</v>
      </c>
      <c r="E560" s="11" t="s">
        <v>1026</v>
      </c>
      <c r="F560" s="40" t="s">
        <v>26</v>
      </c>
      <c r="G560" s="40" t="s">
        <v>1027</v>
      </c>
      <c r="H560" s="40" t="s">
        <v>27</v>
      </c>
      <c r="I560" s="11"/>
      <c r="J560" s="11"/>
      <c r="K560" s="11" t="s">
        <v>1806</v>
      </c>
      <c r="L560" s="11" t="s">
        <v>1807</v>
      </c>
      <c r="M560" s="41" t="s">
        <v>2456</v>
      </c>
      <c r="N560" s="42" t="s">
        <v>1809</v>
      </c>
      <c r="O560" s="42" t="s">
        <v>1808</v>
      </c>
      <c r="P560" s="43"/>
      <c r="Q560" s="42"/>
      <c r="R560" s="43">
        <v>91001</v>
      </c>
      <c r="S560" s="43" t="s">
        <v>1030</v>
      </c>
      <c r="T560" s="44">
        <v>37970</v>
      </c>
    </row>
    <row r="561" spans="1:20" ht="45" hidden="1" customHeight="1" x14ac:dyDescent="0.2">
      <c r="A561" s="42">
        <v>7246</v>
      </c>
      <c r="B561" s="41" t="s">
        <v>1810</v>
      </c>
      <c r="C561" s="119">
        <v>690813009</v>
      </c>
      <c r="D561" s="11" t="s">
        <v>1014</v>
      </c>
      <c r="E561" s="11" t="s">
        <v>1031</v>
      </c>
      <c r="F561" s="40" t="s">
        <v>1031</v>
      </c>
      <c r="G561" s="40" t="s">
        <v>1032</v>
      </c>
      <c r="H561" s="40" t="s">
        <v>27</v>
      </c>
      <c r="I561" s="11"/>
      <c r="J561" s="11"/>
      <c r="K561" s="11" t="s">
        <v>1811</v>
      </c>
      <c r="L561" s="11" t="s">
        <v>1812</v>
      </c>
      <c r="M561" s="41" t="s">
        <v>2456</v>
      </c>
      <c r="N561" s="42" t="s">
        <v>1814</v>
      </c>
      <c r="O561" s="42" t="s">
        <v>1813</v>
      </c>
      <c r="P561" s="43"/>
      <c r="Q561" s="42"/>
      <c r="R561" s="43">
        <v>91001</v>
      </c>
      <c r="S561" s="43" t="s">
        <v>1353</v>
      </c>
      <c r="T561" s="44">
        <v>38722</v>
      </c>
    </row>
    <row r="562" spans="1:20" ht="45" hidden="1" customHeight="1" x14ac:dyDescent="0.2">
      <c r="A562" s="42">
        <v>7301</v>
      </c>
      <c r="B562" s="108" t="s">
        <v>6065</v>
      </c>
      <c r="C562" s="119">
        <v>691308006</v>
      </c>
      <c r="D562" s="11" t="s">
        <v>1014</v>
      </c>
      <c r="E562" s="11" t="s">
        <v>1026</v>
      </c>
      <c r="F562" s="40" t="s">
        <v>26</v>
      </c>
      <c r="G562" s="40" t="s">
        <v>1027</v>
      </c>
      <c r="H562" s="40" t="s">
        <v>27</v>
      </c>
      <c r="I562" s="11"/>
      <c r="J562" s="11"/>
      <c r="K562" s="11" t="s">
        <v>6066</v>
      </c>
      <c r="L562" s="11" t="s">
        <v>6067</v>
      </c>
      <c r="M562" s="41" t="s">
        <v>2457</v>
      </c>
      <c r="N562" s="42" t="s">
        <v>6068</v>
      </c>
      <c r="O562" s="42"/>
      <c r="P562" s="43"/>
      <c r="Q562" s="42"/>
      <c r="R562" s="43">
        <v>91001</v>
      </c>
      <c r="S562" s="43" t="s">
        <v>1030</v>
      </c>
      <c r="T562" s="44">
        <v>38761</v>
      </c>
    </row>
    <row r="563" spans="1:20" ht="45" hidden="1" customHeight="1" x14ac:dyDescent="0.2">
      <c r="A563" s="42">
        <v>7512</v>
      </c>
      <c r="B563" s="41" t="s">
        <v>1815</v>
      </c>
      <c r="C563" s="119">
        <v>692531000</v>
      </c>
      <c r="D563" s="11" t="s">
        <v>1014</v>
      </c>
      <c r="E563" s="11" t="s">
        <v>1031</v>
      </c>
      <c r="F563" s="40" t="s">
        <v>592</v>
      </c>
      <c r="G563" s="40" t="s">
        <v>1032</v>
      </c>
      <c r="H563" s="40" t="s">
        <v>27</v>
      </c>
      <c r="I563" s="11"/>
      <c r="J563" s="11"/>
      <c r="K563" s="11" t="s">
        <v>1816</v>
      </c>
      <c r="L563" s="11" t="s">
        <v>1818</v>
      </c>
      <c r="M563" s="41" t="s">
        <v>303</v>
      </c>
      <c r="N563" s="42" t="s">
        <v>1820</v>
      </c>
      <c r="O563" s="42" t="s">
        <v>1819</v>
      </c>
      <c r="P563" s="43" t="s">
        <v>1817</v>
      </c>
      <c r="Q563" s="42"/>
      <c r="R563" s="43">
        <v>91001</v>
      </c>
      <c r="S563" s="43" t="s">
        <v>1030</v>
      </c>
      <c r="T563" s="44">
        <v>41925</v>
      </c>
    </row>
    <row r="564" spans="1:20" ht="45" hidden="1" customHeight="1" x14ac:dyDescent="0.2">
      <c r="A564" s="11">
        <v>7522</v>
      </c>
      <c r="B564" s="11" t="s">
        <v>6069</v>
      </c>
      <c r="C564" s="119">
        <v>692010000</v>
      </c>
      <c r="D564" s="11" t="s">
        <v>1014</v>
      </c>
      <c r="E564" s="11" t="s">
        <v>227</v>
      </c>
      <c r="F564" s="11" t="s">
        <v>26</v>
      </c>
      <c r="G564" s="11" t="s">
        <v>228</v>
      </c>
      <c r="H564" s="11" t="s">
        <v>27</v>
      </c>
      <c r="I564" s="11"/>
      <c r="J564" s="11"/>
      <c r="K564" s="11" t="s">
        <v>6070</v>
      </c>
      <c r="L564" s="11" t="s">
        <v>6071</v>
      </c>
      <c r="M564" s="11" t="s">
        <v>2458</v>
      </c>
      <c r="N564" s="11" t="s">
        <v>6072</v>
      </c>
      <c r="O564" s="11" t="s">
        <v>6073</v>
      </c>
      <c r="P564" s="11" t="s">
        <v>6074</v>
      </c>
      <c r="Q564" s="11"/>
      <c r="R564" s="11" t="s">
        <v>6072</v>
      </c>
      <c r="S564" s="11" t="s">
        <v>1172</v>
      </c>
      <c r="T564" s="91">
        <v>42027</v>
      </c>
    </row>
    <row r="565" spans="1:20" ht="45" hidden="1" customHeight="1" x14ac:dyDescent="0.2">
      <c r="A565" s="42">
        <v>7216</v>
      </c>
      <c r="B565" s="41" t="s">
        <v>6075</v>
      </c>
      <c r="C565" s="119">
        <v>692103009</v>
      </c>
      <c r="D565" s="11" t="s">
        <v>1014</v>
      </c>
      <c r="E565" s="11" t="s">
        <v>227</v>
      </c>
      <c r="F565" s="40" t="s">
        <v>26</v>
      </c>
      <c r="G565" s="40" t="s">
        <v>1109</v>
      </c>
      <c r="H565" s="40" t="s">
        <v>27</v>
      </c>
      <c r="I565" s="11"/>
      <c r="J565" s="11"/>
      <c r="K565" s="11" t="s">
        <v>6076</v>
      </c>
      <c r="L565" s="11" t="s">
        <v>6077</v>
      </c>
      <c r="M565" s="41" t="s">
        <v>2452</v>
      </c>
      <c r="N565" s="42" t="s">
        <v>6078</v>
      </c>
      <c r="O565" s="92" t="s">
        <v>6079</v>
      </c>
      <c r="P565" s="43" t="s">
        <v>6080</v>
      </c>
      <c r="Q565" s="42"/>
      <c r="R565" s="43">
        <v>91001</v>
      </c>
      <c r="S565" s="43" t="s">
        <v>1030</v>
      </c>
      <c r="T565" s="44">
        <v>38672</v>
      </c>
    </row>
    <row r="566" spans="1:20" ht="45" hidden="1" customHeight="1" x14ac:dyDescent="0.2">
      <c r="A566" s="42">
        <v>7593</v>
      </c>
      <c r="B566" s="41" t="s">
        <v>1821</v>
      </c>
      <c r="C566" s="119">
        <v>690513005</v>
      </c>
      <c r="D566" s="11" t="s">
        <v>1014</v>
      </c>
      <c r="E566" s="11" t="s">
        <v>227</v>
      </c>
      <c r="F566" s="40" t="s">
        <v>26</v>
      </c>
      <c r="G566" s="40" t="s">
        <v>228</v>
      </c>
      <c r="H566" s="40" t="s">
        <v>27</v>
      </c>
      <c r="I566" s="11"/>
      <c r="J566" s="11"/>
      <c r="K566" s="11" t="s">
        <v>1822</v>
      </c>
      <c r="L566" s="11" t="s">
        <v>1823</v>
      </c>
      <c r="M566" s="41" t="s">
        <v>226</v>
      </c>
      <c r="N566" s="42" t="s">
        <v>1825</v>
      </c>
      <c r="O566" s="42" t="s">
        <v>1824</v>
      </c>
      <c r="P566" s="43"/>
      <c r="Q566" s="42"/>
      <c r="R566" s="43">
        <v>91001</v>
      </c>
      <c r="S566" s="43" t="s">
        <v>222</v>
      </c>
      <c r="T566" s="44">
        <v>42402</v>
      </c>
    </row>
    <row r="567" spans="1:20" ht="45" hidden="1" customHeight="1" x14ac:dyDescent="0.2">
      <c r="A567" s="13">
        <v>7594</v>
      </c>
      <c r="B567" s="10" t="s">
        <v>1826</v>
      </c>
      <c r="C567" s="115">
        <v>691002004</v>
      </c>
      <c r="D567" s="7" t="s">
        <v>1014</v>
      </c>
      <c r="E567" s="7" t="s">
        <v>227</v>
      </c>
      <c r="F567" s="12" t="s">
        <v>26</v>
      </c>
      <c r="G567" s="12" t="s">
        <v>228</v>
      </c>
      <c r="H567" s="12" t="s">
        <v>27</v>
      </c>
      <c r="I567" s="7"/>
      <c r="J567" s="7"/>
      <c r="K567" s="7" t="s">
        <v>1827</v>
      </c>
      <c r="L567" s="7" t="s">
        <v>1829</v>
      </c>
      <c r="M567" s="10" t="s">
        <v>2457</v>
      </c>
      <c r="N567" s="13" t="s">
        <v>1831</v>
      </c>
      <c r="O567" s="13" t="s">
        <v>1828</v>
      </c>
      <c r="P567" s="14" t="s">
        <v>1830</v>
      </c>
      <c r="Q567" s="13"/>
      <c r="R567" s="14">
        <v>91001</v>
      </c>
      <c r="S567" s="14" t="s">
        <v>222</v>
      </c>
      <c r="T567" s="16">
        <v>42402</v>
      </c>
    </row>
    <row r="568" spans="1:20" ht="45" hidden="1" customHeight="1" x14ac:dyDescent="0.2">
      <c r="A568" s="42">
        <v>7239</v>
      </c>
      <c r="B568" s="41" t="s">
        <v>1832</v>
      </c>
      <c r="C568" s="119">
        <v>691906000</v>
      </c>
      <c r="D568" s="11" t="s">
        <v>1014</v>
      </c>
      <c r="E568" s="11" t="s">
        <v>1833</v>
      </c>
      <c r="F568" s="40" t="s">
        <v>26</v>
      </c>
      <c r="G568" s="40" t="s">
        <v>228</v>
      </c>
      <c r="H568" s="11"/>
      <c r="I568" s="11"/>
      <c r="J568" s="11"/>
      <c r="K568" s="40" t="s">
        <v>1834</v>
      </c>
      <c r="L568" s="11" t="s">
        <v>1836</v>
      </c>
      <c r="M568" s="41" t="s">
        <v>32</v>
      </c>
      <c r="N568" s="42" t="s">
        <v>1838</v>
      </c>
      <c r="O568" s="42" t="s">
        <v>1837</v>
      </c>
      <c r="P568" s="43" t="s">
        <v>1835</v>
      </c>
      <c r="Q568" s="42"/>
      <c r="R568" s="43">
        <v>91001</v>
      </c>
      <c r="S568" s="43" t="s">
        <v>225</v>
      </c>
      <c r="T568" s="44">
        <v>38714</v>
      </c>
    </row>
    <row r="569" spans="1:20" ht="45" hidden="1" customHeight="1" x14ac:dyDescent="0.2">
      <c r="A569" s="13">
        <v>7197</v>
      </c>
      <c r="B569" s="10" t="s">
        <v>1839</v>
      </c>
      <c r="C569" s="115">
        <v>690414007</v>
      </c>
      <c r="D569" s="7" t="s">
        <v>1014</v>
      </c>
      <c r="E569" s="7" t="s">
        <v>1026</v>
      </c>
      <c r="F569" s="12" t="s">
        <v>26</v>
      </c>
      <c r="G569" s="12" t="s">
        <v>1027</v>
      </c>
      <c r="H569" s="12"/>
      <c r="I569" s="7"/>
      <c r="J569" s="7"/>
      <c r="K569" s="7" t="s">
        <v>1840</v>
      </c>
      <c r="L569" s="7" t="s">
        <v>1842</v>
      </c>
      <c r="M569" s="10" t="s">
        <v>2455</v>
      </c>
      <c r="N569" s="13" t="s">
        <v>1844</v>
      </c>
      <c r="O569" s="13" t="s">
        <v>1843</v>
      </c>
      <c r="P569" s="14" t="s">
        <v>1841</v>
      </c>
      <c r="Q569" s="13"/>
      <c r="R569" s="14">
        <v>91001</v>
      </c>
      <c r="S569" s="14" t="s">
        <v>1030</v>
      </c>
      <c r="T569" s="16">
        <v>38624</v>
      </c>
    </row>
    <row r="570" spans="1:20" ht="45" hidden="1" customHeight="1" x14ac:dyDescent="0.2">
      <c r="A570" s="42">
        <v>6872</v>
      </c>
      <c r="B570" s="41" t="s">
        <v>1845</v>
      </c>
      <c r="C570" s="119">
        <v>690734001</v>
      </c>
      <c r="D570" s="11" t="s">
        <v>1014</v>
      </c>
      <c r="E570" s="11" t="s">
        <v>1026</v>
      </c>
      <c r="F570" s="40" t="s">
        <v>26</v>
      </c>
      <c r="G570" s="40" t="s">
        <v>1027</v>
      </c>
      <c r="H570" s="11"/>
      <c r="I570" s="11"/>
      <c r="J570" s="11"/>
      <c r="K570" s="11" t="s">
        <v>1847</v>
      </c>
      <c r="L570" s="40" t="s">
        <v>1846</v>
      </c>
      <c r="M570" s="41" t="s">
        <v>226</v>
      </c>
      <c r="N570" s="42" t="s">
        <v>1848</v>
      </c>
      <c r="O570" s="42"/>
      <c r="P570" s="43"/>
      <c r="Q570" s="42"/>
      <c r="R570" s="43">
        <v>91001</v>
      </c>
      <c r="S570" s="43" t="s">
        <v>1353</v>
      </c>
      <c r="T570" s="44">
        <v>38159</v>
      </c>
    </row>
    <row r="571" spans="1:20" ht="45" hidden="1" customHeight="1" x14ac:dyDescent="0.2">
      <c r="A571" s="42">
        <v>7082</v>
      </c>
      <c r="B571" s="41" t="s">
        <v>1849</v>
      </c>
      <c r="C571" s="119">
        <v>690727005</v>
      </c>
      <c r="D571" s="11" t="s">
        <v>1014</v>
      </c>
      <c r="E571" s="11" t="s">
        <v>1026</v>
      </c>
      <c r="F571" s="40" t="s">
        <v>26</v>
      </c>
      <c r="G571" s="40" t="s">
        <v>1027</v>
      </c>
      <c r="H571" s="40" t="s">
        <v>27</v>
      </c>
      <c r="I571" s="11"/>
      <c r="J571" s="11"/>
      <c r="K571" s="11" t="s">
        <v>1850</v>
      </c>
      <c r="L571" s="11" t="s">
        <v>1851</v>
      </c>
      <c r="M571" s="41" t="s">
        <v>31</v>
      </c>
      <c r="N571" s="42" t="s">
        <v>1853</v>
      </c>
      <c r="O571" s="42" t="s">
        <v>1852</v>
      </c>
      <c r="P571" s="43"/>
      <c r="Q571" s="42"/>
      <c r="R571" s="43">
        <v>91001</v>
      </c>
      <c r="S571" s="43" t="s">
        <v>1049</v>
      </c>
      <c r="T571" s="44">
        <v>37970</v>
      </c>
    </row>
    <row r="572" spans="1:20" ht="45" hidden="1" customHeight="1" x14ac:dyDescent="0.2">
      <c r="A572" s="42">
        <v>7139</v>
      </c>
      <c r="B572" s="41" t="s">
        <v>1854</v>
      </c>
      <c r="C572" s="119">
        <v>691405001</v>
      </c>
      <c r="D572" s="11" t="s">
        <v>1014</v>
      </c>
      <c r="E572" s="11" t="s">
        <v>1855</v>
      </c>
      <c r="F572" s="40" t="s">
        <v>592</v>
      </c>
      <c r="G572" s="40" t="s">
        <v>1856</v>
      </c>
      <c r="H572" s="40" t="s">
        <v>27</v>
      </c>
      <c r="I572" s="11"/>
      <c r="J572" s="11"/>
      <c r="K572" s="11" t="s">
        <v>1857</v>
      </c>
      <c r="L572" s="11" t="s">
        <v>2468</v>
      </c>
      <c r="M572" s="41" t="s">
        <v>2454</v>
      </c>
      <c r="N572" s="42" t="s">
        <v>2089</v>
      </c>
      <c r="O572" s="42" t="s">
        <v>2469</v>
      </c>
      <c r="P572" s="43"/>
      <c r="Q572" s="42"/>
      <c r="R572" s="43">
        <v>91001</v>
      </c>
      <c r="S572" s="43" t="s">
        <v>1353</v>
      </c>
      <c r="T572" s="44">
        <v>37970</v>
      </c>
    </row>
    <row r="573" spans="1:20" ht="45" hidden="1" customHeight="1" x14ac:dyDescent="0.2">
      <c r="A573" s="42">
        <v>7275</v>
      </c>
      <c r="B573" s="41" t="s">
        <v>1858</v>
      </c>
      <c r="C573" s="119">
        <v>691105008</v>
      </c>
      <c r="D573" s="11" t="s">
        <v>1014</v>
      </c>
      <c r="E573" s="11" t="s">
        <v>1026</v>
      </c>
      <c r="F573" s="40" t="s">
        <v>26</v>
      </c>
      <c r="G573" s="40" t="s">
        <v>1027</v>
      </c>
      <c r="H573" s="40" t="s">
        <v>27</v>
      </c>
      <c r="I573" s="11"/>
      <c r="J573" s="11"/>
      <c r="K573" s="11" t="s">
        <v>1859</v>
      </c>
      <c r="L573" s="11" t="s">
        <v>1860</v>
      </c>
      <c r="M573" s="41" t="s">
        <v>2457</v>
      </c>
      <c r="N573" s="42" t="s">
        <v>1862</v>
      </c>
      <c r="O573" s="42" t="s">
        <v>1861</v>
      </c>
      <c r="P573" s="43"/>
      <c r="Q573" s="42"/>
      <c r="R573" s="43">
        <v>91001</v>
      </c>
      <c r="S573" s="43" t="s">
        <v>1030</v>
      </c>
      <c r="T573" s="44">
        <v>38736</v>
      </c>
    </row>
    <row r="574" spans="1:20" ht="45" hidden="1" customHeight="1" x14ac:dyDescent="0.2">
      <c r="A574" s="42">
        <v>7643</v>
      </c>
      <c r="B574" s="41" t="s">
        <v>6081</v>
      </c>
      <c r="C574" s="119">
        <v>691407004</v>
      </c>
      <c r="D574" s="11" t="s">
        <v>1014</v>
      </c>
      <c r="E574" s="11" t="s">
        <v>1026</v>
      </c>
      <c r="F574" s="40" t="s">
        <v>26</v>
      </c>
      <c r="G574" s="40" t="s">
        <v>1027</v>
      </c>
      <c r="H574" s="40" t="s">
        <v>27</v>
      </c>
      <c r="I574" s="11"/>
      <c r="J574" s="11"/>
      <c r="K574" s="11" t="s">
        <v>6082</v>
      </c>
      <c r="L574" s="11" t="s">
        <v>6083</v>
      </c>
      <c r="M574" s="41" t="s">
        <v>133</v>
      </c>
      <c r="N574" s="42" t="s">
        <v>6084</v>
      </c>
      <c r="O574" s="42" t="s">
        <v>6085</v>
      </c>
      <c r="P574" s="43" t="s">
        <v>6086</v>
      </c>
      <c r="Q574" s="42"/>
      <c r="R574" s="43">
        <v>91001</v>
      </c>
      <c r="S574" s="43" t="s">
        <v>1030</v>
      </c>
      <c r="T574" s="44">
        <v>43165</v>
      </c>
    </row>
    <row r="575" spans="1:20" ht="45" hidden="1" customHeight="1" x14ac:dyDescent="0.2">
      <c r="A575" s="42">
        <v>7207</v>
      </c>
      <c r="B575" s="41" t="s">
        <v>1863</v>
      </c>
      <c r="C575" s="119">
        <v>690506009</v>
      </c>
      <c r="D575" s="11" t="s">
        <v>1014</v>
      </c>
      <c r="E575" s="11" t="s">
        <v>1031</v>
      </c>
      <c r="F575" s="40" t="s">
        <v>592</v>
      </c>
      <c r="G575" s="40" t="s">
        <v>1642</v>
      </c>
      <c r="H575" s="40" t="s">
        <v>27</v>
      </c>
      <c r="I575" s="11"/>
      <c r="J575" s="11"/>
      <c r="K575" s="11" t="s">
        <v>1864</v>
      </c>
      <c r="L575" s="11" t="s">
        <v>1866</v>
      </c>
      <c r="M575" s="41" t="s">
        <v>226</v>
      </c>
      <c r="N575" s="42" t="s">
        <v>570</v>
      </c>
      <c r="O575" s="42" t="s">
        <v>1867</v>
      </c>
      <c r="P575" s="43" t="s">
        <v>1865</v>
      </c>
      <c r="Q575" s="42"/>
      <c r="R575" s="43">
        <v>91001</v>
      </c>
      <c r="S575" s="43" t="s">
        <v>225</v>
      </c>
      <c r="T575" s="44">
        <v>38631</v>
      </c>
    </row>
    <row r="576" spans="1:20" ht="45" hidden="1" customHeight="1" x14ac:dyDescent="0.2">
      <c r="A576" s="42">
        <v>7411</v>
      </c>
      <c r="B576" s="41" t="s">
        <v>1868</v>
      </c>
      <c r="C576" s="119">
        <v>690901005</v>
      </c>
      <c r="D576" s="11" t="s">
        <v>1014</v>
      </c>
      <c r="E576" s="11" t="s">
        <v>1026</v>
      </c>
      <c r="F576" s="40" t="s">
        <v>26</v>
      </c>
      <c r="G576" s="40" t="s">
        <v>1027</v>
      </c>
      <c r="H576" s="40" t="s">
        <v>27</v>
      </c>
      <c r="I576" s="11"/>
      <c r="J576" s="11"/>
      <c r="K576" s="11" t="s">
        <v>1869</v>
      </c>
      <c r="L576" s="11" t="s">
        <v>1870</v>
      </c>
      <c r="M576" s="41" t="s">
        <v>2456</v>
      </c>
      <c r="N576" s="42" t="s">
        <v>1871</v>
      </c>
      <c r="O576" s="42"/>
      <c r="P576" s="43"/>
      <c r="Q576" s="42"/>
      <c r="R576" s="43">
        <v>91001</v>
      </c>
      <c r="S576" s="43" t="s">
        <v>1030</v>
      </c>
      <c r="T576" s="44">
        <v>39912</v>
      </c>
    </row>
    <row r="577" spans="1:20" ht="45" hidden="1" customHeight="1" x14ac:dyDescent="0.2">
      <c r="A577" s="13">
        <v>7482</v>
      </c>
      <c r="B577" s="10" t="s">
        <v>1872</v>
      </c>
      <c r="C577" s="115">
        <v>691413004</v>
      </c>
      <c r="D577" s="7" t="s">
        <v>1014</v>
      </c>
      <c r="E577" s="7" t="s">
        <v>1026</v>
      </c>
      <c r="F577" s="12" t="s">
        <v>26</v>
      </c>
      <c r="G577" s="12" t="s">
        <v>1027</v>
      </c>
      <c r="H577" s="12" t="s">
        <v>27</v>
      </c>
      <c r="I577" s="7"/>
      <c r="J577" s="7"/>
      <c r="K577" s="7" t="s">
        <v>1873</v>
      </c>
      <c r="L577" s="7" t="s">
        <v>2470</v>
      </c>
      <c r="M577" s="10" t="s">
        <v>2454</v>
      </c>
      <c r="N577" s="13"/>
      <c r="O577" s="13" t="s">
        <v>1875</v>
      </c>
      <c r="P577" s="14" t="s">
        <v>1874</v>
      </c>
      <c r="Q577" s="13"/>
      <c r="R577" s="14">
        <v>91001</v>
      </c>
      <c r="S577" s="14" t="s">
        <v>1030</v>
      </c>
      <c r="T577" s="16">
        <v>41495</v>
      </c>
    </row>
    <row r="578" spans="1:20" ht="45" hidden="1" customHeight="1" x14ac:dyDescent="0.2">
      <c r="A578" s="42">
        <v>7270</v>
      </c>
      <c r="B578" s="41" t="s">
        <v>1876</v>
      </c>
      <c r="C578" s="119">
        <v>691301001</v>
      </c>
      <c r="D578" s="11" t="s">
        <v>1014</v>
      </c>
      <c r="E578" s="11" t="s">
        <v>1026</v>
      </c>
      <c r="F578" s="40" t="s">
        <v>26</v>
      </c>
      <c r="G578" s="40" t="s">
        <v>1027</v>
      </c>
      <c r="H578" s="40" t="s">
        <v>27</v>
      </c>
      <c r="I578" s="11"/>
      <c r="J578" s="11"/>
      <c r="K578" s="11" t="s">
        <v>1877</v>
      </c>
      <c r="L578" s="11" t="s">
        <v>1878</v>
      </c>
      <c r="M578" s="41" t="s">
        <v>2457</v>
      </c>
      <c r="N578" s="42" t="s">
        <v>1879</v>
      </c>
      <c r="O578" s="42"/>
      <c r="P578" s="43"/>
      <c r="Q578" s="42"/>
      <c r="R578" s="43">
        <v>91001</v>
      </c>
      <c r="S578" s="43" t="s">
        <v>1030</v>
      </c>
      <c r="T578" s="44">
        <v>38736</v>
      </c>
    </row>
    <row r="579" spans="1:20" ht="45" hidden="1" customHeight="1" x14ac:dyDescent="0.2">
      <c r="A579" s="42">
        <v>7578</v>
      </c>
      <c r="B579" s="41" t="s">
        <v>6087</v>
      </c>
      <c r="C579" s="119">
        <v>692546008</v>
      </c>
      <c r="D579" s="11" t="s">
        <v>1014</v>
      </c>
      <c r="E579" s="11" t="s">
        <v>1300</v>
      </c>
      <c r="F579" s="40" t="s">
        <v>26</v>
      </c>
      <c r="G579" s="40" t="s">
        <v>228</v>
      </c>
      <c r="H579" s="40" t="s">
        <v>27</v>
      </c>
      <c r="I579" s="11"/>
      <c r="J579" s="11"/>
      <c r="K579" s="11" t="s">
        <v>6088</v>
      </c>
      <c r="L579" s="11" t="s">
        <v>6089</v>
      </c>
      <c r="M579" s="41" t="s">
        <v>31</v>
      </c>
      <c r="N579" s="42" t="s">
        <v>443</v>
      </c>
      <c r="O579" s="42" t="s">
        <v>6090</v>
      </c>
      <c r="P579" s="43" t="s">
        <v>6091</v>
      </c>
      <c r="Q579" s="42"/>
      <c r="R579" s="43">
        <v>91001</v>
      </c>
      <c r="S579" s="43" t="s">
        <v>222</v>
      </c>
      <c r="T579" s="44">
        <v>42215</v>
      </c>
    </row>
    <row r="580" spans="1:20" ht="45" hidden="1" customHeight="1" x14ac:dyDescent="0.2">
      <c r="A580" s="42">
        <v>7205</v>
      </c>
      <c r="B580" s="41" t="s">
        <v>1880</v>
      </c>
      <c r="C580" s="119" t="s">
        <v>3379</v>
      </c>
      <c r="D580" s="11" t="s">
        <v>1014</v>
      </c>
      <c r="E580" s="11" t="s">
        <v>1026</v>
      </c>
      <c r="F580" s="40" t="s">
        <v>26</v>
      </c>
      <c r="G580" s="40" t="s">
        <v>1027</v>
      </c>
      <c r="H580" s="40" t="s">
        <v>27</v>
      </c>
      <c r="I580" s="11"/>
      <c r="J580" s="11"/>
      <c r="K580" s="11" t="s">
        <v>1881</v>
      </c>
      <c r="L580" s="11" t="s">
        <v>1882</v>
      </c>
      <c r="M580" s="41" t="s">
        <v>31</v>
      </c>
      <c r="N580" s="42" t="s">
        <v>863</v>
      </c>
      <c r="O580" s="93">
        <v>226784305</v>
      </c>
      <c r="P580" s="94" t="s">
        <v>2511</v>
      </c>
      <c r="Q580" s="42"/>
      <c r="R580" s="43">
        <v>91001</v>
      </c>
      <c r="S580" s="43" t="s">
        <v>1353</v>
      </c>
      <c r="T580" s="44">
        <v>38628</v>
      </c>
    </row>
    <row r="581" spans="1:20" ht="45" hidden="1" customHeight="1" x14ac:dyDescent="0.2">
      <c r="A581" s="42">
        <v>7553</v>
      </c>
      <c r="B581" s="41" t="s">
        <v>1883</v>
      </c>
      <c r="C581" s="119">
        <v>692518004</v>
      </c>
      <c r="D581" s="11" t="s">
        <v>1014</v>
      </c>
      <c r="E581" s="11" t="s">
        <v>227</v>
      </c>
      <c r="F581" s="40" t="s">
        <v>26</v>
      </c>
      <c r="G581" s="40" t="s">
        <v>228</v>
      </c>
      <c r="H581" s="40" t="s">
        <v>27</v>
      </c>
      <c r="I581" s="11"/>
      <c r="J581" s="11"/>
      <c r="K581" s="11" t="s">
        <v>1884</v>
      </c>
      <c r="L581" s="11" t="s">
        <v>1886</v>
      </c>
      <c r="M581" s="41" t="s">
        <v>2452</v>
      </c>
      <c r="N581" s="42" t="s">
        <v>1888</v>
      </c>
      <c r="O581" s="42" t="s">
        <v>1887</v>
      </c>
      <c r="P581" s="43" t="s">
        <v>1885</v>
      </c>
      <c r="Q581" s="42"/>
      <c r="R581" s="43">
        <v>91001</v>
      </c>
      <c r="S581" s="43" t="s">
        <v>1172</v>
      </c>
      <c r="T581" s="44">
        <v>42061</v>
      </c>
    </row>
    <row r="582" spans="1:20" ht="45" hidden="1" customHeight="1" x14ac:dyDescent="0.2">
      <c r="A582" s="42">
        <v>7203</v>
      </c>
      <c r="B582" s="41" t="s">
        <v>1889</v>
      </c>
      <c r="C582" s="119">
        <v>690708000</v>
      </c>
      <c r="D582" s="11" t="s">
        <v>1014</v>
      </c>
      <c r="E582" s="11" t="s">
        <v>1031</v>
      </c>
      <c r="F582" s="40" t="s">
        <v>592</v>
      </c>
      <c r="G582" s="40" t="s">
        <v>1642</v>
      </c>
      <c r="H582" s="40" t="s">
        <v>27</v>
      </c>
      <c r="I582" s="11"/>
      <c r="J582" s="11"/>
      <c r="K582" s="46" t="s">
        <v>1890</v>
      </c>
      <c r="L582" s="11" t="s">
        <v>1891</v>
      </c>
      <c r="M582" s="41" t="s">
        <v>31</v>
      </c>
      <c r="N582" s="42" t="s">
        <v>1892</v>
      </c>
      <c r="O582" s="42" t="s">
        <v>2617</v>
      </c>
      <c r="P582" s="43" t="s">
        <v>2618</v>
      </c>
      <c r="Q582" s="42"/>
      <c r="R582" s="43">
        <v>91001</v>
      </c>
      <c r="S582" s="43" t="s">
        <v>1049</v>
      </c>
      <c r="T582" s="44">
        <v>38628</v>
      </c>
    </row>
    <row r="583" spans="1:20" ht="45" hidden="1" customHeight="1" x14ac:dyDescent="0.2">
      <c r="A583" s="42">
        <v>7451</v>
      </c>
      <c r="B583" s="41" t="s">
        <v>1893</v>
      </c>
      <c r="C583" s="119">
        <v>691408000</v>
      </c>
      <c r="D583" s="11" t="s">
        <v>8050</v>
      </c>
      <c r="E583" s="11" t="s">
        <v>1026</v>
      </c>
      <c r="F583" s="40" t="s">
        <v>26</v>
      </c>
      <c r="G583" s="40" t="s">
        <v>1027</v>
      </c>
      <c r="H583" s="40" t="s">
        <v>27</v>
      </c>
      <c r="I583" s="11"/>
      <c r="J583" s="11"/>
      <c r="K583" s="11" t="s">
        <v>1894</v>
      </c>
      <c r="L583" s="11" t="s">
        <v>2471</v>
      </c>
      <c r="M583" s="41" t="s">
        <v>2454</v>
      </c>
      <c r="N583" s="42" t="s">
        <v>1896</v>
      </c>
      <c r="O583" s="42" t="s">
        <v>2554</v>
      </c>
      <c r="P583" s="43" t="s">
        <v>1895</v>
      </c>
      <c r="Q583" s="42"/>
      <c r="R583" s="43">
        <v>91001</v>
      </c>
      <c r="S583" s="43" t="s">
        <v>1030</v>
      </c>
      <c r="T583" s="44">
        <v>40764</v>
      </c>
    </row>
    <row r="584" spans="1:20" ht="45" hidden="1" customHeight="1" x14ac:dyDescent="0.2">
      <c r="A584" s="113">
        <v>7356</v>
      </c>
      <c r="B584" s="10" t="s">
        <v>8051</v>
      </c>
      <c r="C584" s="115">
        <v>692102002</v>
      </c>
      <c r="D584" s="7" t="s">
        <v>8050</v>
      </c>
      <c r="E584" s="7" t="s">
        <v>8052</v>
      </c>
      <c r="F584" s="12" t="s">
        <v>592</v>
      </c>
      <c r="G584" s="40" t="s">
        <v>1027</v>
      </c>
      <c r="H584" s="12" t="s">
        <v>27</v>
      </c>
      <c r="I584" s="7"/>
      <c r="J584" s="7"/>
      <c r="K584" s="7" t="s">
        <v>8053</v>
      </c>
      <c r="L584" s="7" t="s">
        <v>8054</v>
      </c>
      <c r="M584" s="10" t="s">
        <v>2452</v>
      </c>
      <c r="N584" s="13" t="s">
        <v>3325</v>
      </c>
      <c r="O584" s="13" t="s">
        <v>8055</v>
      </c>
      <c r="P584" s="14"/>
      <c r="Q584" s="13"/>
      <c r="R584" s="14" t="s">
        <v>8056</v>
      </c>
      <c r="S584" s="14" t="s">
        <v>8057</v>
      </c>
      <c r="T584" s="16">
        <v>39212</v>
      </c>
    </row>
    <row r="585" spans="1:20" ht="45" hidden="1" customHeight="1" x14ac:dyDescent="0.2">
      <c r="A585" s="42">
        <v>7211</v>
      </c>
      <c r="B585" s="41" t="s">
        <v>1901</v>
      </c>
      <c r="C585" s="119">
        <v>690731002</v>
      </c>
      <c r="D585" s="11" t="s">
        <v>1014</v>
      </c>
      <c r="E585" s="11" t="s">
        <v>227</v>
      </c>
      <c r="F585" s="40" t="s">
        <v>26</v>
      </c>
      <c r="G585" s="40" t="s">
        <v>228</v>
      </c>
      <c r="H585" s="11" t="s">
        <v>1533</v>
      </c>
      <c r="I585" s="11"/>
      <c r="J585" s="11"/>
      <c r="K585" s="11" t="s">
        <v>1903</v>
      </c>
      <c r="L585" s="40" t="s">
        <v>1902</v>
      </c>
      <c r="M585" s="11" t="s">
        <v>31</v>
      </c>
      <c r="N585" s="42" t="s">
        <v>2621</v>
      </c>
      <c r="O585" s="42" t="s">
        <v>2622</v>
      </c>
      <c r="P585" s="43" t="s">
        <v>2623</v>
      </c>
      <c r="Q585" s="42"/>
      <c r="R585" s="43">
        <v>91001</v>
      </c>
      <c r="S585" s="43" t="s">
        <v>1030</v>
      </c>
      <c r="T585" s="44">
        <v>38656</v>
      </c>
    </row>
    <row r="586" spans="1:20" ht="45" hidden="1" customHeight="1" x14ac:dyDescent="0.2">
      <c r="A586" s="13">
        <v>7180</v>
      </c>
      <c r="B586" s="10" t="s">
        <v>1904</v>
      </c>
      <c r="C586" s="115">
        <v>692525000</v>
      </c>
      <c r="D586" s="7" t="s">
        <v>1014</v>
      </c>
      <c r="E586" s="7" t="s">
        <v>1026</v>
      </c>
      <c r="F586" s="12" t="s">
        <v>26</v>
      </c>
      <c r="G586" s="12" t="s">
        <v>1027</v>
      </c>
      <c r="H586" s="12" t="s">
        <v>1533</v>
      </c>
      <c r="I586" s="7"/>
      <c r="J586" s="7"/>
      <c r="K586" s="7" t="s">
        <v>1905</v>
      </c>
      <c r="L586" s="7" t="s">
        <v>1907</v>
      </c>
      <c r="M586" s="10" t="s">
        <v>2453</v>
      </c>
      <c r="N586" s="13" t="s">
        <v>1909</v>
      </c>
      <c r="O586" s="13" t="s">
        <v>1908</v>
      </c>
      <c r="P586" s="14" t="s">
        <v>1906</v>
      </c>
      <c r="Q586" s="13"/>
      <c r="R586" s="14">
        <v>91001</v>
      </c>
      <c r="S586" s="14" t="s">
        <v>1910</v>
      </c>
      <c r="T586" s="16">
        <v>38553</v>
      </c>
    </row>
    <row r="587" spans="1:20" ht="45" hidden="1" customHeight="1" x14ac:dyDescent="0.2">
      <c r="A587" s="42">
        <v>7243</v>
      </c>
      <c r="B587" s="41" t="s">
        <v>1911</v>
      </c>
      <c r="C587" s="119">
        <v>692648005</v>
      </c>
      <c r="D587" s="11" t="s">
        <v>1014</v>
      </c>
      <c r="E587" s="11" t="s">
        <v>1026</v>
      </c>
      <c r="F587" s="40" t="s">
        <v>26</v>
      </c>
      <c r="G587" s="40" t="s">
        <v>1027</v>
      </c>
      <c r="H587" s="40" t="s">
        <v>27</v>
      </c>
      <c r="I587" s="11"/>
      <c r="J587" s="11"/>
      <c r="K587" s="11" t="s">
        <v>1912</v>
      </c>
      <c r="L587" s="11" t="s">
        <v>1913</v>
      </c>
      <c r="M587" s="41" t="s">
        <v>133</v>
      </c>
      <c r="N587" s="42" t="s">
        <v>1915</v>
      </c>
      <c r="O587" s="42" t="s">
        <v>1914</v>
      </c>
      <c r="P587" s="43"/>
      <c r="Q587" s="42"/>
      <c r="R587" s="43">
        <v>91001</v>
      </c>
      <c r="S587" s="43" t="s">
        <v>1030</v>
      </c>
      <c r="T587" s="44">
        <v>38722</v>
      </c>
    </row>
    <row r="588" spans="1:20" ht="45" hidden="1" customHeight="1" x14ac:dyDescent="0.2">
      <c r="A588" s="42">
        <v>7592</v>
      </c>
      <c r="B588" s="41" t="s">
        <v>1916</v>
      </c>
      <c r="C588" s="119">
        <v>692645006</v>
      </c>
      <c r="D588" s="11" t="s">
        <v>1014</v>
      </c>
      <c r="E588" s="11" t="s">
        <v>227</v>
      </c>
      <c r="F588" s="40" t="s">
        <v>26</v>
      </c>
      <c r="G588" s="40" t="s">
        <v>228</v>
      </c>
      <c r="H588" s="40" t="s">
        <v>27</v>
      </c>
      <c r="I588" s="11"/>
      <c r="J588" s="11"/>
      <c r="K588" s="11" t="s">
        <v>1917</v>
      </c>
      <c r="L588" s="11" t="s">
        <v>1918</v>
      </c>
      <c r="M588" s="41" t="s">
        <v>2457</v>
      </c>
      <c r="N588" s="42" t="s">
        <v>1920</v>
      </c>
      <c r="O588" s="42" t="s">
        <v>2568</v>
      </c>
      <c r="P588" s="43" t="s">
        <v>1919</v>
      </c>
      <c r="Q588" s="42"/>
      <c r="R588" s="43">
        <v>91001</v>
      </c>
      <c r="S588" s="43" t="s">
        <v>222</v>
      </c>
      <c r="T588" s="44">
        <v>42397</v>
      </c>
    </row>
    <row r="589" spans="1:20" ht="45" hidden="1" customHeight="1" x14ac:dyDescent="0.2">
      <c r="A589" s="13">
        <v>7264</v>
      </c>
      <c r="B589" s="10" t="s">
        <v>1921</v>
      </c>
      <c r="C589" s="115">
        <v>691702006</v>
      </c>
      <c r="D589" s="7" t="s">
        <v>1014</v>
      </c>
      <c r="E589" s="7" t="s">
        <v>1026</v>
      </c>
      <c r="F589" s="12" t="s">
        <v>26</v>
      </c>
      <c r="G589" s="12" t="s">
        <v>1027</v>
      </c>
      <c r="H589" s="12" t="s">
        <v>27</v>
      </c>
      <c r="I589" s="7"/>
      <c r="J589" s="7"/>
      <c r="K589" s="7" t="s">
        <v>1922</v>
      </c>
      <c r="L589" s="7" t="s">
        <v>1923</v>
      </c>
      <c r="M589" s="10" t="s">
        <v>133</v>
      </c>
      <c r="N589" s="13" t="s">
        <v>1924</v>
      </c>
      <c r="O589" s="13"/>
      <c r="P589" s="14"/>
      <c r="Q589" s="13"/>
      <c r="R589" s="7">
        <v>91001</v>
      </c>
      <c r="S589" s="14" t="s">
        <v>1030</v>
      </c>
      <c r="T589" s="16">
        <v>38735</v>
      </c>
    </row>
    <row r="590" spans="1:20" ht="45" hidden="1" customHeight="1" x14ac:dyDescent="0.2">
      <c r="A590" s="42">
        <v>7254</v>
      </c>
      <c r="B590" s="41" t="s">
        <v>6092</v>
      </c>
      <c r="C590" s="119">
        <v>690906007</v>
      </c>
      <c r="D590" s="11" t="s">
        <v>1014</v>
      </c>
      <c r="E590" s="11" t="s">
        <v>1026</v>
      </c>
      <c r="F590" s="40" t="s">
        <v>26</v>
      </c>
      <c r="G590" s="40" t="s">
        <v>1027</v>
      </c>
      <c r="H590" s="40" t="s">
        <v>27</v>
      </c>
      <c r="I590" s="11"/>
      <c r="J590" s="11"/>
      <c r="K590" s="11" t="s">
        <v>6093</v>
      </c>
      <c r="L590" s="11" t="s">
        <v>6094</v>
      </c>
      <c r="M590" s="41" t="s">
        <v>2456</v>
      </c>
      <c r="N590" s="42" t="s">
        <v>6095</v>
      </c>
      <c r="O590" s="42" t="s">
        <v>6096</v>
      </c>
      <c r="P590" s="43"/>
      <c r="Q590" s="42"/>
      <c r="R590" s="43" t="s">
        <v>6095</v>
      </c>
      <c r="S590" s="43" t="s">
        <v>1049</v>
      </c>
      <c r="T590" s="44">
        <v>38729</v>
      </c>
    </row>
    <row r="591" spans="1:20" ht="45" hidden="1" customHeight="1" x14ac:dyDescent="0.2">
      <c r="A591" s="42">
        <v>7536</v>
      </c>
      <c r="B591" s="41" t="s">
        <v>1925</v>
      </c>
      <c r="C591" s="119">
        <v>691514005</v>
      </c>
      <c r="D591" s="11" t="s">
        <v>1014</v>
      </c>
      <c r="E591" s="11" t="s">
        <v>227</v>
      </c>
      <c r="F591" s="40" t="s">
        <v>26</v>
      </c>
      <c r="G591" s="40" t="s">
        <v>228</v>
      </c>
      <c r="H591" s="40" t="s">
        <v>27</v>
      </c>
      <c r="I591" s="11"/>
      <c r="J591" s="11"/>
      <c r="K591" s="11" t="s">
        <v>1926</v>
      </c>
      <c r="L591" s="11" t="s">
        <v>1927</v>
      </c>
      <c r="M591" s="41" t="s">
        <v>133</v>
      </c>
      <c r="N591" s="42" t="s">
        <v>1928</v>
      </c>
      <c r="O591" s="42" t="s">
        <v>2619</v>
      </c>
      <c r="P591" s="43" t="s">
        <v>2620</v>
      </c>
      <c r="Q591" s="42"/>
      <c r="R591" s="43">
        <v>91001</v>
      </c>
      <c r="S591" s="43" t="s">
        <v>222</v>
      </c>
      <c r="T591" s="44">
        <v>42053</v>
      </c>
    </row>
    <row r="592" spans="1:20" ht="45" hidden="1" customHeight="1" x14ac:dyDescent="0.2">
      <c r="A592" s="42">
        <v>7572</v>
      </c>
      <c r="B592" s="41" t="s">
        <v>1929</v>
      </c>
      <c r="C592" s="119">
        <v>690510006</v>
      </c>
      <c r="D592" s="11" t="s">
        <v>1014</v>
      </c>
      <c r="E592" s="11" t="s">
        <v>1300</v>
      </c>
      <c r="F592" s="40" t="s">
        <v>26</v>
      </c>
      <c r="G592" s="40" t="s">
        <v>228</v>
      </c>
      <c r="H592" s="40" t="s">
        <v>27</v>
      </c>
      <c r="I592" s="11"/>
      <c r="J592" s="11"/>
      <c r="K592" s="11" t="s">
        <v>1930</v>
      </c>
      <c r="L592" s="11" t="s">
        <v>2542</v>
      </c>
      <c r="M592" s="41" t="s">
        <v>226</v>
      </c>
      <c r="N592" s="42" t="s">
        <v>1932</v>
      </c>
      <c r="O592" s="42" t="s">
        <v>2543</v>
      </c>
      <c r="P592" s="43" t="s">
        <v>1931</v>
      </c>
      <c r="Q592" s="42"/>
      <c r="R592" s="43">
        <v>91001</v>
      </c>
      <c r="S592" s="43" t="s">
        <v>222</v>
      </c>
      <c r="T592" s="44">
        <v>42195</v>
      </c>
    </row>
    <row r="593" spans="1:20" ht="45" hidden="1" customHeight="1" x14ac:dyDescent="0.2">
      <c r="A593" s="42">
        <v>7475</v>
      </c>
      <c r="B593" s="41" t="s">
        <v>1933</v>
      </c>
      <c r="C593" s="119">
        <v>690701006</v>
      </c>
      <c r="D593" s="11" t="s">
        <v>1014</v>
      </c>
      <c r="E593" s="11" t="s">
        <v>1026</v>
      </c>
      <c r="F593" s="40" t="s">
        <v>26</v>
      </c>
      <c r="G593" s="40" t="s">
        <v>1027</v>
      </c>
      <c r="H593" s="40" t="s">
        <v>27</v>
      </c>
      <c r="I593" s="11"/>
      <c r="J593" s="11"/>
      <c r="K593" s="11" t="s">
        <v>1934</v>
      </c>
      <c r="L593" s="11" t="s">
        <v>1936</v>
      </c>
      <c r="M593" s="41" t="s">
        <v>31</v>
      </c>
      <c r="N593" s="42" t="s">
        <v>271</v>
      </c>
      <c r="O593" s="42" t="s">
        <v>1937</v>
      </c>
      <c r="P593" s="43" t="s">
        <v>1935</v>
      </c>
      <c r="Q593" s="42"/>
      <c r="R593" s="43">
        <v>91001</v>
      </c>
      <c r="S593" s="43" t="s">
        <v>1033</v>
      </c>
      <c r="T593" s="44">
        <v>41361</v>
      </c>
    </row>
    <row r="594" spans="1:20" ht="45" hidden="1" customHeight="1" x14ac:dyDescent="0.2">
      <c r="A594" s="42">
        <v>7256</v>
      </c>
      <c r="B594" s="41" t="s">
        <v>1938</v>
      </c>
      <c r="C594" s="119">
        <v>692539001</v>
      </c>
      <c r="D594" s="11" t="s">
        <v>1014</v>
      </c>
      <c r="E594" s="11" t="s">
        <v>1026</v>
      </c>
      <c r="F594" s="40" t="s">
        <v>26</v>
      </c>
      <c r="G594" s="40" t="s">
        <v>1027</v>
      </c>
      <c r="H594" s="40" t="s">
        <v>27</v>
      </c>
      <c r="I594" s="11"/>
      <c r="J594" s="11"/>
      <c r="K594" s="11" t="s">
        <v>1939</v>
      </c>
      <c r="L594" s="11" t="s">
        <v>1940</v>
      </c>
      <c r="M594" s="41" t="s">
        <v>31</v>
      </c>
      <c r="N594" s="42" t="s">
        <v>1942</v>
      </c>
      <c r="O594" s="42" t="s">
        <v>1941</v>
      </c>
      <c r="P594" s="43"/>
      <c r="Q594" s="42"/>
      <c r="R594" s="43">
        <v>91001</v>
      </c>
      <c r="S594" s="43" t="s">
        <v>1033</v>
      </c>
      <c r="T594" s="44">
        <v>38729</v>
      </c>
    </row>
    <row r="595" spans="1:20" ht="45" hidden="1" customHeight="1" x14ac:dyDescent="0.2">
      <c r="A595" s="42">
        <v>7315</v>
      </c>
      <c r="B595" s="41" t="s">
        <v>6097</v>
      </c>
      <c r="C595" s="119" t="s">
        <v>8029</v>
      </c>
      <c r="D595" s="11" t="s">
        <v>1014</v>
      </c>
      <c r="E595" s="11" t="s">
        <v>1031</v>
      </c>
      <c r="F595" s="40" t="s">
        <v>592</v>
      </c>
      <c r="G595" s="40" t="s">
        <v>1032</v>
      </c>
      <c r="H595" s="40" t="s">
        <v>27</v>
      </c>
      <c r="I595" s="11"/>
      <c r="J595" s="11"/>
      <c r="K595" s="11" t="s">
        <v>6098</v>
      </c>
      <c r="L595" s="11" t="s">
        <v>6099</v>
      </c>
      <c r="M595" s="41" t="s">
        <v>2456</v>
      </c>
      <c r="N595" s="42" t="s">
        <v>6100</v>
      </c>
      <c r="O595" s="42"/>
      <c r="P595" s="43"/>
      <c r="Q595" s="42"/>
      <c r="R595" s="43">
        <v>91001</v>
      </c>
      <c r="S595" s="43" t="s">
        <v>6101</v>
      </c>
      <c r="T595" s="44">
        <v>38803</v>
      </c>
    </row>
    <row r="596" spans="1:20" ht="45" hidden="1" customHeight="1" x14ac:dyDescent="0.2">
      <c r="A596" s="13">
        <v>7430</v>
      </c>
      <c r="B596" s="7" t="s">
        <v>6102</v>
      </c>
      <c r="C596" s="115">
        <v>692532007</v>
      </c>
      <c r="D596" s="7" t="s">
        <v>5889</v>
      </c>
      <c r="E596" s="7" t="s">
        <v>227</v>
      </c>
      <c r="F596" s="12" t="s">
        <v>26</v>
      </c>
      <c r="G596" s="12" t="s">
        <v>228</v>
      </c>
      <c r="H596" s="12" t="s">
        <v>27</v>
      </c>
      <c r="I596" s="7"/>
      <c r="J596" s="7"/>
      <c r="K596" s="7" t="s">
        <v>6103</v>
      </c>
      <c r="L596" s="7" t="s">
        <v>6104</v>
      </c>
      <c r="M596" s="10" t="s">
        <v>2453</v>
      </c>
      <c r="N596" s="13" t="s">
        <v>6105</v>
      </c>
      <c r="O596" s="13"/>
      <c r="P596" s="14" t="s">
        <v>6106</v>
      </c>
      <c r="Q596" s="13"/>
      <c r="R596" s="14" t="s">
        <v>5894</v>
      </c>
      <c r="S596" s="14" t="s">
        <v>6107</v>
      </c>
      <c r="T596" s="16">
        <v>40374</v>
      </c>
    </row>
    <row r="597" spans="1:20" ht="45" hidden="1" customHeight="1" x14ac:dyDescent="0.2">
      <c r="A597" s="13">
        <v>7204</v>
      </c>
      <c r="B597" s="10" t="s">
        <v>1943</v>
      </c>
      <c r="C597" s="115">
        <v>690718006</v>
      </c>
      <c r="D597" s="7" t="s">
        <v>1014</v>
      </c>
      <c r="E597" s="7" t="s">
        <v>1026</v>
      </c>
      <c r="F597" s="12" t="s">
        <v>26</v>
      </c>
      <c r="G597" s="12" t="s">
        <v>1027</v>
      </c>
      <c r="H597" s="12" t="s">
        <v>27</v>
      </c>
      <c r="I597" s="7"/>
      <c r="J597" s="7"/>
      <c r="K597" s="7" t="s">
        <v>1944</v>
      </c>
      <c r="L597" s="7" t="s">
        <v>1945</v>
      </c>
      <c r="M597" s="10" t="s">
        <v>31</v>
      </c>
      <c r="N597" s="13" t="s">
        <v>389</v>
      </c>
      <c r="O597" s="30" t="s">
        <v>2615</v>
      </c>
      <c r="P597" s="15" t="s">
        <v>2616</v>
      </c>
      <c r="Q597" s="13"/>
      <c r="R597" s="14">
        <v>91001</v>
      </c>
      <c r="S597" s="14" t="s">
        <v>1049</v>
      </c>
      <c r="T597" s="16">
        <v>38628</v>
      </c>
    </row>
    <row r="598" spans="1:20" ht="45" hidden="1" customHeight="1" x14ac:dyDescent="0.2">
      <c r="A598" s="42">
        <v>7147</v>
      </c>
      <c r="B598" s="41" t="s">
        <v>1946</v>
      </c>
      <c r="C598" s="119">
        <v>691104001</v>
      </c>
      <c r="D598" s="11" t="s">
        <v>1014</v>
      </c>
      <c r="E598" s="11" t="s">
        <v>1026</v>
      </c>
      <c r="F598" s="40" t="s">
        <v>26</v>
      </c>
      <c r="G598" s="40" t="s">
        <v>1109</v>
      </c>
      <c r="H598" s="40" t="s">
        <v>27</v>
      </c>
      <c r="I598" s="11"/>
      <c r="J598" s="11"/>
      <c r="K598" s="11" t="s">
        <v>1947</v>
      </c>
      <c r="L598" s="11" t="s">
        <v>1948</v>
      </c>
      <c r="M598" s="41" t="s">
        <v>2457</v>
      </c>
      <c r="N598" s="42" t="s">
        <v>1949</v>
      </c>
      <c r="O598" s="42" t="s">
        <v>2546</v>
      </c>
      <c r="P598" s="43" t="s">
        <v>2547</v>
      </c>
      <c r="Q598" s="42"/>
      <c r="R598" s="43">
        <v>91001</v>
      </c>
      <c r="S598" s="43" t="s">
        <v>222</v>
      </c>
      <c r="T598" s="44">
        <v>38287</v>
      </c>
    </row>
    <row r="599" spans="1:20" ht="45" hidden="1" customHeight="1" x14ac:dyDescent="0.2">
      <c r="A599" s="42">
        <v>7050</v>
      </c>
      <c r="B599" s="41" t="s">
        <v>1950</v>
      </c>
      <c r="C599" s="119">
        <v>691508005</v>
      </c>
      <c r="D599" s="11" t="s">
        <v>1014</v>
      </c>
      <c r="E599" s="11" t="s">
        <v>1026</v>
      </c>
      <c r="F599" s="40" t="s">
        <v>26</v>
      </c>
      <c r="G599" s="40" t="s">
        <v>1027</v>
      </c>
      <c r="H599" s="40" t="s">
        <v>27</v>
      </c>
      <c r="I599" s="11"/>
      <c r="J599" s="11"/>
      <c r="K599" s="11" t="s">
        <v>1951</v>
      </c>
      <c r="L599" s="11" t="s">
        <v>1952</v>
      </c>
      <c r="M599" s="41" t="s">
        <v>133</v>
      </c>
      <c r="N599" s="42" t="s">
        <v>1953</v>
      </c>
      <c r="O599" s="42" t="s">
        <v>2781</v>
      </c>
      <c r="P599" s="43" t="s">
        <v>2782</v>
      </c>
      <c r="Q599" s="42"/>
      <c r="R599" s="43">
        <v>91001</v>
      </c>
      <c r="S599" s="43" t="s">
        <v>1030</v>
      </c>
      <c r="T599" s="44">
        <v>37970</v>
      </c>
    </row>
    <row r="600" spans="1:20" ht="45" hidden="1" customHeight="1" x14ac:dyDescent="0.2">
      <c r="A600" s="42">
        <v>7280</v>
      </c>
      <c r="B600" s="41" t="s">
        <v>1954</v>
      </c>
      <c r="C600" s="119">
        <v>690205009</v>
      </c>
      <c r="D600" s="11" t="s">
        <v>1014</v>
      </c>
      <c r="E600" s="11" t="s">
        <v>1026</v>
      </c>
      <c r="F600" s="40" t="s">
        <v>26</v>
      </c>
      <c r="G600" s="40" t="s">
        <v>1027</v>
      </c>
      <c r="H600" s="40" t="s">
        <v>27</v>
      </c>
      <c r="I600" s="11"/>
      <c r="J600" s="11"/>
      <c r="K600" s="11" t="s">
        <v>1955</v>
      </c>
      <c r="L600" s="11" t="s">
        <v>1956</v>
      </c>
      <c r="M600" s="41" t="s">
        <v>310</v>
      </c>
      <c r="N600" s="42" t="s">
        <v>1957</v>
      </c>
      <c r="O600" s="41" t="s">
        <v>2566</v>
      </c>
      <c r="P600" s="43" t="s">
        <v>2567</v>
      </c>
      <c r="Q600" s="42"/>
      <c r="R600" s="43">
        <v>91001</v>
      </c>
      <c r="S600" s="43" t="s">
        <v>1030</v>
      </c>
      <c r="T600" s="44">
        <v>38737</v>
      </c>
    </row>
    <row r="601" spans="1:20" ht="45" hidden="1" customHeight="1" x14ac:dyDescent="0.2">
      <c r="A601" s="42">
        <v>7057</v>
      </c>
      <c r="B601" s="41" t="s">
        <v>1958</v>
      </c>
      <c r="C601" s="119">
        <v>691907007</v>
      </c>
      <c r="D601" s="11" t="s">
        <v>1014</v>
      </c>
      <c r="E601" s="11" t="s">
        <v>1026</v>
      </c>
      <c r="F601" s="40" t="s">
        <v>26</v>
      </c>
      <c r="G601" s="40" t="s">
        <v>1027</v>
      </c>
      <c r="H601" s="40" t="s">
        <v>27</v>
      </c>
      <c r="I601" s="11"/>
      <c r="J601" s="11"/>
      <c r="K601" s="11" t="s">
        <v>1959</v>
      </c>
      <c r="L601" s="11" t="s">
        <v>1960</v>
      </c>
      <c r="M601" s="41" t="s">
        <v>32</v>
      </c>
      <c r="N601" s="42" t="s">
        <v>1961</v>
      </c>
      <c r="O601" s="42">
        <v>452973427</v>
      </c>
      <c r="P601" s="43" t="s">
        <v>2766</v>
      </c>
      <c r="Q601" s="42"/>
      <c r="R601" s="43">
        <v>91001</v>
      </c>
      <c r="S601" s="43" t="s">
        <v>1030</v>
      </c>
      <c r="T601" s="44">
        <v>37970</v>
      </c>
    </row>
    <row r="602" spans="1:20" ht="45" hidden="1" customHeight="1" x14ac:dyDescent="0.2">
      <c r="A602" s="13">
        <v>7258</v>
      </c>
      <c r="B602" s="10" t="s">
        <v>6108</v>
      </c>
      <c r="C602" s="115">
        <v>691003000</v>
      </c>
      <c r="D602" s="7" t="s">
        <v>1014</v>
      </c>
      <c r="E602" s="7" t="s">
        <v>1031</v>
      </c>
      <c r="F602" s="12" t="s">
        <v>592</v>
      </c>
      <c r="G602" s="12" t="s">
        <v>1032</v>
      </c>
      <c r="H602" s="12" t="s">
        <v>27</v>
      </c>
      <c r="I602" s="7"/>
      <c r="J602" s="7"/>
      <c r="K602" s="7" t="s">
        <v>6109</v>
      </c>
      <c r="L602" s="7" t="s">
        <v>6110</v>
      </c>
      <c r="M602" s="10" t="s">
        <v>2457</v>
      </c>
      <c r="N602" s="13" t="s">
        <v>6111</v>
      </c>
      <c r="O602" s="13"/>
      <c r="P602" s="14"/>
      <c r="Q602" s="13"/>
      <c r="R602" s="14">
        <v>91001</v>
      </c>
      <c r="S602" s="14" t="s">
        <v>6112</v>
      </c>
      <c r="T602" s="16">
        <v>38729</v>
      </c>
    </row>
    <row r="603" spans="1:20" ht="45" hidden="1" customHeight="1" x14ac:dyDescent="0.2">
      <c r="A603" s="42">
        <v>7296</v>
      </c>
      <c r="B603" s="41" t="s">
        <v>1962</v>
      </c>
      <c r="C603" s="119">
        <v>692521005</v>
      </c>
      <c r="D603" s="11" t="s">
        <v>1014</v>
      </c>
      <c r="E603" s="11" t="s">
        <v>227</v>
      </c>
      <c r="F603" s="40" t="s">
        <v>26</v>
      </c>
      <c r="G603" s="40" t="s">
        <v>228</v>
      </c>
      <c r="H603" s="40" t="s">
        <v>27</v>
      </c>
      <c r="I603" s="11"/>
      <c r="J603" s="11"/>
      <c r="K603" s="11" t="s">
        <v>2559</v>
      </c>
      <c r="L603" s="11" t="s">
        <v>1964</v>
      </c>
      <c r="M603" s="41" t="s">
        <v>32</v>
      </c>
      <c r="N603" s="42" t="s">
        <v>1963</v>
      </c>
      <c r="O603" s="42" t="s">
        <v>2560</v>
      </c>
      <c r="P603" s="43" t="s">
        <v>2561</v>
      </c>
      <c r="Q603" s="42"/>
      <c r="R603" s="43">
        <v>91001</v>
      </c>
      <c r="S603" s="43" t="s">
        <v>1965</v>
      </c>
      <c r="T603" s="44">
        <v>38755</v>
      </c>
    </row>
    <row r="604" spans="1:20" ht="45" hidden="1" customHeight="1" x14ac:dyDescent="0.2">
      <c r="A604" s="42">
        <v>7548</v>
      </c>
      <c r="B604" s="41" t="s">
        <v>1966</v>
      </c>
      <c r="C604" s="119">
        <v>690304007</v>
      </c>
      <c r="D604" s="11" t="s">
        <v>1014</v>
      </c>
      <c r="E604" s="11" t="s">
        <v>227</v>
      </c>
      <c r="F604" s="40" t="s">
        <v>227</v>
      </c>
      <c r="G604" s="40" t="s">
        <v>228</v>
      </c>
      <c r="H604" s="40" t="s">
        <v>27</v>
      </c>
      <c r="I604" s="11"/>
      <c r="J604" s="11"/>
      <c r="K604" s="11" t="s">
        <v>2778</v>
      </c>
      <c r="L604" s="11" t="s">
        <v>1968</v>
      </c>
      <c r="M604" s="41" t="s">
        <v>2453</v>
      </c>
      <c r="N604" s="42" t="s">
        <v>688</v>
      </c>
      <c r="O604" s="42" t="s">
        <v>2779</v>
      </c>
      <c r="P604" s="43" t="s">
        <v>1967</v>
      </c>
      <c r="Q604" s="42"/>
      <c r="R604" s="43">
        <v>91001</v>
      </c>
      <c r="S604" s="43" t="s">
        <v>222</v>
      </c>
      <c r="T604" s="44">
        <v>42059</v>
      </c>
    </row>
    <row r="605" spans="1:20" ht="45" hidden="1" customHeight="1" x14ac:dyDescent="0.2">
      <c r="A605" s="13">
        <v>7543</v>
      </c>
      <c r="B605" s="10" t="s">
        <v>1969</v>
      </c>
      <c r="C605" s="115">
        <v>690716003</v>
      </c>
      <c r="D605" s="7" t="s">
        <v>1014</v>
      </c>
      <c r="E605" s="7" t="s">
        <v>227</v>
      </c>
      <c r="F605" s="12" t="s">
        <v>26</v>
      </c>
      <c r="G605" s="12" t="s">
        <v>228</v>
      </c>
      <c r="H605" s="12" t="s">
        <v>27</v>
      </c>
      <c r="I605" s="7"/>
      <c r="J605" s="7"/>
      <c r="K605" s="7" t="s">
        <v>1970</v>
      </c>
      <c r="L605" s="7" t="s">
        <v>1972</v>
      </c>
      <c r="M605" s="10" t="s">
        <v>31</v>
      </c>
      <c r="N605" s="13" t="s">
        <v>1974</v>
      </c>
      <c r="O605" s="13" t="s">
        <v>1973</v>
      </c>
      <c r="P605" s="14" t="s">
        <v>1971</v>
      </c>
      <c r="Q605" s="13"/>
      <c r="R605" s="14">
        <v>91001</v>
      </c>
      <c r="S605" s="14" t="s">
        <v>222</v>
      </c>
      <c r="T605" s="16">
        <v>42058</v>
      </c>
    </row>
    <row r="606" spans="1:20" ht="45" hidden="1" customHeight="1" x14ac:dyDescent="0.2">
      <c r="A606" s="42">
        <v>7303</v>
      </c>
      <c r="B606" s="41" t="s">
        <v>1975</v>
      </c>
      <c r="C606" s="119">
        <v>691607003</v>
      </c>
      <c r="D606" s="11" t="s">
        <v>1014</v>
      </c>
      <c r="E606" s="11" t="s">
        <v>227</v>
      </c>
      <c r="F606" s="40" t="s">
        <v>26</v>
      </c>
      <c r="G606" s="40" t="s">
        <v>228</v>
      </c>
      <c r="H606" s="40" t="s">
        <v>27</v>
      </c>
      <c r="I606" s="11"/>
      <c r="J606" s="11"/>
      <c r="K606" s="11" t="s">
        <v>1976</v>
      </c>
      <c r="L606" s="11" t="s">
        <v>1978</v>
      </c>
      <c r="M606" s="41" t="s">
        <v>133</v>
      </c>
      <c r="N606" s="42" t="s">
        <v>1980</v>
      </c>
      <c r="O606" s="42" t="s">
        <v>1979</v>
      </c>
      <c r="P606" s="43" t="s">
        <v>1977</v>
      </c>
      <c r="Q606" s="42"/>
      <c r="R606" s="43">
        <v>91001</v>
      </c>
      <c r="S606" s="11" t="s">
        <v>1033</v>
      </c>
      <c r="T606" s="44">
        <v>38765</v>
      </c>
    </row>
    <row r="607" spans="1:20" ht="45" hidden="1" customHeight="1" x14ac:dyDescent="0.2">
      <c r="A607" s="13">
        <v>7560</v>
      </c>
      <c r="B607" s="10" t="s">
        <v>1981</v>
      </c>
      <c r="C607" s="115">
        <v>690201003</v>
      </c>
      <c r="D607" s="7" t="s">
        <v>1014</v>
      </c>
      <c r="E607" s="7" t="s">
        <v>227</v>
      </c>
      <c r="F607" s="12" t="s">
        <v>26</v>
      </c>
      <c r="G607" s="12" t="s">
        <v>228</v>
      </c>
      <c r="H607" s="12" t="s">
        <v>27</v>
      </c>
      <c r="I607" s="7"/>
      <c r="J607" s="7"/>
      <c r="K607" s="7" t="s">
        <v>1982</v>
      </c>
      <c r="L607" s="7" t="s">
        <v>1984</v>
      </c>
      <c r="M607" s="10" t="s">
        <v>2453</v>
      </c>
      <c r="N607" s="13" t="s">
        <v>1986</v>
      </c>
      <c r="O607" s="13" t="s">
        <v>1985</v>
      </c>
      <c r="P607" s="14" t="s">
        <v>1983</v>
      </c>
      <c r="Q607" s="13"/>
      <c r="R607" s="14">
        <v>91001</v>
      </c>
      <c r="S607" s="14" t="s">
        <v>222</v>
      </c>
      <c r="T607" s="16">
        <v>42087</v>
      </c>
    </row>
    <row r="608" spans="1:20" ht="45" hidden="1" customHeight="1" x14ac:dyDescent="0.2">
      <c r="A608" s="13">
        <v>7274</v>
      </c>
      <c r="B608" s="10" t="s">
        <v>6113</v>
      </c>
      <c r="C608" s="115">
        <v>691914003</v>
      </c>
      <c r="D608" s="7" t="s">
        <v>1014</v>
      </c>
      <c r="E608" s="7" t="s">
        <v>1026</v>
      </c>
      <c r="F608" s="12" t="s">
        <v>26</v>
      </c>
      <c r="G608" s="12" t="s">
        <v>1027</v>
      </c>
      <c r="H608" s="12" t="s">
        <v>27</v>
      </c>
      <c r="I608" s="7"/>
      <c r="J608" s="7"/>
      <c r="K608" s="7" t="s">
        <v>6114</v>
      </c>
      <c r="L608" s="7" t="s">
        <v>6115</v>
      </c>
      <c r="M608" s="10" t="s">
        <v>32</v>
      </c>
      <c r="N608" s="13" t="s">
        <v>6116</v>
      </c>
      <c r="O608" s="13" t="s">
        <v>6117</v>
      </c>
      <c r="P608" s="14"/>
      <c r="Q608" s="13"/>
      <c r="R608" s="14">
        <v>91001</v>
      </c>
      <c r="S608" s="14" t="s">
        <v>6118</v>
      </c>
      <c r="T608" s="16">
        <v>38736</v>
      </c>
    </row>
    <row r="609" spans="1:20" ht="45" hidden="1" customHeight="1" x14ac:dyDescent="0.2">
      <c r="A609" s="42">
        <v>7186</v>
      </c>
      <c r="B609" s="41" t="s">
        <v>2419</v>
      </c>
      <c r="C609" s="119">
        <v>691501000</v>
      </c>
      <c r="D609" s="11" t="s">
        <v>1014</v>
      </c>
      <c r="E609" s="11" t="s">
        <v>227</v>
      </c>
      <c r="F609" s="40" t="s">
        <v>26</v>
      </c>
      <c r="G609" s="40" t="s">
        <v>1109</v>
      </c>
      <c r="H609" s="40" t="s">
        <v>27</v>
      </c>
      <c r="I609" s="11"/>
      <c r="J609" s="11"/>
      <c r="K609" s="11" t="s">
        <v>2420</v>
      </c>
      <c r="L609" s="11" t="s">
        <v>2548</v>
      </c>
      <c r="M609" s="41" t="s">
        <v>133</v>
      </c>
      <c r="N609" s="42" t="s">
        <v>2156</v>
      </c>
      <c r="O609" s="42" t="s">
        <v>2421</v>
      </c>
      <c r="P609" s="43" t="s">
        <v>2549</v>
      </c>
      <c r="Q609" s="42"/>
      <c r="R609" s="43">
        <v>91001</v>
      </c>
      <c r="S609" s="43" t="s">
        <v>2422</v>
      </c>
      <c r="T609" s="44">
        <v>38572</v>
      </c>
    </row>
    <row r="610" spans="1:20" ht="45" hidden="1" customHeight="1" x14ac:dyDescent="0.2">
      <c r="A610" s="13">
        <v>7278</v>
      </c>
      <c r="B610" s="10" t="s">
        <v>6119</v>
      </c>
      <c r="C610" s="115">
        <v>692506006</v>
      </c>
      <c r="D610" s="7" t="s">
        <v>1014</v>
      </c>
      <c r="E610" s="7" t="s">
        <v>1026</v>
      </c>
      <c r="F610" s="12" t="s">
        <v>26</v>
      </c>
      <c r="G610" s="12" t="s">
        <v>1027</v>
      </c>
      <c r="H610" s="12" t="s">
        <v>27</v>
      </c>
      <c r="I610" s="7"/>
      <c r="J610" s="7"/>
      <c r="K610" s="7" t="s">
        <v>6120</v>
      </c>
      <c r="L610" s="7" t="s">
        <v>6121</v>
      </c>
      <c r="M610" s="10" t="s">
        <v>2454</v>
      </c>
      <c r="N610" s="13" t="s">
        <v>6122</v>
      </c>
      <c r="O610" s="13" t="s">
        <v>6123</v>
      </c>
      <c r="P610" s="14"/>
      <c r="Q610" s="13"/>
      <c r="R610" s="14">
        <v>91001</v>
      </c>
      <c r="S610" s="14" t="s">
        <v>1030</v>
      </c>
      <c r="T610" s="16">
        <v>38736</v>
      </c>
    </row>
    <row r="611" spans="1:20" ht="45" hidden="1" customHeight="1" x14ac:dyDescent="0.2">
      <c r="A611" s="42">
        <v>7105</v>
      </c>
      <c r="B611" s="41" t="s">
        <v>1987</v>
      </c>
      <c r="C611" s="119">
        <v>691807002</v>
      </c>
      <c r="D611" s="11" t="s">
        <v>1014</v>
      </c>
      <c r="E611" s="11" t="s">
        <v>1026</v>
      </c>
      <c r="F611" s="40" t="s">
        <v>26</v>
      </c>
      <c r="G611" s="40" t="s">
        <v>1027</v>
      </c>
      <c r="H611" s="40" t="s">
        <v>27</v>
      </c>
      <c r="I611" s="11"/>
      <c r="J611" s="11"/>
      <c r="K611" s="11" t="s">
        <v>1988</v>
      </c>
      <c r="L611" s="11" t="s">
        <v>1989</v>
      </c>
      <c r="M611" s="41" t="s">
        <v>32</v>
      </c>
      <c r="N611" s="42" t="s">
        <v>1990</v>
      </c>
      <c r="O611" s="43" t="s">
        <v>2552</v>
      </c>
      <c r="P611" s="86" t="s">
        <v>2553</v>
      </c>
      <c r="Q611" s="42"/>
      <c r="R611" s="43" t="s">
        <v>1245</v>
      </c>
      <c r="S611" s="43" t="s">
        <v>1030</v>
      </c>
      <c r="T611" s="44">
        <v>37970</v>
      </c>
    </row>
    <row r="612" spans="1:20" ht="45" hidden="1" customHeight="1" x14ac:dyDescent="0.2">
      <c r="A612" s="42">
        <v>7092</v>
      </c>
      <c r="B612" s="41" t="s">
        <v>1991</v>
      </c>
      <c r="C612" s="119">
        <v>692001001</v>
      </c>
      <c r="D612" s="11" t="s">
        <v>1014</v>
      </c>
      <c r="E612" s="11" t="s">
        <v>1026</v>
      </c>
      <c r="F612" s="40" t="s">
        <v>26</v>
      </c>
      <c r="G612" s="40" t="s">
        <v>1027</v>
      </c>
      <c r="H612" s="40" t="s">
        <v>27</v>
      </c>
      <c r="I612" s="11"/>
      <c r="J612" s="11"/>
      <c r="K612" s="11" t="s">
        <v>1992</v>
      </c>
      <c r="L612" s="11" t="s">
        <v>3084</v>
      </c>
      <c r="M612" s="41" t="s">
        <v>2458</v>
      </c>
      <c r="N612" s="42" t="s">
        <v>398</v>
      </c>
      <c r="O612" s="42"/>
      <c r="P612" s="43"/>
      <c r="Q612" s="42"/>
      <c r="R612" s="43">
        <v>91001</v>
      </c>
      <c r="S612" s="43" t="s">
        <v>1030</v>
      </c>
      <c r="T612" s="44">
        <v>37970</v>
      </c>
    </row>
    <row r="613" spans="1:20" ht="45" hidden="1" customHeight="1" x14ac:dyDescent="0.2">
      <c r="A613" s="13">
        <v>7177</v>
      </c>
      <c r="B613" s="10" t="s">
        <v>1993</v>
      </c>
      <c r="C613" s="115">
        <v>690305003</v>
      </c>
      <c r="D613" s="7" t="s">
        <v>1014</v>
      </c>
      <c r="E613" s="7" t="s">
        <v>1026</v>
      </c>
      <c r="F613" s="12" t="s">
        <v>26</v>
      </c>
      <c r="G613" s="12" t="s">
        <v>1027</v>
      </c>
      <c r="H613" s="12" t="s">
        <v>27</v>
      </c>
      <c r="I613" s="7"/>
      <c r="J613" s="7"/>
      <c r="K613" s="7" t="s">
        <v>1994</v>
      </c>
      <c r="L613" s="7" t="s">
        <v>1996</v>
      </c>
      <c r="M613" s="10" t="s">
        <v>2453</v>
      </c>
      <c r="N613" s="13" t="s">
        <v>34</v>
      </c>
      <c r="O613" s="13" t="s">
        <v>1997</v>
      </c>
      <c r="P613" s="14" t="s">
        <v>1995</v>
      </c>
      <c r="Q613" s="13"/>
      <c r="R613" s="7">
        <v>91001</v>
      </c>
      <c r="S613" s="14" t="s">
        <v>1068</v>
      </c>
      <c r="T613" s="16">
        <v>38532</v>
      </c>
    </row>
    <row r="614" spans="1:20" ht="45" hidden="1" customHeight="1" x14ac:dyDescent="0.2">
      <c r="A614" s="42">
        <v>7049</v>
      </c>
      <c r="B614" s="41" t="s">
        <v>1998</v>
      </c>
      <c r="C614" s="119">
        <v>690609002</v>
      </c>
      <c r="D614" s="11" t="s">
        <v>1014</v>
      </c>
      <c r="E614" s="11" t="s">
        <v>1999</v>
      </c>
      <c r="F614" s="40" t="s">
        <v>26</v>
      </c>
      <c r="G614" s="40" t="s">
        <v>1027</v>
      </c>
      <c r="H614" s="40" t="s">
        <v>27</v>
      </c>
      <c r="I614" s="11"/>
      <c r="J614" s="11"/>
      <c r="K614" s="11" t="s">
        <v>2000</v>
      </c>
      <c r="L614" s="11" t="s">
        <v>2001</v>
      </c>
      <c r="M614" s="41" t="s">
        <v>226</v>
      </c>
      <c r="N614" s="42" t="s">
        <v>87</v>
      </c>
      <c r="O614" s="42"/>
      <c r="P614" s="43"/>
      <c r="Q614" s="42"/>
      <c r="R614" s="43">
        <v>91001</v>
      </c>
      <c r="S614" s="43" t="s">
        <v>1030</v>
      </c>
      <c r="T614" s="44">
        <v>37970</v>
      </c>
    </row>
    <row r="615" spans="1:20" ht="45" hidden="1" customHeight="1" x14ac:dyDescent="0.2">
      <c r="A615" s="13">
        <v>7591</v>
      </c>
      <c r="B615" s="10" t="s">
        <v>2002</v>
      </c>
      <c r="C615" s="115">
        <v>691007006</v>
      </c>
      <c r="D615" s="7" t="s">
        <v>1014</v>
      </c>
      <c r="E615" s="7" t="s">
        <v>227</v>
      </c>
      <c r="F615" s="12" t="s">
        <v>26</v>
      </c>
      <c r="G615" s="12" t="s">
        <v>228</v>
      </c>
      <c r="H615" s="12" t="s">
        <v>27</v>
      </c>
      <c r="I615" s="7"/>
      <c r="J615" s="7"/>
      <c r="K615" s="7" t="s">
        <v>2003</v>
      </c>
      <c r="L615" s="7" t="s">
        <v>2005</v>
      </c>
      <c r="M615" s="10" t="s">
        <v>2457</v>
      </c>
      <c r="N615" s="13" t="s">
        <v>2007</v>
      </c>
      <c r="O615" s="13" t="s">
        <v>2006</v>
      </c>
      <c r="P615" s="14" t="s">
        <v>2004</v>
      </c>
      <c r="Q615" s="13"/>
      <c r="R615" s="14">
        <v>91001</v>
      </c>
      <c r="S615" s="14" t="s">
        <v>222</v>
      </c>
      <c r="T615" s="16">
        <v>42383</v>
      </c>
    </row>
    <row r="616" spans="1:20" ht="45" hidden="1" customHeight="1" x14ac:dyDescent="0.2">
      <c r="A616" s="13">
        <v>7292</v>
      </c>
      <c r="B616" s="10" t="s">
        <v>2008</v>
      </c>
      <c r="C616" s="115">
        <v>690405008</v>
      </c>
      <c r="D616" s="7" t="s">
        <v>1014</v>
      </c>
      <c r="E616" s="7" t="s">
        <v>1031</v>
      </c>
      <c r="F616" s="12" t="s">
        <v>592</v>
      </c>
      <c r="G616" s="12" t="s">
        <v>1032</v>
      </c>
      <c r="H616" s="12" t="s">
        <v>27</v>
      </c>
      <c r="I616" s="7"/>
      <c r="J616" s="7"/>
      <c r="K616" s="7" t="s">
        <v>2009</v>
      </c>
      <c r="L616" s="7" t="s">
        <v>2010</v>
      </c>
      <c r="M616" s="10" t="s">
        <v>2455</v>
      </c>
      <c r="N616" s="13" t="s">
        <v>2011</v>
      </c>
      <c r="O616" s="13"/>
      <c r="P616" s="14"/>
      <c r="Q616" s="13"/>
      <c r="R616" s="14">
        <v>91001</v>
      </c>
      <c r="S616" s="14" t="s">
        <v>1178</v>
      </c>
      <c r="T616" s="16">
        <v>38737</v>
      </c>
    </row>
    <row r="617" spans="1:20" ht="45" hidden="1" customHeight="1" x14ac:dyDescent="0.2">
      <c r="A617" s="13">
        <v>7533</v>
      </c>
      <c r="B617" s="10" t="s">
        <v>2012</v>
      </c>
      <c r="C617" s="115">
        <v>691809005</v>
      </c>
      <c r="D617" s="7" t="s">
        <v>1014</v>
      </c>
      <c r="E617" s="7" t="s">
        <v>227</v>
      </c>
      <c r="F617" s="12" t="s">
        <v>26</v>
      </c>
      <c r="G617" s="12" t="s">
        <v>228</v>
      </c>
      <c r="H617" s="12" t="s">
        <v>27</v>
      </c>
      <c r="I617" s="7"/>
      <c r="J617" s="7"/>
      <c r="K617" s="7" t="s">
        <v>2013</v>
      </c>
      <c r="L617" s="7" t="s">
        <v>2015</v>
      </c>
      <c r="M617" s="10" t="s">
        <v>32</v>
      </c>
      <c r="N617" s="13" t="s">
        <v>2017</v>
      </c>
      <c r="O617" s="13" t="s">
        <v>2016</v>
      </c>
      <c r="P617" s="14" t="s">
        <v>2014</v>
      </c>
      <c r="Q617" s="13"/>
      <c r="R617" s="14">
        <v>91001</v>
      </c>
      <c r="S617" s="14" t="s">
        <v>1172</v>
      </c>
      <c r="T617" s="16">
        <v>42053</v>
      </c>
    </row>
    <row r="618" spans="1:20" ht="45" hidden="1" customHeight="1" x14ac:dyDescent="0.2">
      <c r="A618" s="13">
        <v>7272</v>
      </c>
      <c r="B618" s="10" t="s">
        <v>6124</v>
      </c>
      <c r="C618" s="115">
        <v>691302008</v>
      </c>
      <c r="D618" s="7" t="s">
        <v>1014</v>
      </c>
      <c r="E618" s="7" t="s">
        <v>1026</v>
      </c>
      <c r="F618" s="12" t="s">
        <v>26</v>
      </c>
      <c r="G618" s="12" t="s">
        <v>1027</v>
      </c>
      <c r="H618" s="12" t="s">
        <v>27</v>
      </c>
      <c r="I618" s="7"/>
      <c r="J618" s="7"/>
      <c r="K618" s="7" t="s">
        <v>6125</v>
      </c>
      <c r="L618" s="7" t="s">
        <v>6126</v>
      </c>
      <c r="M618" s="10" t="s">
        <v>2457</v>
      </c>
      <c r="N618" s="13" t="s">
        <v>6127</v>
      </c>
      <c r="O618" s="13" t="s">
        <v>6128</v>
      </c>
      <c r="P618" s="14"/>
      <c r="Q618" s="13"/>
      <c r="R618" s="14">
        <v>91001</v>
      </c>
      <c r="S618" s="14" t="s">
        <v>1030</v>
      </c>
      <c r="T618" s="16">
        <v>38736</v>
      </c>
    </row>
    <row r="619" spans="1:20" ht="45" hidden="1" customHeight="1" x14ac:dyDescent="0.2">
      <c r="A619" s="13">
        <v>7269</v>
      </c>
      <c r="B619" s="10" t="s">
        <v>2018</v>
      </c>
      <c r="C619" s="115">
        <v>691908003</v>
      </c>
      <c r="D619" s="7" t="s">
        <v>1014</v>
      </c>
      <c r="E619" s="7" t="s">
        <v>1026</v>
      </c>
      <c r="F619" s="12" t="s">
        <v>26</v>
      </c>
      <c r="G619" s="12" t="s">
        <v>1027</v>
      </c>
      <c r="H619" s="12" t="s">
        <v>27</v>
      </c>
      <c r="I619" s="7"/>
      <c r="J619" s="7"/>
      <c r="K619" s="7" t="s">
        <v>2019</v>
      </c>
      <c r="L619" s="7" t="s">
        <v>2021</v>
      </c>
      <c r="M619" s="10" t="s">
        <v>32</v>
      </c>
      <c r="N619" s="13" t="s">
        <v>2023</v>
      </c>
      <c r="O619" s="13" t="s">
        <v>2022</v>
      </c>
      <c r="P619" s="14" t="s">
        <v>2020</v>
      </c>
      <c r="Q619" s="13"/>
      <c r="R619" s="14">
        <v>91001</v>
      </c>
      <c r="S619" s="14" t="s">
        <v>1030</v>
      </c>
      <c r="T619" s="16">
        <v>38736</v>
      </c>
    </row>
    <row r="620" spans="1:20" ht="45" hidden="1" customHeight="1" x14ac:dyDescent="0.2">
      <c r="A620" s="13">
        <v>7291</v>
      </c>
      <c r="B620" s="10" t="s">
        <v>2024</v>
      </c>
      <c r="C620" s="115" t="s">
        <v>3387</v>
      </c>
      <c r="D620" s="7" t="s">
        <v>1014</v>
      </c>
      <c r="E620" s="7" t="s">
        <v>1031</v>
      </c>
      <c r="F620" s="12" t="s">
        <v>592</v>
      </c>
      <c r="G620" s="12" t="s">
        <v>1032</v>
      </c>
      <c r="H620" s="12" t="s">
        <v>27</v>
      </c>
      <c r="I620" s="7"/>
      <c r="J620" s="7"/>
      <c r="K620" s="7" t="s">
        <v>2025</v>
      </c>
      <c r="L620" s="7" t="s">
        <v>2026</v>
      </c>
      <c r="M620" s="10" t="s">
        <v>32</v>
      </c>
      <c r="N620" s="13" t="s">
        <v>583</v>
      </c>
      <c r="O620" s="13"/>
      <c r="P620" s="14"/>
      <c r="Q620" s="13"/>
      <c r="R620" s="14">
        <v>91001</v>
      </c>
      <c r="S620" s="14" t="s">
        <v>2027</v>
      </c>
      <c r="T620" s="16">
        <v>38737</v>
      </c>
    </row>
    <row r="621" spans="1:20" ht="45" hidden="1" customHeight="1" x14ac:dyDescent="0.2">
      <c r="A621" s="42">
        <v>7313</v>
      </c>
      <c r="B621" s="41" t="s">
        <v>2028</v>
      </c>
      <c r="C621" s="119">
        <v>690610000</v>
      </c>
      <c r="D621" s="11" t="s">
        <v>1014</v>
      </c>
      <c r="E621" s="11" t="s">
        <v>2029</v>
      </c>
      <c r="F621" s="40" t="s">
        <v>26</v>
      </c>
      <c r="G621" s="40" t="s">
        <v>2030</v>
      </c>
      <c r="H621" s="40" t="s">
        <v>27</v>
      </c>
      <c r="I621" s="11"/>
      <c r="J621" s="11"/>
      <c r="K621" s="11" t="s">
        <v>2031</v>
      </c>
      <c r="L621" s="11" t="s">
        <v>2032</v>
      </c>
      <c r="M621" s="41" t="s">
        <v>226</v>
      </c>
      <c r="N621" s="42" t="s">
        <v>164</v>
      </c>
      <c r="O621" s="42" t="s">
        <v>2550</v>
      </c>
      <c r="P621" s="43" t="s">
        <v>2551</v>
      </c>
      <c r="Q621" s="42"/>
      <c r="R621" s="43">
        <v>91001</v>
      </c>
      <c r="S621" s="43" t="s">
        <v>1030</v>
      </c>
      <c r="T621" s="44">
        <v>38786</v>
      </c>
    </row>
    <row r="622" spans="1:20" ht="45" hidden="1" customHeight="1" x14ac:dyDescent="0.2">
      <c r="A622" s="42">
        <v>7268</v>
      </c>
      <c r="B622" s="41" t="s">
        <v>2033</v>
      </c>
      <c r="C622" s="119">
        <v>691415007</v>
      </c>
      <c r="D622" s="11" t="s">
        <v>1014</v>
      </c>
      <c r="E622" s="11" t="s">
        <v>1026</v>
      </c>
      <c r="F622" s="40" t="s">
        <v>26</v>
      </c>
      <c r="G622" s="40" t="s">
        <v>1027</v>
      </c>
      <c r="H622" s="40" t="s">
        <v>27</v>
      </c>
      <c r="I622" s="11"/>
      <c r="J622" s="11"/>
      <c r="K622" s="11" t="s">
        <v>2539</v>
      </c>
      <c r="L622" s="11" t="s">
        <v>2472</v>
      </c>
      <c r="M622" s="41" t="s">
        <v>2454</v>
      </c>
      <c r="N622" s="42" t="s">
        <v>2034</v>
      </c>
      <c r="O622" s="42" t="s">
        <v>2540</v>
      </c>
      <c r="P622" s="95" t="s">
        <v>2541</v>
      </c>
      <c r="Q622" s="42"/>
      <c r="R622" s="43">
        <v>91001</v>
      </c>
      <c r="S622" s="43" t="s">
        <v>1033</v>
      </c>
      <c r="T622" s="44">
        <v>38736</v>
      </c>
    </row>
    <row r="623" spans="1:20" ht="45" hidden="1" customHeight="1" x14ac:dyDescent="0.2">
      <c r="A623" s="13">
        <v>7460</v>
      </c>
      <c r="B623" s="10" t="s">
        <v>2035</v>
      </c>
      <c r="C623" s="115">
        <v>690504006</v>
      </c>
      <c r="D623" s="7" t="s">
        <v>1014</v>
      </c>
      <c r="E623" s="7" t="s">
        <v>1026</v>
      </c>
      <c r="F623" s="12" t="s">
        <v>26</v>
      </c>
      <c r="G623" s="12" t="s">
        <v>1027</v>
      </c>
      <c r="H623" s="12" t="s">
        <v>27</v>
      </c>
      <c r="I623" s="7"/>
      <c r="J623" s="7"/>
      <c r="K623" s="7" t="s">
        <v>2036</v>
      </c>
      <c r="L623" s="7" t="s">
        <v>2037</v>
      </c>
      <c r="M623" s="10" t="s">
        <v>226</v>
      </c>
      <c r="N623" s="13" t="s">
        <v>2039</v>
      </c>
      <c r="O623" s="13" t="s">
        <v>2038</v>
      </c>
      <c r="P623" s="14"/>
      <c r="Q623" s="13"/>
      <c r="R623" s="14">
        <v>91001</v>
      </c>
      <c r="S623" s="14" t="s">
        <v>1030</v>
      </c>
      <c r="T623" s="16">
        <v>40884</v>
      </c>
    </row>
    <row r="624" spans="1:20" ht="45" hidden="1" customHeight="1" x14ac:dyDescent="0.2">
      <c r="A624" s="13">
        <v>1950</v>
      </c>
      <c r="B624" s="10" t="s">
        <v>2040</v>
      </c>
      <c r="C624" s="115">
        <v>700175006</v>
      </c>
      <c r="D624" s="7" t="s">
        <v>33</v>
      </c>
      <c r="E624" s="7" t="s">
        <v>2041</v>
      </c>
      <c r="F624" s="12" t="s">
        <v>2775</v>
      </c>
      <c r="G624" s="12" t="s">
        <v>2042</v>
      </c>
      <c r="H624" s="12" t="s">
        <v>2776</v>
      </c>
      <c r="I624" s="7" t="s">
        <v>566</v>
      </c>
      <c r="J624" s="7" t="s">
        <v>2777</v>
      </c>
      <c r="K624" s="7" t="s">
        <v>2043</v>
      </c>
      <c r="L624" s="7" t="s">
        <v>2044</v>
      </c>
      <c r="M624" s="10" t="s">
        <v>31</v>
      </c>
      <c r="N624" s="13" t="s">
        <v>521</v>
      </c>
      <c r="O624" s="13" t="s">
        <v>2046</v>
      </c>
      <c r="P624" s="14" t="s">
        <v>2045</v>
      </c>
      <c r="Q624" s="13"/>
      <c r="R624" s="14" t="s">
        <v>52</v>
      </c>
      <c r="S624" s="14" t="s">
        <v>2783</v>
      </c>
      <c r="T624" s="16">
        <v>37970</v>
      </c>
    </row>
    <row r="625" spans="1:20" ht="45" hidden="1" customHeight="1" x14ac:dyDescent="0.2">
      <c r="A625" s="13">
        <v>7213</v>
      </c>
      <c r="B625" s="10" t="s">
        <v>6129</v>
      </c>
      <c r="C625" s="115">
        <v>700659003</v>
      </c>
      <c r="D625" s="7" t="s">
        <v>6130</v>
      </c>
      <c r="E625" s="7" t="s">
        <v>6131</v>
      </c>
      <c r="F625" s="12" t="s">
        <v>6132</v>
      </c>
      <c r="G625" s="12" t="s">
        <v>6133</v>
      </c>
      <c r="H625" s="12" t="s">
        <v>6134</v>
      </c>
      <c r="I625" s="7" t="s">
        <v>580</v>
      </c>
      <c r="J625" s="7" t="s">
        <v>6135</v>
      </c>
      <c r="K625" s="7" t="s">
        <v>6136</v>
      </c>
      <c r="L625" s="7" t="s">
        <v>6137</v>
      </c>
      <c r="M625" s="10" t="s">
        <v>31</v>
      </c>
      <c r="N625" s="13" t="s">
        <v>515</v>
      </c>
      <c r="O625" s="13"/>
      <c r="P625" s="14"/>
      <c r="Q625" s="13"/>
      <c r="R625" s="14">
        <v>93401</v>
      </c>
      <c r="S625" s="14" t="s">
        <v>6138</v>
      </c>
      <c r="T625" s="16">
        <v>38659</v>
      </c>
    </row>
    <row r="626" spans="1:20" ht="45" hidden="1" customHeight="1" x14ac:dyDescent="0.2">
      <c r="A626" s="13">
        <v>150</v>
      </c>
      <c r="B626" s="7" t="s">
        <v>2047</v>
      </c>
      <c r="C626" s="115">
        <v>700700003</v>
      </c>
      <c r="D626" s="7" t="s">
        <v>33</v>
      </c>
      <c r="E626" s="7" t="s">
        <v>2048</v>
      </c>
      <c r="F626" s="12" t="s">
        <v>2049</v>
      </c>
      <c r="G626" s="12" t="s">
        <v>2050</v>
      </c>
      <c r="H626" s="17" t="s">
        <v>3080</v>
      </c>
      <c r="I626" s="7" t="s">
        <v>53</v>
      </c>
      <c r="J626" s="22" t="s">
        <v>3081</v>
      </c>
      <c r="K626" s="22" t="s">
        <v>3082</v>
      </c>
      <c r="L626" s="7" t="s">
        <v>2476</v>
      </c>
      <c r="M626" s="10" t="s">
        <v>2452</v>
      </c>
      <c r="N626" s="13" t="s">
        <v>2053</v>
      </c>
      <c r="O626" s="13" t="s">
        <v>2052</v>
      </c>
      <c r="P626" s="14" t="s">
        <v>2051</v>
      </c>
      <c r="Q626" s="13"/>
      <c r="R626" s="14" t="s">
        <v>2054</v>
      </c>
      <c r="S626" s="15" t="s">
        <v>3089</v>
      </c>
      <c r="T626" s="16">
        <v>37970</v>
      </c>
    </row>
    <row r="627" spans="1:20" ht="45" hidden="1" customHeight="1" x14ac:dyDescent="0.2">
      <c r="A627" s="13">
        <v>5000</v>
      </c>
      <c r="B627" s="10" t="s">
        <v>6139</v>
      </c>
      <c r="C627" s="115">
        <v>702753007</v>
      </c>
      <c r="D627" s="7" t="s">
        <v>51</v>
      </c>
      <c r="E627" s="7" t="s">
        <v>6140</v>
      </c>
      <c r="F627" s="12" t="s">
        <v>6141</v>
      </c>
      <c r="G627" s="12" t="s">
        <v>2055</v>
      </c>
      <c r="H627" s="12" t="s">
        <v>6142</v>
      </c>
      <c r="I627" s="7" t="s">
        <v>6143</v>
      </c>
      <c r="J627" s="7" t="s">
        <v>6144</v>
      </c>
      <c r="K627" s="7" t="s">
        <v>6145</v>
      </c>
      <c r="L627" s="7" t="s">
        <v>6146</v>
      </c>
      <c r="M627" s="10" t="s">
        <v>2452</v>
      </c>
      <c r="N627" s="13" t="s">
        <v>398</v>
      </c>
      <c r="O627" s="13"/>
      <c r="P627" s="14"/>
      <c r="Q627" s="13"/>
      <c r="R627" s="14" t="s">
        <v>162</v>
      </c>
      <c r="S627" s="14" t="s">
        <v>6147</v>
      </c>
      <c r="T627" s="16">
        <v>37970</v>
      </c>
    </row>
    <row r="628" spans="1:20" ht="45" hidden="1" customHeight="1" x14ac:dyDescent="0.2">
      <c r="A628" s="13">
        <v>7153</v>
      </c>
      <c r="B628" s="10" t="s">
        <v>6148</v>
      </c>
      <c r="C628" s="115" t="s">
        <v>8030</v>
      </c>
      <c r="D628" s="7" t="s">
        <v>6149</v>
      </c>
      <c r="E628" s="7" t="s">
        <v>6150</v>
      </c>
      <c r="F628" s="12" t="s">
        <v>6151</v>
      </c>
      <c r="G628" s="12" t="s">
        <v>6152</v>
      </c>
      <c r="H628" s="12" t="s">
        <v>6153</v>
      </c>
      <c r="I628" s="7" t="s">
        <v>580</v>
      </c>
      <c r="J628" s="7" t="s">
        <v>6154</v>
      </c>
      <c r="K628" s="7" t="s">
        <v>6155</v>
      </c>
      <c r="L628" s="7" t="s">
        <v>6156</v>
      </c>
      <c r="M628" s="10" t="s">
        <v>31</v>
      </c>
      <c r="N628" s="13" t="s">
        <v>6157</v>
      </c>
      <c r="O628" s="13" t="s">
        <v>6158</v>
      </c>
      <c r="P628" s="14"/>
      <c r="Q628" s="13"/>
      <c r="R628" s="14">
        <v>93401</v>
      </c>
      <c r="S628" s="14" t="s">
        <v>6159</v>
      </c>
      <c r="T628" s="16">
        <v>38384</v>
      </c>
    </row>
    <row r="629" spans="1:20" ht="45" hidden="1" customHeight="1" x14ac:dyDescent="0.2">
      <c r="A629" s="13">
        <v>7358</v>
      </c>
      <c r="B629" s="10" t="s">
        <v>6160</v>
      </c>
      <c r="C629" s="115" t="s">
        <v>8031</v>
      </c>
      <c r="D629" s="7" t="s">
        <v>6161</v>
      </c>
      <c r="E629" s="7" t="s">
        <v>6162</v>
      </c>
      <c r="F629" s="12" t="s">
        <v>6163</v>
      </c>
      <c r="G629" s="12" t="s">
        <v>6164</v>
      </c>
      <c r="H629" s="12" t="s">
        <v>6165</v>
      </c>
      <c r="I629" s="7" t="s">
        <v>263</v>
      </c>
      <c r="J629" s="7" t="s">
        <v>6166</v>
      </c>
      <c r="K629" s="7" t="s">
        <v>6167</v>
      </c>
      <c r="L629" s="7" t="s">
        <v>6168</v>
      </c>
      <c r="M629" s="10" t="s">
        <v>31</v>
      </c>
      <c r="N629" s="13" t="s">
        <v>6169</v>
      </c>
      <c r="O629" s="13"/>
      <c r="P629" s="14"/>
      <c r="Q629" s="13"/>
      <c r="R629" s="14">
        <v>93401</v>
      </c>
      <c r="S629" s="14" t="s">
        <v>6170</v>
      </c>
      <c r="T629" s="16">
        <v>39240</v>
      </c>
    </row>
    <row r="630" spans="1:20" ht="45" hidden="1" customHeight="1" x14ac:dyDescent="0.2">
      <c r="A630" s="13">
        <v>7363</v>
      </c>
      <c r="B630" s="10" t="s">
        <v>6171</v>
      </c>
      <c r="C630" s="115" t="s">
        <v>8032</v>
      </c>
      <c r="D630" s="7" t="s">
        <v>51</v>
      </c>
      <c r="E630" s="7" t="s">
        <v>6172</v>
      </c>
      <c r="F630" s="12" t="s">
        <v>6173</v>
      </c>
      <c r="G630" s="12" t="s">
        <v>6174</v>
      </c>
      <c r="H630" s="12" t="s">
        <v>6175</v>
      </c>
      <c r="I630" s="7" t="s">
        <v>6176</v>
      </c>
      <c r="J630" s="7" t="s">
        <v>6177</v>
      </c>
      <c r="K630" s="7" t="s">
        <v>6178</v>
      </c>
      <c r="L630" s="7" t="s">
        <v>6179</v>
      </c>
      <c r="M630" s="10" t="s">
        <v>31</v>
      </c>
      <c r="N630" s="13" t="s">
        <v>5201</v>
      </c>
      <c r="O630" s="13" t="s">
        <v>6180</v>
      </c>
      <c r="P630" s="14"/>
      <c r="Q630" s="13"/>
      <c r="R630" s="14" t="s">
        <v>191</v>
      </c>
      <c r="S630" s="14" t="s">
        <v>6181</v>
      </c>
      <c r="T630" s="16">
        <v>39275</v>
      </c>
    </row>
    <row r="631" spans="1:20" ht="45" hidden="1" customHeight="1" x14ac:dyDescent="0.2">
      <c r="A631" s="13">
        <v>7067</v>
      </c>
      <c r="B631" s="10" t="s">
        <v>2056</v>
      </c>
      <c r="C631" s="115">
        <v>825652000</v>
      </c>
      <c r="D631" s="7" t="s">
        <v>444</v>
      </c>
      <c r="E631" s="7" t="s">
        <v>2057</v>
      </c>
      <c r="F631" s="12" t="s">
        <v>2058</v>
      </c>
      <c r="G631" s="12" t="s">
        <v>2059</v>
      </c>
      <c r="H631" s="12" t="s">
        <v>2060</v>
      </c>
      <c r="I631" s="7" t="s">
        <v>2061</v>
      </c>
      <c r="J631" s="7" t="s">
        <v>2062</v>
      </c>
      <c r="K631" s="7" t="s">
        <v>2063</v>
      </c>
      <c r="L631" s="7" t="s">
        <v>2065</v>
      </c>
      <c r="M631" s="10" t="s">
        <v>31</v>
      </c>
      <c r="N631" s="13" t="s">
        <v>801</v>
      </c>
      <c r="O631" s="13" t="s">
        <v>2064</v>
      </c>
      <c r="P631" s="14" t="s">
        <v>2066</v>
      </c>
      <c r="Q631" s="13"/>
      <c r="R631" s="14" t="s">
        <v>445</v>
      </c>
      <c r="S631" s="14" t="s">
        <v>2067</v>
      </c>
      <c r="T631" s="16">
        <v>37970</v>
      </c>
    </row>
    <row r="632" spans="1:20" ht="45" hidden="1" customHeight="1" x14ac:dyDescent="0.2">
      <c r="A632" s="13">
        <v>5450</v>
      </c>
      <c r="B632" s="10" t="s">
        <v>6182</v>
      </c>
      <c r="C632" s="115">
        <v>700160718</v>
      </c>
      <c r="D632" s="7" t="s">
        <v>56</v>
      </c>
      <c r="E632" s="7" t="s">
        <v>6183</v>
      </c>
      <c r="F632" s="12" t="s">
        <v>26</v>
      </c>
      <c r="G632" s="12" t="s">
        <v>6184</v>
      </c>
      <c r="H632" s="12" t="s">
        <v>27</v>
      </c>
      <c r="I632" s="7"/>
      <c r="J632" s="7"/>
      <c r="K632" s="7" t="s">
        <v>6185</v>
      </c>
      <c r="L632" s="7" t="s">
        <v>6186</v>
      </c>
      <c r="M632" s="10" t="s">
        <v>31</v>
      </c>
      <c r="N632" s="13" t="s">
        <v>515</v>
      </c>
      <c r="O632" s="13"/>
      <c r="P632" s="14"/>
      <c r="Q632" s="13"/>
      <c r="R632" s="14">
        <v>93910</v>
      </c>
      <c r="S632" s="14" t="s">
        <v>6187</v>
      </c>
      <c r="T632" s="16">
        <v>37970</v>
      </c>
    </row>
    <row r="633" spans="1:20" ht="45" hidden="1" customHeight="1" x14ac:dyDescent="0.2">
      <c r="A633" s="13">
        <v>5500</v>
      </c>
      <c r="B633" s="10" t="s">
        <v>6188</v>
      </c>
      <c r="C633" s="115">
        <v>823898002</v>
      </c>
      <c r="D633" s="7" t="s">
        <v>51</v>
      </c>
      <c r="E633" s="7" t="s">
        <v>6189</v>
      </c>
      <c r="F633" s="12" t="s">
        <v>6190</v>
      </c>
      <c r="G633" s="12" t="s">
        <v>6191</v>
      </c>
      <c r="H633" s="12" t="s">
        <v>6192</v>
      </c>
      <c r="I633" s="7" t="s">
        <v>79</v>
      </c>
      <c r="J633" s="7" t="s">
        <v>6193</v>
      </c>
      <c r="K633" s="7" t="s">
        <v>6194</v>
      </c>
      <c r="L633" s="7" t="s">
        <v>6195</v>
      </c>
      <c r="M633" s="10" t="s">
        <v>226</v>
      </c>
      <c r="N633" s="13" t="s">
        <v>164</v>
      </c>
      <c r="O633" s="13"/>
      <c r="P633" s="14"/>
      <c r="Q633" s="13"/>
      <c r="R633" s="14" t="s">
        <v>162</v>
      </c>
      <c r="S633" s="14" t="s">
        <v>6196</v>
      </c>
      <c r="T633" s="16">
        <v>37970</v>
      </c>
    </row>
    <row r="634" spans="1:20" ht="45" hidden="1" customHeight="1" x14ac:dyDescent="0.2">
      <c r="A634" s="13">
        <v>6897</v>
      </c>
      <c r="B634" s="10" t="s">
        <v>2068</v>
      </c>
      <c r="C634" s="115" t="s">
        <v>3369</v>
      </c>
      <c r="D634" s="7" t="s">
        <v>51</v>
      </c>
      <c r="E634" s="7" t="s">
        <v>2069</v>
      </c>
      <c r="F634" s="12" t="s">
        <v>2874</v>
      </c>
      <c r="G634" s="12" t="s">
        <v>2070</v>
      </c>
      <c r="H634" s="12" t="s">
        <v>2876</v>
      </c>
      <c r="I634" s="7" t="s">
        <v>2071</v>
      </c>
      <c r="J634" s="7" t="s">
        <v>2072</v>
      </c>
      <c r="K634" s="7" t="s">
        <v>2073</v>
      </c>
      <c r="L634" s="7" t="s">
        <v>2074</v>
      </c>
      <c r="M634" s="10" t="s">
        <v>31</v>
      </c>
      <c r="N634" s="13" t="s">
        <v>1522</v>
      </c>
      <c r="O634" s="13" t="s">
        <v>2075</v>
      </c>
      <c r="P634" s="23" t="s">
        <v>2875</v>
      </c>
      <c r="Q634" s="13"/>
      <c r="R634" s="14" t="s">
        <v>162</v>
      </c>
      <c r="S634" s="14" t="s">
        <v>2909</v>
      </c>
      <c r="T634" s="16">
        <v>37970</v>
      </c>
    </row>
    <row r="635" spans="1:20" ht="45" hidden="1" customHeight="1" x14ac:dyDescent="0.2">
      <c r="A635" s="13">
        <v>6936</v>
      </c>
      <c r="B635" s="10" t="s">
        <v>6197</v>
      </c>
      <c r="C635" s="115">
        <v>821382009</v>
      </c>
      <c r="D635" s="7" t="s">
        <v>51</v>
      </c>
      <c r="E635" s="7" t="s">
        <v>6198</v>
      </c>
      <c r="F635" s="12" t="s">
        <v>6199</v>
      </c>
      <c r="G635" s="12" t="s">
        <v>6200</v>
      </c>
      <c r="H635" s="12" t="s">
        <v>6201</v>
      </c>
      <c r="I635" s="7" t="s">
        <v>79</v>
      </c>
      <c r="J635" s="7" t="s">
        <v>6202</v>
      </c>
      <c r="K635" s="7" t="s">
        <v>6203</v>
      </c>
      <c r="L635" s="7" t="s">
        <v>6204</v>
      </c>
      <c r="M635" s="10" t="s">
        <v>133</v>
      </c>
      <c r="N635" s="13" t="s">
        <v>393</v>
      </c>
      <c r="O635" s="13"/>
      <c r="P635" s="14"/>
      <c r="Q635" s="13"/>
      <c r="R635" s="14" t="s">
        <v>52</v>
      </c>
      <c r="S635" s="14" t="s">
        <v>6205</v>
      </c>
      <c r="T635" s="16">
        <v>37970</v>
      </c>
    </row>
    <row r="636" spans="1:20" ht="45" hidden="1" customHeight="1" x14ac:dyDescent="0.2">
      <c r="A636" s="13">
        <v>7046</v>
      </c>
      <c r="B636" s="7" t="s">
        <v>6206</v>
      </c>
      <c r="C636" s="115">
        <v>700229106</v>
      </c>
      <c r="D636" s="7" t="s">
        <v>51</v>
      </c>
      <c r="E636" s="7" t="s">
        <v>6207</v>
      </c>
      <c r="F636" s="12" t="s">
        <v>6208</v>
      </c>
      <c r="G636" s="12" t="s">
        <v>6209</v>
      </c>
      <c r="H636" s="12" t="s">
        <v>6210</v>
      </c>
      <c r="I636" s="7" t="s">
        <v>6211</v>
      </c>
      <c r="J636" s="7" t="s">
        <v>6212</v>
      </c>
      <c r="K636" s="7" t="s">
        <v>6213</v>
      </c>
      <c r="L636" s="7" t="s">
        <v>6214</v>
      </c>
      <c r="M636" s="10" t="s">
        <v>31</v>
      </c>
      <c r="N636" s="13" t="s">
        <v>4745</v>
      </c>
      <c r="O636" s="13"/>
      <c r="P636" s="14"/>
      <c r="Q636" s="13"/>
      <c r="R636" s="14" t="s">
        <v>162</v>
      </c>
      <c r="S636" s="14" t="s">
        <v>6215</v>
      </c>
      <c r="T636" s="16">
        <v>37970</v>
      </c>
    </row>
    <row r="637" spans="1:20" ht="45" hidden="1" customHeight="1" x14ac:dyDescent="0.2">
      <c r="A637" s="13">
        <v>7164</v>
      </c>
      <c r="B637" s="10" t="s">
        <v>6216</v>
      </c>
      <c r="C637" s="115">
        <v>609010002</v>
      </c>
      <c r="D637" s="7" t="s">
        <v>6217</v>
      </c>
      <c r="E637" s="7" t="s">
        <v>6218</v>
      </c>
      <c r="F637" s="12" t="s">
        <v>26</v>
      </c>
      <c r="G637" s="12" t="s">
        <v>6219</v>
      </c>
      <c r="H637" s="12" t="s">
        <v>27</v>
      </c>
      <c r="I637" s="7"/>
      <c r="J637" s="7"/>
      <c r="K637" s="7" t="s">
        <v>6220</v>
      </c>
      <c r="L637" s="7" t="s">
        <v>6221</v>
      </c>
      <c r="M637" s="10" t="s">
        <v>31</v>
      </c>
      <c r="N637" s="13" t="s">
        <v>271</v>
      </c>
      <c r="O637" s="13" t="s">
        <v>6222</v>
      </c>
      <c r="P637" s="14"/>
      <c r="Q637" s="13"/>
      <c r="R637" s="14">
        <v>91001</v>
      </c>
      <c r="S637" s="14" t="s">
        <v>6223</v>
      </c>
      <c r="T637" s="16">
        <v>38450</v>
      </c>
    </row>
    <row r="638" spans="1:20" ht="45" hidden="1" customHeight="1" x14ac:dyDescent="0.2">
      <c r="A638" s="96">
        <v>6911</v>
      </c>
      <c r="B638" s="10" t="s">
        <v>2076</v>
      </c>
      <c r="C638" s="115">
        <v>713189006</v>
      </c>
      <c r="D638" s="7" t="s">
        <v>223</v>
      </c>
      <c r="E638" s="7" t="s">
        <v>2077</v>
      </c>
      <c r="F638" s="12" t="s">
        <v>2605</v>
      </c>
      <c r="G638" s="21" t="s">
        <v>2362</v>
      </c>
      <c r="H638" s="12" t="s">
        <v>2606</v>
      </c>
      <c r="I638" s="7" t="s">
        <v>2078</v>
      </c>
      <c r="J638" s="7" t="s">
        <v>2079</v>
      </c>
      <c r="K638" s="7" t="s">
        <v>2080</v>
      </c>
      <c r="L638" s="7" t="s">
        <v>2082</v>
      </c>
      <c r="M638" s="10" t="s">
        <v>133</v>
      </c>
      <c r="N638" s="13" t="s">
        <v>2084</v>
      </c>
      <c r="O638" s="13" t="s">
        <v>2083</v>
      </c>
      <c r="P638" s="14" t="s">
        <v>2081</v>
      </c>
      <c r="Q638" s="13"/>
      <c r="R638" s="14">
        <v>93910</v>
      </c>
      <c r="S638" s="14" t="s">
        <v>2085</v>
      </c>
      <c r="T638" s="16">
        <v>37970</v>
      </c>
    </row>
    <row r="639" spans="1:20" ht="45" hidden="1" customHeight="1" x14ac:dyDescent="0.2">
      <c r="A639" s="13">
        <v>7433</v>
      </c>
      <c r="B639" s="10" t="s">
        <v>6224</v>
      </c>
      <c r="C639" s="115">
        <v>650263170</v>
      </c>
      <c r="D639" s="7" t="s">
        <v>6225</v>
      </c>
      <c r="E639" s="7" t="s">
        <v>6226</v>
      </c>
      <c r="F639" s="12" t="s">
        <v>6227</v>
      </c>
      <c r="G639" s="12" t="s">
        <v>6228</v>
      </c>
      <c r="H639" s="12" t="s">
        <v>6229</v>
      </c>
      <c r="I639" s="7" t="s">
        <v>6230</v>
      </c>
      <c r="J639" s="7" t="s">
        <v>6231</v>
      </c>
      <c r="K639" s="7" t="s">
        <v>6232</v>
      </c>
      <c r="L639" s="7" t="s">
        <v>6233</v>
      </c>
      <c r="M639" s="10" t="s">
        <v>2452</v>
      </c>
      <c r="N639" s="13" t="s">
        <v>2086</v>
      </c>
      <c r="O639" s="13"/>
      <c r="P639" s="14"/>
      <c r="Q639" s="13"/>
      <c r="R639" s="14" t="s">
        <v>162</v>
      </c>
      <c r="S639" s="14" t="s">
        <v>6234</v>
      </c>
      <c r="T639" s="16">
        <v>40463</v>
      </c>
    </row>
    <row r="640" spans="1:20" ht="45" hidden="1" customHeight="1" x14ac:dyDescent="0.2">
      <c r="A640" s="13">
        <v>7486</v>
      </c>
      <c r="B640" s="10" t="s">
        <v>6235</v>
      </c>
      <c r="C640" s="115">
        <v>754811005</v>
      </c>
      <c r="D640" s="7" t="s">
        <v>6236</v>
      </c>
      <c r="E640" s="7" t="s">
        <v>6237</v>
      </c>
      <c r="F640" s="12" t="s">
        <v>6238</v>
      </c>
      <c r="G640" s="12" t="s">
        <v>6239</v>
      </c>
      <c r="H640" s="12" t="s">
        <v>6240</v>
      </c>
      <c r="I640" s="7" t="s">
        <v>6241</v>
      </c>
      <c r="J640" s="7" t="s">
        <v>6242</v>
      </c>
      <c r="K640" s="7" t="s">
        <v>6243</v>
      </c>
      <c r="L640" s="7" t="s">
        <v>6244</v>
      </c>
      <c r="M640" s="10" t="s">
        <v>2458</v>
      </c>
      <c r="N640" s="13" t="s">
        <v>6245</v>
      </c>
      <c r="O640" s="13" t="s">
        <v>6246</v>
      </c>
      <c r="P640" s="14" t="s">
        <v>6247</v>
      </c>
      <c r="Q640" s="13"/>
      <c r="R640" s="14" t="s">
        <v>30</v>
      </c>
      <c r="S640" s="14" t="s">
        <v>6248</v>
      </c>
      <c r="T640" s="16">
        <v>41540</v>
      </c>
    </row>
    <row r="641" spans="1:20" ht="45" hidden="1" customHeight="1" x14ac:dyDescent="0.2">
      <c r="A641" s="13">
        <v>7410</v>
      </c>
      <c r="B641" s="10" t="s">
        <v>6249</v>
      </c>
      <c r="C641" s="115">
        <v>650251105</v>
      </c>
      <c r="D641" s="7" t="s">
        <v>6225</v>
      </c>
      <c r="E641" s="7" t="s">
        <v>6250</v>
      </c>
      <c r="F641" s="12" t="s">
        <v>6251</v>
      </c>
      <c r="G641" s="12" t="s">
        <v>6252</v>
      </c>
      <c r="H641" s="12" t="s">
        <v>6253</v>
      </c>
      <c r="I641" s="7" t="s">
        <v>6254</v>
      </c>
      <c r="J641" s="7" t="s">
        <v>6255</v>
      </c>
      <c r="K641" s="7" t="s">
        <v>6256</v>
      </c>
      <c r="L641" s="7" t="s">
        <v>6257</v>
      </c>
      <c r="M641" s="10" t="s">
        <v>31</v>
      </c>
      <c r="N641" s="13" t="s">
        <v>6258</v>
      </c>
      <c r="O641" s="13" t="s">
        <v>6259</v>
      </c>
      <c r="P641" s="14" t="s">
        <v>6260</v>
      </c>
      <c r="Q641" s="13"/>
      <c r="R641" s="14" t="s">
        <v>162</v>
      </c>
      <c r="S641" s="39" t="s">
        <v>6261</v>
      </c>
      <c r="T641" s="16">
        <v>39897</v>
      </c>
    </row>
    <row r="642" spans="1:20" ht="45" hidden="1" customHeight="1" x14ac:dyDescent="0.2">
      <c r="A642" s="13">
        <v>7372</v>
      </c>
      <c r="B642" s="10" t="s">
        <v>6262</v>
      </c>
      <c r="C642" s="115">
        <v>657662402</v>
      </c>
      <c r="D642" s="7" t="s">
        <v>2087</v>
      </c>
      <c r="E642" s="7" t="s">
        <v>6263</v>
      </c>
      <c r="F642" s="12" t="s">
        <v>6264</v>
      </c>
      <c r="G642" s="12" t="s">
        <v>6265</v>
      </c>
      <c r="H642" s="12" t="s">
        <v>6266</v>
      </c>
      <c r="I642" s="7" t="s">
        <v>4980</v>
      </c>
      <c r="J642" s="7" t="s">
        <v>6267</v>
      </c>
      <c r="K642" s="7" t="s">
        <v>6268</v>
      </c>
      <c r="L642" s="7" t="s">
        <v>6269</v>
      </c>
      <c r="M642" s="10" t="s">
        <v>226</v>
      </c>
      <c r="N642" s="13" t="s">
        <v>6270</v>
      </c>
      <c r="O642" s="13" t="s">
        <v>6271</v>
      </c>
      <c r="P642" s="14"/>
      <c r="Q642" s="13"/>
      <c r="R642" s="14">
        <v>93401</v>
      </c>
      <c r="S642" s="14" t="s">
        <v>6272</v>
      </c>
      <c r="T642" s="16">
        <v>39328</v>
      </c>
    </row>
    <row r="643" spans="1:20" ht="45" hidden="1" customHeight="1" x14ac:dyDescent="0.2">
      <c r="A643" s="13">
        <v>7400</v>
      </c>
      <c r="B643" s="10" t="s">
        <v>6273</v>
      </c>
      <c r="C643" s="115">
        <v>657478903</v>
      </c>
      <c r="D643" s="7" t="s">
        <v>2088</v>
      </c>
      <c r="E643" s="7" t="s">
        <v>6274</v>
      </c>
      <c r="F643" s="12" t="s">
        <v>6275</v>
      </c>
      <c r="G643" s="12" t="s">
        <v>6276</v>
      </c>
      <c r="H643" s="12" t="s">
        <v>6277</v>
      </c>
      <c r="I643" s="7" t="s">
        <v>6278</v>
      </c>
      <c r="J643" s="7" t="s">
        <v>6279</v>
      </c>
      <c r="K643" s="7" t="s">
        <v>6280</v>
      </c>
      <c r="L643" s="7" t="s">
        <v>6281</v>
      </c>
      <c r="M643" s="10" t="s">
        <v>2452</v>
      </c>
      <c r="N643" s="13" t="s">
        <v>6282</v>
      </c>
      <c r="O643" s="13" t="s">
        <v>6283</v>
      </c>
      <c r="P643" s="14"/>
      <c r="Q643" s="13"/>
      <c r="R643" s="14" t="s">
        <v>162</v>
      </c>
      <c r="S643" s="14" t="s">
        <v>6284</v>
      </c>
      <c r="T643" s="16">
        <v>39636</v>
      </c>
    </row>
    <row r="644" spans="1:20" ht="45" hidden="1" customHeight="1" x14ac:dyDescent="0.2">
      <c r="A644" s="13">
        <v>7402</v>
      </c>
      <c r="B644" s="10" t="s">
        <v>6285</v>
      </c>
      <c r="C644" s="115">
        <v>659759004</v>
      </c>
      <c r="D644" s="7" t="s">
        <v>6225</v>
      </c>
      <c r="E644" s="7" t="s">
        <v>6286</v>
      </c>
      <c r="F644" s="12" t="s">
        <v>6287</v>
      </c>
      <c r="G644" s="12" t="s">
        <v>6288</v>
      </c>
      <c r="H644" s="12" t="s">
        <v>6289</v>
      </c>
      <c r="I644" s="7" t="s">
        <v>4664</v>
      </c>
      <c r="J644" s="7" t="s">
        <v>6290</v>
      </c>
      <c r="K644" s="7" t="s">
        <v>6291</v>
      </c>
      <c r="L644" s="7" t="s">
        <v>6292</v>
      </c>
      <c r="M644" s="7" t="s">
        <v>2453</v>
      </c>
      <c r="N644" s="10" t="s">
        <v>6293</v>
      </c>
      <c r="O644" s="13"/>
      <c r="P644" s="14"/>
      <c r="Q644" s="13"/>
      <c r="R644" s="14" t="s">
        <v>162</v>
      </c>
      <c r="S644" s="14" t="s">
        <v>6294</v>
      </c>
      <c r="T644" s="16">
        <v>39695</v>
      </c>
    </row>
    <row r="645" spans="1:20" ht="45" hidden="1" customHeight="1" x14ac:dyDescent="0.2">
      <c r="A645" s="13">
        <v>7453</v>
      </c>
      <c r="B645" s="10" t="s">
        <v>6295</v>
      </c>
      <c r="C645" s="115">
        <v>650363817</v>
      </c>
      <c r="D645" s="7" t="s">
        <v>6236</v>
      </c>
      <c r="E645" s="7" t="s">
        <v>6296</v>
      </c>
      <c r="F645" s="12" t="s">
        <v>6297</v>
      </c>
      <c r="G645" s="12" t="s">
        <v>6298</v>
      </c>
      <c r="H645" s="12" t="s">
        <v>6299</v>
      </c>
      <c r="I645" s="7" t="s">
        <v>6300</v>
      </c>
      <c r="J645" s="7" t="s">
        <v>55</v>
      </c>
      <c r="K645" s="7" t="s">
        <v>6301</v>
      </c>
      <c r="L645" s="7" t="s">
        <v>6302</v>
      </c>
      <c r="M645" s="10" t="s">
        <v>2454</v>
      </c>
      <c r="N645" s="13" t="s">
        <v>2089</v>
      </c>
      <c r="O645" s="13"/>
      <c r="P645" s="14"/>
      <c r="Q645" s="13"/>
      <c r="R645" s="14" t="s">
        <v>30</v>
      </c>
      <c r="S645" s="14" t="s">
        <v>6303</v>
      </c>
      <c r="T645" s="16">
        <v>40809</v>
      </c>
    </row>
    <row r="646" spans="1:20" ht="45" hidden="1" customHeight="1" x14ac:dyDescent="0.2">
      <c r="A646" s="13">
        <v>7366</v>
      </c>
      <c r="B646" s="10" t="s">
        <v>6304</v>
      </c>
      <c r="C646" s="115">
        <v>657208701</v>
      </c>
      <c r="D646" s="7" t="s">
        <v>2088</v>
      </c>
      <c r="E646" s="7" t="s">
        <v>6305</v>
      </c>
      <c r="F646" s="12" t="s">
        <v>6306</v>
      </c>
      <c r="G646" s="12" t="s">
        <v>6307</v>
      </c>
      <c r="H646" s="12" t="s">
        <v>6308</v>
      </c>
      <c r="I646" s="12" t="s">
        <v>3957</v>
      </c>
      <c r="J646" s="7" t="s">
        <v>6309</v>
      </c>
      <c r="K646" s="7" t="s">
        <v>6310</v>
      </c>
      <c r="L646" s="7" t="s">
        <v>6311</v>
      </c>
      <c r="M646" s="10" t="s">
        <v>32</v>
      </c>
      <c r="N646" s="13" t="s">
        <v>521</v>
      </c>
      <c r="O646" s="13" t="s">
        <v>6312</v>
      </c>
      <c r="P646" s="14" t="s">
        <v>6313</v>
      </c>
      <c r="Q646" s="13"/>
      <c r="R646" s="14" t="s">
        <v>162</v>
      </c>
      <c r="S646" s="14" t="s">
        <v>6314</v>
      </c>
      <c r="T646" s="16">
        <v>39303</v>
      </c>
    </row>
    <row r="647" spans="1:20" ht="45" hidden="1" customHeight="1" x14ac:dyDescent="0.2">
      <c r="A647" s="13">
        <v>7364</v>
      </c>
      <c r="B647" s="10" t="s">
        <v>6315</v>
      </c>
      <c r="C647" s="115">
        <v>657351903</v>
      </c>
      <c r="D647" s="7" t="s">
        <v>2087</v>
      </c>
      <c r="E647" s="7" t="s">
        <v>6316</v>
      </c>
      <c r="F647" s="12" t="s">
        <v>6317</v>
      </c>
      <c r="G647" s="12" t="s">
        <v>6318</v>
      </c>
      <c r="H647" s="7" t="s">
        <v>6319</v>
      </c>
      <c r="I647" s="7" t="s">
        <v>4980</v>
      </c>
      <c r="J647" s="7" t="s">
        <v>6320</v>
      </c>
      <c r="K647" s="7" t="s">
        <v>6321</v>
      </c>
      <c r="L647" s="7" t="s">
        <v>6322</v>
      </c>
      <c r="M647" s="10" t="s">
        <v>31</v>
      </c>
      <c r="N647" s="13" t="s">
        <v>271</v>
      </c>
      <c r="O647" s="13" t="s">
        <v>6323</v>
      </c>
      <c r="P647" s="14" t="s">
        <v>6324</v>
      </c>
      <c r="Q647" s="13"/>
      <c r="R647" s="14">
        <v>93401</v>
      </c>
      <c r="S647" s="14" t="s">
        <v>6325</v>
      </c>
      <c r="T647" s="16">
        <v>39289</v>
      </c>
    </row>
    <row r="648" spans="1:20" ht="45" hidden="1" customHeight="1" x14ac:dyDescent="0.2">
      <c r="A648" s="13">
        <v>7113</v>
      </c>
      <c r="B648" s="10" t="s">
        <v>6326</v>
      </c>
      <c r="C648" s="115">
        <v>651989108</v>
      </c>
      <c r="D648" s="7" t="s">
        <v>2088</v>
      </c>
      <c r="E648" s="7" t="s">
        <v>6327</v>
      </c>
      <c r="F648" s="12" t="s">
        <v>6328</v>
      </c>
      <c r="G648" s="12" t="s">
        <v>6329</v>
      </c>
      <c r="H648" s="12" t="s">
        <v>6330</v>
      </c>
      <c r="I648" s="7" t="s">
        <v>79</v>
      </c>
      <c r="J648" s="7" t="s">
        <v>6331</v>
      </c>
      <c r="K648" s="7" t="s">
        <v>6332</v>
      </c>
      <c r="L648" s="7" t="s">
        <v>6333</v>
      </c>
      <c r="M648" s="10" t="s">
        <v>2456</v>
      </c>
      <c r="N648" s="13"/>
      <c r="O648" s="13"/>
      <c r="P648" s="14"/>
      <c r="Q648" s="13"/>
      <c r="R648" s="14" t="s">
        <v>162</v>
      </c>
      <c r="S648" s="14" t="s">
        <v>6334</v>
      </c>
      <c r="T648" s="16">
        <v>37970</v>
      </c>
    </row>
    <row r="649" spans="1:20" ht="45" hidden="1" customHeight="1" x14ac:dyDescent="0.2">
      <c r="A649" s="13">
        <v>6991</v>
      </c>
      <c r="B649" s="10" t="s">
        <v>6335</v>
      </c>
      <c r="C649" s="115">
        <v>742049000</v>
      </c>
      <c r="D649" s="7" t="s">
        <v>2088</v>
      </c>
      <c r="E649" s="7" t="s">
        <v>6336</v>
      </c>
      <c r="F649" s="12" t="s">
        <v>6337</v>
      </c>
      <c r="G649" s="12" t="s">
        <v>6338</v>
      </c>
      <c r="H649" s="12" t="s">
        <v>6339</v>
      </c>
      <c r="I649" s="7" t="s">
        <v>263</v>
      </c>
      <c r="J649" s="7" t="s">
        <v>6340</v>
      </c>
      <c r="K649" s="7" t="s">
        <v>6341</v>
      </c>
      <c r="L649" s="7" t="s">
        <v>6342</v>
      </c>
      <c r="M649" s="10" t="s">
        <v>226</v>
      </c>
      <c r="N649" s="13" t="s">
        <v>6343</v>
      </c>
      <c r="O649" s="13"/>
      <c r="P649" s="14"/>
      <c r="Q649" s="13"/>
      <c r="R649" s="14" t="s">
        <v>162</v>
      </c>
      <c r="S649" s="14" t="s">
        <v>6344</v>
      </c>
      <c r="T649" s="16">
        <v>37970</v>
      </c>
    </row>
    <row r="650" spans="1:20" ht="45" hidden="1" customHeight="1" x14ac:dyDescent="0.2">
      <c r="A650" s="13">
        <v>7126</v>
      </c>
      <c r="B650" s="10" t="s">
        <v>6345</v>
      </c>
      <c r="C650" s="115">
        <v>650882008</v>
      </c>
      <c r="D650" s="7" t="s">
        <v>2088</v>
      </c>
      <c r="E650" s="7" t="s">
        <v>6346</v>
      </c>
      <c r="F650" s="12" t="s">
        <v>6347</v>
      </c>
      <c r="G650" s="12" t="s">
        <v>6348</v>
      </c>
      <c r="H650" s="12" t="s">
        <v>6349</v>
      </c>
      <c r="I650" s="7" t="s">
        <v>4664</v>
      </c>
      <c r="J650" s="7" t="s">
        <v>6350</v>
      </c>
      <c r="K650" s="7" t="s">
        <v>6351</v>
      </c>
      <c r="L650" s="7" t="s">
        <v>6352</v>
      </c>
      <c r="M650" s="10" t="s">
        <v>226</v>
      </c>
      <c r="N650" s="13" t="s">
        <v>2090</v>
      </c>
      <c r="O650" s="13"/>
      <c r="P650" s="14"/>
      <c r="Q650" s="13"/>
      <c r="R650" s="14" t="s">
        <v>162</v>
      </c>
      <c r="S650" s="14" t="s">
        <v>6353</v>
      </c>
      <c r="T650" s="16">
        <v>38159</v>
      </c>
    </row>
    <row r="651" spans="1:20" ht="45" hidden="1" customHeight="1" x14ac:dyDescent="0.2">
      <c r="A651" s="7">
        <v>6977</v>
      </c>
      <c r="B651" s="10" t="s">
        <v>6354</v>
      </c>
      <c r="C651" s="115">
        <v>740263005</v>
      </c>
      <c r="D651" s="7" t="s">
        <v>2088</v>
      </c>
      <c r="E651" s="7" t="s">
        <v>6355</v>
      </c>
      <c r="F651" s="12" t="s">
        <v>6356</v>
      </c>
      <c r="G651" s="12" t="s">
        <v>6357</v>
      </c>
      <c r="H651" s="12" t="s">
        <v>6358</v>
      </c>
      <c r="I651" s="7" t="s">
        <v>3475</v>
      </c>
      <c r="J651" s="7" t="s">
        <v>6359</v>
      </c>
      <c r="K651" s="7" t="s">
        <v>6360</v>
      </c>
      <c r="L651" s="10" t="s">
        <v>6361</v>
      </c>
      <c r="M651" s="10" t="s">
        <v>226</v>
      </c>
      <c r="N651" s="13" t="s">
        <v>6362</v>
      </c>
      <c r="O651" s="13"/>
      <c r="P651" s="14"/>
      <c r="Q651" s="13"/>
      <c r="R651" s="13" t="s">
        <v>162</v>
      </c>
      <c r="S651" s="14" t="s">
        <v>6363</v>
      </c>
      <c r="T651" s="16">
        <v>37970</v>
      </c>
    </row>
    <row r="652" spans="1:20" ht="45" hidden="1" customHeight="1" x14ac:dyDescent="0.2">
      <c r="A652" s="13">
        <v>6931</v>
      </c>
      <c r="B652" s="10" t="s">
        <v>2091</v>
      </c>
      <c r="C652" s="115">
        <v>728623004</v>
      </c>
      <c r="D652" s="7" t="s">
        <v>2088</v>
      </c>
      <c r="E652" s="7" t="s">
        <v>2093</v>
      </c>
      <c r="F652" s="17" t="s">
        <v>3011</v>
      </c>
      <c r="G652" s="12" t="s">
        <v>2092</v>
      </c>
      <c r="H652" s="12" t="s">
        <v>2094</v>
      </c>
      <c r="I652" s="7" t="s">
        <v>580</v>
      </c>
      <c r="J652" s="7" t="s">
        <v>2095</v>
      </c>
      <c r="K652" s="7" t="s">
        <v>2096</v>
      </c>
      <c r="L652" s="7" t="s">
        <v>2097</v>
      </c>
      <c r="M652" s="10" t="s">
        <v>226</v>
      </c>
      <c r="N652" s="13" t="s">
        <v>1848</v>
      </c>
      <c r="O652" s="13" t="s">
        <v>2098</v>
      </c>
      <c r="P652" s="14"/>
      <c r="Q652" s="13"/>
      <c r="R652" s="14" t="s">
        <v>162</v>
      </c>
      <c r="S652" s="15" t="s">
        <v>3012</v>
      </c>
      <c r="T652" s="16">
        <v>37970</v>
      </c>
    </row>
    <row r="653" spans="1:20" ht="45" hidden="1" customHeight="1" x14ac:dyDescent="0.2">
      <c r="A653" s="13">
        <v>7331</v>
      </c>
      <c r="B653" s="10" t="s">
        <v>2099</v>
      </c>
      <c r="C653" s="115">
        <v>656176903</v>
      </c>
      <c r="D653" s="7" t="s">
        <v>2087</v>
      </c>
      <c r="E653" s="7" t="s">
        <v>2100</v>
      </c>
      <c r="F653" s="12" t="s">
        <v>2581</v>
      </c>
      <c r="G653" s="12" t="s">
        <v>2101</v>
      </c>
      <c r="H653" s="12" t="s">
        <v>2637</v>
      </c>
      <c r="I653" s="7" t="s">
        <v>2102</v>
      </c>
      <c r="J653" s="7" t="s">
        <v>2103</v>
      </c>
      <c r="K653" s="7" t="s">
        <v>2104</v>
      </c>
      <c r="L653" s="7" t="s">
        <v>2106</v>
      </c>
      <c r="M653" s="10" t="s">
        <v>226</v>
      </c>
      <c r="N653" s="13" t="s">
        <v>1848</v>
      </c>
      <c r="O653" s="13" t="s">
        <v>2582</v>
      </c>
      <c r="P653" s="14" t="s">
        <v>2105</v>
      </c>
      <c r="Q653" s="13"/>
      <c r="R653" s="14">
        <v>93401</v>
      </c>
      <c r="S653" s="14" t="s">
        <v>2982</v>
      </c>
      <c r="T653" s="16">
        <v>38936</v>
      </c>
    </row>
    <row r="654" spans="1:20" ht="45" hidden="1" customHeight="1" x14ac:dyDescent="0.2">
      <c r="A654" s="13">
        <v>7443</v>
      </c>
      <c r="B654" s="10" t="s">
        <v>6364</v>
      </c>
      <c r="C654" s="115">
        <v>659940302</v>
      </c>
      <c r="D654" s="7" t="s">
        <v>6236</v>
      </c>
      <c r="E654" s="7" t="s">
        <v>6365</v>
      </c>
      <c r="F654" s="12" t="s">
        <v>6366</v>
      </c>
      <c r="G654" s="12" t="s">
        <v>6367</v>
      </c>
      <c r="H654" s="12" t="s">
        <v>6368</v>
      </c>
      <c r="I654" s="7" t="s">
        <v>643</v>
      </c>
      <c r="J654" s="7" t="s">
        <v>6369</v>
      </c>
      <c r="K654" s="7" t="s">
        <v>6370</v>
      </c>
      <c r="L654" s="7" t="s">
        <v>6371</v>
      </c>
      <c r="M654" s="10" t="s">
        <v>226</v>
      </c>
      <c r="N654" s="13" t="s">
        <v>6372</v>
      </c>
      <c r="O654" s="13"/>
      <c r="P654" s="14"/>
      <c r="Q654" s="13"/>
      <c r="R654" s="14" t="s">
        <v>30</v>
      </c>
      <c r="S654" s="14" t="s">
        <v>6303</v>
      </c>
      <c r="T654" s="16">
        <v>40728</v>
      </c>
    </row>
    <row r="655" spans="1:20" ht="45" hidden="1" customHeight="1" x14ac:dyDescent="0.2">
      <c r="A655" s="13">
        <v>7146</v>
      </c>
      <c r="B655" s="10" t="s">
        <v>2107</v>
      </c>
      <c r="C655" s="115">
        <v>652115705</v>
      </c>
      <c r="D655" s="7" t="s">
        <v>2088</v>
      </c>
      <c r="E655" s="7" t="s">
        <v>2108</v>
      </c>
      <c r="F655" s="12" t="s">
        <v>2109</v>
      </c>
      <c r="G655" s="12" t="s">
        <v>2110</v>
      </c>
      <c r="H655" s="17" t="s">
        <v>3013</v>
      </c>
      <c r="I655" s="7" t="s">
        <v>79</v>
      </c>
      <c r="J655" s="7" t="s">
        <v>2984</v>
      </c>
      <c r="K655" s="7" t="s">
        <v>2111</v>
      </c>
      <c r="L655" s="7" t="s">
        <v>2112</v>
      </c>
      <c r="M655" s="10" t="s">
        <v>133</v>
      </c>
      <c r="N655" s="13" t="s">
        <v>1915</v>
      </c>
      <c r="O655" s="13" t="s">
        <v>2113</v>
      </c>
      <c r="P655" s="14"/>
      <c r="Q655" s="13"/>
      <c r="R655" s="14" t="s">
        <v>162</v>
      </c>
      <c r="S655" s="15" t="s">
        <v>6373</v>
      </c>
      <c r="T655" s="16">
        <v>38228</v>
      </c>
    </row>
    <row r="656" spans="1:20" ht="45" hidden="1" customHeight="1" x14ac:dyDescent="0.2">
      <c r="A656" s="13">
        <v>7191</v>
      </c>
      <c r="B656" s="10" t="s">
        <v>6374</v>
      </c>
      <c r="C656" s="115">
        <v>759894200</v>
      </c>
      <c r="D656" s="7" t="s">
        <v>6225</v>
      </c>
      <c r="E656" s="7" t="s">
        <v>6375</v>
      </c>
      <c r="F656" s="12" t="s">
        <v>6376</v>
      </c>
      <c r="G656" s="12" t="s">
        <v>6377</v>
      </c>
      <c r="H656" s="12" t="s">
        <v>6378</v>
      </c>
      <c r="I656" s="7" t="s">
        <v>6379</v>
      </c>
      <c r="J656" s="7" t="s">
        <v>6380</v>
      </c>
      <c r="K656" s="7" t="s">
        <v>6381</v>
      </c>
      <c r="L656" s="7" t="s">
        <v>6382</v>
      </c>
      <c r="M656" s="10" t="s">
        <v>31</v>
      </c>
      <c r="N656" s="13" t="s">
        <v>6383</v>
      </c>
      <c r="O656" s="13" t="s">
        <v>6384</v>
      </c>
      <c r="P656" s="14" t="s">
        <v>6385</v>
      </c>
      <c r="Q656" s="13"/>
      <c r="R656" s="14" t="s">
        <v>30</v>
      </c>
      <c r="S656" s="14" t="s">
        <v>6386</v>
      </c>
      <c r="T656" s="16">
        <v>38610</v>
      </c>
    </row>
    <row r="657" spans="1:20" ht="45" hidden="1" customHeight="1" x14ac:dyDescent="0.2">
      <c r="A657" s="13">
        <v>7357</v>
      </c>
      <c r="B657" s="10" t="s">
        <v>6387</v>
      </c>
      <c r="C657" s="115">
        <v>656702605</v>
      </c>
      <c r="D657" s="7" t="s">
        <v>2087</v>
      </c>
      <c r="E657" s="7" t="s">
        <v>6388</v>
      </c>
      <c r="F657" s="12" t="s">
        <v>6389</v>
      </c>
      <c r="G657" s="12" t="s">
        <v>6390</v>
      </c>
      <c r="H657" s="12" t="s">
        <v>6391</v>
      </c>
      <c r="I657" s="7" t="s">
        <v>6392</v>
      </c>
      <c r="J657" s="7" t="s">
        <v>6393</v>
      </c>
      <c r="K657" s="7" t="s">
        <v>6394</v>
      </c>
      <c r="L657" s="7" t="s">
        <v>6395</v>
      </c>
      <c r="M657" s="10" t="s">
        <v>226</v>
      </c>
      <c r="N657" s="7" t="s">
        <v>1227</v>
      </c>
      <c r="O657" s="13" t="s">
        <v>6396</v>
      </c>
      <c r="P657" s="13" t="s">
        <v>6397</v>
      </c>
      <c r="Q657" s="13"/>
      <c r="R657" s="14">
        <v>93401</v>
      </c>
      <c r="S657" s="14" t="s">
        <v>6398</v>
      </c>
      <c r="T657" s="16">
        <v>39212</v>
      </c>
    </row>
    <row r="658" spans="1:20" ht="45" hidden="1" customHeight="1" x14ac:dyDescent="0.2">
      <c r="A658" s="13">
        <v>6956</v>
      </c>
      <c r="B658" s="10" t="s">
        <v>6399</v>
      </c>
      <c r="C658" s="115">
        <v>733958006</v>
      </c>
      <c r="D658" s="7" t="s">
        <v>6225</v>
      </c>
      <c r="E658" s="7" t="s">
        <v>6400</v>
      </c>
      <c r="F658" s="12" t="s">
        <v>6401</v>
      </c>
      <c r="G658" s="12" t="s">
        <v>6402</v>
      </c>
      <c r="H658" s="12" t="s">
        <v>6403</v>
      </c>
      <c r="I658" s="7" t="s">
        <v>54</v>
      </c>
      <c r="J658" s="7" t="s">
        <v>6404</v>
      </c>
      <c r="K658" s="7" t="s">
        <v>6405</v>
      </c>
      <c r="L658" s="7" t="s">
        <v>6406</v>
      </c>
      <c r="M658" s="10" t="s">
        <v>226</v>
      </c>
      <c r="N658" s="13" t="s">
        <v>1848</v>
      </c>
      <c r="O658" s="13"/>
      <c r="P658" s="14"/>
      <c r="Q658" s="13"/>
      <c r="R658" s="14" t="s">
        <v>162</v>
      </c>
      <c r="S658" s="14" t="s">
        <v>6407</v>
      </c>
      <c r="T658" s="16">
        <v>37970</v>
      </c>
    </row>
    <row r="659" spans="1:20" ht="45" hidden="1" customHeight="1" x14ac:dyDescent="0.2">
      <c r="A659" s="13">
        <v>7416</v>
      </c>
      <c r="B659" s="7" t="s">
        <v>6408</v>
      </c>
      <c r="C659" s="115">
        <v>659660806</v>
      </c>
      <c r="D659" s="7" t="s">
        <v>6225</v>
      </c>
      <c r="E659" s="7" t="s">
        <v>6409</v>
      </c>
      <c r="F659" s="12" t="s">
        <v>6410</v>
      </c>
      <c r="G659" s="12" t="s">
        <v>6411</v>
      </c>
      <c r="H659" s="12" t="s">
        <v>6412</v>
      </c>
      <c r="I659" s="7" t="s">
        <v>6254</v>
      </c>
      <c r="J659" s="7" t="s">
        <v>6413</v>
      </c>
      <c r="K659" s="7" t="s">
        <v>6414</v>
      </c>
      <c r="L659" s="7" t="s">
        <v>6415</v>
      </c>
      <c r="M659" s="10" t="s">
        <v>2453</v>
      </c>
      <c r="N659" s="13" t="s">
        <v>34</v>
      </c>
      <c r="O659" s="13"/>
      <c r="P659" s="14"/>
      <c r="Q659" s="13"/>
      <c r="R659" s="14" t="s">
        <v>162</v>
      </c>
      <c r="S659" s="14" t="s">
        <v>6416</v>
      </c>
      <c r="T659" s="16">
        <v>40032</v>
      </c>
    </row>
    <row r="660" spans="1:20" ht="45" hidden="1" customHeight="1" x14ac:dyDescent="0.2">
      <c r="A660" s="13">
        <v>7330</v>
      </c>
      <c r="B660" s="10" t="s">
        <v>6417</v>
      </c>
      <c r="C660" s="115">
        <v>655691103</v>
      </c>
      <c r="D660" s="7" t="s">
        <v>6418</v>
      </c>
      <c r="E660" s="7" t="s">
        <v>6419</v>
      </c>
      <c r="F660" s="12" t="s">
        <v>6420</v>
      </c>
      <c r="G660" s="12" t="s">
        <v>6421</v>
      </c>
      <c r="H660" s="12" t="s">
        <v>6422</v>
      </c>
      <c r="I660" s="7" t="s">
        <v>4980</v>
      </c>
      <c r="J660" s="7" t="s">
        <v>6423</v>
      </c>
      <c r="K660" s="7" t="s">
        <v>6424</v>
      </c>
      <c r="L660" s="7" t="s">
        <v>6425</v>
      </c>
      <c r="M660" s="10" t="s">
        <v>226</v>
      </c>
      <c r="N660" s="13"/>
      <c r="O660" s="13" t="s">
        <v>6426</v>
      </c>
      <c r="P660" s="14"/>
      <c r="Q660" s="13"/>
      <c r="R660" s="14">
        <v>93401</v>
      </c>
      <c r="S660" s="14" t="s">
        <v>6427</v>
      </c>
      <c r="T660" s="16">
        <v>38915</v>
      </c>
    </row>
    <row r="661" spans="1:20" ht="45" hidden="1" customHeight="1" x14ac:dyDescent="0.2">
      <c r="A661" s="13">
        <v>7192</v>
      </c>
      <c r="B661" s="10" t="s">
        <v>6428</v>
      </c>
      <c r="C661" s="115">
        <v>655097503</v>
      </c>
      <c r="D661" s="7" t="s">
        <v>6225</v>
      </c>
      <c r="E661" s="7" t="s">
        <v>6429</v>
      </c>
      <c r="F661" s="12" t="s">
        <v>6430</v>
      </c>
      <c r="G661" s="12" t="s">
        <v>6431</v>
      </c>
      <c r="H661" s="12" t="s">
        <v>6432</v>
      </c>
      <c r="I661" s="7" t="s">
        <v>6433</v>
      </c>
      <c r="J661" s="7" t="s">
        <v>6434</v>
      </c>
      <c r="K661" s="7" t="s">
        <v>6435</v>
      </c>
      <c r="L661" s="7" t="s">
        <v>6436</v>
      </c>
      <c r="M661" s="10" t="s">
        <v>31</v>
      </c>
      <c r="N661" s="13" t="s">
        <v>249</v>
      </c>
      <c r="O661" s="13" t="s">
        <v>6437</v>
      </c>
      <c r="P661" s="14"/>
      <c r="Q661" s="13"/>
      <c r="R661" s="14" t="s">
        <v>30</v>
      </c>
      <c r="S661" s="14" t="s">
        <v>6438</v>
      </c>
      <c r="T661" s="16">
        <v>38617</v>
      </c>
    </row>
    <row r="662" spans="1:20" ht="45" hidden="1" customHeight="1" x14ac:dyDescent="0.2">
      <c r="A662" s="13">
        <v>7404</v>
      </c>
      <c r="B662" s="10" t="s">
        <v>6439</v>
      </c>
      <c r="C662" s="115">
        <v>658880209</v>
      </c>
      <c r="D662" s="7" t="s">
        <v>565</v>
      </c>
      <c r="E662" s="7" t="s">
        <v>6440</v>
      </c>
      <c r="F662" s="12" t="s">
        <v>6441</v>
      </c>
      <c r="G662" s="12" t="s">
        <v>6442</v>
      </c>
      <c r="H662" s="12" t="s">
        <v>6443</v>
      </c>
      <c r="I662" s="7" t="s">
        <v>6444</v>
      </c>
      <c r="J662" s="7" t="s">
        <v>6444</v>
      </c>
      <c r="K662" s="7" t="s">
        <v>6445</v>
      </c>
      <c r="L662" s="7" t="s">
        <v>6446</v>
      </c>
      <c r="M662" s="10" t="s">
        <v>31</v>
      </c>
      <c r="N662" s="13" t="s">
        <v>6447</v>
      </c>
      <c r="O662" s="7" t="s">
        <v>6448</v>
      </c>
      <c r="P662" s="13" t="s">
        <v>6449</v>
      </c>
      <c r="Q662" s="13"/>
      <c r="R662" s="14" t="s">
        <v>52</v>
      </c>
      <c r="S662" s="14" t="s">
        <v>6450</v>
      </c>
      <c r="T662" s="16">
        <v>39713</v>
      </c>
    </row>
    <row r="663" spans="1:20" ht="45" hidden="1" customHeight="1" x14ac:dyDescent="0.2">
      <c r="A663" s="13">
        <v>7449</v>
      </c>
      <c r="B663" s="10" t="s">
        <v>6451</v>
      </c>
      <c r="C663" s="115">
        <v>718283000</v>
      </c>
      <c r="D663" s="7" t="s">
        <v>6236</v>
      </c>
      <c r="E663" s="7" t="s">
        <v>6452</v>
      </c>
      <c r="F663" s="12" t="s">
        <v>6453</v>
      </c>
      <c r="G663" s="12" t="s">
        <v>6454</v>
      </c>
      <c r="H663" s="12" t="s">
        <v>6455</v>
      </c>
      <c r="I663" s="7" t="s">
        <v>6456</v>
      </c>
      <c r="J663" s="7" t="s">
        <v>6457</v>
      </c>
      <c r="K663" s="7" t="s">
        <v>6458</v>
      </c>
      <c r="L663" s="7" t="s">
        <v>6459</v>
      </c>
      <c r="M663" s="10" t="s">
        <v>31</v>
      </c>
      <c r="N663" s="13" t="s">
        <v>6460</v>
      </c>
      <c r="O663" s="13" t="s">
        <v>6461</v>
      </c>
      <c r="P663" s="14" t="s">
        <v>6462</v>
      </c>
      <c r="Q663" s="13"/>
      <c r="R663" s="14" t="s">
        <v>30</v>
      </c>
      <c r="S663" s="14" t="s">
        <v>6463</v>
      </c>
      <c r="T663" s="16">
        <v>37119</v>
      </c>
    </row>
    <row r="664" spans="1:20" ht="45" hidden="1" customHeight="1" x14ac:dyDescent="0.2">
      <c r="A664" s="13">
        <v>7469</v>
      </c>
      <c r="B664" s="10" t="s">
        <v>6464</v>
      </c>
      <c r="C664" s="115">
        <v>657699209</v>
      </c>
      <c r="D664" s="7" t="s">
        <v>6236</v>
      </c>
      <c r="E664" s="7" t="s">
        <v>6465</v>
      </c>
      <c r="F664" s="12" t="s">
        <v>6466</v>
      </c>
      <c r="G664" s="12" t="s">
        <v>6467</v>
      </c>
      <c r="H664" s="12" t="s">
        <v>6468</v>
      </c>
      <c r="I664" s="7" t="s">
        <v>6469</v>
      </c>
      <c r="J664" s="7" t="s">
        <v>6470</v>
      </c>
      <c r="K664" s="7" t="s">
        <v>6471</v>
      </c>
      <c r="L664" s="7" t="s">
        <v>6472</v>
      </c>
      <c r="M664" s="10" t="s">
        <v>226</v>
      </c>
      <c r="N664" s="13" t="s">
        <v>275</v>
      </c>
      <c r="O664" s="13" t="s">
        <v>6473</v>
      </c>
      <c r="P664" s="14"/>
      <c r="Q664" s="13"/>
      <c r="R664" s="14" t="s">
        <v>30</v>
      </c>
      <c r="S664" s="14" t="s">
        <v>4012</v>
      </c>
      <c r="T664" s="16">
        <v>41288</v>
      </c>
    </row>
    <row r="665" spans="1:20" ht="45" hidden="1" customHeight="1" x14ac:dyDescent="0.2">
      <c r="A665" s="13">
        <v>7332</v>
      </c>
      <c r="B665" s="10" t="s">
        <v>6474</v>
      </c>
      <c r="C665" s="115">
        <v>653173105</v>
      </c>
      <c r="D665" s="7" t="s">
        <v>2088</v>
      </c>
      <c r="E665" s="7" t="s">
        <v>6475</v>
      </c>
      <c r="F665" s="12" t="s">
        <v>6476</v>
      </c>
      <c r="G665" s="12" t="s">
        <v>6477</v>
      </c>
      <c r="H665" s="12" t="s">
        <v>6478</v>
      </c>
      <c r="I665" s="7" t="s">
        <v>6479</v>
      </c>
      <c r="J665" s="7" t="s">
        <v>6480</v>
      </c>
      <c r="K665" s="7" t="s">
        <v>6481</v>
      </c>
      <c r="L665" s="7" t="s">
        <v>6482</v>
      </c>
      <c r="M665" s="10" t="s">
        <v>226</v>
      </c>
      <c r="N665" s="13" t="s">
        <v>6483</v>
      </c>
      <c r="O665" s="13"/>
      <c r="P665" s="14"/>
      <c r="Q665" s="13"/>
      <c r="R665" s="14" t="s">
        <v>470</v>
      </c>
      <c r="S665" s="14" t="s">
        <v>6484</v>
      </c>
      <c r="T665" s="16">
        <v>41493</v>
      </c>
    </row>
    <row r="666" spans="1:20" ht="45" hidden="1" customHeight="1" x14ac:dyDescent="0.2">
      <c r="A666" s="13">
        <v>7026</v>
      </c>
      <c r="B666" s="10" t="s">
        <v>6485</v>
      </c>
      <c r="C666" s="115">
        <v>732191003</v>
      </c>
      <c r="D666" s="7" t="s">
        <v>2088</v>
      </c>
      <c r="E666" s="7" t="s">
        <v>6486</v>
      </c>
      <c r="F666" s="12" t="s">
        <v>6487</v>
      </c>
      <c r="G666" s="12" t="s">
        <v>6488</v>
      </c>
      <c r="H666" s="12" t="s">
        <v>6489</v>
      </c>
      <c r="I666" s="7" t="s">
        <v>39</v>
      </c>
      <c r="J666" s="7" t="s">
        <v>6490</v>
      </c>
      <c r="K666" s="7" t="s">
        <v>6491</v>
      </c>
      <c r="L666" s="7" t="s">
        <v>6492</v>
      </c>
      <c r="M666" s="10" t="s">
        <v>226</v>
      </c>
      <c r="N666" s="13" t="s">
        <v>275</v>
      </c>
      <c r="O666" s="13"/>
      <c r="P666" s="14"/>
      <c r="Q666" s="13"/>
      <c r="R666" s="14" t="s">
        <v>162</v>
      </c>
      <c r="S666" s="14" t="s">
        <v>6493</v>
      </c>
      <c r="T666" s="16">
        <v>37970</v>
      </c>
    </row>
    <row r="667" spans="1:20" ht="45" hidden="1" customHeight="1" x14ac:dyDescent="0.2">
      <c r="A667" s="13">
        <v>7171</v>
      </c>
      <c r="B667" s="10" t="s">
        <v>6494</v>
      </c>
      <c r="C667" s="115">
        <v>654851603</v>
      </c>
      <c r="D667" s="7" t="s">
        <v>2088</v>
      </c>
      <c r="E667" s="7" t="s">
        <v>6495</v>
      </c>
      <c r="F667" s="12" t="s">
        <v>6496</v>
      </c>
      <c r="G667" s="12" t="s">
        <v>6497</v>
      </c>
      <c r="H667" s="12" t="s">
        <v>6498</v>
      </c>
      <c r="I667" s="7" t="s">
        <v>6499</v>
      </c>
      <c r="J667" s="7" t="s">
        <v>6500</v>
      </c>
      <c r="K667" s="7" t="s">
        <v>6501</v>
      </c>
      <c r="L667" s="7" t="s">
        <v>6502</v>
      </c>
      <c r="M667" s="10" t="s">
        <v>2453</v>
      </c>
      <c r="N667" s="13" t="s">
        <v>6503</v>
      </c>
      <c r="O667" s="13"/>
      <c r="P667" s="14"/>
      <c r="Q667" s="13"/>
      <c r="R667" s="14" t="s">
        <v>162</v>
      </c>
      <c r="S667" s="14" t="s">
        <v>6504</v>
      </c>
      <c r="T667" s="16">
        <v>38503</v>
      </c>
    </row>
    <row r="668" spans="1:20" ht="45" hidden="1" customHeight="1" x14ac:dyDescent="0.2">
      <c r="A668" s="13">
        <v>7241</v>
      </c>
      <c r="B668" s="10" t="s">
        <v>6505</v>
      </c>
      <c r="C668" s="115">
        <v>757565005</v>
      </c>
      <c r="D668" s="7" t="s">
        <v>6225</v>
      </c>
      <c r="E668" s="7" t="s">
        <v>6506</v>
      </c>
      <c r="F668" s="12" t="s">
        <v>6507</v>
      </c>
      <c r="G668" s="12" t="s">
        <v>6508</v>
      </c>
      <c r="H668" s="12" t="s">
        <v>6509</v>
      </c>
      <c r="I668" s="7" t="s">
        <v>54</v>
      </c>
      <c r="J668" s="7" t="s">
        <v>6510</v>
      </c>
      <c r="K668" s="7" t="s">
        <v>6511</v>
      </c>
      <c r="L668" s="7" t="s">
        <v>6512</v>
      </c>
      <c r="M668" s="10" t="s">
        <v>31</v>
      </c>
      <c r="N668" s="13" t="s">
        <v>249</v>
      </c>
      <c r="O668" s="13"/>
      <c r="P668" s="14"/>
      <c r="Q668" s="13"/>
      <c r="R668" s="14" t="s">
        <v>162</v>
      </c>
      <c r="S668" s="14" t="s">
        <v>6513</v>
      </c>
      <c r="T668" s="16">
        <v>38715</v>
      </c>
    </row>
    <row r="669" spans="1:20" ht="45" hidden="1" customHeight="1" x14ac:dyDescent="0.2">
      <c r="A669" s="13">
        <v>6939</v>
      </c>
      <c r="B669" s="10" t="s">
        <v>6514</v>
      </c>
      <c r="C669" s="115">
        <v>728421002</v>
      </c>
      <c r="D669" s="7" t="s">
        <v>2088</v>
      </c>
      <c r="E669" s="7" t="s">
        <v>6515</v>
      </c>
      <c r="F669" s="12" t="s">
        <v>6516</v>
      </c>
      <c r="G669" s="12" t="s">
        <v>6517</v>
      </c>
      <c r="H669" s="12" t="s">
        <v>6518</v>
      </c>
      <c r="I669" s="7" t="s">
        <v>4664</v>
      </c>
      <c r="J669" s="7" t="s">
        <v>6519</v>
      </c>
      <c r="K669" s="7" t="s">
        <v>6520</v>
      </c>
      <c r="L669" s="7" t="s">
        <v>6521</v>
      </c>
      <c r="M669" s="10" t="s">
        <v>226</v>
      </c>
      <c r="N669" s="13" t="s">
        <v>6522</v>
      </c>
      <c r="O669" s="13"/>
      <c r="P669" s="14"/>
      <c r="Q669" s="13"/>
      <c r="R669" s="14" t="s">
        <v>162</v>
      </c>
      <c r="S669" s="14" t="s">
        <v>6523</v>
      </c>
      <c r="T669" s="16">
        <v>37970</v>
      </c>
    </row>
    <row r="670" spans="1:20" ht="45" hidden="1" customHeight="1" x14ac:dyDescent="0.2">
      <c r="A670" s="13">
        <v>7043</v>
      </c>
      <c r="B670" s="10" t="s">
        <v>6524</v>
      </c>
      <c r="C670" s="115">
        <v>754998008</v>
      </c>
      <c r="D670" s="7" t="s">
        <v>2088</v>
      </c>
      <c r="E670" s="7" t="s">
        <v>6525</v>
      </c>
      <c r="F670" s="12" t="s">
        <v>6526</v>
      </c>
      <c r="G670" s="12" t="s">
        <v>6527</v>
      </c>
      <c r="H670" s="12" t="s">
        <v>6528</v>
      </c>
      <c r="I670" s="7" t="s">
        <v>6529</v>
      </c>
      <c r="J670" s="7" t="s">
        <v>6530</v>
      </c>
      <c r="K670" s="7" t="s">
        <v>6531</v>
      </c>
      <c r="L670" s="7" t="s">
        <v>6532</v>
      </c>
      <c r="M670" s="10" t="s">
        <v>226</v>
      </c>
      <c r="N670" s="13" t="s">
        <v>87</v>
      </c>
      <c r="O670" s="13"/>
      <c r="P670" s="14"/>
      <c r="Q670" s="13"/>
      <c r="R670" s="14" t="s">
        <v>162</v>
      </c>
      <c r="S670" s="14" t="s">
        <v>6493</v>
      </c>
      <c r="T670" s="16">
        <v>37970</v>
      </c>
    </row>
    <row r="671" spans="1:20" ht="45" hidden="1" customHeight="1" x14ac:dyDescent="0.2">
      <c r="A671" s="13">
        <v>7321</v>
      </c>
      <c r="B671" s="10" t="s">
        <v>6533</v>
      </c>
      <c r="C671" s="115">
        <v>655994203</v>
      </c>
      <c r="D671" s="7" t="s">
        <v>2087</v>
      </c>
      <c r="E671" s="7" t="s">
        <v>6534</v>
      </c>
      <c r="F671" s="12" t="s">
        <v>6535</v>
      </c>
      <c r="G671" s="12" t="s">
        <v>6536</v>
      </c>
      <c r="H671" s="12" t="s">
        <v>6537</v>
      </c>
      <c r="I671" s="7" t="s">
        <v>4980</v>
      </c>
      <c r="J671" s="7" t="s">
        <v>6538</v>
      </c>
      <c r="K671" s="7" t="s">
        <v>6539</v>
      </c>
      <c r="L671" s="7" t="s">
        <v>6540</v>
      </c>
      <c r="M671" s="10" t="s">
        <v>31</v>
      </c>
      <c r="N671" s="13" t="s">
        <v>5640</v>
      </c>
      <c r="O671" s="13"/>
      <c r="P671" s="14"/>
      <c r="Q671" s="13"/>
      <c r="R671" s="14">
        <v>93401</v>
      </c>
      <c r="S671" s="14" t="s">
        <v>6541</v>
      </c>
      <c r="T671" s="16">
        <v>38860</v>
      </c>
    </row>
    <row r="672" spans="1:20" ht="45" hidden="1" customHeight="1" x14ac:dyDescent="0.2">
      <c r="A672" s="13">
        <v>7401</v>
      </c>
      <c r="B672" s="10" t="s">
        <v>6542</v>
      </c>
      <c r="C672" s="115">
        <v>653583001</v>
      </c>
      <c r="D672" s="7" t="s">
        <v>2088</v>
      </c>
      <c r="E672" s="7" t="s">
        <v>6543</v>
      </c>
      <c r="F672" s="12" t="s">
        <v>6544</v>
      </c>
      <c r="G672" s="12" t="s">
        <v>6545</v>
      </c>
      <c r="H672" s="12" t="s">
        <v>6546</v>
      </c>
      <c r="I672" s="7" t="s">
        <v>6547</v>
      </c>
      <c r="J672" s="7" t="s">
        <v>6548</v>
      </c>
      <c r="K672" s="7" t="s">
        <v>6549</v>
      </c>
      <c r="L672" s="7" t="s">
        <v>6550</v>
      </c>
      <c r="M672" s="10" t="s">
        <v>2457</v>
      </c>
      <c r="N672" s="13" t="s">
        <v>380</v>
      </c>
      <c r="O672" s="13" t="s">
        <v>6551</v>
      </c>
      <c r="P672" s="14" t="s">
        <v>6552</v>
      </c>
      <c r="Q672" s="13"/>
      <c r="R672" s="14" t="s">
        <v>162</v>
      </c>
      <c r="S672" s="14" t="s">
        <v>6553</v>
      </c>
      <c r="T672" s="16">
        <v>39693</v>
      </c>
    </row>
    <row r="673" spans="1:20" ht="45" hidden="1" customHeight="1" x14ac:dyDescent="0.2">
      <c r="A673" s="13">
        <v>7238</v>
      </c>
      <c r="B673" s="10" t="s">
        <v>6554</v>
      </c>
      <c r="C673" s="115">
        <v>652167306</v>
      </c>
      <c r="D673" s="7" t="s">
        <v>6225</v>
      </c>
      <c r="E673" s="7" t="s">
        <v>6555</v>
      </c>
      <c r="F673" s="12" t="s">
        <v>6556</v>
      </c>
      <c r="G673" s="12" t="s">
        <v>4151</v>
      </c>
      <c r="H673" s="12" t="s">
        <v>6557</v>
      </c>
      <c r="I673" s="7" t="s">
        <v>54</v>
      </c>
      <c r="J673" s="7" t="s">
        <v>54</v>
      </c>
      <c r="K673" s="7" t="s">
        <v>6558</v>
      </c>
      <c r="L673" s="7" t="s">
        <v>6559</v>
      </c>
      <c r="M673" s="10" t="s">
        <v>31</v>
      </c>
      <c r="N673" s="13" t="s">
        <v>6560</v>
      </c>
      <c r="O673" s="13"/>
      <c r="P673" s="14"/>
      <c r="Q673" s="13"/>
      <c r="R673" s="14" t="s">
        <v>162</v>
      </c>
      <c r="S673" s="14" t="s">
        <v>6561</v>
      </c>
      <c r="T673" s="16">
        <v>38713</v>
      </c>
    </row>
    <row r="674" spans="1:20" ht="45" hidden="1" customHeight="1" x14ac:dyDescent="0.2">
      <c r="A674" s="13">
        <v>7131</v>
      </c>
      <c r="B674" s="10" t="s">
        <v>6562</v>
      </c>
      <c r="C674" s="115">
        <v>745445004</v>
      </c>
      <c r="D674" s="7" t="s">
        <v>2088</v>
      </c>
      <c r="E674" s="7" t="s">
        <v>6563</v>
      </c>
      <c r="F674" s="12" t="s">
        <v>6564</v>
      </c>
      <c r="G674" s="12" t="s">
        <v>6565</v>
      </c>
      <c r="H674" s="12" t="s">
        <v>6566</v>
      </c>
      <c r="I674" s="7" t="s">
        <v>6567</v>
      </c>
      <c r="J674" s="7"/>
      <c r="K674" s="7" t="s">
        <v>6568</v>
      </c>
      <c r="L674" s="7" t="s">
        <v>6569</v>
      </c>
      <c r="M674" s="10" t="s">
        <v>226</v>
      </c>
      <c r="N674" s="13" t="s">
        <v>164</v>
      </c>
      <c r="O674" s="13" t="s">
        <v>6570</v>
      </c>
      <c r="P674" s="14" t="s">
        <v>6571</v>
      </c>
      <c r="Q674" s="13"/>
      <c r="R674" s="14" t="s">
        <v>445</v>
      </c>
      <c r="S674" s="14" t="s">
        <v>6572</v>
      </c>
      <c r="T674" s="16">
        <v>38159</v>
      </c>
    </row>
    <row r="675" spans="1:20" ht="45" hidden="1" customHeight="1" x14ac:dyDescent="0.2">
      <c r="A675" s="13">
        <v>7119</v>
      </c>
      <c r="B675" s="10" t="s">
        <v>6573</v>
      </c>
      <c r="C675" s="115" t="s">
        <v>8033</v>
      </c>
      <c r="D675" s="7" t="s">
        <v>2088</v>
      </c>
      <c r="E675" s="7" t="s">
        <v>6574</v>
      </c>
      <c r="F675" s="12" t="s">
        <v>6575</v>
      </c>
      <c r="G675" s="12" t="s">
        <v>6576</v>
      </c>
      <c r="H675" s="12" t="s">
        <v>6577</v>
      </c>
      <c r="I675" s="7" t="s">
        <v>6211</v>
      </c>
      <c r="J675" s="7" t="s">
        <v>6578</v>
      </c>
      <c r="K675" s="7" t="s">
        <v>6579</v>
      </c>
      <c r="L675" s="7" t="s">
        <v>6580</v>
      </c>
      <c r="M675" s="10" t="s">
        <v>31</v>
      </c>
      <c r="N675" s="13" t="s">
        <v>300</v>
      </c>
      <c r="O675" s="13"/>
      <c r="P675" s="14"/>
      <c r="Q675" s="13"/>
      <c r="R675" s="14" t="s">
        <v>162</v>
      </c>
      <c r="S675" s="14" t="s">
        <v>6581</v>
      </c>
      <c r="T675" s="16">
        <v>37970</v>
      </c>
    </row>
    <row r="676" spans="1:20" ht="45" hidden="1" customHeight="1" x14ac:dyDescent="0.2">
      <c r="A676" s="13">
        <v>7434</v>
      </c>
      <c r="B676" s="10" t="s">
        <v>6582</v>
      </c>
      <c r="C676" s="115">
        <v>751175000</v>
      </c>
      <c r="D676" s="7" t="s">
        <v>6225</v>
      </c>
      <c r="E676" s="7" t="s">
        <v>6583</v>
      </c>
      <c r="F676" s="12" t="s">
        <v>6584</v>
      </c>
      <c r="G676" s="12" t="s">
        <v>6585</v>
      </c>
      <c r="H676" s="12" t="s">
        <v>6586</v>
      </c>
      <c r="I676" s="7" t="s">
        <v>6587</v>
      </c>
      <c r="J676" s="7" t="s">
        <v>6588</v>
      </c>
      <c r="K676" s="7" t="s">
        <v>6589</v>
      </c>
      <c r="L676" s="7" t="s">
        <v>6590</v>
      </c>
      <c r="M676" s="10" t="s">
        <v>31</v>
      </c>
      <c r="N676" s="13" t="s">
        <v>1522</v>
      </c>
      <c r="O676" s="13"/>
      <c r="P676" s="14"/>
      <c r="Q676" s="13"/>
      <c r="R676" s="14" t="s">
        <v>241</v>
      </c>
      <c r="S676" s="14" t="s">
        <v>6591</v>
      </c>
      <c r="T676" s="16">
        <v>40485</v>
      </c>
    </row>
    <row r="677" spans="1:20" ht="45" hidden="1" customHeight="1" x14ac:dyDescent="0.2">
      <c r="A677" s="96">
        <v>7122</v>
      </c>
      <c r="B677" s="10" t="s">
        <v>6592</v>
      </c>
      <c r="C677" s="115">
        <v>737523004</v>
      </c>
      <c r="D677" s="7" t="s">
        <v>6225</v>
      </c>
      <c r="E677" s="7" t="s">
        <v>6593</v>
      </c>
      <c r="F677" s="12" t="s">
        <v>6594</v>
      </c>
      <c r="G677" s="12" t="s">
        <v>6595</v>
      </c>
      <c r="H677" s="12" t="s">
        <v>6596</v>
      </c>
      <c r="I677" s="7" t="s">
        <v>6211</v>
      </c>
      <c r="J677" s="7" t="s">
        <v>6597</v>
      </c>
      <c r="K677" s="7" t="s">
        <v>6598</v>
      </c>
      <c r="L677" s="7" t="s">
        <v>6599</v>
      </c>
      <c r="M677" s="10" t="s">
        <v>31</v>
      </c>
      <c r="N677" s="13" t="s">
        <v>1803</v>
      </c>
      <c r="O677" s="13" t="s">
        <v>6600</v>
      </c>
      <c r="P677" s="14"/>
      <c r="Q677" s="13"/>
      <c r="R677" s="14" t="s">
        <v>52</v>
      </c>
      <c r="S677" s="14" t="s">
        <v>6601</v>
      </c>
      <c r="T677" s="16">
        <v>37970</v>
      </c>
    </row>
    <row r="678" spans="1:20" ht="45" hidden="1" customHeight="1" x14ac:dyDescent="0.2">
      <c r="A678" s="13">
        <v>7625</v>
      </c>
      <c r="B678" s="10" t="s">
        <v>6602</v>
      </c>
      <c r="C678" s="115">
        <v>650199650</v>
      </c>
      <c r="D678" s="7" t="s">
        <v>6603</v>
      </c>
      <c r="E678" s="7" t="s">
        <v>6604</v>
      </c>
      <c r="F678" s="12" t="s">
        <v>6605</v>
      </c>
      <c r="G678" s="12" t="s">
        <v>6606</v>
      </c>
      <c r="H678" s="12" t="s">
        <v>6607</v>
      </c>
      <c r="I678" s="7" t="s">
        <v>345</v>
      </c>
      <c r="J678" s="7" t="s">
        <v>6608</v>
      </c>
      <c r="K678" s="7" t="s">
        <v>6609</v>
      </c>
      <c r="L678" s="7" t="s">
        <v>6610</v>
      </c>
      <c r="M678" s="10" t="s">
        <v>226</v>
      </c>
      <c r="N678" s="13" t="s">
        <v>6611</v>
      </c>
      <c r="O678" s="13" t="s">
        <v>6612</v>
      </c>
      <c r="P678" s="14" t="s">
        <v>6613</v>
      </c>
      <c r="Q678" s="13"/>
      <c r="R678" s="14">
        <v>93401</v>
      </c>
      <c r="S678" s="14" t="s">
        <v>6614</v>
      </c>
      <c r="T678" s="16">
        <v>42762</v>
      </c>
    </row>
    <row r="679" spans="1:20" ht="45" hidden="1" customHeight="1" x14ac:dyDescent="0.2">
      <c r="A679" s="13">
        <v>7010</v>
      </c>
      <c r="B679" s="10" t="s">
        <v>2114</v>
      </c>
      <c r="C679" s="115">
        <v>747168008</v>
      </c>
      <c r="D679" s="7" t="s">
        <v>2115</v>
      </c>
      <c r="E679" s="7" t="s">
        <v>2116</v>
      </c>
      <c r="F679" s="12" t="s">
        <v>2117</v>
      </c>
      <c r="G679" s="12" t="s">
        <v>2118</v>
      </c>
      <c r="H679" s="12" t="s">
        <v>2119</v>
      </c>
      <c r="I679" s="7" t="s">
        <v>2120</v>
      </c>
      <c r="J679" s="7" t="s">
        <v>2121</v>
      </c>
      <c r="K679" s="7" t="s">
        <v>2122</v>
      </c>
      <c r="L679" s="7" t="s">
        <v>2124</v>
      </c>
      <c r="M679" s="10" t="s">
        <v>226</v>
      </c>
      <c r="N679" s="13" t="s">
        <v>2125</v>
      </c>
      <c r="O679" s="13"/>
      <c r="P679" s="14" t="s">
        <v>2123</v>
      </c>
      <c r="Q679" s="13"/>
      <c r="R679" s="14" t="s">
        <v>445</v>
      </c>
      <c r="S679" s="14" t="s">
        <v>522</v>
      </c>
      <c r="T679" s="16">
        <v>37970</v>
      </c>
    </row>
    <row r="680" spans="1:20" ht="45" hidden="1" customHeight="1" x14ac:dyDescent="0.2">
      <c r="A680" s="13">
        <v>7190</v>
      </c>
      <c r="B680" s="10" t="s">
        <v>2126</v>
      </c>
      <c r="C680" s="115" t="s">
        <v>3378</v>
      </c>
      <c r="D680" s="7" t="s">
        <v>2127</v>
      </c>
      <c r="E680" s="7" t="s">
        <v>2128</v>
      </c>
      <c r="F680" s="12" t="s">
        <v>2129</v>
      </c>
      <c r="G680" s="12" t="s">
        <v>2130</v>
      </c>
      <c r="H680" s="12" t="s">
        <v>2131</v>
      </c>
      <c r="I680" s="7" t="s">
        <v>2132</v>
      </c>
      <c r="J680" s="7" t="s">
        <v>2133</v>
      </c>
      <c r="K680" s="7" t="s">
        <v>2134</v>
      </c>
      <c r="L680" s="7" t="s">
        <v>2135</v>
      </c>
      <c r="M680" s="10" t="s">
        <v>2474</v>
      </c>
      <c r="N680" s="13" t="s">
        <v>302</v>
      </c>
      <c r="O680" s="13"/>
      <c r="P680" s="14"/>
      <c r="Q680" s="13"/>
      <c r="R680" s="14" t="s">
        <v>445</v>
      </c>
      <c r="S680" s="14" t="s">
        <v>2136</v>
      </c>
      <c r="T680" s="16">
        <v>38607</v>
      </c>
    </row>
    <row r="681" spans="1:20" ht="45" hidden="1" customHeight="1" x14ac:dyDescent="0.2">
      <c r="A681" s="13">
        <v>6921</v>
      </c>
      <c r="B681" s="10" t="s">
        <v>6615</v>
      </c>
      <c r="C681" s="115" t="s">
        <v>8034</v>
      </c>
      <c r="D681" s="7" t="s">
        <v>2088</v>
      </c>
      <c r="E681" s="7" t="s">
        <v>6616</v>
      </c>
      <c r="F681" s="12" t="s">
        <v>6617</v>
      </c>
      <c r="G681" s="12" t="s">
        <v>6618</v>
      </c>
      <c r="H681" s="12" t="s">
        <v>6619</v>
      </c>
      <c r="I681" s="7" t="s">
        <v>4762</v>
      </c>
      <c r="J681" s="7" t="s">
        <v>6620</v>
      </c>
      <c r="K681" s="7" t="s">
        <v>6621</v>
      </c>
      <c r="L681" s="7" t="s">
        <v>6622</v>
      </c>
      <c r="M681" s="10" t="s">
        <v>226</v>
      </c>
      <c r="N681" s="13" t="s">
        <v>164</v>
      </c>
      <c r="O681" s="13" t="s">
        <v>6623</v>
      </c>
      <c r="P681" s="14"/>
      <c r="Q681" s="13"/>
      <c r="R681" s="14" t="s">
        <v>162</v>
      </c>
      <c r="S681" s="14" t="s">
        <v>6624</v>
      </c>
      <c r="T681" s="16">
        <v>37970</v>
      </c>
    </row>
    <row r="682" spans="1:20" ht="45" hidden="1" customHeight="1" x14ac:dyDescent="0.2">
      <c r="A682" s="13">
        <v>7464</v>
      </c>
      <c r="B682" s="10" t="s">
        <v>6625</v>
      </c>
      <c r="C682" s="115">
        <v>650515056</v>
      </c>
      <c r="D682" s="7" t="s">
        <v>6236</v>
      </c>
      <c r="E682" s="7" t="s">
        <v>6626</v>
      </c>
      <c r="F682" s="12" t="s">
        <v>6627</v>
      </c>
      <c r="G682" s="12" t="s">
        <v>6628</v>
      </c>
      <c r="H682" s="12" t="s">
        <v>6629</v>
      </c>
      <c r="I682" s="7" t="s">
        <v>6630</v>
      </c>
      <c r="J682" s="7" t="s">
        <v>6631</v>
      </c>
      <c r="K682" s="7" t="s">
        <v>6632</v>
      </c>
      <c r="L682" s="7" t="s">
        <v>6633</v>
      </c>
      <c r="M682" s="10" t="s">
        <v>2458</v>
      </c>
      <c r="N682" s="13" t="s">
        <v>398</v>
      </c>
      <c r="O682" s="13" t="s">
        <v>6634</v>
      </c>
      <c r="P682" s="14"/>
      <c r="Q682" s="13"/>
      <c r="R682" s="14" t="s">
        <v>30</v>
      </c>
      <c r="S682" s="14" t="s">
        <v>4012</v>
      </c>
      <c r="T682" s="16">
        <v>41047</v>
      </c>
    </row>
    <row r="683" spans="1:20" ht="45" hidden="1" customHeight="1" x14ac:dyDescent="0.2">
      <c r="A683" s="13">
        <v>7659</v>
      </c>
      <c r="B683" s="10" t="s">
        <v>6635</v>
      </c>
      <c r="C683" s="115" t="s">
        <v>8035</v>
      </c>
      <c r="D683" s="7" t="s">
        <v>6603</v>
      </c>
      <c r="E683" s="7" t="s">
        <v>6636</v>
      </c>
      <c r="F683" s="12" t="s">
        <v>6637</v>
      </c>
      <c r="G683" s="12" t="s">
        <v>6638</v>
      </c>
      <c r="H683" s="12" t="s">
        <v>6639</v>
      </c>
      <c r="I683" s="7" t="s">
        <v>721</v>
      </c>
      <c r="J683" s="7" t="s">
        <v>6640</v>
      </c>
      <c r="K683" s="7" t="s">
        <v>6641</v>
      </c>
      <c r="L683" s="7" t="s">
        <v>6642</v>
      </c>
      <c r="M683" s="10" t="s">
        <v>2453</v>
      </c>
      <c r="N683" s="13" t="s">
        <v>6643</v>
      </c>
      <c r="O683" s="13" t="s">
        <v>6644</v>
      </c>
      <c r="P683" s="14" t="s">
        <v>6645</v>
      </c>
      <c r="Q683" s="13"/>
      <c r="R683" s="14">
        <v>93401</v>
      </c>
      <c r="S683" s="14" t="s">
        <v>6614</v>
      </c>
      <c r="T683" s="16">
        <v>43376</v>
      </c>
    </row>
    <row r="684" spans="1:20" ht="45" hidden="1" customHeight="1" x14ac:dyDescent="0.2">
      <c r="A684" s="13">
        <v>7014</v>
      </c>
      <c r="B684" s="10" t="s">
        <v>6646</v>
      </c>
      <c r="C684" s="115" t="s">
        <v>8036</v>
      </c>
      <c r="D684" s="7" t="s">
        <v>2088</v>
      </c>
      <c r="E684" s="7" t="s">
        <v>6647</v>
      </c>
      <c r="F684" s="12" t="s">
        <v>6648</v>
      </c>
      <c r="G684" s="12" t="s">
        <v>6649</v>
      </c>
      <c r="H684" s="12" t="s">
        <v>6650</v>
      </c>
      <c r="I684" s="7" t="s">
        <v>6211</v>
      </c>
      <c r="J684" s="7" t="s">
        <v>6651</v>
      </c>
      <c r="K684" s="7" t="s">
        <v>6652</v>
      </c>
      <c r="L684" s="7" t="s">
        <v>6653</v>
      </c>
      <c r="M684" s="10" t="s">
        <v>226</v>
      </c>
      <c r="N684" s="13" t="s">
        <v>87</v>
      </c>
      <c r="O684" s="13"/>
      <c r="P684" s="14"/>
      <c r="Q684" s="13"/>
      <c r="R684" s="14" t="s">
        <v>162</v>
      </c>
      <c r="S684" s="14" t="s">
        <v>6654</v>
      </c>
      <c r="T684" s="16">
        <v>37970</v>
      </c>
    </row>
    <row r="685" spans="1:20" ht="45" hidden="1" customHeight="1" x14ac:dyDescent="0.2">
      <c r="A685" s="13">
        <v>7368</v>
      </c>
      <c r="B685" s="10" t="s">
        <v>6655</v>
      </c>
      <c r="C685" s="115">
        <v>656859903</v>
      </c>
      <c r="D685" s="7" t="s">
        <v>2088</v>
      </c>
      <c r="E685" s="7" t="s">
        <v>6656</v>
      </c>
      <c r="F685" s="12" t="s">
        <v>6657</v>
      </c>
      <c r="G685" s="12" t="s">
        <v>6658</v>
      </c>
      <c r="H685" s="12" t="s">
        <v>6659</v>
      </c>
      <c r="I685" s="7" t="s">
        <v>3957</v>
      </c>
      <c r="J685" s="7" t="s">
        <v>6660</v>
      </c>
      <c r="K685" s="7" t="s">
        <v>6661</v>
      </c>
      <c r="L685" s="7" t="s">
        <v>6662</v>
      </c>
      <c r="M685" s="10" t="s">
        <v>2452</v>
      </c>
      <c r="N685" s="13" t="s">
        <v>6663</v>
      </c>
      <c r="O685" s="13"/>
      <c r="P685" s="14" t="s">
        <v>6664</v>
      </c>
      <c r="Q685" s="13"/>
      <c r="R685" s="14" t="s">
        <v>162</v>
      </c>
      <c r="S685" s="14" t="s">
        <v>6665</v>
      </c>
      <c r="T685" s="16">
        <v>39310</v>
      </c>
    </row>
    <row r="686" spans="1:20" ht="45" hidden="1" customHeight="1" x14ac:dyDescent="0.2">
      <c r="A686" s="13">
        <v>7455</v>
      </c>
      <c r="B686" s="10" t="s">
        <v>6666</v>
      </c>
      <c r="C686" s="115">
        <v>650058909</v>
      </c>
      <c r="D686" s="7" t="s">
        <v>51</v>
      </c>
      <c r="E686" s="7" t="s">
        <v>6667</v>
      </c>
      <c r="F686" s="12" t="s">
        <v>6668</v>
      </c>
      <c r="G686" s="12" t="s">
        <v>6669</v>
      </c>
      <c r="H686" s="12" t="s">
        <v>6670</v>
      </c>
      <c r="I686" s="7" t="s">
        <v>263</v>
      </c>
      <c r="J686" s="7" t="s">
        <v>6671</v>
      </c>
      <c r="K686" s="7" t="s">
        <v>6672</v>
      </c>
      <c r="L686" s="7" t="s">
        <v>6673</v>
      </c>
      <c r="M686" s="10" t="s">
        <v>2453</v>
      </c>
      <c r="N686" s="13" t="s">
        <v>688</v>
      </c>
      <c r="O686" s="13" t="s">
        <v>6674</v>
      </c>
      <c r="P686" s="14" t="s">
        <v>6675</v>
      </c>
      <c r="Q686" s="13"/>
      <c r="R686" s="14"/>
      <c r="S686" s="14" t="s">
        <v>6676</v>
      </c>
      <c r="T686" s="16">
        <v>40819</v>
      </c>
    </row>
    <row r="687" spans="1:20" ht="45" hidden="1" customHeight="1" x14ac:dyDescent="0.2">
      <c r="A687" s="13">
        <v>7651</v>
      </c>
      <c r="B687" s="10" t="s">
        <v>6677</v>
      </c>
      <c r="C687" s="115">
        <v>651121620</v>
      </c>
      <c r="D687" s="7" t="s">
        <v>51</v>
      </c>
      <c r="E687" s="7" t="s">
        <v>6678</v>
      </c>
      <c r="F687" s="12" t="s">
        <v>6679</v>
      </c>
      <c r="G687" s="12" t="s">
        <v>6680</v>
      </c>
      <c r="H687" s="12" t="s">
        <v>6681</v>
      </c>
      <c r="I687" s="7" t="s">
        <v>345</v>
      </c>
      <c r="J687" s="7" t="s">
        <v>6682</v>
      </c>
      <c r="K687" s="7" t="s">
        <v>6683</v>
      </c>
      <c r="L687" s="7" t="s">
        <v>6684</v>
      </c>
      <c r="M687" s="10" t="s">
        <v>226</v>
      </c>
      <c r="N687" s="13" t="s">
        <v>6685</v>
      </c>
      <c r="O687" s="13" t="s">
        <v>6686</v>
      </c>
      <c r="P687" s="14" t="s">
        <v>6687</v>
      </c>
      <c r="Q687" s="13"/>
      <c r="R687" s="14" t="s">
        <v>262</v>
      </c>
      <c r="S687" s="14" t="s">
        <v>4636</v>
      </c>
      <c r="T687" s="16">
        <v>43299</v>
      </c>
    </row>
    <row r="688" spans="1:20" ht="45" hidden="1" customHeight="1" x14ac:dyDescent="0.2">
      <c r="A688" s="13">
        <v>7367</v>
      </c>
      <c r="B688" s="10" t="s">
        <v>2137</v>
      </c>
      <c r="C688" s="115">
        <v>655778705</v>
      </c>
      <c r="D688" s="7" t="s">
        <v>2138</v>
      </c>
      <c r="E688" s="7" t="s">
        <v>2139</v>
      </c>
      <c r="F688" s="19" t="s">
        <v>2512</v>
      </c>
      <c r="G688" s="12" t="s">
        <v>2140</v>
      </c>
      <c r="H688" s="12" t="s">
        <v>2513</v>
      </c>
      <c r="I688" s="7" t="s">
        <v>263</v>
      </c>
      <c r="J688" s="7" t="s">
        <v>2514</v>
      </c>
      <c r="K688" s="7" t="s">
        <v>2141</v>
      </c>
      <c r="L688" s="7" t="s">
        <v>2143</v>
      </c>
      <c r="M688" s="10" t="s">
        <v>226</v>
      </c>
      <c r="N688" s="13" t="s">
        <v>492</v>
      </c>
      <c r="O688" s="13" t="s">
        <v>2144</v>
      </c>
      <c r="P688" s="14" t="s">
        <v>2142</v>
      </c>
      <c r="Q688" s="13"/>
      <c r="R688" s="14" t="s">
        <v>52</v>
      </c>
      <c r="S688" s="14" t="s">
        <v>2604</v>
      </c>
      <c r="T688" s="16">
        <v>39308</v>
      </c>
    </row>
    <row r="689" spans="1:20" ht="45" hidden="1" customHeight="1" x14ac:dyDescent="0.2">
      <c r="A689" s="13">
        <v>7516</v>
      </c>
      <c r="B689" s="10" t="s">
        <v>6688</v>
      </c>
      <c r="C689" s="115">
        <v>650480546</v>
      </c>
      <c r="D689" s="7" t="s">
        <v>157</v>
      </c>
      <c r="E689" s="7" t="s">
        <v>6689</v>
      </c>
      <c r="F689" s="12" t="s">
        <v>6690</v>
      </c>
      <c r="G689" s="12" t="s">
        <v>6691</v>
      </c>
      <c r="H689" s="12" t="s">
        <v>6692</v>
      </c>
      <c r="I689" s="7" t="s">
        <v>4045</v>
      </c>
      <c r="J689" s="7" t="s">
        <v>6693</v>
      </c>
      <c r="K689" s="7" t="s">
        <v>6694</v>
      </c>
      <c r="L689" s="7" t="s">
        <v>6695</v>
      </c>
      <c r="M689" s="10" t="s">
        <v>133</v>
      </c>
      <c r="N689" s="13"/>
      <c r="O689" s="13" t="s">
        <v>6696</v>
      </c>
      <c r="P689" s="14" t="s">
        <v>6697</v>
      </c>
      <c r="Q689" s="13"/>
      <c r="R689" s="14" t="s">
        <v>162</v>
      </c>
      <c r="S689" s="14" t="s">
        <v>6698</v>
      </c>
      <c r="T689" s="16">
        <v>41949</v>
      </c>
    </row>
    <row r="690" spans="1:20" ht="45" hidden="1" customHeight="1" x14ac:dyDescent="0.2">
      <c r="A690" s="13">
        <v>7518</v>
      </c>
      <c r="B690" s="10" t="s">
        <v>6699</v>
      </c>
      <c r="C690" s="115">
        <v>650602749</v>
      </c>
      <c r="D690" s="7" t="s">
        <v>157</v>
      </c>
      <c r="E690" s="7" t="s">
        <v>6700</v>
      </c>
      <c r="F690" s="12" t="s">
        <v>6701</v>
      </c>
      <c r="G690" s="12" t="s">
        <v>6702</v>
      </c>
      <c r="H690" s="12" t="s">
        <v>6703</v>
      </c>
      <c r="I690" s="7" t="s">
        <v>2145</v>
      </c>
      <c r="J690" s="7" t="s">
        <v>6704</v>
      </c>
      <c r="K690" s="7" t="s">
        <v>6705</v>
      </c>
      <c r="L690" s="10" t="s">
        <v>6706</v>
      </c>
      <c r="M690" s="7" t="s">
        <v>31</v>
      </c>
      <c r="N690" s="13" t="s">
        <v>392</v>
      </c>
      <c r="O690" s="13" t="s">
        <v>6707</v>
      </c>
      <c r="P690" s="14" t="s">
        <v>6708</v>
      </c>
      <c r="Q690" s="13"/>
      <c r="R690" s="14" t="s">
        <v>162</v>
      </c>
      <c r="S690" s="14" t="s">
        <v>3740</v>
      </c>
      <c r="T690" s="16">
        <v>41975</v>
      </c>
    </row>
    <row r="691" spans="1:20" ht="45" hidden="1" customHeight="1" x14ac:dyDescent="0.2">
      <c r="A691" s="59">
        <v>7706</v>
      </c>
      <c r="B691" s="58" t="s">
        <v>6709</v>
      </c>
      <c r="C691" s="122">
        <v>650837746</v>
      </c>
      <c r="D691" s="55"/>
      <c r="E691" s="55" t="s">
        <v>6710</v>
      </c>
      <c r="F691" s="57" t="s">
        <v>6711</v>
      </c>
      <c r="G691" s="57" t="s">
        <v>6712</v>
      </c>
      <c r="H691" s="57" t="s">
        <v>6713</v>
      </c>
      <c r="I691" s="55" t="s">
        <v>4080</v>
      </c>
      <c r="J691" s="55" t="s">
        <v>6714</v>
      </c>
      <c r="K691" s="55" t="s">
        <v>6715</v>
      </c>
      <c r="L691" s="58" t="s">
        <v>6716</v>
      </c>
      <c r="M691" s="55" t="s">
        <v>2457</v>
      </c>
      <c r="N691" s="59" t="s">
        <v>477</v>
      </c>
      <c r="O691" s="59" t="s">
        <v>6717</v>
      </c>
      <c r="P691" s="61" t="s">
        <v>6718</v>
      </c>
      <c r="Q691" s="59"/>
      <c r="R691" s="61">
        <v>93401</v>
      </c>
      <c r="S691" s="61" t="s">
        <v>3926</v>
      </c>
      <c r="T691" s="62">
        <v>43990</v>
      </c>
    </row>
    <row r="692" spans="1:20" ht="45" hidden="1" customHeight="1" x14ac:dyDescent="0.2">
      <c r="A692" s="13">
        <v>7422</v>
      </c>
      <c r="B692" s="10" t="s">
        <v>6719</v>
      </c>
      <c r="C692" s="115">
        <v>659396904</v>
      </c>
      <c r="D692" s="7" t="s">
        <v>3811</v>
      </c>
      <c r="E692" s="7" t="s">
        <v>6720</v>
      </c>
      <c r="F692" s="12" t="s">
        <v>6721</v>
      </c>
      <c r="G692" s="12" t="s">
        <v>2146</v>
      </c>
      <c r="H692" s="12" t="s">
        <v>6722</v>
      </c>
      <c r="I692" s="7" t="s">
        <v>81</v>
      </c>
      <c r="J692" s="7" t="s">
        <v>6723</v>
      </c>
      <c r="K692" s="7" t="s">
        <v>6724</v>
      </c>
      <c r="L692" s="7" t="s">
        <v>6725</v>
      </c>
      <c r="M692" s="10" t="s">
        <v>2456</v>
      </c>
      <c r="N692" s="13" t="s">
        <v>5754</v>
      </c>
      <c r="O692" s="13"/>
      <c r="P692" s="14" t="s">
        <v>6726</v>
      </c>
      <c r="Q692" s="13"/>
      <c r="R692" s="14" t="s">
        <v>162</v>
      </c>
      <c r="S692" s="14" t="s">
        <v>6727</v>
      </c>
      <c r="T692" s="16">
        <v>40197</v>
      </c>
    </row>
    <row r="693" spans="1:20" ht="45" hidden="1" customHeight="1" x14ac:dyDescent="0.2">
      <c r="A693" s="13">
        <v>7442</v>
      </c>
      <c r="B693" s="10" t="s">
        <v>6728</v>
      </c>
      <c r="C693" s="115">
        <v>650345320</v>
      </c>
      <c r="D693" s="7" t="s">
        <v>51</v>
      </c>
      <c r="E693" s="7" t="s">
        <v>6729</v>
      </c>
      <c r="F693" s="12" t="s">
        <v>6730</v>
      </c>
      <c r="G693" s="12" t="s">
        <v>6731</v>
      </c>
      <c r="H693" s="12" t="s">
        <v>6732</v>
      </c>
      <c r="I693" s="7" t="s">
        <v>823</v>
      </c>
      <c r="J693" s="7"/>
      <c r="K693" s="7" t="s">
        <v>6733</v>
      </c>
      <c r="L693" s="7" t="s">
        <v>6734</v>
      </c>
      <c r="M693" s="10" t="s">
        <v>133</v>
      </c>
      <c r="N693" s="13" t="s">
        <v>393</v>
      </c>
      <c r="O693" s="13" t="s">
        <v>6735</v>
      </c>
      <c r="P693" s="14" t="s">
        <v>6736</v>
      </c>
      <c r="Q693" s="13"/>
      <c r="R693" s="14"/>
      <c r="S693" s="14" t="s">
        <v>6737</v>
      </c>
      <c r="T693" s="16">
        <v>40696</v>
      </c>
    </row>
    <row r="694" spans="1:20" ht="45" hidden="1" customHeight="1" x14ac:dyDescent="0.2">
      <c r="A694" s="13">
        <v>7440</v>
      </c>
      <c r="B694" s="10" t="s">
        <v>6738</v>
      </c>
      <c r="C694" s="115" t="s">
        <v>8037</v>
      </c>
      <c r="D694" s="7" t="s">
        <v>444</v>
      </c>
      <c r="E694" s="7" t="s">
        <v>6739</v>
      </c>
      <c r="F694" s="12" t="s">
        <v>6740</v>
      </c>
      <c r="G694" s="12" t="s">
        <v>6741</v>
      </c>
      <c r="H694" s="12" t="s">
        <v>6742</v>
      </c>
      <c r="I694" s="7" t="s">
        <v>6743</v>
      </c>
      <c r="J694" s="7" t="s">
        <v>6744</v>
      </c>
      <c r="K694" s="7" t="s">
        <v>6745</v>
      </c>
      <c r="L694" s="7" t="s">
        <v>6746</v>
      </c>
      <c r="M694" s="10" t="s">
        <v>31</v>
      </c>
      <c r="N694" s="13" t="s">
        <v>300</v>
      </c>
      <c r="O694" s="13" t="s">
        <v>6747</v>
      </c>
      <c r="P694" s="14"/>
      <c r="Q694" s="13"/>
      <c r="R694" s="14" t="s">
        <v>445</v>
      </c>
      <c r="S694" s="14" t="s">
        <v>6748</v>
      </c>
      <c r="T694" s="16">
        <v>40674</v>
      </c>
    </row>
    <row r="695" spans="1:20" ht="45" hidden="1" customHeight="1" x14ac:dyDescent="0.2">
      <c r="A695" s="13">
        <v>7614</v>
      </c>
      <c r="B695" s="10" t="s">
        <v>2147</v>
      </c>
      <c r="C695" s="115">
        <v>651185149</v>
      </c>
      <c r="D695" s="7" t="s">
        <v>51</v>
      </c>
      <c r="E695" s="7" t="s">
        <v>2148</v>
      </c>
      <c r="F695" s="14" t="s">
        <v>2650</v>
      </c>
      <c r="G695" s="12" t="s">
        <v>2149</v>
      </c>
      <c r="H695" s="12" t="s">
        <v>2150</v>
      </c>
      <c r="I695" s="7" t="s">
        <v>2151</v>
      </c>
      <c r="J695" s="7" t="s">
        <v>2152</v>
      </c>
      <c r="K695" s="7" t="s">
        <v>2153</v>
      </c>
      <c r="L695" s="7" t="s">
        <v>2154</v>
      </c>
      <c r="M695" s="10" t="s">
        <v>2452</v>
      </c>
      <c r="N695" s="13" t="s">
        <v>598</v>
      </c>
      <c r="O695" s="13">
        <v>65272699</v>
      </c>
      <c r="P695" s="14" t="s">
        <v>2155</v>
      </c>
      <c r="Q695" s="13"/>
      <c r="R695" s="14" t="s">
        <v>241</v>
      </c>
      <c r="S695" s="14" t="s">
        <v>2983</v>
      </c>
      <c r="T695" s="16">
        <v>42599</v>
      </c>
    </row>
    <row r="696" spans="1:20" ht="45" hidden="1" customHeight="1" x14ac:dyDescent="0.2">
      <c r="A696" s="13">
        <v>7530</v>
      </c>
      <c r="B696" s="10" t="s">
        <v>6749</v>
      </c>
      <c r="C696" s="115">
        <v>650343484</v>
      </c>
      <c r="D696" s="7" t="s">
        <v>51</v>
      </c>
      <c r="E696" s="7" t="s">
        <v>6750</v>
      </c>
      <c r="F696" s="12" t="s">
        <v>6751</v>
      </c>
      <c r="G696" s="12" t="s">
        <v>6691</v>
      </c>
      <c r="H696" s="12" t="s">
        <v>6752</v>
      </c>
      <c r="I696" s="7" t="s">
        <v>2145</v>
      </c>
      <c r="J696" s="7" t="s">
        <v>6753</v>
      </c>
      <c r="K696" s="7" t="s">
        <v>6754</v>
      </c>
      <c r="L696" s="7" t="s">
        <v>6755</v>
      </c>
      <c r="M696" s="10" t="s">
        <v>31</v>
      </c>
      <c r="N696" s="13" t="s">
        <v>271</v>
      </c>
      <c r="O696" s="13" t="s">
        <v>6756</v>
      </c>
      <c r="P696" s="14" t="s">
        <v>6757</v>
      </c>
      <c r="Q696" s="13"/>
      <c r="R696" s="14" t="s">
        <v>162</v>
      </c>
      <c r="S696" s="14" t="s">
        <v>6758</v>
      </c>
      <c r="T696" s="16">
        <v>42052</v>
      </c>
    </row>
    <row r="697" spans="1:20" ht="45" hidden="1" customHeight="1" x14ac:dyDescent="0.2">
      <c r="A697" s="13">
        <v>7684</v>
      </c>
      <c r="B697" s="10" t="s">
        <v>6759</v>
      </c>
      <c r="C697" s="115">
        <v>651822580</v>
      </c>
      <c r="D697" s="7"/>
      <c r="E697" s="7" t="s">
        <v>6760</v>
      </c>
      <c r="F697" s="12" t="s">
        <v>6761</v>
      </c>
      <c r="G697" s="12" t="s">
        <v>6762</v>
      </c>
      <c r="H697" s="12" t="s">
        <v>6763</v>
      </c>
      <c r="I697" s="7" t="s">
        <v>4080</v>
      </c>
      <c r="J697" s="7" t="s">
        <v>6764</v>
      </c>
      <c r="K697" s="7" t="s">
        <v>6765</v>
      </c>
      <c r="L697" s="7" t="s">
        <v>6766</v>
      </c>
      <c r="M697" s="10" t="s">
        <v>226</v>
      </c>
      <c r="N697" s="13" t="s">
        <v>570</v>
      </c>
      <c r="O697" s="13" t="s">
        <v>6767</v>
      </c>
      <c r="P697" s="14" t="s">
        <v>6768</v>
      </c>
      <c r="Q697" s="13"/>
      <c r="R697" s="14">
        <v>93401</v>
      </c>
      <c r="S697" s="14" t="s">
        <v>6769</v>
      </c>
      <c r="T697" s="16">
        <v>43644</v>
      </c>
    </row>
    <row r="698" spans="1:20" ht="45" hidden="1" customHeight="1" x14ac:dyDescent="0.2">
      <c r="A698" s="13">
        <v>7468</v>
      </c>
      <c r="B698" s="10" t="s">
        <v>6770</v>
      </c>
      <c r="C698" s="115">
        <v>650559592</v>
      </c>
      <c r="D698" s="7" t="s">
        <v>33</v>
      </c>
      <c r="E698" s="7" t="s">
        <v>6771</v>
      </c>
      <c r="F698" s="12" t="s">
        <v>6772</v>
      </c>
      <c r="G698" s="12" t="s">
        <v>6773</v>
      </c>
      <c r="H698" s="12" t="s">
        <v>6774</v>
      </c>
      <c r="I698" s="7" t="s">
        <v>6775</v>
      </c>
      <c r="J698" s="7" t="s">
        <v>6776</v>
      </c>
      <c r="K698" s="7" t="s">
        <v>6777</v>
      </c>
      <c r="L698" s="7" t="s">
        <v>6778</v>
      </c>
      <c r="M698" s="10" t="s">
        <v>226</v>
      </c>
      <c r="N698" s="13" t="s">
        <v>164</v>
      </c>
      <c r="O698" s="13">
        <v>2584644</v>
      </c>
      <c r="P698" s="23" t="s">
        <v>6779</v>
      </c>
      <c r="Q698" s="13"/>
      <c r="R698" s="14" t="s">
        <v>2054</v>
      </c>
      <c r="S698" s="14" t="s">
        <v>6780</v>
      </c>
      <c r="T698" s="16">
        <v>41234</v>
      </c>
    </row>
    <row r="699" spans="1:20" ht="45" hidden="1" customHeight="1" x14ac:dyDescent="0.2">
      <c r="A699" s="13">
        <v>7445</v>
      </c>
      <c r="B699" s="10" t="s">
        <v>6781</v>
      </c>
      <c r="C699" s="115">
        <v>650335368</v>
      </c>
      <c r="D699" s="7" t="s">
        <v>51</v>
      </c>
      <c r="E699" s="7" t="s">
        <v>6782</v>
      </c>
      <c r="F699" s="12" t="s">
        <v>6783</v>
      </c>
      <c r="G699" s="12" t="s">
        <v>6784</v>
      </c>
      <c r="H699" s="12" t="s">
        <v>6785</v>
      </c>
      <c r="I699" s="7" t="s">
        <v>6786</v>
      </c>
      <c r="J699" s="7" t="s">
        <v>6787</v>
      </c>
      <c r="K699" s="7" t="s">
        <v>6788</v>
      </c>
      <c r="L699" s="7" t="s">
        <v>6789</v>
      </c>
      <c r="M699" s="10" t="s">
        <v>31</v>
      </c>
      <c r="N699" s="13" t="s">
        <v>6790</v>
      </c>
      <c r="O699" s="13"/>
      <c r="P699" s="14" t="s">
        <v>6791</v>
      </c>
      <c r="Q699" s="13"/>
      <c r="R699" s="14" t="s">
        <v>6792</v>
      </c>
      <c r="S699" s="14" t="s">
        <v>6793</v>
      </c>
      <c r="T699" s="16">
        <v>40739</v>
      </c>
    </row>
    <row r="700" spans="1:20" ht="45" hidden="1" customHeight="1" x14ac:dyDescent="0.2">
      <c r="A700" s="13">
        <v>7653</v>
      </c>
      <c r="B700" s="10" t="s">
        <v>6794</v>
      </c>
      <c r="C700" s="115">
        <v>651482887</v>
      </c>
      <c r="D700" s="7" t="s">
        <v>6795</v>
      </c>
      <c r="E700" s="7" t="s">
        <v>6796</v>
      </c>
      <c r="F700" s="12" t="s">
        <v>6797</v>
      </c>
      <c r="G700" s="12" t="s">
        <v>6798</v>
      </c>
      <c r="H700" s="12" t="s">
        <v>6799</v>
      </c>
      <c r="I700" s="7" t="s">
        <v>301</v>
      </c>
      <c r="J700" s="7" t="s">
        <v>6800</v>
      </c>
      <c r="K700" s="7" t="s">
        <v>6801</v>
      </c>
      <c r="L700" s="7" t="s">
        <v>6802</v>
      </c>
      <c r="M700" s="10" t="s">
        <v>133</v>
      </c>
      <c r="N700" s="13" t="s">
        <v>2156</v>
      </c>
      <c r="O700" s="13" t="s">
        <v>6803</v>
      </c>
      <c r="P700" s="14" t="s">
        <v>6804</v>
      </c>
      <c r="Q700" s="13"/>
      <c r="R700" s="14">
        <v>93401</v>
      </c>
      <c r="S700" s="14" t="s">
        <v>6614</v>
      </c>
      <c r="T700" s="16">
        <v>43311</v>
      </c>
    </row>
    <row r="701" spans="1:20" ht="45" hidden="1" customHeight="1" x14ac:dyDescent="0.2">
      <c r="A701" s="13">
        <v>7631</v>
      </c>
      <c r="B701" s="10" t="s">
        <v>6805</v>
      </c>
      <c r="C701" s="115">
        <v>650987497</v>
      </c>
      <c r="D701" s="7" t="s">
        <v>157</v>
      </c>
      <c r="E701" s="7" t="s">
        <v>6806</v>
      </c>
      <c r="F701" s="12" t="s">
        <v>6807</v>
      </c>
      <c r="G701" s="12" t="s">
        <v>6808</v>
      </c>
      <c r="H701" s="12" t="s">
        <v>6809</v>
      </c>
      <c r="I701" s="7" t="s">
        <v>6810</v>
      </c>
      <c r="J701" s="7" t="s">
        <v>6811</v>
      </c>
      <c r="K701" s="7" t="s">
        <v>6812</v>
      </c>
      <c r="L701" s="10" t="s">
        <v>6813</v>
      </c>
      <c r="M701" s="10" t="s">
        <v>226</v>
      </c>
      <c r="N701" s="13" t="s">
        <v>2157</v>
      </c>
      <c r="O701" s="13" t="s">
        <v>6814</v>
      </c>
      <c r="P701" s="14" t="s">
        <v>6815</v>
      </c>
      <c r="Q701" s="13"/>
      <c r="R701" s="14" t="s">
        <v>52</v>
      </c>
      <c r="S701" s="14" t="s">
        <v>6816</v>
      </c>
      <c r="T701" s="16">
        <v>42850</v>
      </c>
    </row>
    <row r="702" spans="1:20" ht="45" hidden="1" customHeight="1" x14ac:dyDescent="0.2">
      <c r="A702" s="13">
        <v>7428</v>
      </c>
      <c r="B702" s="10" t="s">
        <v>6817</v>
      </c>
      <c r="C702" s="115">
        <v>759626605</v>
      </c>
      <c r="D702" s="7" t="s">
        <v>3811</v>
      </c>
      <c r="E702" s="7" t="s">
        <v>6818</v>
      </c>
      <c r="F702" s="12" t="s">
        <v>6819</v>
      </c>
      <c r="G702" s="12" t="s">
        <v>2146</v>
      </c>
      <c r="H702" s="12" t="s">
        <v>6820</v>
      </c>
      <c r="I702" s="7" t="s">
        <v>79</v>
      </c>
      <c r="J702" s="7" t="s">
        <v>6821</v>
      </c>
      <c r="K702" s="7" t="s">
        <v>6822</v>
      </c>
      <c r="L702" s="7" t="s">
        <v>6823</v>
      </c>
      <c r="M702" s="10" t="s">
        <v>31</v>
      </c>
      <c r="N702" s="13" t="s">
        <v>6824</v>
      </c>
      <c r="O702" s="13" t="s">
        <v>6825</v>
      </c>
      <c r="P702" s="14" t="s">
        <v>6826</v>
      </c>
      <c r="Q702" s="13"/>
      <c r="R702" s="14" t="s">
        <v>470</v>
      </c>
      <c r="S702" s="14" t="s">
        <v>6827</v>
      </c>
      <c r="T702" s="16">
        <v>40365</v>
      </c>
    </row>
    <row r="703" spans="1:20" ht="45" hidden="1" customHeight="1" x14ac:dyDescent="0.2">
      <c r="A703" s="59">
        <v>7704</v>
      </c>
      <c r="B703" s="58" t="s">
        <v>6828</v>
      </c>
      <c r="C703" s="122">
        <v>651908876</v>
      </c>
      <c r="D703" s="55"/>
      <c r="E703" s="55" t="s">
        <v>6829</v>
      </c>
      <c r="F703" s="57" t="s">
        <v>6830</v>
      </c>
      <c r="G703" s="57" t="s">
        <v>6831</v>
      </c>
      <c r="H703" s="57" t="s">
        <v>6832</v>
      </c>
      <c r="I703" s="55" t="s">
        <v>6833</v>
      </c>
      <c r="J703" s="55" t="s">
        <v>6834</v>
      </c>
      <c r="K703" s="55" t="s">
        <v>6835</v>
      </c>
      <c r="L703" s="55" t="s">
        <v>6836</v>
      </c>
      <c r="M703" s="58" t="s">
        <v>90</v>
      </c>
      <c r="N703" s="59" t="s">
        <v>6837</v>
      </c>
      <c r="O703" s="59">
        <v>988397269</v>
      </c>
      <c r="P703" s="60" t="s">
        <v>6838</v>
      </c>
      <c r="Q703" s="59"/>
      <c r="R703" s="61">
        <v>93401</v>
      </c>
      <c r="S703" s="61" t="s">
        <v>4499</v>
      </c>
      <c r="T703" s="62">
        <v>43934</v>
      </c>
    </row>
    <row r="704" spans="1:20" ht="45" hidden="1" customHeight="1" x14ac:dyDescent="0.2">
      <c r="A704" s="13">
        <v>7640</v>
      </c>
      <c r="B704" s="10" t="s">
        <v>6839</v>
      </c>
      <c r="C704" s="115">
        <v>651203732</v>
      </c>
      <c r="D704" s="7" t="s">
        <v>51</v>
      </c>
      <c r="E704" s="7" t="s">
        <v>6840</v>
      </c>
      <c r="F704" s="12" t="s">
        <v>6841</v>
      </c>
      <c r="G704" s="12" t="s">
        <v>6842</v>
      </c>
      <c r="H704" s="12" t="s">
        <v>6843</v>
      </c>
      <c r="I704" s="7" t="s">
        <v>2270</v>
      </c>
      <c r="J704" s="7" t="s">
        <v>6844</v>
      </c>
      <c r="K704" s="7" t="s">
        <v>6845</v>
      </c>
      <c r="L704" s="7" t="s">
        <v>6846</v>
      </c>
      <c r="M704" s="10" t="s">
        <v>31</v>
      </c>
      <c r="N704" s="13" t="s">
        <v>6847</v>
      </c>
      <c r="O704" s="13">
        <f>56964313880</f>
        <v>56964313880</v>
      </c>
      <c r="P704" s="14" t="s">
        <v>6848</v>
      </c>
      <c r="Q704" s="13"/>
      <c r="R704" s="14" t="s">
        <v>262</v>
      </c>
      <c r="S704" s="14" t="s">
        <v>6849</v>
      </c>
      <c r="T704" s="16">
        <v>43048</v>
      </c>
    </row>
    <row r="705" spans="1:20" ht="45" hidden="1" customHeight="1" x14ac:dyDescent="0.2">
      <c r="A705" s="13">
        <v>7623</v>
      </c>
      <c r="B705" s="10" t="s">
        <v>6850</v>
      </c>
      <c r="C705" s="115">
        <v>651265479</v>
      </c>
      <c r="D705" s="7" t="s">
        <v>51</v>
      </c>
      <c r="E705" s="7" t="s">
        <v>6851</v>
      </c>
      <c r="F705" s="12" t="s">
        <v>6852</v>
      </c>
      <c r="G705" s="12" t="s">
        <v>6853</v>
      </c>
      <c r="H705" s="12" t="s">
        <v>6854</v>
      </c>
      <c r="I705" s="7" t="s">
        <v>6855</v>
      </c>
      <c r="J705" s="7" t="s">
        <v>6856</v>
      </c>
      <c r="K705" s="7" t="s">
        <v>6857</v>
      </c>
      <c r="L705" s="7" t="s">
        <v>6858</v>
      </c>
      <c r="M705" s="10" t="s">
        <v>2458</v>
      </c>
      <c r="N705" s="13" t="s">
        <v>398</v>
      </c>
      <c r="O705" s="13" t="s">
        <v>6859</v>
      </c>
      <c r="P705" s="14" t="s">
        <v>6860</v>
      </c>
      <c r="Q705" s="13"/>
      <c r="R705" s="14" t="s">
        <v>52</v>
      </c>
      <c r="S705" s="12" t="s">
        <v>6861</v>
      </c>
      <c r="T705" s="16">
        <v>42730</v>
      </c>
    </row>
    <row r="706" spans="1:20" ht="45" hidden="1" customHeight="1" x14ac:dyDescent="0.2">
      <c r="A706" s="13">
        <v>7484</v>
      </c>
      <c r="B706" s="10" t="s">
        <v>6862</v>
      </c>
      <c r="C706" s="115">
        <v>737987000</v>
      </c>
      <c r="D706" s="7" t="s">
        <v>51</v>
      </c>
      <c r="E706" s="7" t="s">
        <v>6863</v>
      </c>
      <c r="F706" s="12" t="s">
        <v>6864</v>
      </c>
      <c r="G706" s="12" t="s">
        <v>6865</v>
      </c>
      <c r="H706" s="12" t="s">
        <v>6866</v>
      </c>
      <c r="I706" s="7" t="s">
        <v>6867</v>
      </c>
      <c r="J706" s="7" t="s">
        <v>6868</v>
      </c>
      <c r="K706" s="7" t="s">
        <v>6869</v>
      </c>
      <c r="L706" s="7" t="s">
        <v>6870</v>
      </c>
      <c r="M706" s="10" t="s">
        <v>31</v>
      </c>
      <c r="N706" s="13" t="s">
        <v>6871</v>
      </c>
      <c r="O706" s="13" t="s">
        <v>6872</v>
      </c>
      <c r="P706" s="14" t="s">
        <v>6873</v>
      </c>
      <c r="Q706" s="13"/>
      <c r="R706" s="14" t="s">
        <v>470</v>
      </c>
      <c r="S706" s="14" t="s">
        <v>6874</v>
      </c>
      <c r="T706" s="16">
        <v>41502</v>
      </c>
    </row>
    <row r="707" spans="1:20" ht="45" hidden="1" customHeight="1" x14ac:dyDescent="0.2">
      <c r="A707" s="13">
        <v>7677</v>
      </c>
      <c r="B707" s="10" t="s">
        <v>6875</v>
      </c>
      <c r="C707" s="115">
        <v>651775035</v>
      </c>
      <c r="D707" s="7"/>
      <c r="E707" s="7" t="s">
        <v>6876</v>
      </c>
      <c r="F707" s="19" t="s">
        <v>6877</v>
      </c>
      <c r="G707" s="12" t="s">
        <v>6878</v>
      </c>
      <c r="H707" s="12" t="s">
        <v>6879</v>
      </c>
      <c r="I707" s="7" t="s">
        <v>3920</v>
      </c>
      <c r="J707" s="7" t="s">
        <v>6880</v>
      </c>
      <c r="K707" s="7" t="s">
        <v>6881</v>
      </c>
      <c r="L707" s="7" t="s">
        <v>6882</v>
      </c>
      <c r="M707" s="10" t="s">
        <v>31</v>
      </c>
      <c r="N707" s="13" t="s">
        <v>271</v>
      </c>
      <c r="O707" s="13" t="s">
        <v>6883</v>
      </c>
      <c r="P707" s="14" t="s">
        <v>6884</v>
      </c>
      <c r="Q707" s="13"/>
      <c r="R707" s="14" t="s">
        <v>52</v>
      </c>
      <c r="S707" s="14" t="s">
        <v>6885</v>
      </c>
      <c r="T707" s="16">
        <v>43626</v>
      </c>
    </row>
    <row r="708" spans="1:20" ht="45" hidden="1" customHeight="1" x14ac:dyDescent="0.2">
      <c r="A708" s="13">
        <v>7678</v>
      </c>
      <c r="B708" s="10" t="s">
        <v>6886</v>
      </c>
      <c r="C708" s="115" t="s">
        <v>8038</v>
      </c>
      <c r="D708" s="7"/>
      <c r="E708" s="7" t="s">
        <v>6887</v>
      </c>
      <c r="F708" s="19" t="s">
        <v>6888</v>
      </c>
      <c r="G708" s="12" t="s">
        <v>6889</v>
      </c>
      <c r="H708" s="12" t="s">
        <v>6890</v>
      </c>
      <c r="I708" s="7" t="s">
        <v>6891</v>
      </c>
      <c r="J708" s="7" t="s">
        <v>6892</v>
      </c>
      <c r="K708" s="7" t="s">
        <v>6893</v>
      </c>
      <c r="L708" s="7" t="s">
        <v>6894</v>
      </c>
      <c r="M708" s="10" t="s">
        <v>2457</v>
      </c>
      <c r="N708" s="13" t="s">
        <v>477</v>
      </c>
      <c r="O708" s="13">
        <v>91444090</v>
      </c>
      <c r="P708" s="23" t="s">
        <v>6895</v>
      </c>
      <c r="Q708" s="13"/>
      <c r="R708" s="14" t="s">
        <v>52</v>
      </c>
      <c r="S708" s="14" t="s">
        <v>6896</v>
      </c>
      <c r="T708" s="16">
        <v>43627</v>
      </c>
    </row>
    <row r="709" spans="1:20" ht="45" hidden="1" customHeight="1" x14ac:dyDescent="0.2">
      <c r="A709" s="13">
        <v>7392</v>
      </c>
      <c r="B709" s="10" t="s">
        <v>6897</v>
      </c>
      <c r="C709" s="115">
        <v>657376906</v>
      </c>
      <c r="D709" s="7" t="s">
        <v>6898</v>
      </c>
      <c r="E709" s="7" t="s">
        <v>6899</v>
      </c>
      <c r="F709" s="12" t="s">
        <v>6900</v>
      </c>
      <c r="G709" s="12" t="s">
        <v>6901</v>
      </c>
      <c r="H709" s="12" t="s">
        <v>6902</v>
      </c>
      <c r="I709" s="7" t="s">
        <v>6903</v>
      </c>
      <c r="J709" s="7" t="s">
        <v>6904</v>
      </c>
      <c r="K709" s="7" t="s">
        <v>6905</v>
      </c>
      <c r="L709" s="7" t="s">
        <v>6906</v>
      </c>
      <c r="M709" s="10" t="s">
        <v>2452</v>
      </c>
      <c r="N709" s="13" t="s">
        <v>6907</v>
      </c>
      <c r="O709" s="13" t="s">
        <v>6908</v>
      </c>
      <c r="P709" s="14"/>
      <c r="Q709" s="13"/>
      <c r="R709" s="14" t="s">
        <v>52</v>
      </c>
      <c r="S709" s="14" t="s">
        <v>6909</v>
      </c>
      <c r="T709" s="16">
        <v>39588</v>
      </c>
    </row>
    <row r="710" spans="1:20" ht="45" hidden="1" customHeight="1" x14ac:dyDescent="0.2">
      <c r="A710" s="13">
        <v>7628</v>
      </c>
      <c r="B710" s="10" t="s">
        <v>6910</v>
      </c>
      <c r="C710" s="115">
        <v>736521008</v>
      </c>
      <c r="D710" s="7" t="s">
        <v>3811</v>
      </c>
      <c r="E710" s="7" t="s">
        <v>6911</v>
      </c>
      <c r="F710" s="12" t="s">
        <v>6912</v>
      </c>
      <c r="G710" s="12" t="s">
        <v>6913</v>
      </c>
      <c r="H710" s="12" t="s">
        <v>6914</v>
      </c>
      <c r="I710" s="7" t="s">
        <v>6915</v>
      </c>
      <c r="J710" s="7" t="s">
        <v>6916</v>
      </c>
      <c r="K710" s="7" t="s">
        <v>6917</v>
      </c>
      <c r="L710" s="7" t="s">
        <v>6918</v>
      </c>
      <c r="M710" s="10" t="s">
        <v>31</v>
      </c>
      <c r="N710" s="13"/>
      <c r="O710" s="13"/>
      <c r="P710" s="14" t="s">
        <v>6919</v>
      </c>
      <c r="Q710" s="13"/>
      <c r="R710" s="14" t="s">
        <v>162</v>
      </c>
      <c r="S710" s="14" t="s">
        <v>6920</v>
      </c>
      <c r="T710" s="16">
        <v>42790</v>
      </c>
    </row>
    <row r="711" spans="1:20" ht="45" hidden="1" customHeight="1" x14ac:dyDescent="0.2">
      <c r="A711" s="14">
        <v>7682</v>
      </c>
      <c r="B711" s="7" t="s">
        <v>6921</v>
      </c>
      <c r="C711" s="115">
        <v>651591058</v>
      </c>
      <c r="D711" s="7"/>
      <c r="E711" s="7" t="s">
        <v>6922</v>
      </c>
      <c r="F711" s="12" t="s">
        <v>6923</v>
      </c>
      <c r="G711" s="12" t="s">
        <v>6924</v>
      </c>
      <c r="H711" s="12" t="s">
        <v>6925</v>
      </c>
      <c r="I711" s="7" t="s">
        <v>4080</v>
      </c>
      <c r="J711" s="7" t="s">
        <v>6926</v>
      </c>
      <c r="K711" s="7" t="s">
        <v>6927</v>
      </c>
      <c r="L711" s="7" t="s">
        <v>6928</v>
      </c>
      <c r="M711" s="7" t="s">
        <v>2457</v>
      </c>
      <c r="N711" s="14" t="s">
        <v>812</v>
      </c>
      <c r="O711" s="14" t="s">
        <v>6929</v>
      </c>
      <c r="P711" s="14" t="s">
        <v>6930</v>
      </c>
      <c r="Q711" s="14"/>
      <c r="R711" s="14">
        <v>93401</v>
      </c>
      <c r="S711" s="14" t="s">
        <v>6769</v>
      </c>
      <c r="T711" s="39">
        <v>43644</v>
      </c>
    </row>
    <row r="712" spans="1:20" ht="45" hidden="1" customHeight="1" x14ac:dyDescent="0.2">
      <c r="A712" s="13">
        <v>7633</v>
      </c>
      <c r="B712" s="10" t="s">
        <v>6931</v>
      </c>
      <c r="C712" s="115">
        <v>653057709</v>
      </c>
      <c r="D712" s="7" t="s">
        <v>51</v>
      </c>
      <c r="E712" s="7" t="s">
        <v>6932</v>
      </c>
      <c r="F712" s="12" t="s">
        <v>6933</v>
      </c>
      <c r="G712" s="12" t="s">
        <v>6934</v>
      </c>
      <c r="H712" s="12" t="s">
        <v>6935</v>
      </c>
      <c r="I712" s="7" t="s">
        <v>6936</v>
      </c>
      <c r="J712" s="7" t="s">
        <v>6937</v>
      </c>
      <c r="K712" s="7" t="s">
        <v>6938</v>
      </c>
      <c r="L712" s="7" t="s">
        <v>6939</v>
      </c>
      <c r="M712" s="10" t="s">
        <v>2453</v>
      </c>
      <c r="N712" s="13" t="s">
        <v>6940</v>
      </c>
      <c r="O712" s="13">
        <v>994420699</v>
      </c>
      <c r="P712" s="14" t="s">
        <v>6941</v>
      </c>
      <c r="Q712" s="13"/>
      <c r="R712" s="14" t="s">
        <v>262</v>
      </c>
      <c r="S712" s="14" t="s">
        <v>4884</v>
      </c>
      <c r="T712" s="16">
        <v>42968</v>
      </c>
    </row>
    <row r="713" spans="1:20" ht="45" hidden="1" customHeight="1" x14ac:dyDescent="0.2">
      <c r="A713" s="13">
        <v>7626</v>
      </c>
      <c r="B713" s="10" t="s">
        <v>2158</v>
      </c>
      <c r="C713" s="115" t="s">
        <v>3399</v>
      </c>
      <c r="D713" s="7" t="s">
        <v>51</v>
      </c>
      <c r="E713" s="7" t="s">
        <v>2159</v>
      </c>
      <c r="F713" s="17" t="s">
        <v>6942</v>
      </c>
      <c r="G713" s="12" t="s">
        <v>2160</v>
      </c>
      <c r="H713" s="12" t="s">
        <v>2161</v>
      </c>
      <c r="I713" s="7" t="s">
        <v>345</v>
      </c>
      <c r="J713" s="7" t="s">
        <v>2721</v>
      </c>
      <c r="K713" s="7" t="s">
        <v>2162</v>
      </c>
      <c r="L713" s="7" t="s">
        <v>2163</v>
      </c>
      <c r="M713" s="10" t="s">
        <v>133</v>
      </c>
      <c r="N713" s="13" t="s">
        <v>2164</v>
      </c>
      <c r="O713" s="13" t="s">
        <v>2165</v>
      </c>
      <c r="P713" s="15" t="s">
        <v>6943</v>
      </c>
      <c r="Q713" s="13"/>
      <c r="R713" s="14" t="s">
        <v>241</v>
      </c>
      <c r="S713" s="15" t="s">
        <v>6944</v>
      </c>
      <c r="T713" s="16">
        <v>42762</v>
      </c>
    </row>
    <row r="714" spans="1:20" ht="45" hidden="1" customHeight="1" x14ac:dyDescent="0.2">
      <c r="A714" s="59">
        <v>7696</v>
      </c>
      <c r="B714" s="58" t="s">
        <v>6945</v>
      </c>
      <c r="C714" s="122">
        <v>651902215</v>
      </c>
      <c r="D714" s="55"/>
      <c r="E714" s="55" t="s">
        <v>6946</v>
      </c>
      <c r="F714" s="57" t="s">
        <v>6947</v>
      </c>
      <c r="G714" s="57" t="s">
        <v>6948</v>
      </c>
      <c r="H714" s="57" t="s">
        <v>6949</v>
      </c>
      <c r="I714" s="55" t="s">
        <v>4483</v>
      </c>
      <c r="J714" s="55" t="s">
        <v>6950</v>
      </c>
      <c r="K714" s="55" t="s">
        <v>6951</v>
      </c>
      <c r="L714" s="55" t="s">
        <v>6952</v>
      </c>
      <c r="M714" s="58" t="s">
        <v>2454</v>
      </c>
      <c r="N714" s="59" t="s">
        <v>1182</v>
      </c>
      <c r="O714" s="59" t="s">
        <v>6953</v>
      </c>
      <c r="P714" s="60" t="s">
        <v>6954</v>
      </c>
      <c r="Q714" s="59"/>
      <c r="R714" s="61">
        <v>93401</v>
      </c>
      <c r="S714" s="61" t="s">
        <v>6769</v>
      </c>
      <c r="T714" s="62">
        <v>43858</v>
      </c>
    </row>
    <row r="715" spans="1:20" ht="45" hidden="1" customHeight="1" x14ac:dyDescent="0.2">
      <c r="A715" s="13">
        <v>7424</v>
      </c>
      <c r="B715" s="10" t="s">
        <v>6955</v>
      </c>
      <c r="C715" s="115">
        <v>652322301</v>
      </c>
      <c r="D715" s="7" t="s">
        <v>3811</v>
      </c>
      <c r="E715" s="7" t="s">
        <v>6956</v>
      </c>
      <c r="F715" s="12" t="s">
        <v>6957</v>
      </c>
      <c r="G715" s="12" t="s">
        <v>2146</v>
      </c>
      <c r="H715" s="12" t="s">
        <v>6958</v>
      </c>
      <c r="I715" s="7" t="s">
        <v>79</v>
      </c>
      <c r="J715" s="7" t="s">
        <v>6959</v>
      </c>
      <c r="K715" s="7" t="s">
        <v>6960</v>
      </c>
      <c r="L715" s="7" t="s">
        <v>6961</v>
      </c>
      <c r="M715" s="10" t="s">
        <v>31</v>
      </c>
      <c r="N715" s="13" t="s">
        <v>6962</v>
      </c>
      <c r="O715" s="13" t="s">
        <v>6963</v>
      </c>
      <c r="P715" s="14" t="s">
        <v>6964</v>
      </c>
      <c r="Q715" s="13"/>
      <c r="R715" s="14" t="s">
        <v>162</v>
      </c>
      <c r="S715" s="14" t="s">
        <v>6965</v>
      </c>
      <c r="T715" s="16">
        <v>40203</v>
      </c>
    </row>
    <row r="716" spans="1:20" ht="45" hidden="1" customHeight="1" x14ac:dyDescent="0.2">
      <c r="A716" s="59">
        <v>7701</v>
      </c>
      <c r="B716" s="58" t="s">
        <v>6966</v>
      </c>
      <c r="C716" s="122">
        <v>651843979</v>
      </c>
      <c r="D716" s="55"/>
      <c r="E716" s="55" t="s">
        <v>6967</v>
      </c>
      <c r="F716" s="57" t="s">
        <v>6968</v>
      </c>
      <c r="G716" s="57" t="s">
        <v>6969</v>
      </c>
      <c r="H716" s="57" t="s">
        <v>6970</v>
      </c>
      <c r="I716" s="55" t="s">
        <v>566</v>
      </c>
      <c r="J716" s="55" t="s">
        <v>6971</v>
      </c>
      <c r="K716" s="55" t="s">
        <v>6972</v>
      </c>
      <c r="L716" s="55" t="s">
        <v>6973</v>
      </c>
      <c r="M716" s="58" t="s">
        <v>226</v>
      </c>
      <c r="N716" s="59" t="s">
        <v>164</v>
      </c>
      <c r="O716" s="59" t="s">
        <v>6974</v>
      </c>
      <c r="P716" s="60" t="s">
        <v>6975</v>
      </c>
      <c r="Q716" s="59"/>
      <c r="R716" s="61">
        <v>93401</v>
      </c>
      <c r="S716" s="61" t="s">
        <v>6976</v>
      </c>
      <c r="T716" s="62">
        <v>43913</v>
      </c>
    </row>
    <row r="717" spans="1:20" ht="45" hidden="1" customHeight="1" x14ac:dyDescent="0.2">
      <c r="A717" s="13">
        <v>7438</v>
      </c>
      <c r="B717" s="10" t="s">
        <v>6977</v>
      </c>
      <c r="C717" s="115">
        <v>533148689</v>
      </c>
      <c r="D717" s="7" t="s">
        <v>33</v>
      </c>
      <c r="E717" s="7" t="s">
        <v>6978</v>
      </c>
      <c r="F717" s="12" t="s">
        <v>6979</v>
      </c>
      <c r="G717" s="12" t="s">
        <v>6980</v>
      </c>
      <c r="H717" s="12" t="s">
        <v>6981</v>
      </c>
      <c r="I717" s="7" t="s">
        <v>6982</v>
      </c>
      <c r="J717" s="7" t="s">
        <v>6983</v>
      </c>
      <c r="K717" s="7" t="s">
        <v>6984</v>
      </c>
      <c r="L717" s="7" t="s">
        <v>6985</v>
      </c>
      <c r="M717" s="10" t="s">
        <v>31</v>
      </c>
      <c r="N717" s="13" t="s">
        <v>271</v>
      </c>
      <c r="O717" s="13" t="s">
        <v>6986</v>
      </c>
      <c r="P717" s="14" t="s">
        <v>6987</v>
      </c>
      <c r="Q717" s="13"/>
      <c r="R717" s="14" t="s">
        <v>241</v>
      </c>
      <c r="S717" s="14" t="s">
        <v>6988</v>
      </c>
      <c r="T717" s="16">
        <v>40542</v>
      </c>
    </row>
    <row r="718" spans="1:20" ht="45" hidden="1" customHeight="1" x14ac:dyDescent="0.2">
      <c r="A718" s="13">
        <v>7607</v>
      </c>
      <c r="B718" s="10" t="s">
        <v>6989</v>
      </c>
      <c r="C718" s="115" t="s">
        <v>8059</v>
      </c>
      <c r="D718" s="7" t="s">
        <v>51</v>
      </c>
      <c r="E718" s="7" t="s">
        <v>6990</v>
      </c>
      <c r="F718" s="12" t="s">
        <v>6991</v>
      </c>
      <c r="G718" s="12" t="s">
        <v>6992</v>
      </c>
      <c r="H718" s="12" t="s">
        <v>6993</v>
      </c>
      <c r="I718" s="7" t="s">
        <v>6994</v>
      </c>
      <c r="J718" s="7" t="s">
        <v>6995</v>
      </c>
      <c r="K718" s="7" t="s">
        <v>6996</v>
      </c>
      <c r="L718" s="7" t="s">
        <v>6997</v>
      </c>
      <c r="M718" s="10" t="s">
        <v>133</v>
      </c>
      <c r="N718" s="13" t="s">
        <v>6998</v>
      </c>
      <c r="O718" s="13" t="s">
        <v>6999</v>
      </c>
      <c r="P718" s="14" t="s">
        <v>7000</v>
      </c>
      <c r="Q718" s="13"/>
      <c r="R718" s="14" t="s">
        <v>241</v>
      </c>
      <c r="S718" s="14" t="s">
        <v>7001</v>
      </c>
      <c r="T718" s="16">
        <v>42501</v>
      </c>
    </row>
    <row r="719" spans="1:20" ht="45" hidden="1" customHeight="1" x14ac:dyDescent="0.2">
      <c r="A719" s="13">
        <v>7389</v>
      </c>
      <c r="B719" s="10" t="s">
        <v>7002</v>
      </c>
      <c r="C719" s="115">
        <v>657674206</v>
      </c>
      <c r="D719" s="7" t="s">
        <v>33</v>
      </c>
      <c r="E719" s="7" t="s">
        <v>7003</v>
      </c>
      <c r="F719" s="12" t="s">
        <v>7004</v>
      </c>
      <c r="G719" s="12" t="s">
        <v>7005</v>
      </c>
      <c r="H719" s="12" t="s">
        <v>7006</v>
      </c>
      <c r="I719" s="7" t="s">
        <v>263</v>
      </c>
      <c r="J719" s="7" t="s">
        <v>7007</v>
      </c>
      <c r="K719" s="7" t="s">
        <v>7008</v>
      </c>
      <c r="L719" s="7" t="s">
        <v>7009</v>
      </c>
      <c r="M719" s="10" t="s">
        <v>133</v>
      </c>
      <c r="N719" s="13" t="s">
        <v>1171</v>
      </c>
      <c r="O719" s="13" t="s">
        <v>7010</v>
      </c>
      <c r="P719" s="14" t="s">
        <v>7011</v>
      </c>
      <c r="Q719" s="13"/>
      <c r="R719" s="14">
        <v>93991</v>
      </c>
      <c r="S719" s="14" t="s">
        <v>7012</v>
      </c>
      <c r="T719" s="16">
        <v>39573</v>
      </c>
    </row>
    <row r="720" spans="1:20" ht="45" hidden="1" customHeight="1" x14ac:dyDescent="0.2">
      <c r="A720" s="13">
        <v>7353</v>
      </c>
      <c r="B720" s="10" t="s">
        <v>7013</v>
      </c>
      <c r="C720" s="115" t="s">
        <v>8039</v>
      </c>
      <c r="D720" s="7" t="s">
        <v>51</v>
      </c>
      <c r="E720" s="7" t="s">
        <v>7014</v>
      </c>
      <c r="F720" s="12" t="s">
        <v>7015</v>
      </c>
      <c r="G720" s="12" t="s">
        <v>2146</v>
      </c>
      <c r="H720" s="12" t="s">
        <v>7016</v>
      </c>
      <c r="I720" s="7" t="s">
        <v>263</v>
      </c>
      <c r="J720" s="7" t="s">
        <v>7017</v>
      </c>
      <c r="K720" s="7" t="s">
        <v>7018</v>
      </c>
      <c r="L720" s="7" t="s">
        <v>7019</v>
      </c>
      <c r="M720" s="10" t="s">
        <v>31</v>
      </c>
      <c r="N720" s="13" t="s">
        <v>7020</v>
      </c>
      <c r="O720" s="13" t="s">
        <v>7021</v>
      </c>
      <c r="P720" s="14"/>
      <c r="Q720" s="13"/>
      <c r="R720" s="14" t="s">
        <v>162</v>
      </c>
      <c r="S720" s="14" t="s">
        <v>7022</v>
      </c>
      <c r="T720" s="16">
        <v>39204</v>
      </c>
    </row>
    <row r="721" spans="1:20" ht="45" hidden="1" customHeight="1" x14ac:dyDescent="0.2">
      <c r="A721" s="13">
        <v>7351</v>
      </c>
      <c r="B721" s="10" t="s">
        <v>7023</v>
      </c>
      <c r="C721" s="115">
        <v>656424702</v>
      </c>
      <c r="D721" s="7" t="s">
        <v>7024</v>
      </c>
      <c r="E721" s="7" t="s">
        <v>7025</v>
      </c>
      <c r="F721" s="12" t="s">
        <v>7026</v>
      </c>
      <c r="G721" s="12" t="s">
        <v>7027</v>
      </c>
      <c r="H721" s="12" t="s">
        <v>7028</v>
      </c>
      <c r="I721" s="7" t="s">
        <v>163</v>
      </c>
      <c r="J721" s="7" t="s">
        <v>7029</v>
      </c>
      <c r="K721" s="7" t="s">
        <v>7030</v>
      </c>
      <c r="L721" s="7" t="s">
        <v>7031</v>
      </c>
      <c r="M721" s="10" t="s">
        <v>31</v>
      </c>
      <c r="N721" s="13" t="s">
        <v>1298</v>
      </c>
      <c r="O721" s="13" t="s">
        <v>7032</v>
      </c>
      <c r="P721" s="14"/>
      <c r="Q721" s="13"/>
      <c r="R721" s="14" t="s">
        <v>162</v>
      </c>
      <c r="S721" s="14" t="s">
        <v>7033</v>
      </c>
      <c r="T721" s="16">
        <v>39198</v>
      </c>
    </row>
    <row r="722" spans="1:20" ht="45" hidden="1" customHeight="1" x14ac:dyDescent="0.2">
      <c r="A722" s="13">
        <v>7408</v>
      </c>
      <c r="B722" s="10" t="s">
        <v>7034</v>
      </c>
      <c r="C722" s="115">
        <v>659351005</v>
      </c>
      <c r="D722" s="7" t="s">
        <v>565</v>
      </c>
      <c r="E722" s="7" t="s">
        <v>7035</v>
      </c>
      <c r="F722" s="12" t="s">
        <v>7036</v>
      </c>
      <c r="G722" s="12" t="s">
        <v>2146</v>
      </c>
      <c r="H722" s="12" t="s">
        <v>7037</v>
      </c>
      <c r="I722" s="7" t="s">
        <v>263</v>
      </c>
      <c r="J722" s="7" t="s">
        <v>7038</v>
      </c>
      <c r="K722" s="7" t="s">
        <v>7039</v>
      </c>
      <c r="L722" s="7" t="s">
        <v>7040</v>
      </c>
      <c r="M722" s="10" t="s">
        <v>133</v>
      </c>
      <c r="N722" s="13" t="s">
        <v>393</v>
      </c>
      <c r="O722" s="13" t="s">
        <v>7041</v>
      </c>
      <c r="P722" s="14"/>
      <c r="Q722" s="13"/>
      <c r="R722" s="14" t="s">
        <v>162</v>
      </c>
      <c r="S722" s="14" t="s">
        <v>7042</v>
      </c>
      <c r="T722" s="16">
        <v>39812</v>
      </c>
    </row>
    <row r="723" spans="1:20" ht="45" hidden="1" customHeight="1" x14ac:dyDescent="0.2">
      <c r="A723" s="13">
        <v>7573</v>
      </c>
      <c r="B723" s="10" t="s">
        <v>7043</v>
      </c>
      <c r="C723" s="115">
        <v>650776003</v>
      </c>
      <c r="D723" s="7" t="s">
        <v>51</v>
      </c>
      <c r="E723" s="7" t="s">
        <v>7044</v>
      </c>
      <c r="F723" s="7" t="s">
        <v>7045</v>
      </c>
      <c r="G723" s="12" t="s">
        <v>7046</v>
      </c>
      <c r="H723" s="12" t="s">
        <v>7047</v>
      </c>
      <c r="I723" s="7" t="s">
        <v>7048</v>
      </c>
      <c r="J723" s="7" t="s">
        <v>7049</v>
      </c>
      <c r="K723" s="7" t="s">
        <v>7050</v>
      </c>
      <c r="L723" s="7" t="s">
        <v>7051</v>
      </c>
      <c r="M723" s="10" t="s">
        <v>32</v>
      </c>
      <c r="N723" s="13" t="s">
        <v>521</v>
      </c>
      <c r="O723" s="13" t="s">
        <v>7052</v>
      </c>
      <c r="P723" s="14" t="s">
        <v>7053</v>
      </c>
      <c r="Q723" s="13"/>
      <c r="R723" s="14" t="s">
        <v>7054</v>
      </c>
      <c r="S723" s="14" t="s">
        <v>7055</v>
      </c>
      <c r="T723" s="16">
        <v>42199</v>
      </c>
    </row>
    <row r="724" spans="1:20" ht="45" hidden="1" customHeight="1" x14ac:dyDescent="0.2">
      <c r="A724" s="13">
        <v>7490</v>
      </c>
      <c r="B724" s="10" t="s">
        <v>7056</v>
      </c>
      <c r="C724" s="115" t="s">
        <v>8040</v>
      </c>
      <c r="D724" s="7" t="s">
        <v>33</v>
      </c>
      <c r="E724" s="7" t="s">
        <v>7057</v>
      </c>
      <c r="F724" s="12" t="s">
        <v>7058</v>
      </c>
      <c r="G724" s="12" t="s">
        <v>6773</v>
      </c>
      <c r="H724" s="12" t="s">
        <v>7059</v>
      </c>
      <c r="I724" s="7" t="s">
        <v>7060</v>
      </c>
      <c r="J724" s="7"/>
      <c r="K724" s="7" t="s">
        <v>7061</v>
      </c>
      <c r="L724" s="7" t="s">
        <v>7062</v>
      </c>
      <c r="M724" s="10" t="s">
        <v>2456</v>
      </c>
      <c r="N724" s="13" t="s">
        <v>5754</v>
      </c>
      <c r="O724" s="13"/>
      <c r="P724" s="14"/>
      <c r="Q724" s="13"/>
      <c r="R724" s="14" t="s">
        <v>2054</v>
      </c>
      <c r="S724" s="14" t="s">
        <v>7063</v>
      </c>
      <c r="T724" s="16">
        <v>41575</v>
      </c>
    </row>
    <row r="725" spans="1:20" ht="45" hidden="1" customHeight="1" x14ac:dyDescent="0.2">
      <c r="A725" s="13">
        <v>7498</v>
      </c>
      <c r="B725" s="10" t="s">
        <v>2168</v>
      </c>
      <c r="C725" s="115">
        <v>650789776</v>
      </c>
      <c r="D725" s="7" t="s">
        <v>157</v>
      </c>
      <c r="E725" s="7" t="s">
        <v>2169</v>
      </c>
      <c r="F725" s="12" t="s">
        <v>2744</v>
      </c>
      <c r="G725" s="12" t="s">
        <v>2170</v>
      </c>
      <c r="H725" s="12" t="s">
        <v>2171</v>
      </c>
      <c r="I725" s="7" t="s">
        <v>184</v>
      </c>
      <c r="J725" s="7" t="s">
        <v>2172</v>
      </c>
      <c r="K725" s="7" t="s">
        <v>2173</v>
      </c>
      <c r="L725" s="7" t="s">
        <v>2175</v>
      </c>
      <c r="M725" s="10" t="s">
        <v>226</v>
      </c>
      <c r="N725" s="13" t="s">
        <v>1304</v>
      </c>
      <c r="O725" s="13" t="s">
        <v>2176</v>
      </c>
      <c r="P725" s="14" t="s">
        <v>2174</v>
      </c>
      <c r="Q725" s="13"/>
      <c r="R725" s="14" t="s">
        <v>162</v>
      </c>
      <c r="S725" s="14" t="s">
        <v>2745</v>
      </c>
      <c r="T725" s="16">
        <v>41717</v>
      </c>
    </row>
    <row r="726" spans="1:20" ht="45" hidden="1" customHeight="1" x14ac:dyDescent="0.2">
      <c r="A726" s="13">
        <v>7505</v>
      </c>
      <c r="B726" s="10" t="s">
        <v>7064</v>
      </c>
      <c r="C726" s="115">
        <v>650790448</v>
      </c>
      <c r="D726" s="7" t="s">
        <v>51</v>
      </c>
      <c r="E726" s="7" t="s">
        <v>7065</v>
      </c>
      <c r="F726" s="12" t="s">
        <v>7066</v>
      </c>
      <c r="G726" s="12" t="s">
        <v>7067</v>
      </c>
      <c r="H726" s="12" t="s">
        <v>7068</v>
      </c>
      <c r="I726" s="7" t="s">
        <v>4045</v>
      </c>
      <c r="J726" s="7" t="s">
        <v>7069</v>
      </c>
      <c r="K726" s="14" t="s">
        <v>7070</v>
      </c>
      <c r="L726" s="7" t="s">
        <v>7071</v>
      </c>
      <c r="M726" s="10" t="s">
        <v>133</v>
      </c>
      <c r="N726" s="13" t="s">
        <v>7072</v>
      </c>
      <c r="O726" s="13" t="s">
        <v>7073</v>
      </c>
      <c r="P726" s="14" t="s">
        <v>7074</v>
      </c>
      <c r="Q726" s="13"/>
      <c r="R726" s="14" t="s">
        <v>162</v>
      </c>
      <c r="S726" s="7" t="s">
        <v>7075</v>
      </c>
      <c r="T726" s="16">
        <v>41877</v>
      </c>
    </row>
    <row r="727" spans="1:20" ht="45" hidden="1" customHeight="1" x14ac:dyDescent="0.2">
      <c r="A727" s="13">
        <v>7662</v>
      </c>
      <c r="B727" s="10" t="s">
        <v>7076</v>
      </c>
      <c r="C727" s="115">
        <v>651685265</v>
      </c>
      <c r="D727" s="7" t="s">
        <v>3684</v>
      </c>
      <c r="E727" s="7" t="s">
        <v>7077</v>
      </c>
      <c r="F727" s="12" t="s">
        <v>7078</v>
      </c>
      <c r="G727" s="12" t="s">
        <v>7079</v>
      </c>
      <c r="H727" s="12" t="s">
        <v>7080</v>
      </c>
      <c r="I727" s="7" t="s">
        <v>7081</v>
      </c>
      <c r="J727" s="7" t="s">
        <v>7082</v>
      </c>
      <c r="K727" s="7" t="s">
        <v>7083</v>
      </c>
      <c r="L727" s="7" t="s">
        <v>7084</v>
      </c>
      <c r="M727" s="10" t="s">
        <v>31</v>
      </c>
      <c r="N727" s="13" t="s">
        <v>4242</v>
      </c>
      <c r="O727" s="13" t="s">
        <v>7085</v>
      </c>
      <c r="P727" s="14" t="s">
        <v>7086</v>
      </c>
      <c r="Q727" s="13"/>
      <c r="R727" s="14" t="s">
        <v>52</v>
      </c>
      <c r="S727" s="14" t="s">
        <v>7087</v>
      </c>
      <c r="T727" s="16" t="s">
        <v>7088</v>
      </c>
    </row>
    <row r="728" spans="1:20" ht="45" hidden="1" customHeight="1" x14ac:dyDescent="0.2">
      <c r="A728" s="13">
        <v>7343</v>
      </c>
      <c r="B728" s="10" t="s">
        <v>7089</v>
      </c>
      <c r="C728" s="115">
        <v>652155103</v>
      </c>
      <c r="D728" s="7" t="s">
        <v>33</v>
      </c>
      <c r="E728" s="7" t="s">
        <v>7090</v>
      </c>
      <c r="F728" s="12" t="s">
        <v>7091</v>
      </c>
      <c r="G728" s="12" t="s">
        <v>7005</v>
      </c>
      <c r="H728" s="12" t="s">
        <v>7092</v>
      </c>
      <c r="I728" s="7" t="s">
        <v>263</v>
      </c>
      <c r="J728" s="7" t="s">
        <v>7093</v>
      </c>
      <c r="K728" s="7" t="s">
        <v>7094</v>
      </c>
      <c r="L728" s="7" t="s">
        <v>7095</v>
      </c>
      <c r="M728" s="10" t="s">
        <v>226</v>
      </c>
      <c r="N728" s="13" t="s">
        <v>164</v>
      </c>
      <c r="O728" s="13"/>
      <c r="P728" s="14" t="s">
        <v>7096</v>
      </c>
      <c r="Q728" s="13"/>
      <c r="R728" s="14" t="s">
        <v>7097</v>
      </c>
      <c r="S728" s="14" t="s">
        <v>7098</v>
      </c>
      <c r="T728" s="16">
        <v>38739</v>
      </c>
    </row>
    <row r="729" spans="1:20" ht="45" hidden="1" customHeight="1" x14ac:dyDescent="0.2">
      <c r="A729" s="13">
        <v>7426</v>
      </c>
      <c r="B729" s="10" t="s">
        <v>7099</v>
      </c>
      <c r="C729" s="115">
        <v>650182405</v>
      </c>
      <c r="D729" s="7" t="s">
        <v>51</v>
      </c>
      <c r="E729" s="7" t="s">
        <v>7100</v>
      </c>
      <c r="F729" s="12" t="s">
        <v>7101</v>
      </c>
      <c r="G729" s="12" t="s">
        <v>7102</v>
      </c>
      <c r="H729" s="12" t="s">
        <v>7103</v>
      </c>
      <c r="I729" s="7" t="s">
        <v>263</v>
      </c>
      <c r="J729" s="7" t="s">
        <v>7104</v>
      </c>
      <c r="K729" s="7" t="s">
        <v>7105</v>
      </c>
      <c r="L729" s="7" t="s">
        <v>7106</v>
      </c>
      <c r="M729" s="10" t="s">
        <v>31</v>
      </c>
      <c r="N729" s="13" t="s">
        <v>5882</v>
      </c>
      <c r="O729" s="13" t="s">
        <v>7107</v>
      </c>
      <c r="P729" s="14"/>
      <c r="Q729" s="13"/>
      <c r="R729" s="14" t="s">
        <v>52</v>
      </c>
      <c r="S729" s="14" t="s">
        <v>7108</v>
      </c>
      <c r="T729" s="16">
        <v>40345</v>
      </c>
    </row>
    <row r="730" spans="1:20" ht="45" hidden="1" customHeight="1" x14ac:dyDescent="0.2">
      <c r="A730" s="13">
        <v>7365</v>
      </c>
      <c r="B730" s="10" t="s">
        <v>7109</v>
      </c>
      <c r="C730" s="115">
        <v>651996902</v>
      </c>
      <c r="D730" s="7" t="s">
        <v>51</v>
      </c>
      <c r="E730" s="7" t="s">
        <v>7110</v>
      </c>
      <c r="F730" s="12" t="s">
        <v>7111</v>
      </c>
      <c r="G730" s="12" t="s">
        <v>7112</v>
      </c>
      <c r="H730" s="12" t="s">
        <v>7113</v>
      </c>
      <c r="I730" s="7" t="s">
        <v>7114</v>
      </c>
      <c r="J730" s="7" t="s">
        <v>7115</v>
      </c>
      <c r="K730" s="7" t="s">
        <v>7116</v>
      </c>
      <c r="L730" s="7" t="s">
        <v>7117</v>
      </c>
      <c r="M730" s="10" t="s">
        <v>31</v>
      </c>
      <c r="N730" s="13" t="s">
        <v>7118</v>
      </c>
      <c r="O730" s="13" t="s">
        <v>7119</v>
      </c>
      <c r="P730" s="14"/>
      <c r="Q730" s="13"/>
      <c r="R730" s="14" t="s">
        <v>191</v>
      </c>
      <c r="S730" s="14" t="s">
        <v>7120</v>
      </c>
      <c r="T730" s="16">
        <v>39290</v>
      </c>
    </row>
    <row r="731" spans="1:20" ht="45" hidden="1" customHeight="1" x14ac:dyDescent="0.2">
      <c r="A731" s="13">
        <v>7166</v>
      </c>
      <c r="B731" s="10" t="s">
        <v>7121</v>
      </c>
      <c r="C731" s="115">
        <v>653623208</v>
      </c>
      <c r="D731" s="7" t="s">
        <v>51</v>
      </c>
      <c r="E731" s="7" t="s">
        <v>7122</v>
      </c>
      <c r="F731" s="12" t="s">
        <v>7123</v>
      </c>
      <c r="G731" s="12" t="s">
        <v>2146</v>
      </c>
      <c r="H731" s="12" t="s">
        <v>7124</v>
      </c>
      <c r="I731" s="7" t="s">
        <v>81</v>
      </c>
      <c r="J731" s="7" t="s">
        <v>7125</v>
      </c>
      <c r="K731" s="7" t="s">
        <v>7126</v>
      </c>
      <c r="L731" s="7" t="s">
        <v>7127</v>
      </c>
      <c r="M731" s="10" t="s">
        <v>2452</v>
      </c>
      <c r="N731" s="13" t="s">
        <v>7128</v>
      </c>
      <c r="O731" s="13" t="s">
        <v>7129</v>
      </c>
      <c r="P731" s="14" t="s">
        <v>7130</v>
      </c>
      <c r="Q731" s="13"/>
      <c r="R731" s="14" t="s">
        <v>162</v>
      </c>
      <c r="S731" s="14" t="s">
        <v>7131</v>
      </c>
      <c r="T731" s="16">
        <v>38475</v>
      </c>
    </row>
    <row r="732" spans="1:20" ht="45" hidden="1" customHeight="1" x14ac:dyDescent="0.2">
      <c r="A732" s="13">
        <v>7637</v>
      </c>
      <c r="B732" s="10" t="s">
        <v>7132</v>
      </c>
      <c r="C732" s="115">
        <v>651271738</v>
      </c>
      <c r="D732" s="7" t="s">
        <v>7133</v>
      </c>
      <c r="E732" s="7" t="s">
        <v>5654</v>
      </c>
      <c r="F732" s="12" t="s">
        <v>7134</v>
      </c>
      <c r="G732" s="12" t="s">
        <v>7135</v>
      </c>
      <c r="H732" s="12" t="s">
        <v>7136</v>
      </c>
      <c r="I732" s="7" t="s">
        <v>721</v>
      </c>
      <c r="J732" s="7" t="s">
        <v>7137</v>
      </c>
      <c r="K732" s="7" t="s">
        <v>7138</v>
      </c>
      <c r="L732" s="7" t="s">
        <v>7139</v>
      </c>
      <c r="M732" s="10" t="s">
        <v>2457</v>
      </c>
      <c r="N732" s="13" t="s">
        <v>4702</v>
      </c>
      <c r="O732" s="13" t="s">
        <v>7140</v>
      </c>
      <c r="P732" s="14" t="s">
        <v>7141</v>
      </c>
      <c r="Q732" s="13"/>
      <c r="R732" s="14">
        <v>93401</v>
      </c>
      <c r="S732" s="14" t="s">
        <v>7142</v>
      </c>
      <c r="T732" s="16">
        <v>43003</v>
      </c>
    </row>
    <row r="733" spans="1:20" ht="45" hidden="1" customHeight="1" x14ac:dyDescent="0.2">
      <c r="A733" s="13">
        <v>7362</v>
      </c>
      <c r="B733" s="10" t="s">
        <v>2177</v>
      </c>
      <c r="C733" s="115">
        <v>657798800</v>
      </c>
      <c r="D733" s="7" t="s">
        <v>51</v>
      </c>
      <c r="E733" s="7" t="s">
        <v>2178</v>
      </c>
      <c r="F733" s="12" t="s">
        <v>2892</v>
      </c>
      <c r="G733" s="12" t="s">
        <v>2179</v>
      </c>
      <c r="H733" s="12" t="s">
        <v>2969</v>
      </c>
      <c r="I733" s="7" t="s">
        <v>2180</v>
      </c>
      <c r="J733" s="7" t="s">
        <v>2970</v>
      </c>
      <c r="K733" s="7" t="s">
        <v>2181</v>
      </c>
      <c r="L733" s="7" t="s">
        <v>2182</v>
      </c>
      <c r="M733" s="10" t="s">
        <v>31</v>
      </c>
      <c r="N733" s="13"/>
      <c r="O733" s="13"/>
      <c r="P733" s="14"/>
      <c r="Q733" s="13"/>
      <c r="R733" s="14" t="s">
        <v>445</v>
      </c>
      <c r="S733" s="14" t="s">
        <v>2893</v>
      </c>
      <c r="T733" s="16">
        <v>39269</v>
      </c>
    </row>
    <row r="734" spans="1:20" ht="45" hidden="1" customHeight="1" x14ac:dyDescent="0.2">
      <c r="A734" s="13">
        <v>7348</v>
      </c>
      <c r="B734" s="10" t="s">
        <v>7143</v>
      </c>
      <c r="C734" s="115">
        <v>657555002</v>
      </c>
      <c r="D734" s="7" t="s">
        <v>2138</v>
      </c>
      <c r="E734" s="7" t="s">
        <v>7144</v>
      </c>
      <c r="F734" s="12" t="s">
        <v>7145</v>
      </c>
      <c r="G734" s="12" t="s">
        <v>3955</v>
      </c>
      <c r="H734" s="12" t="s">
        <v>7146</v>
      </c>
      <c r="I734" s="7" t="s">
        <v>3957</v>
      </c>
      <c r="J734" s="7" t="s">
        <v>7147</v>
      </c>
      <c r="K734" s="7" t="s">
        <v>7148</v>
      </c>
      <c r="L734" s="7" t="s">
        <v>7149</v>
      </c>
      <c r="M734" s="10" t="s">
        <v>31</v>
      </c>
      <c r="N734" s="13" t="s">
        <v>6383</v>
      </c>
      <c r="O734" s="13"/>
      <c r="P734" s="14" t="s">
        <v>7150</v>
      </c>
      <c r="Q734" s="13"/>
      <c r="R734" s="14" t="s">
        <v>162</v>
      </c>
      <c r="S734" s="14" t="s">
        <v>7151</v>
      </c>
      <c r="T734" s="16">
        <v>39155</v>
      </c>
    </row>
    <row r="735" spans="1:20" ht="45" hidden="1" customHeight="1" x14ac:dyDescent="0.2">
      <c r="A735" s="13">
        <v>7432</v>
      </c>
      <c r="B735" s="10" t="s">
        <v>7152</v>
      </c>
      <c r="C735" s="115">
        <v>731887004</v>
      </c>
      <c r="D735" s="7" t="s">
        <v>7153</v>
      </c>
      <c r="E735" s="7" t="s">
        <v>7154</v>
      </c>
      <c r="F735" s="12" t="s">
        <v>7155</v>
      </c>
      <c r="G735" s="12" t="s">
        <v>7156</v>
      </c>
      <c r="H735" s="12" t="s">
        <v>7157</v>
      </c>
      <c r="I735" s="7" t="s">
        <v>7158</v>
      </c>
      <c r="J735" s="7" t="s">
        <v>7159</v>
      </c>
      <c r="K735" s="7" t="s">
        <v>7160</v>
      </c>
      <c r="L735" s="7" t="s">
        <v>7161</v>
      </c>
      <c r="M735" s="10" t="s">
        <v>31</v>
      </c>
      <c r="N735" s="13" t="s">
        <v>443</v>
      </c>
      <c r="O735" s="13" t="s">
        <v>7162</v>
      </c>
      <c r="P735" s="14"/>
      <c r="Q735" s="13"/>
      <c r="R735" s="14" t="s">
        <v>7163</v>
      </c>
      <c r="S735" s="14" t="s">
        <v>7164</v>
      </c>
      <c r="T735" s="16">
        <v>40417</v>
      </c>
    </row>
    <row r="736" spans="1:20" ht="45" hidden="1" customHeight="1" x14ac:dyDescent="0.2">
      <c r="A736" s="13">
        <v>7123</v>
      </c>
      <c r="B736" s="10" t="s">
        <v>7165</v>
      </c>
      <c r="C736" s="115">
        <v>756411004</v>
      </c>
      <c r="D736" s="7" t="s">
        <v>51</v>
      </c>
      <c r="E736" s="7" t="s">
        <v>7166</v>
      </c>
      <c r="F736" s="12" t="s">
        <v>7167</v>
      </c>
      <c r="G736" s="12" t="s">
        <v>7168</v>
      </c>
      <c r="H736" s="12" t="s">
        <v>7169</v>
      </c>
      <c r="I736" s="7" t="s">
        <v>7170</v>
      </c>
      <c r="J736" s="7" t="s">
        <v>7171</v>
      </c>
      <c r="K736" s="7" t="s">
        <v>7172</v>
      </c>
      <c r="L736" s="7" t="s">
        <v>7173</v>
      </c>
      <c r="M736" s="10" t="s">
        <v>226</v>
      </c>
      <c r="N736" s="13"/>
      <c r="O736" s="13" t="s">
        <v>7174</v>
      </c>
      <c r="P736" s="14"/>
      <c r="Q736" s="13"/>
      <c r="R736" s="14">
        <v>93401</v>
      </c>
      <c r="S736" s="14" t="s">
        <v>7175</v>
      </c>
      <c r="T736" s="16">
        <v>37970</v>
      </c>
    </row>
    <row r="737" spans="1:20" ht="45" hidden="1" customHeight="1" x14ac:dyDescent="0.2">
      <c r="A737" s="13">
        <v>7115</v>
      </c>
      <c r="B737" s="10" t="s">
        <v>7176</v>
      </c>
      <c r="C737" s="115">
        <v>652275109</v>
      </c>
      <c r="D737" s="7" t="s">
        <v>51</v>
      </c>
      <c r="E737" s="7" t="s">
        <v>7177</v>
      </c>
      <c r="F737" s="12" t="s">
        <v>7178</v>
      </c>
      <c r="G737" s="12" t="s">
        <v>2146</v>
      </c>
      <c r="H737" s="12" t="s">
        <v>7179</v>
      </c>
      <c r="I737" s="7" t="s">
        <v>39</v>
      </c>
      <c r="J737" s="7" t="s">
        <v>7180</v>
      </c>
      <c r="K737" s="7" t="s">
        <v>7181</v>
      </c>
      <c r="L737" s="7" t="s">
        <v>7182</v>
      </c>
      <c r="M737" s="10" t="s">
        <v>31</v>
      </c>
      <c r="N737" s="13" t="s">
        <v>4745</v>
      </c>
      <c r="O737" s="13"/>
      <c r="P737" s="14"/>
      <c r="Q737" s="13"/>
      <c r="R737" s="14" t="s">
        <v>162</v>
      </c>
      <c r="S737" s="14" t="s">
        <v>7183</v>
      </c>
      <c r="T737" s="16">
        <v>37970</v>
      </c>
    </row>
    <row r="738" spans="1:20" ht="45" hidden="1" customHeight="1" x14ac:dyDescent="0.2">
      <c r="A738" s="13">
        <v>7167</v>
      </c>
      <c r="B738" s="10" t="s">
        <v>7184</v>
      </c>
      <c r="C738" s="115">
        <v>652862306</v>
      </c>
      <c r="D738" s="7" t="s">
        <v>51</v>
      </c>
      <c r="E738" s="7" t="s">
        <v>7185</v>
      </c>
      <c r="F738" s="12" t="s">
        <v>7186</v>
      </c>
      <c r="G738" s="12" t="s">
        <v>2146</v>
      </c>
      <c r="H738" s="12" t="s">
        <v>7187</v>
      </c>
      <c r="I738" s="7" t="s">
        <v>39</v>
      </c>
      <c r="J738" s="7" t="s">
        <v>7188</v>
      </c>
      <c r="K738" s="7" t="s">
        <v>7189</v>
      </c>
      <c r="L738" s="7" t="s">
        <v>7190</v>
      </c>
      <c r="M738" s="10" t="s">
        <v>226</v>
      </c>
      <c r="N738" s="13" t="s">
        <v>87</v>
      </c>
      <c r="O738" s="13"/>
      <c r="P738" s="14"/>
      <c r="Q738" s="13"/>
      <c r="R738" s="14" t="s">
        <v>162</v>
      </c>
      <c r="S738" s="14" t="s">
        <v>7191</v>
      </c>
      <c r="T738" s="16">
        <v>38477</v>
      </c>
    </row>
    <row r="739" spans="1:20" ht="45" hidden="1" customHeight="1" x14ac:dyDescent="0.2">
      <c r="A739" s="13">
        <v>7377</v>
      </c>
      <c r="B739" s="10" t="s">
        <v>7192</v>
      </c>
      <c r="C739" s="115" t="s">
        <v>8041</v>
      </c>
      <c r="D739" s="7" t="s">
        <v>51</v>
      </c>
      <c r="E739" s="7" t="s">
        <v>7193</v>
      </c>
      <c r="F739" s="12" t="s">
        <v>7194</v>
      </c>
      <c r="G739" s="12" t="s">
        <v>7195</v>
      </c>
      <c r="H739" s="12" t="s">
        <v>7196</v>
      </c>
      <c r="I739" s="7" t="s">
        <v>3957</v>
      </c>
      <c r="J739" s="7" t="s">
        <v>7197</v>
      </c>
      <c r="K739" s="7" t="s">
        <v>7198</v>
      </c>
      <c r="L739" s="7" t="s">
        <v>7199</v>
      </c>
      <c r="M739" s="10" t="s">
        <v>226</v>
      </c>
      <c r="N739" s="13" t="s">
        <v>570</v>
      </c>
      <c r="O739" s="13" t="s">
        <v>7200</v>
      </c>
      <c r="P739" s="14" t="s">
        <v>7201</v>
      </c>
      <c r="Q739" s="13"/>
      <c r="R739" s="14" t="s">
        <v>162</v>
      </c>
      <c r="S739" s="14" t="s">
        <v>7202</v>
      </c>
      <c r="T739" s="16">
        <v>39358</v>
      </c>
    </row>
    <row r="740" spans="1:20" ht="45" hidden="1" customHeight="1" x14ac:dyDescent="0.2">
      <c r="A740" s="13">
        <v>7420</v>
      </c>
      <c r="B740" s="10" t="s">
        <v>7203</v>
      </c>
      <c r="C740" s="115">
        <v>656160403</v>
      </c>
      <c r="D740" s="7" t="s">
        <v>3811</v>
      </c>
      <c r="E740" s="7" t="s">
        <v>7204</v>
      </c>
      <c r="F740" s="12" t="s">
        <v>7205</v>
      </c>
      <c r="G740" s="12" t="s">
        <v>2146</v>
      </c>
      <c r="H740" s="12" t="s">
        <v>7206</v>
      </c>
      <c r="I740" s="7" t="s">
        <v>7207</v>
      </c>
      <c r="J740" s="7" t="s">
        <v>7208</v>
      </c>
      <c r="K740" s="7" t="s">
        <v>7209</v>
      </c>
      <c r="L740" s="7" t="s">
        <v>7210</v>
      </c>
      <c r="M740" s="10" t="s">
        <v>31</v>
      </c>
      <c r="N740" s="13" t="s">
        <v>2183</v>
      </c>
      <c r="O740" s="13"/>
      <c r="P740" s="14"/>
      <c r="Q740" s="13"/>
      <c r="R740" s="14" t="s">
        <v>162</v>
      </c>
      <c r="S740" s="14" t="s">
        <v>7211</v>
      </c>
      <c r="T740" s="16">
        <v>40161</v>
      </c>
    </row>
    <row r="741" spans="1:20" ht="45" hidden="1" customHeight="1" x14ac:dyDescent="0.2">
      <c r="A741" s="13">
        <v>7076</v>
      </c>
      <c r="B741" s="10" t="s">
        <v>2184</v>
      </c>
      <c r="C741" s="115">
        <v>650852001</v>
      </c>
      <c r="D741" s="7" t="s">
        <v>51</v>
      </c>
      <c r="E741" s="7" t="s">
        <v>2185</v>
      </c>
      <c r="F741" s="12" t="s">
        <v>2186</v>
      </c>
      <c r="G741" s="12" t="s">
        <v>2146</v>
      </c>
      <c r="H741" s="12" t="s">
        <v>2187</v>
      </c>
      <c r="I741" s="7" t="s">
        <v>263</v>
      </c>
      <c r="J741" s="7" t="s">
        <v>2188</v>
      </c>
      <c r="K741" s="7" t="s">
        <v>2189</v>
      </c>
      <c r="L741" s="7" t="s">
        <v>2967</v>
      </c>
      <c r="M741" s="10" t="s">
        <v>31</v>
      </c>
      <c r="N741" s="13" t="s">
        <v>801</v>
      </c>
      <c r="O741" s="13">
        <v>981829131</v>
      </c>
      <c r="P741" s="14" t="s">
        <v>2190</v>
      </c>
      <c r="Q741" s="13"/>
      <c r="R741" s="14" t="s">
        <v>162</v>
      </c>
      <c r="S741" s="14" t="s">
        <v>2968</v>
      </c>
      <c r="T741" s="16">
        <v>37970</v>
      </c>
    </row>
    <row r="742" spans="1:20" ht="45" hidden="1" customHeight="1" x14ac:dyDescent="0.2">
      <c r="A742" s="13">
        <v>7621</v>
      </c>
      <c r="B742" s="10" t="s">
        <v>7212</v>
      </c>
      <c r="C742" s="115">
        <v>650464451</v>
      </c>
      <c r="D742" s="7" t="s">
        <v>51</v>
      </c>
      <c r="E742" s="7" t="s">
        <v>7213</v>
      </c>
      <c r="F742" s="12" t="s">
        <v>7214</v>
      </c>
      <c r="G742" s="12" t="s">
        <v>7215</v>
      </c>
      <c r="H742" s="12" t="s">
        <v>7216</v>
      </c>
      <c r="I742" s="7" t="s">
        <v>7217</v>
      </c>
      <c r="J742" s="7" t="s">
        <v>7218</v>
      </c>
      <c r="K742" s="7" t="s">
        <v>7219</v>
      </c>
      <c r="L742" s="7" t="s">
        <v>7220</v>
      </c>
      <c r="M742" s="10" t="s">
        <v>31</v>
      </c>
      <c r="N742" s="13" t="s">
        <v>300</v>
      </c>
      <c r="O742" s="13"/>
      <c r="P742" s="14" t="s">
        <v>7221</v>
      </c>
      <c r="Q742" s="13"/>
      <c r="R742" s="14" t="s">
        <v>241</v>
      </c>
      <c r="S742" s="14" t="s">
        <v>7001</v>
      </c>
      <c r="T742" s="16">
        <v>42702</v>
      </c>
    </row>
    <row r="743" spans="1:20" ht="45" hidden="1" customHeight="1" x14ac:dyDescent="0.2">
      <c r="A743" s="13">
        <v>7019</v>
      </c>
      <c r="B743" s="10" t="s">
        <v>7222</v>
      </c>
      <c r="C743" s="115">
        <v>741469006</v>
      </c>
      <c r="D743" s="7" t="s">
        <v>51</v>
      </c>
      <c r="E743" s="7" t="s">
        <v>7223</v>
      </c>
      <c r="F743" s="12" t="s">
        <v>7224</v>
      </c>
      <c r="G743" s="12" t="s">
        <v>2146</v>
      </c>
      <c r="H743" s="12" t="s">
        <v>7225</v>
      </c>
      <c r="I743" s="7" t="s">
        <v>7226</v>
      </c>
      <c r="J743" s="7" t="s">
        <v>7227</v>
      </c>
      <c r="K743" s="7" t="s">
        <v>7228</v>
      </c>
      <c r="L743" s="7" t="s">
        <v>7229</v>
      </c>
      <c r="M743" s="10" t="s">
        <v>133</v>
      </c>
      <c r="N743" s="13" t="s">
        <v>393</v>
      </c>
      <c r="O743" s="13"/>
      <c r="P743" s="14"/>
      <c r="Q743" s="13"/>
      <c r="R743" s="14" t="s">
        <v>162</v>
      </c>
      <c r="S743" s="14" t="s">
        <v>7230</v>
      </c>
      <c r="T743" s="16">
        <v>37970</v>
      </c>
    </row>
    <row r="744" spans="1:20" ht="45" hidden="1" customHeight="1" x14ac:dyDescent="0.2">
      <c r="A744" s="13">
        <v>6989</v>
      </c>
      <c r="B744" s="10" t="s">
        <v>7231</v>
      </c>
      <c r="C744" s="115">
        <v>745459005</v>
      </c>
      <c r="D744" s="7" t="s">
        <v>51</v>
      </c>
      <c r="E744" s="7" t="s">
        <v>7232</v>
      </c>
      <c r="F744" s="12" t="s">
        <v>7233</v>
      </c>
      <c r="G744" s="12" t="s">
        <v>2146</v>
      </c>
      <c r="H744" s="12" t="s">
        <v>7234</v>
      </c>
      <c r="I744" s="7" t="s">
        <v>263</v>
      </c>
      <c r="J744" s="7" t="s">
        <v>7235</v>
      </c>
      <c r="K744" s="7" t="s">
        <v>7236</v>
      </c>
      <c r="L744" s="7" t="s">
        <v>7237</v>
      </c>
      <c r="M744" s="10" t="s">
        <v>226</v>
      </c>
      <c r="N744" s="13" t="s">
        <v>164</v>
      </c>
      <c r="O744" s="13"/>
      <c r="P744" s="14"/>
      <c r="Q744" s="13"/>
      <c r="R744" s="14">
        <v>93401</v>
      </c>
      <c r="S744" s="14" t="s">
        <v>7238</v>
      </c>
      <c r="T744" s="16">
        <v>37970</v>
      </c>
    </row>
    <row r="745" spans="1:20" ht="45" hidden="1" customHeight="1" x14ac:dyDescent="0.2">
      <c r="A745" s="13">
        <v>7170</v>
      </c>
      <c r="B745" s="10" t="s">
        <v>7239</v>
      </c>
      <c r="C745" s="115">
        <v>650730100</v>
      </c>
      <c r="D745" s="7" t="s">
        <v>51</v>
      </c>
      <c r="E745" s="7" t="s">
        <v>7240</v>
      </c>
      <c r="F745" s="12" t="s">
        <v>7241</v>
      </c>
      <c r="G745" s="12" t="s">
        <v>2146</v>
      </c>
      <c r="H745" s="12" t="s">
        <v>7242</v>
      </c>
      <c r="I745" s="7" t="s">
        <v>526</v>
      </c>
      <c r="J745" s="7" t="s">
        <v>7243</v>
      </c>
      <c r="K745" s="7" t="s">
        <v>7244</v>
      </c>
      <c r="L745" s="7" t="s">
        <v>7245</v>
      </c>
      <c r="M745" s="10" t="s">
        <v>31</v>
      </c>
      <c r="N745" s="13" t="s">
        <v>1853</v>
      </c>
      <c r="O745" s="13" t="s">
        <v>7246</v>
      </c>
      <c r="P745" s="14" t="s">
        <v>7247</v>
      </c>
      <c r="Q745" s="13"/>
      <c r="R745" s="14" t="s">
        <v>162</v>
      </c>
      <c r="S745" s="14" t="s">
        <v>7248</v>
      </c>
      <c r="T745" s="16">
        <v>38503</v>
      </c>
    </row>
    <row r="746" spans="1:20" ht="45" hidden="1" customHeight="1" x14ac:dyDescent="0.2">
      <c r="A746" s="13">
        <v>7470</v>
      </c>
      <c r="B746" s="10" t="s">
        <v>7249</v>
      </c>
      <c r="C746" s="115">
        <v>650228723</v>
      </c>
      <c r="D746" s="7" t="s">
        <v>33</v>
      </c>
      <c r="E746" s="7" t="s">
        <v>7250</v>
      </c>
      <c r="F746" s="12" t="s">
        <v>7251</v>
      </c>
      <c r="G746" s="12" t="s">
        <v>7252</v>
      </c>
      <c r="H746" s="12" t="s">
        <v>7253</v>
      </c>
      <c r="I746" s="7" t="s">
        <v>7254</v>
      </c>
      <c r="J746" s="7" t="s">
        <v>7255</v>
      </c>
      <c r="K746" s="7" t="s">
        <v>7256</v>
      </c>
      <c r="L746" s="7" t="s">
        <v>7257</v>
      </c>
      <c r="M746" s="10" t="s">
        <v>31</v>
      </c>
      <c r="N746" s="13" t="s">
        <v>7258</v>
      </c>
      <c r="O746" s="13"/>
      <c r="P746" s="14"/>
      <c r="Q746" s="13"/>
      <c r="R746" s="14" t="s">
        <v>162</v>
      </c>
      <c r="S746" s="14" t="s">
        <v>7259</v>
      </c>
      <c r="T746" s="16">
        <v>41295</v>
      </c>
    </row>
    <row r="747" spans="1:20" ht="45" hidden="1" customHeight="1" x14ac:dyDescent="0.2">
      <c r="A747" s="13">
        <v>7466</v>
      </c>
      <c r="B747" s="10" t="s">
        <v>7260</v>
      </c>
      <c r="C747" s="115">
        <v>650460731</v>
      </c>
      <c r="D747" s="7" t="s">
        <v>33</v>
      </c>
      <c r="E747" s="7" t="s">
        <v>7261</v>
      </c>
      <c r="F747" s="12" t="s">
        <v>7262</v>
      </c>
      <c r="G747" s="12" t="s">
        <v>6773</v>
      </c>
      <c r="H747" s="12" t="s">
        <v>7263</v>
      </c>
      <c r="I747" s="7" t="s">
        <v>7264</v>
      </c>
      <c r="J747" s="7" t="s">
        <v>7265</v>
      </c>
      <c r="K747" s="7" t="s">
        <v>7266</v>
      </c>
      <c r="L747" s="9" t="s">
        <v>7267</v>
      </c>
      <c r="M747" s="10" t="s">
        <v>31</v>
      </c>
      <c r="N747" s="13" t="s">
        <v>654</v>
      </c>
      <c r="O747" s="13"/>
      <c r="P747" s="14"/>
      <c r="Q747" s="13"/>
      <c r="R747" s="14" t="s">
        <v>2054</v>
      </c>
      <c r="S747" s="14" t="s">
        <v>7268</v>
      </c>
      <c r="T747" s="16">
        <v>41150</v>
      </c>
    </row>
    <row r="748" spans="1:20" ht="45" hidden="1" customHeight="1" x14ac:dyDescent="0.2">
      <c r="A748" s="13">
        <v>7485</v>
      </c>
      <c r="B748" s="10" t="s">
        <v>7269</v>
      </c>
      <c r="C748" s="115">
        <v>650679059</v>
      </c>
      <c r="D748" s="7" t="s">
        <v>51</v>
      </c>
      <c r="E748" s="7" t="s">
        <v>7270</v>
      </c>
      <c r="F748" s="12" t="s">
        <v>7271</v>
      </c>
      <c r="G748" s="12" t="s">
        <v>7272</v>
      </c>
      <c r="H748" s="12" t="s">
        <v>7273</v>
      </c>
      <c r="I748" s="7" t="s">
        <v>7274</v>
      </c>
      <c r="J748" s="7"/>
      <c r="K748" s="7" t="s">
        <v>7275</v>
      </c>
      <c r="L748" s="7" t="s">
        <v>7276</v>
      </c>
      <c r="M748" s="10" t="s">
        <v>226</v>
      </c>
      <c r="N748" s="13" t="s">
        <v>7277</v>
      </c>
      <c r="O748" s="13" t="s">
        <v>7278</v>
      </c>
      <c r="P748" s="14" t="s">
        <v>7279</v>
      </c>
      <c r="Q748" s="13"/>
      <c r="R748" s="14" t="s">
        <v>55</v>
      </c>
      <c r="S748" s="14" t="s">
        <v>7280</v>
      </c>
      <c r="T748" s="16">
        <v>41526</v>
      </c>
    </row>
    <row r="749" spans="1:20" ht="45" hidden="1" customHeight="1" x14ac:dyDescent="0.2">
      <c r="A749" s="13">
        <v>7308</v>
      </c>
      <c r="B749" s="10" t="s">
        <v>7281</v>
      </c>
      <c r="C749" s="115">
        <v>653504500</v>
      </c>
      <c r="D749" s="7" t="s">
        <v>7282</v>
      </c>
      <c r="E749" s="7" t="s">
        <v>7283</v>
      </c>
      <c r="F749" s="12" t="s">
        <v>7284</v>
      </c>
      <c r="G749" s="12" t="s">
        <v>7285</v>
      </c>
      <c r="H749" s="12" t="s">
        <v>7286</v>
      </c>
      <c r="I749" s="7" t="s">
        <v>54</v>
      </c>
      <c r="J749" s="7" t="s">
        <v>7287</v>
      </c>
      <c r="K749" s="7" t="s">
        <v>7288</v>
      </c>
      <c r="L749" s="7" t="s">
        <v>7289</v>
      </c>
      <c r="M749" s="10" t="s">
        <v>31</v>
      </c>
      <c r="N749" s="13" t="s">
        <v>539</v>
      </c>
      <c r="O749" s="13" t="s">
        <v>7290</v>
      </c>
      <c r="P749" s="14"/>
      <c r="Q749" s="13"/>
      <c r="R749" s="14" t="s">
        <v>162</v>
      </c>
      <c r="S749" s="14" t="s">
        <v>7291</v>
      </c>
      <c r="T749" s="16">
        <v>38775</v>
      </c>
    </row>
    <row r="750" spans="1:20" ht="45" hidden="1" customHeight="1" x14ac:dyDescent="0.2">
      <c r="A750" s="13">
        <v>7325</v>
      </c>
      <c r="B750" s="10" t="s">
        <v>7292</v>
      </c>
      <c r="C750" s="115" t="s">
        <v>8042</v>
      </c>
      <c r="D750" s="7" t="s">
        <v>51</v>
      </c>
      <c r="E750" s="7" t="s">
        <v>7293</v>
      </c>
      <c r="F750" s="12" t="s">
        <v>7294</v>
      </c>
      <c r="G750" s="12" t="s">
        <v>7295</v>
      </c>
      <c r="H750" s="12" t="s">
        <v>7296</v>
      </c>
      <c r="I750" s="7" t="s">
        <v>397</v>
      </c>
      <c r="J750" s="7" t="s">
        <v>7297</v>
      </c>
      <c r="K750" s="7" t="s">
        <v>7298</v>
      </c>
      <c r="L750" s="7" t="s">
        <v>7299</v>
      </c>
      <c r="M750" s="10" t="s">
        <v>31</v>
      </c>
      <c r="N750" s="13"/>
      <c r="O750" s="13"/>
      <c r="P750" s="14" t="s">
        <v>7300</v>
      </c>
      <c r="Q750" s="13"/>
      <c r="R750" s="14">
        <v>93401</v>
      </c>
      <c r="S750" s="14" t="s">
        <v>7301</v>
      </c>
      <c r="T750" s="16">
        <v>38903</v>
      </c>
    </row>
    <row r="751" spans="1:20" ht="45" hidden="1" customHeight="1" x14ac:dyDescent="0.2">
      <c r="A751" s="13">
        <v>7341</v>
      </c>
      <c r="B751" s="10" t="s">
        <v>7302</v>
      </c>
      <c r="C751" s="115">
        <v>656131403</v>
      </c>
      <c r="D751" s="7" t="s">
        <v>33</v>
      </c>
      <c r="E751" s="7" t="s">
        <v>7303</v>
      </c>
      <c r="F751" s="12" t="s">
        <v>7304</v>
      </c>
      <c r="G751" s="12" t="s">
        <v>7305</v>
      </c>
      <c r="H751" s="12" t="s">
        <v>7306</v>
      </c>
      <c r="I751" s="7" t="s">
        <v>263</v>
      </c>
      <c r="J751" s="7" t="s">
        <v>7307</v>
      </c>
      <c r="K751" s="7" t="s">
        <v>7308</v>
      </c>
      <c r="L751" s="7" t="s">
        <v>7309</v>
      </c>
      <c r="M751" s="10" t="s">
        <v>31</v>
      </c>
      <c r="N751" s="13" t="s">
        <v>654</v>
      </c>
      <c r="O751" s="13" t="s">
        <v>7310</v>
      </c>
      <c r="P751" s="14" t="s">
        <v>7311</v>
      </c>
      <c r="Q751" s="13"/>
      <c r="R751" s="14">
        <v>93991</v>
      </c>
      <c r="S751" s="14" t="s">
        <v>7312</v>
      </c>
      <c r="T751" s="16">
        <v>39073</v>
      </c>
    </row>
    <row r="752" spans="1:20" ht="45" hidden="1" customHeight="1" x14ac:dyDescent="0.2">
      <c r="A752" s="13">
        <v>6975</v>
      </c>
      <c r="B752" s="10" t="s">
        <v>2191</v>
      </c>
      <c r="C752" s="115">
        <v>729097004</v>
      </c>
      <c r="D752" s="7" t="s">
        <v>2192</v>
      </c>
      <c r="E752" s="7" t="s">
        <v>2193</v>
      </c>
      <c r="F752" s="12" t="s">
        <v>2932</v>
      </c>
      <c r="G752" s="12" t="s">
        <v>2146</v>
      </c>
      <c r="H752" s="12" t="s">
        <v>2194</v>
      </c>
      <c r="I752" s="7" t="s">
        <v>2195</v>
      </c>
      <c r="J752" s="7" t="s">
        <v>2196</v>
      </c>
      <c r="K752" s="7" t="s">
        <v>2197</v>
      </c>
      <c r="L752" s="7" t="s">
        <v>2198</v>
      </c>
      <c r="M752" s="10" t="s">
        <v>226</v>
      </c>
      <c r="N752" s="13" t="s">
        <v>1506</v>
      </c>
      <c r="O752" s="13" t="s">
        <v>2199</v>
      </c>
      <c r="P752" s="14"/>
      <c r="Q752" s="13"/>
      <c r="R752" s="14" t="s">
        <v>162</v>
      </c>
      <c r="S752" s="14" t="s">
        <v>2933</v>
      </c>
      <c r="T752" s="16">
        <v>37970</v>
      </c>
    </row>
    <row r="753" spans="1:20" ht="45" hidden="1" customHeight="1" x14ac:dyDescent="0.2">
      <c r="A753" s="13">
        <v>7397</v>
      </c>
      <c r="B753" s="10" t="s">
        <v>7313</v>
      </c>
      <c r="C753" s="115">
        <v>533072100</v>
      </c>
      <c r="D753" s="7" t="s">
        <v>51</v>
      </c>
      <c r="E753" s="7" t="s">
        <v>7314</v>
      </c>
      <c r="F753" s="12" t="s">
        <v>7315</v>
      </c>
      <c r="G753" s="12" t="s">
        <v>2146</v>
      </c>
      <c r="H753" s="12" t="s">
        <v>7316</v>
      </c>
      <c r="I753" s="7" t="s">
        <v>7317</v>
      </c>
      <c r="J753" s="7" t="s">
        <v>7318</v>
      </c>
      <c r="K753" s="7" t="s">
        <v>7319</v>
      </c>
      <c r="L753" s="7" t="s">
        <v>7320</v>
      </c>
      <c r="M753" s="10" t="s">
        <v>31</v>
      </c>
      <c r="N753" s="13" t="s">
        <v>7321</v>
      </c>
      <c r="O753" s="13" t="s">
        <v>7322</v>
      </c>
      <c r="P753" s="14" t="s">
        <v>7323</v>
      </c>
      <c r="Q753" s="13"/>
      <c r="R753" s="14" t="s">
        <v>162</v>
      </c>
      <c r="S753" s="14" t="s">
        <v>7324</v>
      </c>
      <c r="T753" s="16">
        <v>39619</v>
      </c>
    </row>
    <row r="754" spans="1:20" ht="45" hidden="1" customHeight="1" x14ac:dyDescent="0.2">
      <c r="A754" s="13">
        <v>7481</v>
      </c>
      <c r="B754" s="10" t="s">
        <v>2200</v>
      </c>
      <c r="C754" s="115">
        <v>650699602</v>
      </c>
      <c r="D754" s="7" t="s">
        <v>51</v>
      </c>
      <c r="E754" s="7" t="s">
        <v>2201</v>
      </c>
      <c r="F754" s="12" t="s">
        <v>2740</v>
      </c>
      <c r="G754" s="12" t="s">
        <v>2202</v>
      </c>
      <c r="H754" s="12" t="s">
        <v>2741</v>
      </c>
      <c r="I754" s="7" t="s">
        <v>391</v>
      </c>
      <c r="J754" s="7" t="s">
        <v>2743</v>
      </c>
      <c r="K754" s="7" t="s">
        <v>2742</v>
      </c>
      <c r="L754" s="7" t="s">
        <v>2204</v>
      </c>
      <c r="M754" s="10" t="s">
        <v>31</v>
      </c>
      <c r="N754" s="13" t="s">
        <v>570</v>
      </c>
      <c r="O754" s="13" t="s">
        <v>2205</v>
      </c>
      <c r="P754" s="14" t="s">
        <v>2203</v>
      </c>
      <c r="Q754" s="13"/>
      <c r="R754" s="14" t="s">
        <v>162</v>
      </c>
      <c r="S754" s="14" t="s">
        <v>2556</v>
      </c>
      <c r="T754" s="16">
        <v>41463</v>
      </c>
    </row>
    <row r="755" spans="1:20" ht="45" hidden="1" customHeight="1" x14ac:dyDescent="0.2">
      <c r="A755" s="13">
        <v>7565</v>
      </c>
      <c r="B755" s="10" t="s">
        <v>2206</v>
      </c>
      <c r="C755" s="115">
        <v>650980085</v>
      </c>
      <c r="D755" s="7" t="s">
        <v>2207</v>
      </c>
      <c r="E755" s="7" t="s">
        <v>2208</v>
      </c>
      <c r="F755" s="12" t="s">
        <v>2722</v>
      </c>
      <c r="G755" s="12" t="s">
        <v>2434</v>
      </c>
      <c r="H755" s="12" t="s">
        <v>2209</v>
      </c>
      <c r="I755" s="7" t="s">
        <v>566</v>
      </c>
      <c r="J755" s="7" t="s">
        <v>2724</v>
      </c>
      <c r="K755" s="7" t="s">
        <v>2210</v>
      </c>
      <c r="L755" s="7" t="s">
        <v>2757</v>
      </c>
      <c r="M755" s="10" t="s">
        <v>226</v>
      </c>
      <c r="N755" s="13" t="s">
        <v>87</v>
      </c>
      <c r="O755" s="13" t="s">
        <v>2756</v>
      </c>
      <c r="P755" s="14" t="s">
        <v>2211</v>
      </c>
      <c r="Q755" s="13"/>
      <c r="R755" s="14" t="s">
        <v>162</v>
      </c>
      <c r="S755" s="14" t="s">
        <v>2723</v>
      </c>
      <c r="T755" s="16">
        <v>42131</v>
      </c>
    </row>
    <row r="756" spans="1:20" ht="45" hidden="1" customHeight="1" x14ac:dyDescent="0.2">
      <c r="A756" s="13">
        <v>7086</v>
      </c>
      <c r="B756" s="10" t="s">
        <v>2212</v>
      </c>
      <c r="C756" s="115">
        <v>746157002</v>
      </c>
      <c r="D756" s="7" t="s">
        <v>51</v>
      </c>
      <c r="E756" s="7" t="s">
        <v>2213</v>
      </c>
      <c r="F756" s="12" t="s">
        <v>2214</v>
      </c>
      <c r="G756" s="12" t="s">
        <v>2146</v>
      </c>
      <c r="H756" s="12" t="s">
        <v>2215</v>
      </c>
      <c r="I756" s="7" t="s">
        <v>79</v>
      </c>
      <c r="J756" s="7" t="s">
        <v>2216</v>
      </c>
      <c r="K756" s="7" t="s">
        <v>2217</v>
      </c>
      <c r="L756" s="7" t="s">
        <v>2218</v>
      </c>
      <c r="M756" s="10" t="s">
        <v>31</v>
      </c>
      <c r="N756" s="13" t="s">
        <v>249</v>
      </c>
      <c r="O756" s="13" t="s">
        <v>2219</v>
      </c>
      <c r="P756" s="23" t="s">
        <v>2220</v>
      </c>
      <c r="Q756" s="13"/>
      <c r="R756" s="14" t="s">
        <v>162</v>
      </c>
      <c r="S756" s="14" t="s">
        <v>2632</v>
      </c>
      <c r="T756" s="16">
        <v>37970</v>
      </c>
    </row>
    <row r="757" spans="1:20" ht="45" hidden="1" customHeight="1" x14ac:dyDescent="0.2">
      <c r="A757" s="13">
        <v>6994</v>
      </c>
      <c r="B757" s="10" t="s">
        <v>7325</v>
      </c>
      <c r="C757" s="115">
        <v>739485002</v>
      </c>
      <c r="D757" s="7" t="s">
        <v>51</v>
      </c>
      <c r="E757" s="7" t="s">
        <v>7326</v>
      </c>
      <c r="F757" s="12" t="s">
        <v>7327</v>
      </c>
      <c r="G757" s="12" t="s">
        <v>2146</v>
      </c>
      <c r="H757" s="12" t="s">
        <v>7328</v>
      </c>
      <c r="I757" s="7" t="s">
        <v>79</v>
      </c>
      <c r="J757" s="7" t="s">
        <v>7329</v>
      </c>
      <c r="K757" s="7" t="s">
        <v>7330</v>
      </c>
      <c r="L757" s="7" t="s">
        <v>7331</v>
      </c>
      <c r="M757" s="10" t="s">
        <v>32</v>
      </c>
      <c r="N757" s="13" t="s">
        <v>521</v>
      </c>
      <c r="O757" s="13"/>
      <c r="P757" s="14"/>
      <c r="Q757" s="13"/>
      <c r="R757" s="14" t="s">
        <v>162</v>
      </c>
      <c r="S757" s="14" t="s">
        <v>7332</v>
      </c>
      <c r="T757" s="16">
        <v>37970</v>
      </c>
    </row>
    <row r="758" spans="1:20" ht="45" hidden="1" customHeight="1" x14ac:dyDescent="0.2">
      <c r="A758" s="13">
        <v>7031</v>
      </c>
      <c r="B758" s="10" t="s">
        <v>2423</v>
      </c>
      <c r="C758" s="115">
        <v>731026009</v>
      </c>
      <c r="D758" s="7" t="s">
        <v>51</v>
      </c>
      <c r="E758" s="7" t="s">
        <v>2424</v>
      </c>
      <c r="F758" s="12" t="s">
        <v>2425</v>
      </c>
      <c r="G758" s="12" t="s">
        <v>2146</v>
      </c>
      <c r="H758" s="17" t="s">
        <v>3071</v>
      </c>
      <c r="I758" s="7" t="s">
        <v>79</v>
      </c>
      <c r="J758" s="22" t="s">
        <v>3072</v>
      </c>
      <c r="K758" s="22" t="s">
        <v>3073</v>
      </c>
      <c r="L758" s="7" t="s">
        <v>2427</v>
      </c>
      <c r="M758" s="10" t="s">
        <v>31</v>
      </c>
      <c r="N758" s="13" t="s">
        <v>654</v>
      </c>
      <c r="O758" s="13" t="s">
        <v>2428</v>
      </c>
      <c r="P758" s="23" t="s">
        <v>2426</v>
      </c>
      <c r="Q758" s="13"/>
      <c r="R758" s="14" t="s">
        <v>2429</v>
      </c>
      <c r="S758" s="15" t="s">
        <v>3088</v>
      </c>
      <c r="T758" s="16">
        <v>37970</v>
      </c>
    </row>
    <row r="759" spans="1:20" ht="45" hidden="1" customHeight="1" x14ac:dyDescent="0.2">
      <c r="A759" s="13">
        <v>7187</v>
      </c>
      <c r="B759" s="10" t="s">
        <v>7333</v>
      </c>
      <c r="C759" s="115" t="s">
        <v>8043</v>
      </c>
      <c r="D759" s="7" t="s">
        <v>2221</v>
      </c>
      <c r="E759" s="7" t="s">
        <v>7334</v>
      </c>
      <c r="F759" s="12" t="s">
        <v>7335</v>
      </c>
      <c r="G759" s="12" t="s">
        <v>7336</v>
      </c>
      <c r="H759" s="12" t="s">
        <v>7337</v>
      </c>
      <c r="I759" s="7" t="s">
        <v>7338</v>
      </c>
      <c r="J759" s="7"/>
      <c r="K759" s="7" t="s">
        <v>7339</v>
      </c>
      <c r="L759" s="7" t="s">
        <v>7340</v>
      </c>
      <c r="M759" s="10" t="s">
        <v>226</v>
      </c>
      <c r="N759" s="13" t="s">
        <v>164</v>
      </c>
      <c r="O759" s="13" t="s">
        <v>7341</v>
      </c>
      <c r="P759" s="14"/>
      <c r="Q759" s="13"/>
      <c r="R759" s="14" t="s">
        <v>445</v>
      </c>
      <c r="S759" s="14" t="s">
        <v>7342</v>
      </c>
      <c r="T759" s="16">
        <v>38580</v>
      </c>
    </row>
    <row r="760" spans="1:20" ht="45" hidden="1" customHeight="1" x14ac:dyDescent="0.2">
      <c r="A760" s="13">
        <v>7407</v>
      </c>
      <c r="B760" s="10" t="s">
        <v>7343</v>
      </c>
      <c r="C760" s="115">
        <v>655403302</v>
      </c>
      <c r="D760" s="7" t="s">
        <v>2221</v>
      </c>
      <c r="E760" s="7" t="s">
        <v>7344</v>
      </c>
      <c r="F760" s="12" t="s">
        <v>7345</v>
      </c>
      <c r="G760" s="12" t="s">
        <v>2222</v>
      </c>
      <c r="H760" s="12" t="s">
        <v>7346</v>
      </c>
      <c r="I760" s="7" t="s">
        <v>2223</v>
      </c>
      <c r="J760" s="7" t="s">
        <v>7347</v>
      </c>
      <c r="K760" s="7" t="s">
        <v>7348</v>
      </c>
      <c r="L760" s="7" t="s">
        <v>7349</v>
      </c>
      <c r="M760" s="10" t="s">
        <v>226</v>
      </c>
      <c r="N760" s="13" t="s">
        <v>164</v>
      </c>
      <c r="O760" s="13" t="s">
        <v>7350</v>
      </c>
      <c r="P760" s="23" t="s">
        <v>7351</v>
      </c>
      <c r="Q760" s="13"/>
      <c r="R760" s="14" t="s">
        <v>445</v>
      </c>
      <c r="S760" s="7" t="s">
        <v>7352</v>
      </c>
      <c r="T760" s="16">
        <v>39766</v>
      </c>
    </row>
    <row r="761" spans="1:20" ht="45" hidden="1" customHeight="1" x14ac:dyDescent="0.2">
      <c r="A761" s="13">
        <v>7417</v>
      </c>
      <c r="B761" s="10" t="s">
        <v>7353</v>
      </c>
      <c r="C761" s="115">
        <v>650117794</v>
      </c>
      <c r="D761" s="7" t="s">
        <v>2224</v>
      </c>
      <c r="E761" s="7" t="s">
        <v>7354</v>
      </c>
      <c r="F761" s="12" t="s">
        <v>7355</v>
      </c>
      <c r="G761" s="12" t="s">
        <v>7356</v>
      </c>
      <c r="H761" s="12" t="s">
        <v>7357</v>
      </c>
      <c r="I761" s="7" t="s">
        <v>7358</v>
      </c>
      <c r="J761" s="7" t="s">
        <v>7359</v>
      </c>
      <c r="K761" s="7" t="s">
        <v>7360</v>
      </c>
      <c r="L761" s="7" t="s">
        <v>7361</v>
      </c>
      <c r="M761" s="10" t="s">
        <v>2457</v>
      </c>
      <c r="N761" s="13" t="s">
        <v>1879</v>
      </c>
      <c r="O761" s="13" t="s">
        <v>7362</v>
      </c>
      <c r="P761" s="14"/>
      <c r="Q761" s="13"/>
      <c r="R761" s="14" t="s">
        <v>7163</v>
      </c>
      <c r="S761" s="14" t="s">
        <v>7363</v>
      </c>
      <c r="T761" s="16">
        <v>40039</v>
      </c>
    </row>
    <row r="762" spans="1:20" ht="45" hidden="1" customHeight="1" x14ac:dyDescent="0.2">
      <c r="A762" s="13">
        <v>7307</v>
      </c>
      <c r="B762" s="10" t="s">
        <v>7364</v>
      </c>
      <c r="C762" s="115">
        <v>654974004</v>
      </c>
      <c r="D762" s="7" t="s">
        <v>7365</v>
      </c>
      <c r="E762" s="7" t="s">
        <v>7366</v>
      </c>
      <c r="F762" s="12" t="s">
        <v>7367</v>
      </c>
      <c r="G762" s="12" t="s">
        <v>7364</v>
      </c>
      <c r="H762" s="12" t="s">
        <v>7368</v>
      </c>
      <c r="I762" s="7" t="s">
        <v>7369</v>
      </c>
      <c r="J762" s="7" t="s">
        <v>7370</v>
      </c>
      <c r="K762" s="7" t="s">
        <v>7371</v>
      </c>
      <c r="L762" s="7" t="s">
        <v>7372</v>
      </c>
      <c r="M762" s="10" t="s">
        <v>32</v>
      </c>
      <c r="N762" s="13" t="s">
        <v>7373</v>
      </c>
      <c r="O762" s="13"/>
      <c r="P762" s="14"/>
      <c r="Q762" s="13"/>
      <c r="R762" s="14">
        <v>93107</v>
      </c>
      <c r="S762" s="14" t="s">
        <v>7374</v>
      </c>
      <c r="T762" s="16">
        <v>38770</v>
      </c>
    </row>
    <row r="763" spans="1:20" ht="45" hidden="1" customHeight="1" x14ac:dyDescent="0.2">
      <c r="A763" s="13">
        <v>7581</v>
      </c>
      <c r="B763" s="10" t="s">
        <v>7375</v>
      </c>
      <c r="C763" s="115">
        <v>650980085</v>
      </c>
      <c r="D763" s="7" t="s">
        <v>51</v>
      </c>
      <c r="E763" s="7" t="s">
        <v>7376</v>
      </c>
      <c r="F763" s="12" t="s">
        <v>7377</v>
      </c>
      <c r="G763" s="12" t="s">
        <v>7378</v>
      </c>
      <c r="H763" s="12" t="s">
        <v>7379</v>
      </c>
      <c r="I763" s="7" t="s">
        <v>566</v>
      </c>
      <c r="J763" s="7" t="s">
        <v>7380</v>
      </c>
      <c r="K763" s="7" t="s">
        <v>7381</v>
      </c>
      <c r="L763" s="7" t="s">
        <v>7382</v>
      </c>
      <c r="M763" s="10" t="s">
        <v>133</v>
      </c>
      <c r="N763" s="13" t="s">
        <v>7383</v>
      </c>
      <c r="O763" s="13" t="s">
        <v>7384</v>
      </c>
      <c r="P763" s="14" t="s">
        <v>7385</v>
      </c>
      <c r="Q763" s="13"/>
      <c r="R763" s="14" t="s">
        <v>241</v>
      </c>
      <c r="S763" s="14" t="s">
        <v>7386</v>
      </c>
      <c r="T763" s="16">
        <v>42248</v>
      </c>
    </row>
    <row r="764" spans="1:20" ht="45" hidden="1" customHeight="1" x14ac:dyDescent="0.2">
      <c r="A764" s="13">
        <v>7452</v>
      </c>
      <c r="B764" s="10" t="s">
        <v>2225</v>
      </c>
      <c r="C764" s="115">
        <v>650401387</v>
      </c>
      <c r="D764" s="7" t="s">
        <v>2221</v>
      </c>
      <c r="E764" s="7" t="s">
        <v>2226</v>
      </c>
      <c r="F764" s="12" t="s">
        <v>2747</v>
      </c>
      <c r="G764" s="12" t="s">
        <v>2222</v>
      </c>
      <c r="H764" s="12" t="s">
        <v>2227</v>
      </c>
      <c r="I764" s="7" t="s">
        <v>2223</v>
      </c>
      <c r="J764" s="7" t="s">
        <v>2228</v>
      </c>
      <c r="K764" s="7" t="s">
        <v>2229</v>
      </c>
      <c r="L764" s="7" t="s">
        <v>2230</v>
      </c>
      <c r="M764" s="10" t="s">
        <v>31</v>
      </c>
      <c r="N764" s="13" t="s">
        <v>2232</v>
      </c>
      <c r="O764" s="13" t="s">
        <v>2231</v>
      </c>
      <c r="P764" s="14"/>
      <c r="Q764" s="13"/>
      <c r="R764" s="14" t="s">
        <v>445</v>
      </c>
      <c r="S764" s="14" t="s">
        <v>2748</v>
      </c>
      <c r="T764" s="16">
        <v>40793</v>
      </c>
    </row>
    <row r="765" spans="1:20" ht="45" hidden="1" customHeight="1" x14ac:dyDescent="0.2">
      <c r="A765" s="13">
        <v>6999</v>
      </c>
      <c r="B765" s="10" t="s">
        <v>2233</v>
      </c>
      <c r="C765" s="115">
        <v>741504006</v>
      </c>
      <c r="D765" s="7" t="s">
        <v>51</v>
      </c>
      <c r="E765" s="7" t="s">
        <v>2234</v>
      </c>
      <c r="F765" s="17" t="s">
        <v>7387</v>
      </c>
      <c r="G765" s="12" t="s">
        <v>162</v>
      </c>
      <c r="H765" s="12" t="s">
        <v>2235</v>
      </c>
      <c r="I765" s="7" t="s">
        <v>81</v>
      </c>
      <c r="J765" s="22" t="s">
        <v>7388</v>
      </c>
      <c r="K765" s="7" t="s">
        <v>7389</v>
      </c>
      <c r="L765" s="7" t="s">
        <v>2746</v>
      </c>
      <c r="M765" s="10" t="s">
        <v>32</v>
      </c>
      <c r="N765" s="13" t="s">
        <v>2237</v>
      </c>
      <c r="O765" s="13"/>
      <c r="P765" s="14" t="s">
        <v>2236</v>
      </c>
      <c r="Q765" s="13"/>
      <c r="R765" s="14" t="s">
        <v>162</v>
      </c>
      <c r="S765" s="15" t="s">
        <v>7390</v>
      </c>
      <c r="T765" s="16">
        <v>37970</v>
      </c>
    </row>
    <row r="766" spans="1:20" ht="45" hidden="1" customHeight="1" x14ac:dyDescent="0.2">
      <c r="A766" s="13">
        <v>7610</v>
      </c>
      <c r="B766" s="10" t="s">
        <v>7391</v>
      </c>
      <c r="C766" s="115">
        <v>651155924</v>
      </c>
      <c r="D766" s="7" t="s">
        <v>51</v>
      </c>
      <c r="E766" s="7" t="s">
        <v>7392</v>
      </c>
      <c r="F766" s="12" t="s">
        <v>7393</v>
      </c>
      <c r="G766" s="12" t="s">
        <v>7394</v>
      </c>
      <c r="H766" s="12" t="s">
        <v>7395</v>
      </c>
      <c r="I766" s="7" t="s">
        <v>721</v>
      </c>
      <c r="J766" s="7" t="s">
        <v>7396</v>
      </c>
      <c r="K766" s="7" t="s">
        <v>7397</v>
      </c>
      <c r="L766" s="7" t="s">
        <v>7398</v>
      </c>
      <c r="M766" s="10" t="s">
        <v>2458</v>
      </c>
      <c r="N766" s="13" t="s">
        <v>398</v>
      </c>
      <c r="O766" s="13" t="s">
        <v>7399</v>
      </c>
      <c r="P766" s="14" t="s">
        <v>7400</v>
      </c>
      <c r="Q766" s="13"/>
      <c r="R766" s="14" t="s">
        <v>241</v>
      </c>
      <c r="S766" s="14" t="s">
        <v>7001</v>
      </c>
      <c r="T766" s="16">
        <v>42543</v>
      </c>
    </row>
    <row r="767" spans="1:20" ht="45" hidden="1" customHeight="1" x14ac:dyDescent="0.2">
      <c r="A767" s="13">
        <v>7038</v>
      </c>
      <c r="B767" s="10" t="s">
        <v>2238</v>
      </c>
      <c r="C767" s="115">
        <v>759418204</v>
      </c>
      <c r="D767" s="7" t="s">
        <v>51</v>
      </c>
      <c r="E767" s="7" t="s">
        <v>2239</v>
      </c>
      <c r="F767" s="12" t="s">
        <v>2820</v>
      </c>
      <c r="G767" s="12" t="s">
        <v>2240</v>
      </c>
      <c r="H767" s="12" t="s">
        <v>2821</v>
      </c>
      <c r="I767" s="7" t="s">
        <v>2241</v>
      </c>
      <c r="J767" s="7" t="s">
        <v>2927</v>
      </c>
      <c r="K767" s="7" t="s">
        <v>2242</v>
      </c>
      <c r="L767" s="7" t="s">
        <v>2243</v>
      </c>
      <c r="M767" s="10" t="s">
        <v>226</v>
      </c>
      <c r="N767" s="13" t="s">
        <v>164</v>
      </c>
      <c r="O767" s="13" t="s">
        <v>2244</v>
      </c>
      <c r="P767" s="14"/>
      <c r="Q767" s="13"/>
      <c r="R767" s="14" t="s">
        <v>445</v>
      </c>
      <c r="S767" s="14" t="s">
        <v>2822</v>
      </c>
      <c r="T767" s="16">
        <v>37970</v>
      </c>
    </row>
    <row r="768" spans="1:20" ht="45" hidden="1" customHeight="1" x14ac:dyDescent="0.2">
      <c r="A768" s="13">
        <v>7326</v>
      </c>
      <c r="B768" s="10" t="s">
        <v>7401</v>
      </c>
      <c r="C768" s="115">
        <v>652372805</v>
      </c>
      <c r="D768" s="7" t="s">
        <v>33</v>
      </c>
      <c r="E768" s="7" t="s">
        <v>7402</v>
      </c>
      <c r="F768" s="12" t="s">
        <v>7403</v>
      </c>
      <c r="G768" s="12" t="s">
        <v>7404</v>
      </c>
      <c r="H768" s="12" t="s">
        <v>7405</v>
      </c>
      <c r="I768" s="7" t="s">
        <v>7406</v>
      </c>
      <c r="J768" s="7" t="s">
        <v>7407</v>
      </c>
      <c r="K768" s="7" t="s">
        <v>7408</v>
      </c>
      <c r="L768" s="7" t="s">
        <v>7409</v>
      </c>
      <c r="M768" s="10" t="s">
        <v>31</v>
      </c>
      <c r="N768" s="13" t="s">
        <v>1892</v>
      </c>
      <c r="O768" s="13"/>
      <c r="P768" s="14" t="s">
        <v>7410</v>
      </c>
      <c r="Q768" s="13"/>
      <c r="R768" s="14" t="s">
        <v>30</v>
      </c>
      <c r="S768" s="14" t="s">
        <v>7411</v>
      </c>
      <c r="T768" s="16">
        <v>38904</v>
      </c>
    </row>
    <row r="769" spans="1:20" ht="45" hidden="1" customHeight="1" x14ac:dyDescent="0.2">
      <c r="A769" s="13">
        <v>7612</v>
      </c>
      <c r="B769" s="10" t="s">
        <v>7412</v>
      </c>
      <c r="C769" s="115" t="s">
        <v>8044</v>
      </c>
      <c r="D769" s="7" t="s">
        <v>51</v>
      </c>
      <c r="E769" s="7" t="s">
        <v>7413</v>
      </c>
      <c r="F769" s="12" t="s">
        <v>7414</v>
      </c>
      <c r="G769" s="12" t="s">
        <v>7415</v>
      </c>
      <c r="H769" s="12" t="s">
        <v>7416</v>
      </c>
      <c r="I769" s="7" t="s">
        <v>721</v>
      </c>
      <c r="J769" s="7" t="s">
        <v>7417</v>
      </c>
      <c r="K769" s="7" t="s">
        <v>7418</v>
      </c>
      <c r="L769" s="7" t="s">
        <v>7419</v>
      </c>
      <c r="M769" s="10" t="s">
        <v>2452</v>
      </c>
      <c r="N769" s="13" t="s">
        <v>3516</v>
      </c>
      <c r="O769" s="13">
        <v>967621906</v>
      </c>
      <c r="P769" s="23" t="s">
        <v>7420</v>
      </c>
      <c r="Q769" s="13"/>
      <c r="R769" s="14" t="s">
        <v>241</v>
      </c>
      <c r="S769" s="14" t="s">
        <v>7421</v>
      </c>
      <c r="T769" s="16">
        <v>42565</v>
      </c>
    </row>
    <row r="770" spans="1:20" ht="45" hidden="1" customHeight="1" x14ac:dyDescent="0.2">
      <c r="A770" s="13">
        <v>7306</v>
      </c>
      <c r="B770" s="10" t="s">
        <v>7422</v>
      </c>
      <c r="C770" s="115">
        <v>654689601</v>
      </c>
      <c r="D770" s="7" t="s">
        <v>33</v>
      </c>
      <c r="E770" s="7" t="s">
        <v>7423</v>
      </c>
      <c r="F770" s="12" t="s">
        <v>7424</v>
      </c>
      <c r="G770" s="12" t="s">
        <v>7425</v>
      </c>
      <c r="H770" s="12" t="s">
        <v>7426</v>
      </c>
      <c r="I770" s="7" t="s">
        <v>263</v>
      </c>
      <c r="J770" s="7" t="s">
        <v>7427</v>
      </c>
      <c r="K770" s="7" t="s">
        <v>7428</v>
      </c>
      <c r="L770" s="7" t="s">
        <v>7429</v>
      </c>
      <c r="M770" s="10" t="s">
        <v>2452</v>
      </c>
      <c r="N770" s="13" t="s">
        <v>398</v>
      </c>
      <c r="O770" s="13"/>
      <c r="P770" s="23" t="s">
        <v>7430</v>
      </c>
      <c r="Q770" s="13"/>
      <c r="R770" s="14">
        <v>93991</v>
      </c>
      <c r="S770" s="14" t="s">
        <v>7431</v>
      </c>
      <c r="T770" s="16">
        <v>38769</v>
      </c>
    </row>
    <row r="771" spans="1:20" ht="45" hidden="1" customHeight="1" x14ac:dyDescent="0.2">
      <c r="A771" s="13">
        <v>7335</v>
      </c>
      <c r="B771" s="10" t="s">
        <v>7432</v>
      </c>
      <c r="C771" s="115">
        <v>654941300</v>
      </c>
      <c r="D771" s="7" t="s">
        <v>51</v>
      </c>
      <c r="E771" s="7" t="s">
        <v>7433</v>
      </c>
      <c r="F771" s="12" t="s">
        <v>7434</v>
      </c>
      <c r="G771" s="12" t="s">
        <v>7285</v>
      </c>
      <c r="H771" s="12" t="s">
        <v>7435</v>
      </c>
      <c r="I771" s="7" t="s">
        <v>3957</v>
      </c>
      <c r="J771" s="7" t="s">
        <v>7436</v>
      </c>
      <c r="K771" s="7" t="s">
        <v>7437</v>
      </c>
      <c r="L771" s="7" t="s">
        <v>7438</v>
      </c>
      <c r="M771" s="10" t="s">
        <v>31</v>
      </c>
      <c r="N771" s="13" t="s">
        <v>300</v>
      </c>
      <c r="O771" s="13"/>
      <c r="P771" s="14"/>
      <c r="Q771" s="13"/>
      <c r="R771" s="14" t="s">
        <v>162</v>
      </c>
      <c r="S771" s="14" t="s">
        <v>7439</v>
      </c>
      <c r="T771" s="16">
        <v>39006</v>
      </c>
    </row>
    <row r="772" spans="1:20" ht="45" hidden="1" customHeight="1" x14ac:dyDescent="0.2">
      <c r="A772" s="13">
        <v>7342</v>
      </c>
      <c r="B772" s="10" t="s">
        <v>7440</v>
      </c>
      <c r="C772" s="115">
        <v>759905806</v>
      </c>
      <c r="D772" s="7" t="s">
        <v>51</v>
      </c>
      <c r="E772" s="7" t="s">
        <v>7441</v>
      </c>
      <c r="F772" s="12" t="s">
        <v>7442</v>
      </c>
      <c r="G772" s="12" t="s">
        <v>7285</v>
      </c>
      <c r="H772" s="12" t="s">
        <v>7443</v>
      </c>
      <c r="I772" s="7" t="s">
        <v>3957</v>
      </c>
      <c r="J772" s="7" t="s">
        <v>7444</v>
      </c>
      <c r="K772" s="7" t="s">
        <v>7445</v>
      </c>
      <c r="L772" s="9" t="s">
        <v>7446</v>
      </c>
      <c r="M772" s="10" t="s">
        <v>133</v>
      </c>
      <c r="N772" s="13" t="s">
        <v>7447</v>
      </c>
      <c r="O772" s="13"/>
      <c r="P772" s="14" t="s">
        <v>7448</v>
      </c>
      <c r="Q772" s="13"/>
      <c r="R772" s="14" t="s">
        <v>162</v>
      </c>
      <c r="S772" s="14" t="s">
        <v>7449</v>
      </c>
      <c r="T772" s="16">
        <v>39097</v>
      </c>
    </row>
    <row r="773" spans="1:20" ht="45" hidden="1" customHeight="1" x14ac:dyDescent="0.2">
      <c r="A773" s="13">
        <v>7154</v>
      </c>
      <c r="B773" s="10" t="s">
        <v>2245</v>
      </c>
      <c r="C773" s="115" t="s">
        <v>3375</v>
      </c>
      <c r="D773" s="7" t="s">
        <v>2224</v>
      </c>
      <c r="E773" s="7" t="s">
        <v>2246</v>
      </c>
      <c r="F773" s="12" t="s">
        <v>2956</v>
      </c>
      <c r="G773" s="12" t="s">
        <v>2247</v>
      </c>
      <c r="H773" s="12" t="s">
        <v>2248</v>
      </c>
      <c r="I773" s="7" t="s">
        <v>2249</v>
      </c>
      <c r="J773" s="7" t="s">
        <v>2250</v>
      </c>
      <c r="K773" s="7" t="s">
        <v>2251</v>
      </c>
      <c r="L773" s="7" t="s">
        <v>2252</v>
      </c>
      <c r="M773" s="10" t="s">
        <v>2457</v>
      </c>
      <c r="N773" s="13" t="s">
        <v>380</v>
      </c>
      <c r="O773" s="13" t="s">
        <v>2957</v>
      </c>
      <c r="P773" s="23" t="s">
        <v>2958</v>
      </c>
      <c r="Q773" s="13"/>
      <c r="R773" s="14" t="s">
        <v>162</v>
      </c>
      <c r="S773" s="14" t="s">
        <v>2959</v>
      </c>
      <c r="T773" s="16">
        <v>38376</v>
      </c>
    </row>
    <row r="774" spans="1:20" ht="45" hidden="1" customHeight="1" x14ac:dyDescent="0.2">
      <c r="A774" s="13">
        <v>6962</v>
      </c>
      <c r="B774" s="10" t="s">
        <v>2253</v>
      </c>
      <c r="C774" s="115">
        <v>731414009</v>
      </c>
      <c r="D774" s="7" t="s">
        <v>51</v>
      </c>
      <c r="E774" s="7" t="s">
        <v>2254</v>
      </c>
      <c r="F774" s="12" t="s">
        <v>2863</v>
      </c>
      <c r="G774" s="12" t="s">
        <v>2255</v>
      </c>
      <c r="H774" s="12" t="s">
        <v>2256</v>
      </c>
      <c r="I774" s="7" t="s">
        <v>2257</v>
      </c>
      <c r="J774" s="7" t="s">
        <v>2865</v>
      </c>
      <c r="K774" s="7" t="s">
        <v>2258</v>
      </c>
      <c r="L774" s="7" t="s">
        <v>2260</v>
      </c>
      <c r="M774" s="10" t="s">
        <v>226</v>
      </c>
      <c r="N774" s="13" t="s">
        <v>492</v>
      </c>
      <c r="O774" s="13" t="s">
        <v>2261</v>
      </c>
      <c r="P774" s="14" t="s">
        <v>2259</v>
      </c>
      <c r="Q774" s="13"/>
      <c r="R774" s="14" t="s">
        <v>162</v>
      </c>
      <c r="S774" s="14" t="s">
        <v>2864</v>
      </c>
      <c r="T774" s="16">
        <v>37970</v>
      </c>
    </row>
    <row r="775" spans="1:20" ht="45" hidden="1" customHeight="1" x14ac:dyDescent="0.2">
      <c r="A775" s="13">
        <v>7017</v>
      </c>
      <c r="B775" s="10" t="s">
        <v>7450</v>
      </c>
      <c r="C775" s="115">
        <v>743577000</v>
      </c>
      <c r="D775" s="7" t="s">
        <v>2221</v>
      </c>
      <c r="E775" s="7" t="s">
        <v>7451</v>
      </c>
      <c r="F775" s="12" t="s">
        <v>7452</v>
      </c>
      <c r="G775" s="12" t="s">
        <v>2222</v>
      </c>
      <c r="H775" s="12" t="s">
        <v>7453</v>
      </c>
      <c r="I775" s="7" t="s">
        <v>7454</v>
      </c>
      <c r="J775" s="7" t="s">
        <v>7455</v>
      </c>
      <c r="K775" s="7" t="s">
        <v>7456</v>
      </c>
      <c r="L775" s="7" t="s">
        <v>7457</v>
      </c>
      <c r="M775" s="10" t="s">
        <v>31</v>
      </c>
      <c r="N775" s="13" t="s">
        <v>2183</v>
      </c>
      <c r="O775" s="13"/>
      <c r="P775" s="14"/>
      <c r="Q775" s="13"/>
      <c r="R775" s="14" t="s">
        <v>445</v>
      </c>
      <c r="S775" s="14" t="s">
        <v>7458</v>
      </c>
      <c r="T775" s="16">
        <v>37970</v>
      </c>
    </row>
    <row r="776" spans="1:20" ht="45" hidden="1" customHeight="1" x14ac:dyDescent="0.2">
      <c r="A776" s="13">
        <v>7380</v>
      </c>
      <c r="B776" s="10" t="s">
        <v>7459</v>
      </c>
      <c r="C776" s="115">
        <v>657110906</v>
      </c>
      <c r="D776" s="7" t="s">
        <v>33</v>
      </c>
      <c r="E776" s="7" t="s">
        <v>7460</v>
      </c>
      <c r="F776" s="12" t="s">
        <v>7461</v>
      </c>
      <c r="G776" s="12" t="s">
        <v>7005</v>
      </c>
      <c r="H776" s="12" t="s">
        <v>7462</v>
      </c>
      <c r="I776" s="7" t="s">
        <v>81</v>
      </c>
      <c r="J776" s="7" t="s">
        <v>7463</v>
      </c>
      <c r="K776" s="7" t="s">
        <v>7464</v>
      </c>
      <c r="L776" s="7" t="s">
        <v>7465</v>
      </c>
      <c r="M776" s="10" t="s">
        <v>31</v>
      </c>
      <c r="N776" s="13" t="s">
        <v>428</v>
      </c>
      <c r="O776" s="13" t="s">
        <v>7466</v>
      </c>
      <c r="P776" s="14" t="s">
        <v>7467</v>
      </c>
      <c r="Q776" s="13"/>
      <c r="R776" s="14">
        <v>93991</v>
      </c>
      <c r="S776" s="14" t="s">
        <v>7468</v>
      </c>
      <c r="T776" s="16">
        <v>39384</v>
      </c>
    </row>
    <row r="777" spans="1:20" ht="45" hidden="1" customHeight="1" x14ac:dyDescent="0.2">
      <c r="A777" s="13">
        <v>7398</v>
      </c>
      <c r="B777" s="10" t="s">
        <v>7469</v>
      </c>
      <c r="C777" s="115">
        <v>654617201</v>
      </c>
      <c r="D777" s="7" t="s">
        <v>33</v>
      </c>
      <c r="E777" s="7" t="s">
        <v>7470</v>
      </c>
      <c r="F777" s="12" t="s">
        <v>7471</v>
      </c>
      <c r="G777" s="12" t="s">
        <v>7472</v>
      </c>
      <c r="H777" s="12" t="s">
        <v>7473</v>
      </c>
      <c r="I777" s="7" t="s">
        <v>263</v>
      </c>
      <c r="J777" s="7" t="s">
        <v>7474</v>
      </c>
      <c r="K777" s="7" t="s">
        <v>7475</v>
      </c>
      <c r="L777" s="7" t="s">
        <v>7476</v>
      </c>
      <c r="M777" s="10" t="s">
        <v>2455</v>
      </c>
      <c r="N777" s="13" t="s">
        <v>7477</v>
      </c>
      <c r="O777" s="13" t="s">
        <v>7478</v>
      </c>
      <c r="P777" s="14"/>
      <c r="Q777" s="13"/>
      <c r="R777" s="14">
        <v>93991</v>
      </c>
      <c r="S777" s="14" t="s">
        <v>7479</v>
      </c>
      <c r="T777" s="16">
        <v>39626</v>
      </c>
    </row>
    <row r="778" spans="1:20" ht="45" hidden="1" customHeight="1" x14ac:dyDescent="0.2">
      <c r="A778" s="13">
        <v>7539</v>
      </c>
      <c r="B778" s="10" t="s">
        <v>7480</v>
      </c>
      <c r="C778" s="115">
        <v>650607945</v>
      </c>
      <c r="D778" s="7" t="s">
        <v>157</v>
      </c>
      <c r="E778" s="7" t="s">
        <v>7481</v>
      </c>
      <c r="F778" s="12" t="s">
        <v>7482</v>
      </c>
      <c r="G778" s="12" t="s">
        <v>7483</v>
      </c>
      <c r="H778" s="12" t="s">
        <v>7484</v>
      </c>
      <c r="I778" s="7" t="s">
        <v>3920</v>
      </c>
      <c r="J778" s="7" t="s">
        <v>7485</v>
      </c>
      <c r="K778" s="7" t="s">
        <v>7486</v>
      </c>
      <c r="L778" s="7" t="s">
        <v>7487</v>
      </c>
      <c r="M778" s="10" t="s">
        <v>31</v>
      </c>
      <c r="N778" s="13" t="s">
        <v>5972</v>
      </c>
      <c r="O778" s="13" t="s">
        <v>7488</v>
      </c>
      <c r="P778" s="14" t="s">
        <v>7489</v>
      </c>
      <c r="Q778" s="13"/>
      <c r="R778" s="14" t="s">
        <v>162</v>
      </c>
      <c r="S778" s="14" t="s">
        <v>7490</v>
      </c>
      <c r="T778" s="16">
        <v>42053</v>
      </c>
    </row>
    <row r="779" spans="1:20" ht="45" hidden="1" customHeight="1" x14ac:dyDescent="0.2">
      <c r="A779" s="13">
        <v>7409</v>
      </c>
      <c r="B779" s="10" t="s">
        <v>7491</v>
      </c>
      <c r="C779" s="115">
        <v>651168902</v>
      </c>
      <c r="D779" s="7" t="s">
        <v>33</v>
      </c>
      <c r="E779" s="7" t="s">
        <v>7492</v>
      </c>
      <c r="F779" s="12" t="s">
        <v>7493</v>
      </c>
      <c r="G779" s="12" t="s">
        <v>7494</v>
      </c>
      <c r="H779" s="12" t="s">
        <v>7495</v>
      </c>
      <c r="I779" s="7" t="s">
        <v>7496</v>
      </c>
      <c r="J779" s="7" t="s">
        <v>7497</v>
      </c>
      <c r="K779" s="7" t="s">
        <v>7498</v>
      </c>
      <c r="L779" s="7" t="s">
        <v>7499</v>
      </c>
      <c r="M779" s="10" t="s">
        <v>226</v>
      </c>
      <c r="N779" s="13" t="s">
        <v>5111</v>
      </c>
      <c r="O779" s="13" t="s">
        <v>7500</v>
      </c>
      <c r="P779" s="14" t="s">
        <v>7501</v>
      </c>
      <c r="Q779" s="13"/>
      <c r="R779" s="14" t="s">
        <v>162</v>
      </c>
      <c r="S779" s="14" t="s">
        <v>7502</v>
      </c>
      <c r="T779" s="16">
        <v>39882</v>
      </c>
    </row>
    <row r="780" spans="1:20" ht="45" hidden="1" customHeight="1" x14ac:dyDescent="0.2">
      <c r="A780" s="13">
        <v>7350</v>
      </c>
      <c r="B780" s="10" t="s">
        <v>2262</v>
      </c>
      <c r="C780" s="115">
        <v>650086104</v>
      </c>
      <c r="D780" s="7" t="s">
        <v>51</v>
      </c>
      <c r="E780" s="7" t="s">
        <v>2263</v>
      </c>
      <c r="F780" s="12" t="s">
        <v>2934</v>
      </c>
      <c r="G780" s="12" t="s">
        <v>2146</v>
      </c>
      <c r="H780" s="12" t="s">
        <v>2937</v>
      </c>
      <c r="I780" s="7" t="s">
        <v>2264</v>
      </c>
      <c r="J780" s="7" t="s">
        <v>2939</v>
      </c>
      <c r="K780" s="7" t="s">
        <v>2265</v>
      </c>
      <c r="L780" s="7" t="s">
        <v>2936</v>
      </c>
      <c r="M780" s="10" t="s">
        <v>2454</v>
      </c>
      <c r="N780" s="13" t="s">
        <v>864</v>
      </c>
      <c r="O780" s="13"/>
      <c r="P780" s="23" t="s">
        <v>2935</v>
      </c>
      <c r="Q780" s="13"/>
      <c r="R780" s="14" t="s">
        <v>191</v>
      </c>
      <c r="S780" s="14" t="s">
        <v>2938</v>
      </c>
      <c r="T780" s="16">
        <v>39171</v>
      </c>
    </row>
    <row r="781" spans="1:20" ht="45" hidden="1" customHeight="1" x14ac:dyDescent="0.2">
      <c r="A781" s="13">
        <v>7472</v>
      </c>
      <c r="B781" s="10" t="s">
        <v>7503</v>
      </c>
      <c r="C781" s="115">
        <v>650876008</v>
      </c>
      <c r="D781" s="7" t="s">
        <v>33</v>
      </c>
      <c r="E781" s="7" t="s">
        <v>7504</v>
      </c>
      <c r="F781" s="12" t="s">
        <v>7505</v>
      </c>
      <c r="G781" s="12" t="s">
        <v>6773</v>
      </c>
      <c r="H781" s="12" t="s">
        <v>7506</v>
      </c>
      <c r="I781" s="7" t="s">
        <v>7507</v>
      </c>
      <c r="J781" s="7" t="s">
        <v>7508</v>
      </c>
      <c r="K781" s="7" t="s">
        <v>7509</v>
      </c>
      <c r="L781" s="7" t="s">
        <v>7510</v>
      </c>
      <c r="M781" s="10" t="s">
        <v>2453</v>
      </c>
      <c r="N781" s="13" t="s">
        <v>34</v>
      </c>
      <c r="O781" s="13" t="s">
        <v>7511</v>
      </c>
      <c r="P781" s="23" t="s">
        <v>7512</v>
      </c>
      <c r="Q781" s="13"/>
      <c r="R781" s="14" t="s">
        <v>354</v>
      </c>
      <c r="S781" s="14" t="s">
        <v>7513</v>
      </c>
      <c r="T781" s="16">
        <v>41338</v>
      </c>
    </row>
    <row r="782" spans="1:20" ht="45" hidden="1" customHeight="1" x14ac:dyDescent="0.2">
      <c r="A782" s="13">
        <v>7641</v>
      </c>
      <c r="B782" s="10" t="s">
        <v>7514</v>
      </c>
      <c r="C782" s="115">
        <v>650206193</v>
      </c>
      <c r="D782" s="7" t="s">
        <v>51</v>
      </c>
      <c r="E782" s="7" t="s">
        <v>7515</v>
      </c>
      <c r="F782" s="12" t="s">
        <v>7516</v>
      </c>
      <c r="G782" s="12" t="s">
        <v>7517</v>
      </c>
      <c r="H782" s="12" t="s">
        <v>7518</v>
      </c>
      <c r="I782" s="7" t="s">
        <v>7519</v>
      </c>
      <c r="J782" s="7" t="s">
        <v>7520</v>
      </c>
      <c r="K782" s="7" t="s">
        <v>7521</v>
      </c>
      <c r="L782" s="7" t="s">
        <v>7522</v>
      </c>
      <c r="M782" s="10" t="s">
        <v>31</v>
      </c>
      <c r="N782" s="7" t="s">
        <v>7523</v>
      </c>
      <c r="O782" s="13" t="s">
        <v>7524</v>
      </c>
      <c r="P782" s="23" t="s">
        <v>7525</v>
      </c>
      <c r="Q782" s="13"/>
      <c r="R782" s="14" t="s">
        <v>241</v>
      </c>
      <c r="S782" s="14" t="s">
        <v>7526</v>
      </c>
      <c r="T782" s="16">
        <v>43062</v>
      </c>
    </row>
    <row r="783" spans="1:20" ht="45" hidden="1" customHeight="1" x14ac:dyDescent="0.2">
      <c r="A783" s="13">
        <v>7419</v>
      </c>
      <c r="B783" s="10" t="s">
        <v>7527</v>
      </c>
      <c r="C783" s="115">
        <v>650129113</v>
      </c>
      <c r="D783" s="7" t="s">
        <v>3811</v>
      </c>
      <c r="E783" s="7" t="s">
        <v>7528</v>
      </c>
      <c r="F783" s="12" t="s">
        <v>7529</v>
      </c>
      <c r="G783" s="12" t="s">
        <v>2146</v>
      </c>
      <c r="H783" s="12" t="s">
        <v>7530</v>
      </c>
      <c r="I783" s="7" t="s">
        <v>81</v>
      </c>
      <c r="J783" s="7" t="s">
        <v>7531</v>
      </c>
      <c r="K783" s="7" t="s">
        <v>7532</v>
      </c>
      <c r="L783" s="7" t="s">
        <v>7533</v>
      </c>
      <c r="M783" s="10" t="s">
        <v>226</v>
      </c>
      <c r="N783" s="13" t="s">
        <v>87</v>
      </c>
      <c r="O783" s="13" t="s">
        <v>7534</v>
      </c>
      <c r="P783" s="14" t="s">
        <v>7535</v>
      </c>
      <c r="Q783" s="13"/>
      <c r="R783" s="14" t="s">
        <v>162</v>
      </c>
      <c r="S783" s="14" t="s">
        <v>7536</v>
      </c>
      <c r="T783" s="16">
        <v>40112</v>
      </c>
    </row>
    <row r="784" spans="1:20" ht="45" hidden="1" customHeight="1" x14ac:dyDescent="0.2">
      <c r="A784" s="13">
        <v>6967</v>
      </c>
      <c r="B784" s="10" t="s">
        <v>7537</v>
      </c>
      <c r="C784" s="115">
        <v>732447008</v>
      </c>
      <c r="D784" s="7" t="s">
        <v>51</v>
      </c>
      <c r="E784" s="7" t="s">
        <v>7538</v>
      </c>
      <c r="F784" s="12" t="s">
        <v>7539</v>
      </c>
      <c r="G784" s="12" t="s">
        <v>2146</v>
      </c>
      <c r="H784" s="12" t="s">
        <v>7540</v>
      </c>
      <c r="I784" s="7" t="s">
        <v>6211</v>
      </c>
      <c r="J784" s="7" t="s">
        <v>7541</v>
      </c>
      <c r="K784" s="7" t="s">
        <v>7542</v>
      </c>
      <c r="L784" s="7" t="s">
        <v>7543</v>
      </c>
      <c r="M784" s="10" t="s">
        <v>2455</v>
      </c>
      <c r="N784" s="13" t="s">
        <v>372</v>
      </c>
      <c r="O784" s="13" t="s">
        <v>7544</v>
      </c>
      <c r="P784" s="23" t="s">
        <v>7545</v>
      </c>
      <c r="Q784" s="13"/>
      <c r="R784" s="14" t="s">
        <v>162</v>
      </c>
      <c r="S784" s="14" t="s">
        <v>7546</v>
      </c>
      <c r="T784" s="16">
        <v>37970</v>
      </c>
    </row>
    <row r="785" spans="1:20" ht="45" hidden="1" customHeight="1" x14ac:dyDescent="0.2">
      <c r="A785" s="13">
        <v>7644</v>
      </c>
      <c r="B785" s="10" t="s">
        <v>2266</v>
      </c>
      <c r="C785" s="115">
        <v>651519810</v>
      </c>
      <c r="D785" s="7" t="s">
        <v>157</v>
      </c>
      <c r="E785" s="7" t="s">
        <v>2267</v>
      </c>
      <c r="F785" s="12" t="s">
        <v>2268</v>
      </c>
      <c r="G785" s="12" t="s">
        <v>2435</v>
      </c>
      <c r="H785" s="12" t="s">
        <v>2269</v>
      </c>
      <c r="I785" s="7" t="s">
        <v>2270</v>
      </c>
      <c r="J785" s="7" t="s">
        <v>2271</v>
      </c>
      <c r="K785" s="7" t="s">
        <v>2272</v>
      </c>
      <c r="L785" s="7" t="s">
        <v>2273</v>
      </c>
      <c r="M785" s="10" t="s">
        <v>133</v>
      </c>
      <c r="N785" s="13" t="s">
        <v>2274</v>
      </c>
      <c r="O785" s="13"/>
      <c r="P785" s="14"/>
      <c r="Q785" s="13"/>
      <c r="R785" s="14" t="s">
        <v>262</v>
      </c>
      <c r="S785" s="15" t="s">
        <v>3066</v>
      </c>
      <c r="T785" s="16">
        <v>43165</v>
      </c>
    </row>
    <row r="786" spans="1:20" ht="45" hidden="1" customHeight="1" x14ac:dyDescent="0.2">
      <c r="A786" s="13">
        <v>6950</v>
      </c>
      <c r="B786" s="10" t="s">
        <v>2275</v>
      </c>
      <c r="C786" s="115">
        <v>728857005</v>
      </c>
      <c r="D786" s="7" t="s">
        <v>33</v>
      </c>
      <c r="E786" s="7" t="s">
        <v>2276</v>
      </c>
      <c r="F786" s="12" t="s">
        <v>2866</v>
      </c>
      <c r="G786" s="12" t="s">
        <v>2247</v>
      </c>
      <c r="H786" s="12" t="s">
        <v>2277</v>
      </c>
      <c r="I786" s="7" t="s">
        <v>2278</v>
      </c>
      <c r="J786" s="7" t="s">
        <v>2869</v>
      </c>
      <c r="K786" s="7" t="s">
        <v>2279</v>
      </c>
      <c r="L786" s="7" t="s">
        <v>2867</v>
      </c>
      <c r="M786" s="10" t="s">
        <v>226</v>
      </c>
      <c r="N786" s="13" t="s">
        <v>1703</v>
      </c>
      <c r="O786" s="13" t="s">
        <v>2280</v>
      </c>
      <c r="P786" s="14" t="s">
        <v>2868</v>
      </c>
      <c r="Q786" s="13"/>
      <c r="R786" s="14" t="s">
        <v>30</v>
      </c>
      <c r="S786" s="14" t="s">
        <v>2870</v>
      </c>
      <c r="T786" s="16">
        <v>37970</v>
      </c>
    </row>
    <row r="787" spans="1:20" ht="45" hidden="1" customHeight="1" x14ac:dyDescent="0.2">
      <c r="A787" s="13">
        <v>7027</v>
      </c>
      <c r="B787" s="10" t="s">
        <v>2281</v>
      </c>
      <c r="C787" s="115">
        <v>650364007</v>
      </c>
      <c r="D787" s="7" t="s">
        <v>51</v>
      </c>
      <c r="E787" s="7" t="s">
        <v>2282</v>
      </c>
      <c r="F787" s="12" t="s">
        <v>2685</v>
      </c>
      <c r="G787" s="12" t="s">
        <v>2146</v>
      </c>
      <c r="H787" s="12" t="s">
        <v>2283</v>
      </c>
      <c r="I787" s="7" t="s">
        <v>2284</v>
      </c>
      <c r="J787" s="7" t="s">
        <v>2285</v>
      </c>
      <c r="K787" s="7" t="s">
        <v>2286</v>
      </c>
      <c r="L787" s="7" t="s">
        <v>2288</v>
      </c>
      <c r="M787" s="10" t="s">
        <v>226</v>
      </c>
      <c r="N787" s="13" t="s">
        <v>2290</v>
      </c>
      <c r="O787" s="13" t="s">
        <v>2287</v>
      </c>
      <c r="P787" s="23" t="s">
        <v>2289</v>
      </c>
      <c r="Q787" s="13"/>
      <c r="R787" s="14" t="s">
        <v>162</v>
      </c>
      <c r="S787" s="14" t="s">
        <v>2686</v>
      </c>
      <c r="T787" s="16">
        <v>37970</v>
      </c>
    </row>
    <row r="788" spans="1:20" ht="45" hidden="1" customHeight="1" x14ac:dyDescent="0.2">
      <c r="A788" s="13">
        <v>7622</v>
      </c>
      <c r="B788" s="10" t="s">
        <v>7547</v>
      </c>
      <c r="C788" s="115">
        <v>650345029</v>
      </c>
      <c r="D788" s="7" t="s">
        <v>51</v>
      </c>
      <c r="E788" s="7" t="s">
        <v>7548</v>
      </c>
      <c r="F788" s="12" t="s">
        <v>7549</v>
      </c>
      <c r="G788" s="12" t="s">
        <v>7550</v>
      </c>
      <c r="H788" s="12" t="s">
        <v>7551</v>
      </c>
      <c r="I788" s="7" t="s">
        <v>345</v>
      </c>
      <c r="J788" s="7" t="s">
        <v>7552</v>
      </c>
      <c r="K788" s="7" t="s">
        <v>7553</v>
      </c>
      <c r="L788" s="7" t="s">
        <v>7554</v>
      </c>
      <c r="M788" s="10" t="s">
        <v>31</v>
      </c>
      <c r="N788" s="13" t="s">
        <v>7555</v>
      </c>
      <c r="O788" s="13"/>
      <c r="P788" s="14"/>
      <c r="Q788" s="13"/>
      <c r="R788" s="14" t="s">
        <v>241</v>
      </c>
      <c r="S788" s="14" t="s">
        <v>7556</v>
      </c>
      <c r="T788" s="16">
        <v>42720</v>
      </c>
    </row>
    <row r="789" spans="1:20" ht="45" hidden="1" customHeight="1" x14ac:dyDescent="0.2">
      <c r="A789" s="13">
        <v>7569</v>
      </c>
      <c r="B789" s="10" t="s">
        <v>7557</v>
      </c>
      <c r="C789" s="115">
        <v>650917529</v>
      </c>
      <c r="D789" s="7" t="s">
        <v>51</v>
      </c>
      <c r="E789" s="7" t="s">
        <v>7558</v>
      </c>
      <c r="F789" s="12" t="s">
        <v>7559</v>
      </c>
      <c r="G789" s="12" t="s">
        <v>7560</v>
      </c>
      <c r="H789" s="12" t="s">
        <v>7561</v>
      </c>
      <c r="I789" s="7" t="s">
        <v>2145</v>
      </c>
      <c r="J789" s="7" t="s">
        <v>7562</v>
      </c>
      <c r="K789" s="7" t="s">
        <v>7563</v>
      </c>
      <c r="L789" s="7" t="s">
        <v>7564</v>
      </c>
      <c r="M789" s="10" t="s">
        <v>133</v>
      </c>
      <c r="N789" s="13" t="s">
        <v>393</v>
      </c>
      <c r="O789" s="13" t="s">
        <v>7565</v>
      </c>
      <c r="P789" s="23" t="s">
        <v>7566</v>
      </c>
      <c r="Q789" s="13"/>
      <c r="R789" s="14" t="s">
        <v>162</v>
      </c>
      <c r="S789" s="14" t="s">
        <v>7386</v>
      </c>
      <c r="T789" s="16">
        <v>42158</v>
      </c>
    </row>
    <row r="790" spans="1:20" ht="45" hidden="1" customHeight="1" x14ac:dyDescent="0.2">
      <c r="A790" s="13">
        <v>7456</v>
      </c>
      <c r="B790" s="10" t="s">
        <v>7567</v>
      </c>
      <c r="C790" s="115">
        <v>650259718</v>
      </c>
      <c r="D790" s="7" t="s">
        <v>51</v>
      </c>
      <c r="E790" s="7" t="s">
        <v>7568</v>
      </c>
      <c r="F790" s="12" t="s">
        <v>7569</v>
      </c>
      <c r="G790" s="12" t="s">
        <v>7570</v>
      </c>
      <c r="H790" s="12" t="s">
        <v>7571</v>
      </c>
      <c r="I790" s="7" t="s">
        <v>7572</v>
      </c>
      <c r="J790" s="7" t="s">
        <v>7573</v>
      </c>
      <c r="K790" s="7" t="s">
        <v>7574</v>
      </c>
      <c r="L790" s="7" t="s">
        <v>7575</v>
      </c>
      <c r="M790" s="10" t="s">
        <v>31</v>
      </c>
      <c r="N790" s="13" t="s">
        <v>5177</v>
      </c>
      <c r="O790" s="13" t="s">
        <v>7576</v>
      </c>
      <c r="P790" s="14" t="s">
        <v>7577</v>
      </c>
      <c r="Q790" s="13"/>
      <c r="R790" s="14">
        <v>93401</v>
      </c>
      <c r="S790" s="14" t="s">
        <v>7578</v>
      </c>
      <c r="T790" s="16">
        <v>40829</v>
      </c>
    </row>
    <row r="791" spans="1:20" ht="45" hidden="1" customHeight="1" x14ac:dyDescent="0.2">
      <c r="A791" s="13">
        <v>7694</v>
      </c>
      <c r="B791" s="10" t="s">
        <v>7579</v>
      </c>
      <c r="C791" s="115">
        <v>732489002</v>
      </c>
      <c r="D791" s="7"/>
      <c r="E791" s="7" t="s">
        <v>7580</v>
      </c>
      <c r="F791" s="12" t="s">
        <v>7581</v>
      </c>
      <c r="G791" s="12" t="s">
        <v>7582</v>
      </c>
      <c r="H791" s="17" t="s">
        <v>7583</v>
      </c>
      <c r="I791" s="7" t="s">
        <v>2145</v>
      </c>
      <c r="J791" s="18" t="s">
        <v>7584</v>
      </c>
      <c r="K791" s="22" t="s">
        <v>7585</v>
      </c>
      <c r="L791" s="7" t="s">
        <v>7586</v>
      </c>
      <c r="M791" s="10" t="s">
        <v>2457</v>
      </c>
      <c r="N791" s="13" t="s">
        <v>380</v>
      </c>
      <c r="O791" s="13" t="s">
        <v>7587</v>
      </c>
      <c r="P791" s="14" t="s">
        <v>7588</v>
      </c>
      <c r="Q791" s="13"/>
      <c r="R791" s="14">
        <v>93401</v>
      </c>
      <c r="S791" s="14" t="s">
        <v>6769</v>
      </c>
      <c r="T791" s="16">
        <v>43812</v>
      </c>
    </row>
    <row r="792" spans="1:20" ht="45" hidden="1" customHeight="1" x14ac:dyDescent="0.2">
      <c r="A792" s="13">
        <v>7037</v>
      </c>
      <c r="B792" s="10" t="s">
        <v>2297</v>
      </c>
      <c r="C792" s="115">
        <v>753474005</v>
      </c>
      <c r="D792" s="7" t="s">
        <v>51</v>
      </c>
      <c r="E792" s="7" t="s">
        <v>2298</v>
      </c>
      <c r="F792" s="12" t="s">
        <v>3006</v>
      </c>
      <c r="G792" s="12" t="s">
        <v>2299</v>
      </c>
      <c r="H792" s="12" t="s">
        <v>2300</v>
      </c>
      <c r="I792" s="7" t="s">
        <v>2301</v>
      </c>
      <c r="J792" s="7" t="s">
        <v>2302</v>
      </c>
      <c r="K792" s="7" t="s">
        <v>2303</v>
      </c>
      <c r="L792" s="7" t="s">
        <v>3007</v>
      </c>
      <c r="M792" s="10" t="s">
        <v>31</v>
      </c>
      <c r="N792" s="13" t="s">
        <v>2183</v>
      </c>
      <c r="O792" s="13" t="s">
        <v>2304</v>
      </c>
      <c r="P792" s="14"/>
      <c r="Q792" s="13"/>
      <c r="R792" s="14" t="s">
        <v>445</v>
      </c>
      <c r="S792" s="14" t="s">
        <v>3008</v>
      </c>
      <c r="T792" s="16">
        <v>37970</v>
      </c>
    </row>
    <row r="793" spans="1:20" ht="45" hidden="1" customHeight="1" x14ac:dyDescent="0.2">
      <c r="A793" s="13">
        <v>7666</v>
      </c>
      <c r="B793" s="10" t="s">
        <v>3026</v>
      </c>
      <c r="C793" s="115">
        <v>651746019</v>
      </c>
      <c r="D793" s="7" t="s">
        <v>51</v>
      </c>
      <c r="E793" s="7" t="s">
        <v>2305</v>
      </c>
      <c r="F793" s="12" t="s">
        <v>2306</v>
      </c>
      <c r="G793" s="12" t="s">
        <v>2436</v>
      </c>
      <c r="H793" s="12" t="s">
        <v>2307</v>
      </c>
      <c r="I793" s="7" t="s">
        <v>301</v>
      </c>
      <c r="J793" s="7" t="s">
        <v>2308</v>
      </c>
      <c r="K793" s="7" t="s">
        <v>2309</v>
      </c>
      <c r="L793" s="7" t="s">
        <v>2310</v>
      </c>
      <c r="M793" s="10" t="s">
        <v>31</v>
      </c>
      <c r="N793" s="13" t="s">
        <v>763</v>
      </c>
      <c r="O793" s="13" t="s">
        <v>2311</v>
      </c>
      <c r="P793" s="23" t="s">
        <v>2312</v>
      </c>
      <c r="Q793" s="13"/>
      <c r="R793" s="14" t="s">
        <v>262</v>
      </c>
      <c r="S793" s="14" t="s">
        <v>2313</v>
      </c>
      <c r="T793" s="16">
        <v>43461</v>
      </c>
    </row>
    <row r="794" spans="1:20" ht="45" hidden="1" customHeight="1" x14ac:dyDescent="0.2">
      <c r="A794" s="13">
        <v>7665</v>
      </c>
      <c r="B794" s="10" t="s">
        <v>7589</v>
      </c>
      <c r="C794" s="115">
        <v>651667038</v>
      </c>
      <c r="D794" s="7" t="s">
        <v>157</v>
      </c>
      <c r="E794" s="7" t="s">
        <v>7590</v>
      </c>
      <c r="F794" s="12" t="s">
        <v>7591</v>
      </c>
      <c r="G794" s="12" t="s">
        <v>7592</v>
      </c>
      <c r="H794" s="12" t="s">
        <v>7593</v>
      </c>
      <c r="I794" s="7" t="s">
        <v>7594</v>
      </c>
      <c r="J794" s="7" t="s">
        <v>7595</v>
      </c>
      <c r="K794" s="7" t="s">
        <v>7596</v>
      </c>
      <c r="L794" s="7" t="s">
        <v>7597</v>
      </c>
      <c r="M794" s="10" t="s">
        <v>2452</v>
      </c>
      <c r="N794" s="13" t="s">
        <v>7598</v>
      </c>
      <c r="O794" s="13">
        <f>996457485 - 997756020</f>
        <v>-1298535</v>
      </c>
      <c r="P794" s="23" t="s">
        <v>7599</v>
      </c>
      <c r="Q794" s="13"/>
      <c r="R794" s="14" t="s">
        <v>55</v>
      </c>
      <c r="S794" s="14" t="s">
        <v>3881</v>
      </c>
      <c r="T794" s="16">
        <v>43455</v>
      </c>
    </row>
    <row r="795" spans="1:20" ht="45" hidden="1" customHeight="1" x14ac:dyDescent="0.2">
      <c r="A795" s="13">
        <v>7457</v>
      </c>
      <c r="B795" s="10" t="s">
        <v>7600</v>
      </c>
      <c r="C795" s="115">
        <v>658798200</v>
      </c>
      <c r="D795" s="7" t="s">
        <v>51</v>
      </c>
      <c r="E795" s="7" t="s">
        <v>7601</v>
      </c>
      <c r="F795" s="12" t="s">
        <v>7602</v>
      </c>
      <c r="G795" s="12" t="s">
        <v>7603</v>
      </c>
      <c r="H795" s="12" t="s">
        <v>7604</v>
      </c>
      <c r="I795" s="7" t="s">
        <v>7605</v>
      </c>
      <c r="J795" s="7" t="s">
        <v>7606</v>
      </c>
      <c r="K795" s="7" t="s">
        <v>7607</v>
      </c>
      <c r="L795" s="7" t="s">
        <v>7608</v>
      </c>
      <c r="M795" s="10" t="s">
        <v>31</v>
      </c>
      <c r="N795" s="13" t="s">
        <v>7609</v>
      </c>
      <c r="O795" s="13"/>
      <c r="P795" s="14" t="s">
        <v>7610</v>
      </c>
      <c r="Q795" s="13"/>
      <c r="R795" s="14" t="s">
        <v>55</v>
      </c>
      <c r="S795" s="14" t="s">
        <v>7611</v>
      </c>
      <c r="T795" s="16">
        <v>40849</v>
      </c>
    </row>
    <row r="796" spans="1:20" ht="45" hidden="1" customHeight="1" x14ac:dyDescent="0.2">
      <c r="A796" s="13">
        <v>7444</v>
      </c>
      <c r="B796" s="10" t="s">
        <v>7612</v>
      </c>
      <c r="C796" s="115">
        <v>650369572</v>
      </c>
      <c r="D796" s="7" t="s">
        <v>33</v>
      </c>
      <c r="E796" s="7" t="s">
        <v>7613</v>
      </c>
      <c r="F796" s="12" t="s">
        <v>7614</v>
      </c>
      <c r="G796" s="12" t="s">
        <v>6980</v>
      </c>
      <c r="H796" s="12" t="s">
        <v>7615</v>
      </c>
      <c r="I796" s="7" t="s">
        <v>7616</v>
      </c>
      <c r="J796" s="7" t="s">
        <v>7617</v>
      </c>
      <c r="K796" s="7" t="s">
        <v>7618</v>
      </c>
      <c r="L796" s="7" t="s">
        <v>7619</v>
      </c>
      <c r="M796" s="10" t="s">
        <v>31</v>
      </c>
      <c r="N796" s="13" t="s">
        <v>1892</v>
      </c>
      <c r="O796" s="13" t="s">
        <v>7620</v>
      </c>
      <c r="P796" s="14" t="s">
        <v>7621</v>
      </c>
      <c r="Q796" s="13"/>
      <c r="R796" s="14" t="s">
        <v>241</v>
      </c>
      <c r="S796" s="14" t="s">
        <v>7622</v>
      </c>
      <c r="T796" s="16">
        <v>40728</v>
      </c>
    </row>
    <row r="797" spans="1:20" ht="45" hidden="1" customHeight="1" x14ac:dyDescent="0.2">
      <c r="A797" s="13">
        <v>7602</v>
      </c>
      <c r="B797" s="10" t="s">
        <v>7623</v>
      </c>
      <c r="C797" s="115">
        <v>656579102</v>
      </c>
      <c r="D797" s="7" t="s">
        <v>51</v>
      </c>
      <c r="E797" s="7" t="s">
        <v>7624</v>
      </c>
      <c r="F797" s="12" t="s">
        <v>7625</v>
      </c>
      <c r="G797" s="12" t="s">
        <v>7626</v>
      </c>
      <c r="H797" s="12" t="s">
        <v>7627</v>
      </c>
      <c r="I797" s="7" t="s">
        <v>2145</v>
      </c>
      <c r="J797" s="7" t="s">
        <v>7628</v>
      </c>
      <c r="K797" s="7" t="s">
        <v>7629</v>
      </c>
      <c r="L797" s="7" t="s">
        <v>7630</v>
      </c>
      <c r="M797" s="10" t="s">
        <v>2454</v>
      </c>
      <c r="N797" s="13" t="s">
        <v>842</v>
      </c>
      <c r="O797" s="13" t="s">
        <v>7631</v>
      </c>
      <c r="P797" s="14" t="s">
        <v>7632</v>
      </c>
      <c r="Q797" s="13"/>
      <c r="R797" s="14" t="s">
        <v>241</v>
      </c>
      <c r="S797" s="14" t="s">
        <v>7386</v>
      </c>
      <c r="T797" s="16">
        <v>42424</v>
      </c>
    </row>
    <row r="798" spans="1:20" ht="45" hidden="1" customHeight="1" x14ac:dyDescent="0.2">
      <c r="A798" s="13">
        <v>7068</v>
      </c>
      <c r="B798" s="10" t="s">
        <v>7633</v>
      </c>
      <c r="C798" s="115">
        <v>759932501</v>
      </c>
      <c r="D798" s="7" t="s">
        <v>51</v>
      </c>
      <c r="E798" s="7" t="s">
        <v>7634</v>
      </c>
      <c r="F798" s="12" t="s">
        <v>7635</v>
      </c>
      <c r="G798" s="12" t="s">
        <v>2146</v>
      </c>
      <c r="H798" s="12" t="s">
        <v>7636</v>
      </c>
      <c r="I798" s="7" t="s">
        <v>6211</v>
      </c>
      <c r="J798" s="7" t="s">
        <v>7637</v>
      </c>
      <c r="K798" s="7" t="s">
        <v>7638</v>
      </c>
      <c r="L798" s="7" t="s">
        <v>7639</v>
      </c>
      <c r="M798" s="10" t="s">
        <v>133</v>
      </c>
      <c r="N798" s="13" t="s">
        <v>961</v>
      </c>
      <c r="O798" s="13"/>
      <c r="P798" s="14"/>
      <c r="Q798" s="13"/>
      <c r="R798" s="14" t="s">
        <v>162</v>
      </c>
      <c r="S798" s="14" t="s">
        <v>7640</v>
      </c>
      <c r="T798" s="16">
        <v>37970</v>
      </c>
    </row>
    <row r="799" spans="1:20" ht="45" hidden="1" customHeight="1" x14ac:dyDescent="0.2">
      <c r="A799" s="13">
        <v>7163</v>
      </c>
      <c r="B799" s="10" t="s">
        <v>2473</v>
      </c>
      <c r="C799" s="115">
        <v>744943000</v>
      </c>
      <c r="D799" s="7" t="s">
        <v>51</v>
      </c>
      <c r="E799" s="7" t="s">
        <v>2314</v>
      </c>
      <c r="F799" s="12" t="s">
        <v>2683</v>
      </c>
      <c r="G799" s="12" t="s">
        <v>2146</v>
      </c>
      <c r="H799" s="12" t="s">
        <v>2315</v>
      </c>
      <c r="I799" s="7" t="s">
        <v>2692</v>
      </c>
      <c r="J799" s="7" t="s">
        <v>2691</v>
      </c>
      <c r="K799" s="7" t="s">
        <v>2316</v>
      </c>
      <c r="L799" s="7" t="s">
        <v>3045</v>
      </c>
      <c r="M799" s="10" t="s">
        <v>31</v>
      </c>
      <c r="N799" s="13" t="s">
        <v>271</v>
      </c>
      <c r="O799" s="13"/>
      <c r="P799" s="14" t="s">
        <v>2317</v>
      </c>
      <c r="Q799" s="13"/>
      <c r="R799" s="14" t="s">
        <v>162</v>
      </c>
      <c r="S799" s="14" t="s">
        <v>2684</v>
      </c>
      <c r="T799" s="16">
        <v>37970</v>
      </c>
    </row>
    <row r="800" spans="1:20" ht="45" hidden="1" customHeight="1" x14ac:dyDescent="0.2">
      <c r="A800" s="13">
        <v>6951</v>
      </c>
      <c r="B800" s="10" t="s">
        <v>7641</v>
      </c>
      <c r="C800" s="115">
        <v>733945001</v>
      </c>
      <c r="D800" s="7" t="s">
        <v>51</v>
      </c>
      <c r="E800" s="7" t="s">
        <v>7642</v>
      </c>
      <c r="F800" s="12" t="s">
        <v>7643</v>
      </c>
      <c r="G800" s="12" t="s">
        <v>2146</v>
      </c>
      <c r="H800" s="12" t="s">
        <v>7644</v>
      </c>
      <c r="I800" s="7" t="s">
        <v>7645</v>
      </c>
      <c r="J800" s="7" t="s">
        <v>7646</v>
      </c>
      <c r="K800" s="7" t="s">
        <v>7647</v>
      </c>
      <c r="L800" s="7" t="s">
        <v>7648</v>
      </c>
      <c r="M800" s="10" t="s">
        <v>226</v>
      </c>
      <c r="N800" s="13" t="s">
        <v>7649</v>
      </c>
      <c r="O800" s="13"/>
      <c r="P800" s="14"/>
      <c r="Q800" s="13"/>
      <c r="R800" s="14">
        <v>93401</v>
      </c>
      <c r="S800" s="14" t="s">
        <v>7650</v>
      </c>
      <c r="T800" s="16">
        <v>37971</v>
      </c>
    </row>
    <row r="801" spans="1:20" ht="45" hidden="1" customHeight="1" x14ac:dyDescent="0.2">
      <c r="A801" s="13">
        <v>7381</v>
      </c>
      <c r="B801" s="10" t="s">
        <v>2318</v>
      </c>
      <c r="C801" s="115">
        <v>658279203</v>
      </c>
      <c r="D801" s="7" t="s">
        <v>2221</v>
      </c>
      <c r="E801" s="7" t="s">
        <v>2319</v>
      </c>
      <c r="F801" s="12" t="s">
        <v>3029</v>
      </c>
      <c r="G801" s="12" t="s">
        <v>2222</v>
      </c>
      <c r="H801" s="12" t="s">
        <v>3030</v>
      </c>
      <c r="I801" s="7" t="s">
        <v>2320</v>
      </c>
      <c r="J801" s="7" t="s">
        <v>2951</v>
      </c>
      <c r="K801" s="7" t="s">
        <v>2950</v>
      </c>
      <c r="L801" s="7" t="s">
        <v>3028</v>
      </c>
      <c r="M801" s="10" t="s">
        <v>31</v>
      </c>
      <c r="N801" s="13" t="s">
        <v>443</v>
      </c>
      <c r="O801" s="13" t="s">
        <v>3032</v>
      </c>
      <c r="P801" s="14" t="s">
        <v>3031</v>
      </c>
      <c r="Q801" s="13"/>
      <c r="R801" s="14" t="s">
        <v>445</v>
      </c>
      <c r="S801" s="43" t="s">
        <v>3087</v>
      </c>
      <c r="T801" s="16">
        <v>39392</v>
      </c>
    </row>
    <row r="802" spans="1:20" ht="45" hidden="1" customHeight="1" x14ac:dyDescent="0.2">
      <c r="A802" s="13">
        <v>7493</v>
      </c>
      <c r="B802" s="10" t="s">
        <v>7651</v>
      </c>
      <c r="C802" s="115">
        <v>652251900</v>
      </c>
      <c r="D802" s="7" t="s">
        <v>33</v>
      </c>
      <c r="E802" s="7" t="s">
        <v>7652</v>
      </c>
      <c r="F802" s="12" t="s">
        <v>7653</v>
      </c>
      <c r="G802" s="12" t="s">
        <v>6773</v>
      </c>
      <c r="H802" s="12" t="s">
        <v>7654</v>
      </c>
      <c r="I802" s="7" t="s">
        <v>7655</v>
      </c>
      <c r="J802" s="7" t="s">
        <v>55</v>
      </c>
      <c r="K802" s="7" t="s">
        <v>7656</v>
      </c>
      <c r="L802" s="7" t="s">
        <v>7657</v>
      </c>
      <c r="M802" s="10" t="s">
        <v>226</v>
      </c>
      <c r="N802" s="13" t="s">
        <v>164</v>
      </c>
      <c r="O802" s="13"/>
      <c r="P802" s="14"/>
      <c r="Q802" s="13"/>
      <c r="R802" s="14" t="s">
        <v>2054</v>
      </c>
      <c r="S802" s="14" t="s">
        <v>7658</v>
      </c>
      <c r="T802" s="16">
        <v>41600</v>
      </c>
    </row>
    <row r="803" spans="1:20" ht="45" hidden="1" customHeight="1" x14ac:dyDescent="0.2">
      <c r="A803" s="13">
        <v>7673</v>
      </c>
      <c r="B803" s="10" t="s">
        <v>7659</v>
      </c>
      <c r="C803" s="115" t="s">
        <v>8045</v>
      </c>
      <c r="D803" s="7" t="s">
        <v>3856</v>
      </c>
      <c r="E803" s="7" t="s">
        <v>7660</v>
      </c>
      <c r="F803" s="12" t="s">
        <v>7661</v>
      </c>
      <c r="G803" s="12" t="s">
        <v>7662</v>
      </c>
      <c r="H803" s="12" t="s">
        <v>7663</v>
      </c>
      <c r="I803" s="7" t="s">
        <v>3920</v>
      </c>
      <c r="J803" s="18">
        <v>43418</v>
      </c>
      <c r="K803" s="7" t="s">
        <v>7664</v>
      </c>
      <c r="L803" s="7" t="s">
        <v>7665</v>
      </c>
      <c r="M803" s="10" t="s">
        <v>31</v>
      </c>
      <c r="N803" s="13" t="s">
        <v>7666</v>
      </c>
      <c r="O803" s="13" t="s">
        <v>7667</v>
      </c>
      <c r="P803" s="14" t="s">
        <v>7668</v>
      </c>
      <c r="Q803" s="13"/>
      <c r="R803" s="14" t="s">
        <v>445</v>
      </c>
      <c r="S803" s="14" t="s">
        <v>6885</v>
      </c>
      <c r="T803" s="16">
        <v>43564</v>
      </c>
    </row>
    <row r="804" spans="1:20" ht="45" hidden="1" customHeight="1" x14ac:dyDescent="0.2">
      <c r="A804" s="13">
        <v>7690</v>
      </c>
      <c r="B804" s="10" t="s">
        <v>7669</v>
      </c>
      <c r="C804" s="115">
        <v>651896223</v>
      </c>
      <c r="D804" s="7"/>
      <c r="E804" s="7" t="s">
        <v>7670</v>
      </c>
      <c r="F804" s="12" t="s">
        <v>7671</v>
      </c>
      <c r="G804" s="12" t="s">
        <v>7672</v>
      </c>
      <c r="H804" s="12" t="s">
        <v>7673</v>
      </c>
      <c r="I804" s="7" t="s">
        <v>4080</v>
      </c>
      <c r="J804" s="18" t="s">
        <v>7674</v>
      </c>
      <c r="K804" s="7" t="s">
        <v>7675</v>
      </c>
      <c r="L804" s="7" t="s">
        <v>7676</v>
      </c>
      <c r="M804" s="10" t="s">
        <v>31</v>
      </c>
      <c r="N804" s="13" t="s">
        <v>1676</v>
      </c>
      <c r="O804" s="13" t="s">
        <v>7677</v>
      </c>
      <c r="P804" s="14" t="s">
        <v>7678</v>
      </c>
      <c r="Q804" s="13"/>
      <c r="R804" s="14">
        <v>93401</v>
      </c>
      <c r="S804" s="14" t="s">
        <v>6769</v>
      </c>
      <c r="T804" s="16">
        <v>43789</v>
      </c>
    </row>
    <row r="805" spans="1:20" ht="45" hidden="1" customHeight="1" x14ac:dyDescent="0.2">
      <c r="A805" s="13">
        <v>7646</v>
      </c>
      <c r="B805" s="10" t="s">
        <v>7679</v>
      </c>
      <c r="C805" s="115">
        <v>651062020</v>
      </c>
      <c r="D805" s="7" t="s">
        <v>356</v>
      </c>
      <c r="E805" s="7" t="s">
        <v>7680</v>
      </c>
      <c r="F805" s="12" t="s">
        <v>7681</v>
      </c>
      <c r="G805" s="12" t="s">
        <v>7682</v>
      </c>
      <c r="H805" s="12" t="s">
        <v>7683</v>
      </c>
      <c r="I805" s="7" t="s">
        <v>7684</v>
      </c>
      <c r="J805" s="7" t="s">
        <v>7685</v>
      </c>
      <c r="K805" s="7" t="s">
        <v>7686</v>
      </c>
      <c r="L805" s="7" t="s">
        <v>7687</v>
      </c>
      <c r="M805" s="10" t="s">
        <v>226</v>
      </c>
      <c r="N805" s="13" t="s">
        <v>7688</v>
      </c>
      <c r="O805" s="13" t="s">
        <v>7689</v>
      </c>
      <c r="P805" s="14" t="s">
        <v>7690</v>
      </c>
      <c r="Q805" s="13"/>
      <c r="R805" s="14" t="s">
        <v>52</v>
      </c>
      <c r="S805" s="14" t="s">
        <v>7691</v>
      </c>
      <c r="T805" s="16">
        <v>43182</v>
      </c>
    </row>
    <row r="806" spans="1:20" ht="45" hidden="1" customHeight="1" x14ac:dyDescent="0.2">
      <c r="A806" s="13">
        <v>7687</v>
      </c>
      <c r="B806" s="10" t="s">
        <v>7692</v>
      </c>
      <c r="C806" s="115">
        <v>656700807</v>
      </c>
      <c r="D806" s="7"/>
      <c r="E806" s="7" t="s">
        <v>7693</v>
      </c>
      <c r="F806" s="12" t="s">
        <v>7694</v>
      </c>
      <c r="G806" s="12" t="s">
        <v>7695</v>
      </c>
      <c r="H806" s="12" t="s">
        <v>7696</v>
      </c>
      <c r="I806" s="7" t="s">
        <v>7697</v>
      </c>
      <c r="J806" s="7" t="s">
        <v>7698</v>
      </c>
      <c r="K806" s="7" t="s">
        <v>7699</v>
      </c>
      <c r="L806" s="7" t="s">
        <v>7700</v>
      </c>
      <c r="M806" s="10" t="s">
        <v>31</v>
      </c>
      <c r="N806" s="13" t="s">
        <v>271</v>
      </c>
      <c r="O806" s="13">
        <v>56966462572</v>
      </c>
      <c r="P806" s="23" t="s">
        <v>7701</v>
      </c>
      <c r="Q806" s="13"/>
      <c r="R806" s="14">
        <v>93401</v>
      </c>
      <c r="S806" s="14" t="s">
        <v>6769</v>
      </c>
      <c r="T806" s="16">
        <v>43707</v>
      </c>
    </row>
    <row r="807" spans="1:20" ht="45" hidden="1" customHeight="1" x14ac:dyDescent="0.2">
      <c r="A807" s="13">
        <v>6913</v>
      </c>
      <c r="B807" s="10" t="s">
        <v>7702</v>
      </c>
      <c r="C807" s="115">
        <v>700555003</v>
      </c>
      <c r="D807" s="7" t="s">
        <v>1898</v>
      </c>
      <c r="E807" s="7" t="s">
        <v>57</v>
      </c>
      <c r="F807" s="12" t="s">
        <v>592</v>
      </c>
      <c r="G807" s="12" t="s">
        <v>7703</v>
      </c>
      <c r="H807" s="12" t="s">
        <v>27</v>
      </c>
      <c r="I807" s="7"/>
      <c r="J807" s="7"/>
      <c r="K807" s="7" t="s">
        <v>7704</v>
      </c>
      <c r="L807" s="7" t="s">
        <v>7705</v>
      </c>
      <c r="M807" s="10" t="s">
        <v>2453</v>
      </c>
      <c r="N807" s="13" t="s">
        <v>74</v>
      </c>
      <c r="O807" s="13" t="s">
        <v>7706</v>
      </c>
      <c r="P807" s="14"/>
      <c r="Q807" s="13"/>
      <c r="R807" s="14" t="s">
        <v>99</v>
      </c>
      <c r="S807" s="14" t="s">
        <v>7301</v>
      </c>
      <c r="T807" s="16">
        <v>37970</v>
      </c>
    </row>
    <row r="808" spans="1:20" ht="45" hidden="1" customHeight="1" x14ac:dyDescent="0.2">
      <c r="A808" s="13">
        <v>5650</v>
      </c>
      <c r="B808" s="10" t="s">
        <v>2321</v>
      </c>
      <c r="C808" s="115">
        <v>708967009</v>
      </c>
      <c r="D808" s="7" t="s">
        <v>2322</v>
      </c>
      <c r="E808" s="7" t="s">
        <v>2323</v>
      </c>
      <c r="F808" s="12" t="s">
        <v>2324</v>
      </c>
      <c r="G808" s="12" t="s">
        <v>2325</v>
      </c>
      <c r="H808" s="12" t="s">
        <v>27</v>
      </c>
      <c r="I808" s="7"/>
      <c r="J808" s="7"/>
      <c r="K808" s="7" t="s">
        <v>2326</v>
      </c>
      <c r="L808" s="7" t="s">
        <v>2327</v>
      </c>
      <c r="M808" s="10" t="s">
        <v>2455</v>
      </c>
      <c r="N808" s="13" t="s">
        <v>1384</v>
      </c>
      <c r="O808" s="13" t="s">
        <v>2328</v>
      </c>
      <c r="P808" s="14"/>
      <c r="Q808" s="13"/>
      <c r="R808" s="14" t="s">
        <v>2329</v>
      </c>
      <c r="S808" s="14" t="s">
        <v>2330</v>
      </c>
      <c r="T808" s="16">
        <v>37970</v>
      </c>
    </row>
    <row r="809" spans="1:20" ht="45" hidden="1" customHeight="1" x14ac:dyDescent="0.2">
      <c r="A809" s="13">
        <v>7048</v>
      </c>
      <c r="B809" s="10" t="s">
        <v>7707</v>
      </c>
      <c r="C809" s="115">
        <v>815133005</v>
      </c>
      <c r="D809" s="7" t="s">
        <v>56</v>
      </c>
      <c r="E809" s="7" t="s">
        <v>7708</v>
      </c>
      <c r="F809" s="12" t="s">
        <v>26</v>
      </c>
      <c r="G809" s="12" t="s">
        <v>58</v>
      </c>
      <c r="H809" s="12" t="s">
        <v>27</v>
      </c>
      <c r="I809" s="7"/>
      <c r="J809" s="7"/>
      <c r="K809" s="7" t="s">
        <v>7709</v>
      </c>
      <c r="L809" s="7" t="s">
        <v>7710</v>
      </c>
      <c r="M809" s="10" t="s">
        <v>2457</v>
      </c>
      <c r="N809" s="13" t="s">
        <v>591</v>
      </c>
      <c r="O809" s="13"/>
      <c r="P809" s="14"/>
      <c r="Q809" s="13"/>
      <c r="R809" s="14" t="s">
        <v>112</v>
      </c>
      <c r="S809" s="14" t="s">
        <v>7711</v>
      </c>
      <c r="T809" s="16">
        <v>37970</v>
      </c>
    </row>
    <row r="810" spans="1:20" ht="45" hidden="1" customHeight="1" x14ac:dyDescent="0.2">
      <c r="A810" s="13">
        <v>6430</v>
      </c>
      <c r="B810" s="10" t="s">
        <v>2331</v>
      </c>
      <c r="C810" s="115">
        <v>703130003</v>
      </c>
      <c r="D810" s="7" t="s">
        <v>55</v>
      </c>
      <c r="E810" s="7" t="s">
        <v>2332</v>
      </c>
      <c r="F810" s="12" t="s">
        <v>2324</v>
      </c>
      <c r="G810" s="12" t="s">
        <v>2325</v>
      </c>
      <c r="H810" s="12" t="s">
        <v>27</v>
      </c>
      <c r="I810" s="7"/>
      <c r="J810" s="7"/>
      <c r="K810" s="22" t="s">
        <v>3097</v>
      </c>
      <c r="L810" s="7" t="s">
        <v>2333</v>
      </c>
      <c r="M810" s="10" t="s">
        <v>226</v>
      </c>
      <c r="N810" s="13" t="s">
        <v>2477</v>
      </c>
      <c r="O810" s="13" t="s">
        <v>2334</v>
      </c>
      <c r="P810" s="47" t="s">
        <v>3098</v>
      </c>
      <c r="Q810" s="13"/>
      <c r="R810" s="14" t="s">
        <v>2329</v>
      </c>
      <c r="S810" s="15" t="s">
        <v>3099</v>
      </c>
      <c r="T810" s="16">
        <v>37970</v>
      </c>
    </row>
    <row r="811" spans="1:20" ht="45" hidden="1" customHeight="1" x14ac:dyDescent="0.2">
      <c r="A811" s="13">
        <v>7024</v>
      </c>
      <c r="B811" s="10" t="s">
        <v>7712</v>
      </c>
      <c r="C811" s="115">
        <v>718028000</v>
      </c>
      <c r="D811" s="7" t="s">
        <v>55</v>
      </c>
      <c r="E811" s="7" t="s">
        <v>2332</v>
      </c>
      <c r="F811" s="12" t="s">
        <v>2324</v>
      </c>
      <c r="G811" s="12" t="s">
        <v>2325</v>
      </c>
      <c r="H811" s="12" t="s">
        <v>27</v>
      </c>
      <c r="I811" s="7"/>
      <c r="J811" s="7"/>
      <c r="K811" s="7" t="s">
        <v>7713</v>
      </c>
      <c r="L811" s="97" t="s">
        <v>7714</v>
      </c>
      <c r="M811" s="10" t="s">
        <v>31</v>
      </c>
      <c r="N811" s="13" t="s">
        <v>5972</v>
      </c>
      <c r="O811" s="13"/>
      <c r="P811" s="14" t="s">
        <v>7715</v>
      </c>
      <c r="Q811" s="13"/>
      <c r="R811" s="14" t="s">
        <v>2329</v>
      </c>
      <c r="S811" s="14" t="s">
        <v>7716</v>
      </c>
      <c r="T811" s="16">
        <v>37970</v>
      </c>
    </row>
    <row r="812" spans="1:20" ht="45" hidden="1" customHeight="1" x14ac:dyDescent="0.2">
      <c r="A812" s="13">
        <v>6690</v>
      </c>
      <c r="B812" s="10" t="s">
        <v>2335</v>
      </c>
      <c r="C812" s="115">
        <v>703553001</v>
      </c>
      <c r="D812" s="7" t="s">
        <v>55</v>
      </c>
      <c r="E812" s="7" t="s">
        <v>2332</v>
      </c>
      <c r="F812" s="12" t="s">
        <v>2324</v>
      </c>
      <c r="G812" s="12" t="s">
        <v>2336</v>
      </c>
      <c r="H812" s="7" t="s">
        <v>27</v>
      </c>
      <c r="I812" s="7"/>
      <c r="J812" s="7"/>
      <c r="K812" s="7" t="s">
        <v>2337</v>
      </c>
      <c r="L812" s="7" t="s">
        <v>2856</v>
      </c>
      <c r="M812" s="10" t="s">
        <v>2458</v>
      </c>
      <c r="N812" s="13" t="s">
        <v>398</v>
      </c>
      <c r="O812" s="13" t="s">
        <v>2338</v>
      </c>
      <c r="P812" s="14"/>
      <c r="Q812" s="13" t="s">
        <v>2857</v>
      </c>
      <c r="R812" s="14" t="s">
        <v>2329</v>
      </c>
      <c r="S812" s="14" t="s">
        <v>2858</v>
      </c>
      <c r="T812" s="16">
        <v>37970</v>
      </c>
    </row>
    <row r="813" spans="1:20" ht="45" hidden="1" customHeight="1" x14ac:dyDescent="0.2">
      <c r="A813" s="13">
        <v>6350</v>
      </c>
      <c r="B813" s="10" t="s">
        <v>2339</v>
      </c>
      <c r="C813" s="115">
        <v>817325009</v>
      </c>
      <c r="D813" s="7" t="s">
        <v>56</v>
      </c>
      <c r="E813" s="7" t="s">
        <v>2340</v>
      </c>
      <c r="F813" s="12" t="s">
        <v>26</v>
      </c>
      <c r="G813" s="12" t="s">
        <v>58</v>
      </c>
      <c r="H813" s="12" t="s">
        <v>27</v>
      </c>
      <c r="I813" s="7"/>
      <c r="J813" s="7"/>
      <c r="K813" s="7" t="s">
        <v>2697</v>
      </c>
      <c r="L813" s="7" t="s">
        <v>2695</v>
      </c>
      <c r="M813" s="10" t="s">
        <v>32</v>
      </c>
      <c r="N813" s="13" t="s">
        <v>583</v>
      </c>
      <c r="O813" s="13" t="s">
        <v>2694</v>
      </c>
      <c r="P813" s="14" t="s">
        <v>2696</v>
      </c>
      <c r="Q813" s="13"/>
      <c r="R813" s="14">
        <v>93910</v>
      </c>
      <c r="S813" s="7" t="s">
        <v>2693</v>
      </c>
      <c r="T813" s="16">
        <v>37970</v>
      </c>
    </row>
    <row r="814" spans="1:20" ht="45" hidden="1" customHeight="1" x14ac:dyDescent="0.2">
      <c r="A814" s="13">
        <v>5850</v>
      </c>
      <c r="B814" s="10" t="s">
        <v>2341</v>
      </c>
      <c r="C814" s="115">
        <v>700270009</v>
      </c>
      <c r="D814" s="7" t="s">
        <v>2342</v>
      </c>
      <c r="E814" s="7" t="s">
        <v>2343</v>
      </c>
      <c r="F814" s="12" t="s">
        <v>2344</v>
      </c>
      <c r="G814" s="12" t="s">
        <v>2055</v>
      </c>
      <c r="H814" s="12" t="s">
        <v>27</v>
      </c>
      <c r="I814" s="7"/>
      <c r="J814" s="7"/>
      <c r="K814" s="7" t="s">
        <v>2819</v>
      </c>
      <c r="L814" s="7" t="s">
        <v>2345</v>
      </c>
      <c r="M814" s="10" t="s">
        <v>31</v>
      </c>
      <c r="N814" s="13" t="s">
        <v>28</v>
      </c>
      <c r="O814" s="13" t="s">
        <v>2346</v>
      </c>
      <c r="P814" s="14"/>
      <c r="Q814" s="13"/>
      <c r="R814" s="14" t="s">
        <v>2347</v>
      </c>
      <c r="S814" s="14" t="s">
        <v>2624</v>
      </c>
      <c r="T814" s="16">
        <v>37970</v>
      </c>
    </row>
    <row r="815" spans="1:20" ht="45" hidden="1" customHeight="1" x14ac:dyDescent="0.2">
      <c r="A815" s="13">
        <v>6904</v>
      </c>
      <c r="B815" s="10" t="s">
        <v>7717</v>
      </c>
      <c r="C815" s="115">
        <v>700414000</v>
      </c>
      <c r="D815" s="7" t="s">
        <v>114</v>
      </c>
      <c r="E815" s="7" t="s">
        <v>57</v>
      </c>
      <c r="F815" s="12" t="s">
        <v>592</v>
      </c>
      <c r="G815" s="12" t="s">
        <v>2348</v>
      </c>
      <c r="H815" s="12" t="s">
        <v>27</v>
      </c>
      <c r="I815" s="7"/>
      <c r="J815" s="7"/>
      <c r="K815" s="7" t="s">
        <v>7718</v>
      </c>
      <c r="L815" s="7" t="s">
        <v>7719</v>
      </c>
      <c r="M815" s="10" t="s">
        <v>31</v>
      </c>
      <c r="N815" s="13" t="s">
        <v>7321</v>
      </c>
      <c r="O815" s="13" t="s">
        <v>7720</v>
      </c>
      <c r="P815" s="14" t="s">
        <v>7721</v>
      </c>
      <c r="Q815" s="13"/>
      <c r="R815" s="14" t="s">
        <v>99</v>
      </c>
      <c r="S815" s="14" t="s">
        <v>7722</v>
      </c>
      <c r="T815" s="16">
        <v>37970</v>
      </c>
    </row>
    <row r="816" spans="1:20" ht="45" hidden="1" customHeight="1" x14ac:dyDescent="0.2">
      <c r="A816" s="13">
        <v>6974</v>
      </c>
      <c r="B816" s="10" t="s">
        <v>2349</v>
      </c>
      <c r="C816" s="115">
        <v>605060005</v>
      </c>
      <c r="D816" s="7" t="s">
        <v>55</v>
      </c>
      <c r="E816" s="7" t="s">
        <v>2350</v>
      </c>
      <c r="F816" s="12" t="s">
        <v>2324</v>
      </c>
      <c r="G816" s="12" t="s">
        <v>2351</v>
      </c>
      <c r="H816" s="12" t="s">
        <v>27</v>
      </c>
      <c r="I816" s="7"/>
      <c r="J816" s="7"/>
      <c r="K816" s="7" t="s">
        <v>2352</v>
      </c>
      <c r="L816" s="7" t="s">
        <v>2353</v>
      </c>
      <c r="M816" s="10" t="s">
        <v>31</v>
      </c>
      <c r="N816" s="13" t="s">
        <v>271</v>
      </c>
      <c r="O816" s="13" t="s">
        <v>2564</v>
      </c>
      <c r="P816" s="14" t="s">
        <v>2565</v>
      </c>
      <c r="Q816" s="13"/>
      <c r="R816" s="14" t="s">
        <v>2354</v>
      </c>
      <c r="S816" s="14" t="s">
        <v>222</v>
      </c>
      <c r="T816" s="16">
        <v>37970</v>
      </c>
    </row>
    <row r="817" spans="1:20" ht="45" hidden="1" customHeight="1" x14ac:dyDescent="0.2">
      <c r="A817" s="13">
        <v>7107</v>
      </c>
      <c r="B817" s="10" t="s">
        <v>7723</v>
      </c>
      <c r="C817" s="115">
        <v>816989000</v>
      </c>
      <c r="D817" s="7" t="s">
        <v>7724</v>
      </c>
      <c r="E817" s="7" t="s">
        <v>7725</v>
      </c>
      <c r="F817" s="12" t="s">
        <v>7726</v>
      </c>
      <c r="G817" s="12" t="s">
        <v>7727</v>
      </c>
      <c r="H817" s="12" t="s">
        <v>27</v>
      </c>
      <c r="I817" s="7"/>
      <c r="J817" s="7"/>
      <c r="K817" s="7" t="s">
        <v>7728</v>
      </c>
      <c r="L817" s="7" t="s">
        <v>7729</v>
      </c>
      <c r="M817" s="10" t="s">
        <v>31</v>
      </c>
      <c r="N817" s="13" t="s">
        <v>271</v>
      </c>
      <c r="O817" s="13"/>
      <c r="P817" s="14"/>
      <c r="Q817" s="13"/>
      <c r="R817" s="14">
        <v>93105</v>
      </c>
      <c r="S817" s="14" t="s">
        <v>7730</v>
      </c>
      <c r="T817" s="16">
        <v>37970</v>
      </c>
    </row>
    <row r="818" spans="1:20" ht="45" hidden="1" customHeight="1" x14ac:dyDescent="0.2">
      <c r="A818" s="13">
        <v>6877</v>
      </c>
      <c r="B818" s="10" t="s">
        <v>7731</v>
      </c>
      <c r="C818" s="115">
        <v>821589088</v>
      </c>
      <c r="D818" s="7" t="s">
        <v>56</v>
      </c>
      <c r="E818" s="7" t="s">
        <v>7732</v>
      </c>
      <c r="F818" s="12" t="s">
        <v>26</v>
      </c>
      <c r="G818" s="12" t="s">
        <v>58</v>
      </c>
      <c r="H818" s="12" t="s">
        <v>27</v>
      </c>
      <c r="I818" s="7"/>
      <c r="J818" s="7"/>
      <c r="K818" s="7" t="s">
        <v>7733</v>
      </c>
      <c r="L818" s="7" t="s">
        <v>7734</v>
      </c>
      <c r="M818" s="10" t="s">
        <v>32</v>
      </c>
      <c r="N818" s="13" t="s">
        <v>2237</v>
      </c>
      <c r="O818" s="13"/>
      <c r="P818" s="14"/>
      <c r="Q818" s="13"/>
      <c r="R818" s="14" t="s">
        <v>7735</v>
      </c>
      <c r="S818" s="98" t="s">
        <v>7736</v>
      </c>
      <c r="T818" s="16">
        <v>37970</v>
      </c>
    </row>
    <row r="819" spans="1:20" ht="45" hidden="1" customHeight="1" x14ac:dyDescent="0.2">
      <c r="A819" s="13">
        <v>6863</v>
      </c>
      <c r="B819" s="10" t="s">
        <v>7737</v>
      </c>
      <c r="C819" s="115">
        <v>651078105</v>
      </c>
      <c r="D819" s="7" t="s">
        <v>56</v>
      </c>
      <c r="E819" s="7" t="s">
        <v>7732</v>
      </c>
      <c r="F819" s="12" t="s">
        <v>26</v>
      </c>
      <c r="G819" s="12" t="s">
        <v>58</v>
      </c>
      <c r="H819" s="12" t="s">
        <v>27</v>
      </c>
      <c r="I819" s="7"/>
      <c r="J819" s="7"/>
      <c r="K819" s="7" t="s">
        <v>7738</v>
      </c>
      <c r="L819" s="7" t="s">
        <v>7739</v>
      </c>
      <c r="M819" s="10" t="s">
        <v>2457</v>
      </c>
      <c r="N819" s="13" t="s">
        <v>7740</v>
      </c>
      <c r="O819" s="13"/>
      <c r="P819" s="14"/>
      <c r="Q819" s="13"/>
      <c r="R819" s="14">
        <v>93910</v>
      </c>
      <c r="S819" s="14" t="s">
        <v>7741</v>
      </c>
      <c r="T819" s="16">
        <v>37970</v>
      </c>
    </row>
    <row r="820" spans="1:20" ht="45" hidden="1" customHeight="1" x14ac:dyDescent="0.2">
      <c r="A820" s="13">
        <v>3846</v>
      </c>
      <c r="B820" s="10" t="s">
        <v>2355</v>
      </c>
      <c r="C820" s="115">
        <v>800665612</v>
      </c>
      <c r="D820" s="7" t="s">
        <v>1898</v>
      </c>
      <c r="E820" s="7" t="s">
        <v>2356</v>
      </c>
      <c r="F820" s="12" t="s">
        <v>2357</v>
      </c>
      <c r="G820" s="12" t="s">
        <v>2357</v>
      </c>
      <c r="H820" s="12" t="s">
        <v>27</v>
      </c>
      <c r="I820" s="7"/>
      <c r="J820" s="7"/>
      <c r="K820" s="7" t="s">
        <v>2358</v>
      </c>
      <c r="L820" s="7" t="s">
        <v>2359</v>
      </c>
      <c r="M820" s="10" t="s">
        <v>133</v>
      </c>
      <c r="N820" s="13" t="s">
        <v>599</v>
      </c>
      <c r="O820" s="13" t="s">
        <v>2360</v>
      </c>
      <c r="P820" s="14"/>
      <c r="Q820" s="13"/>
      <c r="R820" s="14" t="s">
        <v>99</v>
      </c>
      <c r="S820" s="14" t="s">
        <v>2361</v>
      </c>
      <c r="T820" s="16">
        <v>37970</v>
      </c>
    </row>
    <row r="821" spans="1:20" ht="45" hidden="1" customHeight="1" x14ac:dyDescent="0.2">
      <c r="A821" s="13">
        <v>6520</v>
      </c>
      <c r="B821" s="10" t="s">
        <v>7742</v>
      </c>
      <c r="C821" s="115">
        <v>702209048</v>
      </c>
      <c r="D821" s="7" t="s">
        <v>56</v>
      </c>
      <c r="E821" s="7" t="s">
        <v>7743</v>
      </c>
      <c r="F821" s="12" t="s">
        <v>26</v>
      </c>
      <c r="G821" s="12" t="s">
        <v>2362</v>
      </c>
      <c r="H821" s="12" t="s">
        <v>27</v>
      </c>
      <c r="I821" s="7"/>
      <c r="J821" s="7"/>
      <c r="K821" s="7" t="s">
        <v>7744</v>
      </c>
      <c r="L821" s="7" t="s">
        <v>7745</v>
      </c>
      <c r="M821" s="10" t="s">
        <v>2454</v>
      </c>
      <c r="N821" s="13" t="s">
        <v>494</v>
      </c>
      <c r="O821" s="13"/>
      <c r="P821" s="14"/>
      <c r="Q821" s="13"/>
      <c r="R821" s="14" t="s">
        <v>112</v>
      </c>
      <c r="S821" s="14" t="s">
        <v>7746</v>
      </c>
      <c r="T821" s="16">
        <v>37970</v>
      </c>
    </row>
    <row r="822" spans="1:20" ht="45" hidden="1" customHeight="1" x14ac:dyDescent="0.2">
      <c r="A822" s="13">
        <v>6942</v>
      </c>
      <c r="B822" s="10" t="s">
        <v>7747</v>
      </c>
      <c r="C822" s="115">
        <v>732639004</v>
      </c>
      <c r="D822" s="7" t="s">
        <v>56</v>
      </c>
      <c r="E822" s="7" t="s">
        <v>7748</v>
      </c>
      <c r="F822" s="12" t="s">
        <v>592</v>
      </c>
      <c r="G822" s="12" t="s">
        <v>2362</v>
      </c>
      <c r="H822" s="12" t="s">
        <v>27</v>
      </c>
      <c r="I822" s="7"/>
      <c r="J822" s="7"/>
      <c r="K822" s="7" t="s">
        <v>7749</v>
      </c>
      <c r="L822" s="7" t="s">
        <v>7750</v>
      </c>
      <c r="M822" s="10" t="s">
        <v>32</v>
      </c>
      <c r="N822" s="13" t="s">
        <v>7751</v>
      </c>
      <c r="O822" s="13"/>
      <c r="P822" s="14"/>
      <c r="Q822" s="13"/>
      <c r="R822" s="14" t="s">
        <v>99</v>
      </c>
      <c r="S822" s="14" t="s">
        <v>7752</v>
      </c>
      <c r="T822" s="16">
        <v>37970</v>
      </c>
    </row>
    <row r="823" spans="1:20" ht="45" hidden="1" customHeight="1" x14ac:dyDescent="0.2">
      <c r="A823" s="13">
        <v>7413</v>
      </c>
      <c r="B823" s="10" t="s">
        <v>7753</v>
      </c>
      <c r="C823" s="115">
        <v>733785004</v>
      </c>
      <c r="D823" s="7" t="s">
        <v>56</v>
      </c>
      <c r="E823" s="7" t="s">
        <v>7754</v>
      </c>
      <c r="F823" s="12" t="s">
        <v>26</v>
      </c>
      <c r="G823" s="12" t="s">
        <v>2362</v>
      </c>
      <c r="H823" s="12" t="s">
        <v>27</v>
      </c>
      <c r="I823" s="7"/>
      <c r="J823" s="7"/>
      <c r="K823" s="7" t="s">
        <v>7755</v>
      </c>
      <c r="L823" s="7" t="s">
        <v>7756</v>
      </c>
      <c r="M823" s="10" t="s">
        <v>2452</v>
      </c>
      <c r="N823" s="13" t="s">
        <v>598</v>
      </c>
      <c r="O823" s="13"/>
      <c r="P823" s="14"/>
      <c r="Q823" s="13"/>
      <c r="R823" s="14">
        <v>93910</v>
      </c>
      <c r="S823" s="14" t="s">
        <v>7757</v>
      </c>
      <c r="T823" s="16">
        <v>40016</v>
      </c>
    </row>
    <row r="824" spans="1:20" ht="45" hidden="1" customHeight="1" x14ac:dyDescent="0.2">
      <c r="A824" s="13">
        <v>6945</v>
      </c>
      <c r="B824" s="10" t="s">
        <v>2363</v>
      </c>
      <c r="C824" s="115">
        <v>653716907</v>
      </c>
      <c r="D824" s="7" t="s">
        <v>2364</v>
      </c>
      <c r="E824" s="7" t="s">
        <v>57</v>
      </c>
      <c r="F824" s="12" t="s">
        <v>592</v>
      </c>
      <c r="G824" s="12" t="s">
        <v>2348</v>
      </c>
      <c r="H824" s="12" t="s">
        <v>27</v>
      </c>
      <c r="I824" s="7"/>
      <c r="J824" s="7"/>
      <c r="K824" s="7" t="s">
        <v>2365</v>
      </c>
      <c r="L824" s="7" t="s">
        <v>2366</v>
      </c>
      <c r="M824" s="10" t="s">
        <v>226</v>
      </c>
      <c r="N824" s="13" t="s">
        <v>1658</v>
      </c>
      <c r="O824" s="13" t="s">
        <v>2367</v>
      </c>
      <c r="P824" s="14"/>
      <c r="Q824" s="13"/>
      <c r="R824" s="14" t="s">
        <v>99</v>
      </c>
      <c r="S824" s="14" t="s">
        <v>2368</v>
      </c>
      <c r="T824" s="16">
        <v>37970</v>
      </c>
    </row>
    <row r="825" spans="1:20" ht="45" hidden="1" customHeight="1" x14ac:dyDescent="0.2">
      <c r="A825" s="13">
        <v>7304</v>
      </c>
      <c r="B825" s="10" t="s">
        <v>7758</v>
      </c>
      <c r="C825" s="115">
        <v>747474001</v>
      </c>
      <c r="D825" s="7" t="s">
        <v>56</v>
      </c>
      <c r="E825" s="7" t="s">
        <v>7759</v>
      </c>
      <c r="F825" s="12" t="s">
        <v>592</v>
      </c>
      <c r="G825" s="12" t="s">
        <v>2362</v>
      </c>
      <c r="H825" s="12" t="s">
        <v>27</v>
      </c>
      <c r="I825" s="7"/>
      <c r="J825" s="7"/>
      <c r="K825" s="7" t="s">
        <v>7760</v>
      </c>
      <c r="L825" s="7" t="s">
        <v>7761</v>
      </c>
      <c r="M825" s="10" t="s">
        <v>2452</v>
      </c>
      <c r="N825" s="13" t="s">
        <v>7762</v>
      </c>
      <c r="O825" s="13"/>
      <c r="P825" s="14"/>
      <c r="Q825" s="13"/>
      <c r="R825" s="14" t="s">
        <v>99</v>
      </c>
      <c r="S825" s="14" t="s">
        <v>7763</v>
      </c>
      <c r="T825" s="16">
        <v>38768</v>
      </c>
    </row>
    <row r="826" spans="1:20" ht="45" hidden="1" customHeight="1" x14ac:dyDescent="0.2">
      <c r="A826" s="13">
        <v>6946</v>
      </c>
      <c r="B826" s="10" t="s">
        <v>7764</v>
      </c>
      <c r="C826" s="115">
        <v>725861001</v>
      </c>
      <c r="D826" s="7" t="s">
        <v>56</v>
      </c>
      <c r="E826" s="7" t="s">
        <v>57</v>
      </c>
      <c r="F826" s="12" t="s">
        <v>592</v>
      </c>
      <c r="G826" s="12" t="s">
        <v>7765</v>
      </c>
      <c r="H826" s="12" t="s">
        <v>27</v>
      </c>
      <c r="I826" s="7"/>
      <c r="J826" s="7"/>
      <c r="K826" s="7" t="s">
        <v>7766</v>
      </c>
      <c r="L826" s="7" t="s">
        <v>7767</v>
      </c>
      <c r="M826" s="10" t="s">
        <v>226</v>
      </c>
      <c r="N826" s="13" t="s">
        <v>1658</v>
      </c>
      <c r="O826" s="13"/>
      <c r="P826" s="23" t="s">
        <v>7768</v>
      </c>
      <c r="Q826" s="13"/>
      <c r="R826" s="14">
        <v>93910</v>
      </c>
      <c r="S826" s="14" t="s">
        <v>7769</v>
      </c>
      <c r="T826" s="16">
        <v>37970</v>
      </c>
    </row>
    <row r="827" spans="1:20" ht="45" hidden="1" customHeight="1" x14ac:dyDescent="0.2">
      <c r="A827" s="13">
        <v>6790</v>
      </c>
      <c r="B827" s="10" t="s">
        <v>7770</v>
      </c>
      <c r="C827" s="115" t="s">
        <v>8046</v>
      </c>
      <c r="D827" s="7" t="s">
        <v>56</v>
      </c>
      <c r="E827" s="7" t="s">
        <v>7771</v>
      </c>
      <c r="F827" s="12" t="s">
        <v>26</v>
      </c>
      <c r="G827" s="12" t="s">
        <v>2362</v>
      </c>
      <c r="H827" s="12" t="s">
        <v>27</v>
      </c>
      <c r="I827" s="7"/>
      <c r="J827" s="7"/>
      <c r="K827" s="7" t="s">
        <v>7772</v>
      </c>
      <c r="L827" s="7" t="s">
        <v>7773</v>
      </c>
      <c r="M827" s="10" t="s">
        <v>2452</v>
      </c>
      <c r="N827" s="13" t="s">
        <v>7774</v>
      </c>
      <c r="O827" s="13"/>
      <c r="P827" s="14"/>
      <c r="Q827" s="13"/>
      <c r="R827" s="14" t="s">
        <v>112</v>
      </c>
      <c r="S827" s="14" t="s">
        <v>7775</v>
      </c>
      <c r="T827" s="16">
        <v>37667</v>
      </c>
    </row>
    <row r="828" spans="1:20" ht="45" hidden="1" customHeight="1" x14ac:dyDescent="0.2">
      <c r="A828" s="13">
        <v>6941</v>
      </c>
      <c r="B828" s="10" t="s">
        <v>7776</v>
      </c>
      <c r="C828" s="115">
        <v>732361006</v>
      </c>
      <c r="D828" s="7" t="s">
        <v>56</v>
      </c>
      <c r="E828" s="7" t="s">
        <v>7777</v>
      </c>
      <c r="F828" s="12" t="s">
        <v>26</v>
      </c>
      <c r="G828" s="12" t="s">
        <v>2362</v>
      </c>
      <c r="H828" s="12" t="s">
        <v>27</v>
      </c>
      <c r="I828" s="7"/>
      <c r="J828" s="7"/>
      <c r="K828" s="7" t="s">
        <v>7778</v>
      </c>
      <c r="L828" s="7" t="s">
        <v>7779</v>
      </c>
      <c r="M828" s="10" t="s">
        <v>32</v>
      </c>
      <c r="N828" s="13" t="s">
        <v>1342</v>
      </c>
      <c r="O828" s="13"/>
      <c r="P828" s="14"/>
      <c r="Q828" s="13"/>
      <c r="R828" s="14">
        <v>93910</v>
      </c>
      <c r="S828" s="14" t="s">
        <v>7780</v>
      </c>
      <c r="T828" s="16">
        <v>37970</v>
      </c>
    </row>
    <row r="829" spans="1:20" ht="45" hidden="1" customHeight="1" x14ac:dyDescent="0.2">
      <c r="A829" s="13">
        <v>6901</v>
      </c>
      <c r="B829" s="10" t="s">
        <v>7781</v>
      </c>
      <c r="C829" s="115">
        <v>707155000</v>
      </c>
      <c r="D829" s="7" t="s">
        <v>56</v>
      </c>
      <c r="E829" s="7" t="s">
        <v>7782</v>
      </c>
      <c r="F829" s="12" t="s">
        <v>7783</v>
      </c>
      <c r="G829" s="12" t="s">
        <v>2362</v>
      </c>
      <c r="H829" s="12" t="s">
        <v>27</v>
      </c>
      <c r="I829" s="7"/>
      <c r="J829" s="7"/>
      <c r="K829" s="7" t="s">
        <v>7784</v>
      </c>
      <c r="L829" s="7" t="s">
        <v>7785</v>
      </c>
      <c r="M829" s="10" t="s">
        <v>2452</v>
      </c>
      <c r="N829" s="13" t="s">
        <v>598</v>
      </c>
      <c r="O829" s="13"/>
      <c r="P829" s="14"/>
      <c r="Q829" s="13"/>
      <c r="R829" s="14">
        <v>93910</v>
      </c>
      <c r="S829" s="14" t="s">
        <v>7786</v>
      </c>
      <c r="T829" s="16">
        <v>37970</v>
      </c>
    </row>
    <row r="830" spans="1:20" ht="45" hidden="1" customHeight="1" x14ac:dyDescent="0.2">
      <c r="A830" s="13">
        <v>6800</v>
      </c>
      <c r="B830" s="10" t="s">
        <v>7787</v>
      </c>
      <c r="C830" s="115">
        <v>729274003</v>
      </c>
      <c r="D830" s="7" t="s">
        <v>56</v>
      </c>
      <c r="E830" s="7" t="s">
        <v>7788</v>
      </c>
      <c r="F830" s="12" t="s">
        <v>26</v>
      </c>
      <c r="G830" s="12" t="s">
        <v>2362</v>
      </c>
      <c r="H830" s="12" t="s">
        <v>27</v>
      </c>
      <c r="I830" s="7"/>
      <c r="J830" s="7"/>
      <c r="K830" s="7" t="s">
        <v>7789</v>
      </c>
      <c r="L830" s="7" t="s">
        <v>7790</v>
      </c>
      <c r="M830" s="10" t="s">
        <v>32</v>
      </c>
      <c r="N830" s="13" t="s">
        <v>1047</v>
      </c>
      <c r="O830" s="13" t="s">
        <v>7791</v>
      </c>
      <c r="P830" s="14"/>
      <c r="Q830" s="13"/>
      <c r="R830" s="14" t="s">
        <v>151</v>
      </c>
      <c r="S830" s="14" t="s">
        <v>7792</v>
      </c>
      <c r="T830" s="16">
        <v>37970</v>
      </c>
    </row>
    <row r="831" spans="1:20" ht="45" hidden="1" customHeight="1" x14ac:dyDescent="0.2">
      <c r="A831" s="13">
        <v>6940</v>
      </c>
      <c r="B831" s="10" t="s">
        <v>7793</v>
      </c>
      <c r="C831" s="115">
        <v>731959005</v>
      </c>
      <c r="D831" s="7" t="s">
        <v>56</v>
      </c>
      <c r="E831" s="7" t="s">
        <v>57</v>
      </c>
      <c r="F831" s="12" t="s">
        <v>26</v>
      </c>
      <c r="G831" s="12" t="s">
        <v>2362</v>
      </c>
      <c r="H831" s="12" t="s">
        <v>27</v>
      </c>
      <c r="I831" s="7"/>
      <c r="J831" s="7"/>
      <c r="K831" s="7" t="s">
        <v>7794</v>
      </c>
      <c r="L831" s="7" t="s">
        <v>7795</v>
      </c>
      <c r="M831" s="10" t="s">
        <v>32</v>
      </c>
      <c r="N831" s="13" t="s">
        <v>1737</v>
      </c>
      <c r="O831" s="13" t="s">
        <v>7796</v>
      </c>
      <c r="P831" s="14"/>
      <c r="Q831" s="13"/>
      <c r="R831" s="14" t="s">
        <v>112</v>
      </c>
      <c r="S831" s="14" t="s">
        <v>7797</v>
      </c>
      <c r="T831" s="16">
        <v>37970</v>
      </c>
    </row>
    <row r="832" spans="1:20" ht="45" hidden="1" customHeight="1" x14ac:dyDescent="0.2">
      <c r="A832" s="13">
        <v>6550</v>
      </c>
      <c r="B832" s="10" t="s">
        <v>7798</v>
      </c>
      <c r="C832" s="115">
        <v>800665264</v>
      </c>
      <c r="D832" s="7" t="s">
        <v>56</v>
      </c>
      <c r="E832" s="7" t="s">
        <v>7799</v>
      </c>
      <c r="F832" s="12" t="s">
        <v>26</v>
      </c>
      <c r="G832" s="12" t="s">
        <v>2362</v>
      </c>
      <c r="H832" s="12" t="s">
        <v>27</v>
      </c>
      <c r="I832" s="7"/>
      <c r="J832" s="7"/>
      <c r="K832" s="7" t="s">
        <v>7800</v>
      </c>
      <c r="L832" s="7" t="s">
        <v>7801</v>
      </c>
      <c r="M832" s="10" t="s">
        <v>133</v>
      </c>
      <c r="N832" s="13" t="s">
        <v>1269</v>
      </c>
      <c r="O832" s="13"/>
      <c r="P832" s="14"/>
      <c r="Q832" s="13"/>
      <c r="R832" s="14" t="s">
        <v>7802</v>
      </c>
      <c r="S832" s="14" t="s">
        <v>7803</v>
      </c>
      <c r="T832" s="16">
        <v>37970</v>
      </c>
    </row>
    <row r="833" spans="1:20" ht="45" hidden="1" customHeight="1" x14ac:dyDescent="0.2">
      <c r="A833" s="13">
        <v>7023</v>
      </c>
      <c r="B833" s="10" t="s">
        <v>7804</v>
      </c>
      <c r="C833" s="115">
        <v>700555097</v>
      </c>
      <c r="D833" s="7" t="s">
        <v>56</v>
      </c>
      <c r="E833" s="7" t="s">
        <v>7805</v>
      </c>
      <c r="F833" s="12" t="s">
        <v>26</v>
      </c>
      <c r="G833" s="12" t="s">
        <v>2362</v>
      </c>
      <c r="H833" s="12" t="s">
        <v>27</v>
      </c>
      <c r="I833" s="7"/>
      <c r="J833" s="7"/>
      <c r="K833" s="7" t="s">
        <v>7806</v>
      </c>
      <c r="L833" s="7" t="s">
        <v>7807</v>
      </c>
      <c r="M833" s="10" t="s">
        <v>2453</v>
      </c>
      <c r="N833" s="13" t="s">
        <v>34</v>
      </c>
      <c r="O833" s="13" t="s">
        <v>7808</v>
      </c>
      <c r="P833" s="14"/>
      <c r="Q833" s="13"/>
      <c r="R833" s="14">
        <v>93910</v>
      </c>
      <c r="S833" s="14" t="s">
        <v>7809</v>
      </c>
      <c r="T833" s="16">
        <v>37970</v>
      </c>
    </row>
    <row r="834" spans="1:20" ht="45" hidden="1" customHeight="1" x14ac:dyDescent="0.2">
      <c r="A834" s="13">
        <v>6650</v>
      </c>
      <c r="B834" s="10" t="s">
        <v>2369</v>
      </c>
      <c r="C834" s="115" t="s">
        <v>3368</v>
      </c>
      <c r="D834" s="7" t="s">
        <v>56</v>
      </c>
      <c r="E834" s="7" t="s">
        <v>2370</v>
      </c>
      <c r="F834" s="12" t="s">
        <v>26</v>
      </c>
      <c r="G834" s="12" t="s">
        <v>2362</v>
      </c>
      <c r="H834" s="12" t="s">
        <v>27</v>
      </c>
      <c r="I834" s="7"/>
      <c r="J834" s="7"/>
      <c r="K834" s="22" t="s">
        <v>3100</v>
      </c>
      <c r="L834" s="7" t="s">
        <v>2371</v>
      </c>
      <c r="M834" s="10" t="s">
        <v>133</v>
      </c>
      <c r="N834" s="13" t="s">
        <v>2372</v>
      </c>
      <c r="O834" s="13" t="s">
        <v>2907</v>
      </c>
      <c r="P834" s="23" t="s">
        <v>2908</v>
      </c>
      <c r="Q834" s="13"/>
      <c r="R834" s="14" t="s">
        <v>112</v>
      </c>
      <c r="S834" s="14" t="s">
        <v>2690</v>
      </c>
      <c r="T834" s="16">
        <v>37970</v>
      </c>
    </row>
    <row r="835" spans="1:20" ht="45" hidden="1" customHeight="1" x14ac:dyDescent="0.2">
      <c r="A835" s="13">
        <v>6879</v>
      </c>
      <c r="B835" s="10" t="s">
        <v>7810</v>
      </c>
      <c r="C835" s="115" t="s">
        <v>8047</v>
      </c>
      <c r="D835" s="7" t="s">
        <v>56</v>
      </c>
      <c r="E835" s="7" t="s">
        <v>7811</v>
      </c>
      <c r="F835" s="12" t="s">
        <v>7812</v>
      </c>
      <c r="G835" s="12" t="s">
        <v>2362</v>
      </c>
      <c r="H835" s="12" t="s">
        <v>27</v>
      </c>
      <c r="I835" s="7"/>
      <c r="J835" s="7"/>
      <c r="K835" s="7" t="s">
        <v>7813</v>
      </c>
      <c r="L835" s="7" t="s">
        <v>7814</v>
      </c>
      <c r="M835" s="10" t="s">
        <v>226</v>
      </c>
      <c r="N835" s="13" t="s">
        <v>7815</v>
      </c>
      <c r="O835" s="13" t="s">
        <v>7816</v>
      </c>
      <c r="P835" s="14"/>
      <c r="Q835" s="13"/>
      <c r="R835" s="14" t="s">
        <v>112</v>
      </c>
      <c r="S835" s="14" t="s">
        <v>7817</v>
      </c>
      <c r="T835" s="16">
        <v>37970</v>
      </c>
    </row>
    <row r="836" spans="1:20" ht="45" hidden="1" customHeight="1" x14ac:dyDescent="0.2">
      <c r="A836" s="113">
        <v>3848</v>
      </c>
      <c r="B836" s="10" t="s">
        <v>1897</v>
      </c>
      <c r="C836" s="115">
        <v>702085047</v>
      </c>
      <c r="D836" s="7" t="s">
        <v>1898</v>
      </c>
      <c r="E836" s="7" t="s">
        <v>57</v>
      </c>
      <c r="F836" s="12" t="s">
        <v>592</v>
      </c>
      <c r="G836" s="12" t="s">
        <v>1899</v>
      </c>
      <c r="H836" s="12" t="s">
        <v>27</v>
      </c>
      <c r="I836" s="7"/>
      <c r="J836" s="7"/>
      <c r="K836" s="7" t="s">
        <v>1900</v>
      </c>
      <c r="L836" s="7" t="s">
        <v>2688</v>
      </c>
      <c r="M836" s="10" t="s">
        <v>2452</v>
      </c>
      <c r="N836" s="13" t="s">
        <v>2086</v>
      </c>
      <c r="O836" s="13" t="s">
        <v>2687</v>
      </c>
      <c r="P836" s="23" t="s">
        <v>2689</v>
      </c>
      <c r="Q836" s="13"/>
      <c r="R836" s="14" t="s">
        <v>99</v>
      </c>
      <c r="S836" s="14" t="s">
        <v>2690</v>
      </c>
      <c r="T836" s="16">
        <v>37970</v>
      </c>
    </row>
    <row r="837" spans="1:20" ht="45" hidden="1" customHeight="1" x14ac:dyDescent="0.2">
      <c r="A837" s="13">
        <v>6923</v>
      </c>
      <c r="B837" s="10" t="s">
        <v>7818</v>
      </c>
      <c r="C837" s="115">
        <v>704380208</v>
      </c>
      <c r="D837" s="7" t="s">
        <v>56</v>
      </c>
      <c r="E837" s="7" t="s">
        <v>7819</v>
      </c>
      <c r="F837" s="12" t="s">
        <v>26</v>
      </c>
      <c r="G837" s="12" t="s">
        <v>2362</v>
      </c>
      <c r="H837" s="12" t="s">
        <v>27</v>
      </c>
      <c r="I837" s="7"/>
      <c r="J837" s="7"/>
      <c r="K837" s="7" t="s">
        <v>7820</v>
      </c>
      <c r="L837" s="7" t="s">
        <v>7821</v>
      </c>
      <c r="M837" s="10" t="s">
        <v>133</v>
      </c>
      <c r="N837" s="13" t="s">
        <v>7822</v>
      </c>
      <c r="O837" s="13"/>
      <c r="P837" s="14"/>
      <c r="Q837" s="13"/>
      <c r="R837" s="14" t="s">
        <v>112</v>
      </c>
      <c r="S837" s="14" t="s">
        <v>7823</v>
      </c>
      <c r="T837" s="16">
        <v>37970</v>
      </c>
    </row>
    <row r="838" spans="1:20" ht="45" hidden="1" customHeight="1" x14ac:dyDescent="0.2">
      <c r="A838" s="13">
        <v>7008</v>
      </c>
      <c r="B838" s="10" t="s">
        <v>7824</v>
      </c>
      <c r="C838" s="115">
        <v>702872707</v>
      </c>
      <c r="D838" s="7" t="s">
        <v>56</v>
      </c>
      <c r="E838" s="7" t="s">
        <v>7732</v>
      </c>
      <c r="F838" s="12" t="s">
        <v>26</v>
      </c>
      <c r="G838" s="12" t="s">
        <v>58</v>
      </c>
      <c r="H838" s="12" t="s">
        <v>27</v>
      </c>
      <c r="I838" s="7"/>
      <c r="J838" s="7"/>
      <c r="K838" s="7" t="s">
        <v>7825</v>
      </c>
      <c r="L838" s="7" t="s">
        <v>7826</v>
      </c>
      <c r="M838" s="10" t="s">
        <v>31</v>
      </c>
      <c r="N838" s="13" t="s">
        <v>7827</v>
      </c>
      <c r="O838" s="13" t="s">
        <v>7828</v>
      </c>
      <c r="P838" s="14"/>
      <c r="Q838" s="13"/>
      <c r="R838" s="14" t="s">
        <v>151</v>
      </c>
      <c r="S838" s="14" t="s">
        <v>7829</v>
      </c>
      <c r="T838" s="16">
        <v>37970</v>
      </c>
    </row>
    <row r="839" spans="1:20" ht="45" hidden="1" customHeight="1" x14ac:dyDescent="0.2">
      <c r="A839" s="13">
        <v>6840</v>
      </c>
      <c r="B839" s="10" t="s">
        <v>7830</v>
      </c>
      <c r="C839" s="115">
        <v>815133048</v>
      </c>
      <c r="D839" s="7" t="s">
        <v>56</v>
      </c>
      <c r="E839" s="7" t="s">
        <v>57</v>
      </c>
      <c r="F839" s="12" t="s">
        <v>26</v>
      </c>
      <c r="G839" s="12" t="s">
        <v>2362</v>
      </c>
      <c r="H839" s="12" t="s">
        <v>27</v>
      </c>
      <c r="I839" s="7"/>
      <c r="J839" s="7"/>
      <c r="K839" s="7" t="s">
        <v>7831</v>
      </c>
      <c r="L839" s="7" t="s">
        <v>7832</v>
      </c>
      <c r="M839" s="10" t="s">
        <v>2457</v>
      </c>
      <c r="N839" s="13" t="s">
        <v>1879</v>
      </c>
      <c r="O839" s="13" t="s">
        <v>7833</v>
      </c>
      <c r="P839" s="14"/>
      <c r="Q839" s="13"/>
      <c r="R839" s="14">
        <v>93910</v>
      </c>
      <c r="S839" s="14" t="s">
        <v>7780</v>
      </c>
      <c r="T839" s="16">
        <v>38159</v>
      </c>
    </row>
    <row r="840" spans="1:20" ht="45" hidden="1" customHeight="1" x14ac:dyDescent="0.2">
      <c r="A840" s="13">
        <v>5900</v>
      </c>
      <c r="B840" s="10" t="s">
        <v>2373</v>
      </c>
      <c r="C840" s="115">
        <v>823695004</v>
      </c>
      <c r="D840" s="7" t="s">
        <v>93</v>
      </c>
      <c r="E840" s="7" t="s">
        <v>2374</v>
      </c>
      <c r="F840" s="12" t="s">
        <v>2375</v>
      </c>
      <c r="G840" s="12" t="s">
        <v>95</v>
      </c>
      <c r="H840" s="12" t="s">
        <v>27</v>
      </c>
      <c r="I840" s="7"/>
      <c r="J840" s="7"/>
      <c r="K840" s="7" t="s">
        <v>2376</v>
      </c>
      <c r="L840" s="7" t="s">
        <v>2377</v>
      </c>
      <c r="M840" s="10" t="s">
        <v>226</v>
      </c>
      <c r="N840" s="13" t="s">
        <v>164</v>
      </c>
      <c r="O840" s="13" t="s">
        <v>2378</v>
      </c>
      <c r="P840" s="14"/>
      <c r="Q840" s="13"/>
      <c r="R840" s="14">
        <v>93910</v>
      </c>
      <c r="S840" s="15" t="s">
        <v>3038</v>
      </c>
      <c r="T840" s="16">
        <v>37970</v>
      </c>
    </row>
    <row r="841" spans="1:20" ht="45" hidden="1" customHeight="1" x14ac:dyDescent="0.2">
      <c r="A841" s="13">
        <v>7359</v>
      </c>
      <c r="B841" s="10" t="s">
        <v>7834</v>
      </c>
      <c r="C841" s="115">
        <v>616068008</v>
      </c>
      <c r="D841" s="7" t="s">
        <v>973</v>
      </c>
      <c r="E841" s="7" t="s">
        <v>2379</v>
      </c>
      <c r="F841" s="12" t="s">
        <v>26</v>
      </c>
      <c r="G841" s="12" t="s">
        <v>2380</v>
      </c>
      <c r="H841" s="12" t="s">
        <v>27</v>
      </c>
      <c r="I841" s="7"/>
      <c r="J841" s="7"/>
      <c r="K841" s="7" t="s">
        <v>7835</v>
      </c>
      <c r="L841" s="7" t="s">
        <v>7836</v>
      </c>
      <c r="M841" s="10" t="s">
        <v>2456</v>
      </c>
      <c r="N841" s="13" t="s">
        <v>7837</v>
      </c>
      <c r="O841" s="10" t="s">
        <v>7838</v>
      </c>
      <c r="P841" s="14"/>
      <c r="Q841" s="13"/>
      <c r="R841" s="14">
        <v>91001</v>
      </c>
      <c r="S841" s="14" t="s">
        <v>222</v>
      </c>
      <c r="T841" s="16">
        <v>39245</v>
      </c>
    </row>
    <row r="842" spans="1:20" ht="45" hidden="1" customHeight="1" x14ac:dyDescent="0.2">
      <c r="A842" s="13">
        <v>7145</v>
      </c>
      <c r="B842" s="10" t="s">
        <v>2381</v>
      </c>
      <c r="C842" s="115" t="s">
        <v>3374</v>
      </c>
      <c r="D842" s="7" t="s">
        <v>973</v>
      </c>
      <c r="E842" s="7" t="s">
        <v>2379</v>
      </c>
      <c r="F842" s="12" t="s">
        <v>26</v>
      </c>
      <c r="G842" s="12" t="s">
        <v>2380</v>
      </c>
      <c r="H842" s="12" t="s">
        <v>27</v>
      </c>
      <c r="I842" s="7"/>
      <c r="J842" s="7"/>
      <c r="K842" s="7" t="s">
        <v>2940</v>
      </c>
      <c r="L842" s="7" t="s">
        <v>2382</v>
      </c>
      <c r="M842" s="10" t="s">
        <v>2474</v>
      </c>
      <c r="N842" s="13" t="s">
        <v>302</v>
      </c>
      <c r="O842" s="13" t="s">
        <v>2383</v>
      </c>
      <c r="P842" s="14"/>
      <c r="Q842" s="13"/>
      <c r="R842" s="14">
        <v>91001</v>
      </c>
      <c r="S842" s="14" t="s">
        <v>222</v>
      </c>
      <c r="T842" s="16">
        <v>38266</v>
      </c>
    </row>
    <row r="843" spans="1:20" ht="45" hidden="1" customHeight="1" x14ac:dyDescent="0.2">
      <c r="A843" s="13">
        <v>7188</v>
      </c>
      <c r="B843" s="10" t="s">
        <v>7839</v>
      </c>
      <c r="C843" s="115">
        <v>616080008</v>
      </c>
      <c r="D843" s="7" t="s">
        <v>973</v>
      </c>
      <c r="E843" s="7" t="s">
        <v>2379</v>
      </c>
      <c r="F843" s="12" t="s">
        <v>26</v>
      </c>
      <c r="G843" s="12" t="s">
        <v>2380</v>
      </c>
      <c r="H843" s="12" t="s">
        <v>27</v>
      </c>
      <c r="I843" s="7"/>
      <c r="J843" s="7"/>
      <c r="K843" s="7" t="s">
        <v>7840</v>
      </c>
      <c r="L843" s="7" t="s">
        <v>7841</v>
      </c>
      <c r="M843" s="10" t="s">
        <v>31</v>
      </c>
      <c r="N843" s="13" t="s">
        <v>7842</v>
      </c>
      <c r="O843" s="13">
        <v>225758522</v>
      </c>
      <c r="P843" s="23" t="s">
        <v>7843</v>
      </c>
      <c r="Q843" s="13"/>
      <c r="R843" s="14">
        <v>91001</v>
      </c>
      <c r="S843" s="14" t="s">
        <v>1030</v>
      </c>
      <c r="T843" s="16">
        <v>38595</v>
      </c>
    </row>
    <row r="844" spans="1:20" ht="45" hidden="1" customHeight="1" x14ac:dyDescent="0.2">
      <c r="A844" s="13">
        <v>6100</v>
      </c>
      <c r="B844" s="10" t="s">
        <v>2384</v>
      </c>
      <c r="C844" s="115">
        <v>700124509</v>
      </c>
      <c r="D844" s="7" t="s">
        <v>51</v>
      </c>
      <c r="E844" s="7" t="s">
        <v>2385</v>
      </c>
      <c r="F844" s="12" t="s">
        <v>2971</v>
      </c>
      <c r="G844" s="12" t="s">
        <v>2386</v>
      </c>
      <c r="H844" s="12" t="s">
        <v>2972</v>
      </c>
      <c r="I844" s="7" t="s">
        <v>2387</v>
      </c>
      <c r="J844" s="7" t="s">
        <v>2974</v>
      </c>
      <c r="K844" s="7" t="s">
        <v>2388</v>
      </c>
      <c r="L844" s="7" t="s">
        <v>2390</v>
      </c>
      <c r="M844" s="10" t="s">
        <v>31</v>
      </c>
      <c r="N844" s="13" t="s">
        <v>2392</v>
      </c>
      <c r="O844" s="13" t="s">
        <v>2391</v>
      </c>
      <c r="P844" s="14" t="s">
        <v>2389</v>
      </c>
      <c r="Q844" s="13"/>
      <c r="R844" s="14">
        <v>93401</v>
      </c>
      <c r="S844" s="14" t="s">
        <v>2973</v>
      </c>
      <c r="T844" s="16">
        <v>37970</v>
      </c>
    </row>
    <row r="845" spans="1:20" ht="45" hidden="1" customHeight="1" x14ac:dyDescent="0.2">
      <c r="A845" s="13">
        <v>6150</v>
      </c>
      <c r="B845" s="10" t="s">
        <v>2393</v>
      </c>
      <c r="C845" s="115">
        <v>702758009</v>
      </c>
      <c r="D845" s="7" t="s">
        <v>51</v>
      </c>
      <c r="E845" s="7" t="s">
        <v>2394</v>
      </c>
      <c r="F845" s="12" t="s">
        <v>2395</v>
      </c>
      <c r="G845" s="12" t="s">
        <v>2396</v>
      </c>
      <c r="H845" s="12" t="s">
        <v>2397</v>
      </c>
      <c r="I845" s="7" t="s">
        <v>2398</v>
      </c>
      <c r="J845" s="7" t="s">
        <v>2399</v>
      </c>
      <c r="K845" s="7" t="s">
        <v>2400</v>
      </c>
      <c r="L845" s="7" t="s">
        <v>2401</v>
      </c>
      <c r="M845" s="10" t="s">
        <v>2458</v>
      </c>
      <c r="N845" s="13" t="s">
        <v>2403</v>
      </c>
      <c r="O845" s="13" t="s">
        <v>2402</v>
      </c>
      <c r="P845" s="19" t="s">
        <v>2871</v>
      </c>
      <c r="Q845" s="13"/>
      <c r="R845" s="14">
        <v>93401</v>
      </c>
      <c r="S845" s="14" t="s">
        <v>2872</v>
      </c>
      <c r="T845" s="16">
        <v>37970</v>
      </c>
    </row>
    <row r="846" spans="1:20" ht="45" hidden="1" customHeight="1" x14ac:dyDescent="0.2">
      <c r="A846" s="13">
        <v>6969</v>
      </c>
      <c r="B846" s="10" t="s">
        <v>2404</v>
      </c>
      <c r="C846" s="115">
        <v>722703006</v>
      </c>
      <c r="D846" s="7" t="s">
        <v>51</v>
      </c>
      <c r="E846" s="7" t="s">
        <v>2405</v>
      </c>
      <c r="F846" s="12" t="s">
        <v>2406</v>
      </c>
      <c r="G846" s="12" t="s">
        <v>2407</v>
      </c>
      <c r="H846" s="12" t="s">
        <v>2817</v>
      </c>
      <c r="I846" s="7" t="s">
        <v>2257</v>
      </c>
      <c r="J846" s="7" t="s">
        <v>2818</v>
      </c>
      <c r="K846" s="7" t="s">
        <v>2408</v>
      </c>
      <c r="L846" s="7" t="s">
        <v>2409</v>
      </c>
      <c r="M846" s="10" t="s">
        <v>226</v>
      </c>
      <c r="N846" s="13" t="s">
        <v>492</v>
      </c>
      <c r="O846" s="13" t="s">
        <v>2410</v>
      </c>
      <c r="P846" s="23" t="s">
        <v>2411</v>
      </c>
      <c r="Q846" s="13"/>
      <c r="R846" s="14" t="s">
        <v>2412</v>
      </c>
      <c r="S846" s="14" t="s">
        <v>2925</v>
      </c>
      <c r="T846" s="16">
        <v>37970</v>
      </c>
    </row>
    <row r="847" spans="1:20" ht="45" hidden="1" customHeight="1" x14ac:dyDescent="0.2">
      <c r="A847" s="13">
        <v>7108</v>
      </c>
      <c r="B847" s="10" t="s">
        <v>7844</v>
      </c>
      <c r="C847" s="115">
        <v>818975007</v>
      </c>
      <c r="D847" s="7" t="s">
        <v>7845</v>
      </c>
      <c r="E847" s="7" t="s">
        <v>7846</v>
      </c>
      <c r="F847" s="12" t="s">
        <v>7847</v>
      </c>
      <c r="G847" s="12" t="s">
        <v>7848</v>
      </c>
      <c r="H847" s="12" t="s">
        <v>7849</v>
      </c>
      <c r="I847" s="7" t="s">
        <v>7850</v>
      </c>
      <c r="J847" s="7" t="s">
        <v>7851</v>
      </c>
      <c r="K847" s="7" t="s">
        <v>7852</v>
      </c>
      <c r="L847" s="7" t="s">
        <v>7853</v>
      </c>
      <c r="M847" s="10" t="s">
        <v>31</v>
      </c>
      <c r="N847" s="13" t="s">
        <v>271</v>
      </c>
      <c r="O847" s="13" t="s">
        <v>7854</v>
      </c>
      <c r="P847" s="14"/>
      <c r="Q847" s="13"/>
      <c r="R847" s="14">
        <v>93401</v>
      </c>
      <c r="S847" s="14" t="s">
        <v>7855</v>
      </c>
      <c r="T847" s="16">
        <v>37970</v>
      </c>
    </row>
    <row r="848" spans="1:20" ht="45" hidden="1" customHeight="1" x14ac:dyDescent="0.2">
      <c r="A848" s="13">
        <v>6250</v>
      </c>
      <c r="B848" s="10" t="s">
        <v>7856</v>
      </c>
      <c r="C848" s="115">
        <v>821303001</v>
      </c>
      <c r="D848" s="7" t="s">
        <v>51</v>
      </c>
      <c r="E848" s="7" t="s">
        <v>7857</v>
      </c>
      <c r="F848" s="12" t="s">
        <v>7858</v>
      </c>
      <c r="G848" s="12" t="s">
        <v>7859</v>
      </c>
      <c r="H848" s="12" t="s">
        <v>7860</v>
      </c>
      <c r="I848" s="7" t="s">
        <v>7861</v>
      </c>
      <c r="J848" s="7" t="s">
        <v>7862</v>
      </c>
      <c r="K848" s="7" t="s">
        <v>7863</v>
      </c>
      <c r="L848" s="7" t="s">
        <v>7864</v>
      </c>
      <c r="M848" s="10" t="s">
        <v>31</v>
      </c>
      <c r="N848" s="13" t="s">
        <v>300</v>
      </c>
      <c r="O848" s="13" t="s">
        <v>7865</v>
      </c>
      <c r="P848" s="14"/>
      <c r="Q848" s="13"/>
      <c r="R848" s="14">
        <v>93401</v>
      </c>
      <c r="S848" s="14" t="s">
        <v>7866</v>
      </c>
      <c r="T848" s="16">
        <v>37970</v>
      </c>
    </row>
    <row r="849" spans="1:20" ht="45" hidden="1" customHeight="1" x14ac:dyDescent="0.2">
      <c r="A849" s="13">
        <v>6300</v>
      </c>
      <c r="B849" s="10" t="s">
        <v>7867</v>
      </c>
      <c r="C849" s="115">
        <v>700183807</v>
      </c>
      <c r="D849" s="7" t="s">
        <v>51</v>
      </c>
      <c r="E849" s="7" t="s">
        <v>7868</v>
      </c>
      <c r="F849" s="12" t="s">
        <v>7869</v>
      </c>
      <c r="G849" s="12" t="s">
        <v>7870</v>
      </c>
      <c r="H849" s="12" t="s">
        <v>7871</v>
      </c>
      <c r="I849" s="7" t="s">
        <v>4980</v>
      </c>
      <c r="J849" s="7" t="s">
        <v>7872</v>
      </c>
      <c r="K849" s="7" t="s">
        <v>7873</v>
      </c>
      <c r="L849" s="7" t="s">
        <v>7874</v>
      </c>
      <c r="M849" s="10" t="s">
        <v>7875</v>
      </c>
      <c r="N849" s="13" t="s">
        <v>393</v>
      </c>
      <c r="O849" s="13" t="s">
        <v>7876</v>
      </c>
      <c r="P849" s="14"/>
      <c r="Q849" s="13"/>
      <c r="R849" s="14">
        <v>93401</v>
      </c>
      <c r="S849" s="14" t="s">
        <v>7877</v>
      </c>
      <c r="T849" s="16">
        <v>37970</v>
      </c>
    </row>
    <row r="850" spans="1:20" ht="45" hidden="1" customHeight="1" x14ac:dyDescent="0.2">
      <c r="A850" s="13">
        <v>7334</v>
      </c>
      <c r="B850" s="10" t="s">
        <v>7878</v>
      </c>
      <c r="C850" s="115">
        <v>714704001</v>
      </c>
      <c r="D850" s="7" t="s">
        <v>7879</v>
      </c>
      <c r="E850" s="7" t="s">
        <v>7880</v>
      </c>
      <c r="F850" s="12" t="s">
        <v>7881</v>
      </c>
      <c r="G850" s="12" t="s">
        <v>7882</v>
      </c>
      <c r="H850" s="12" t="s">
        <v>7883</v>
      </c>
      <c r="I850" s="7" t="s">
        <v>6479</v>
      </c>
      <c r="J850" s="7" t="s">
        <v>7884</v>
      </c>
      <c r="K850" s="7" t="s">
        <v>7885</v>
      </c>
      <c r="L850" s="7" t="s">
        <v>7886</v>
      </c>
      <c r="M850" s="10" t="s">
        <v>31</v>
      </c>
      <c r="N850" s="13" t="s">
        <v>300</v>
      </c>
      <c r="O850" s="13"/>
      <c r="P850" s="14"/>
      <c r="Q850" s="13"/>
      <c r="R850" s="14">
        <v>93105</v>
      </c>
      <c r="S850" s="14" t="s">
        <v>7887</v>
      </c>
      <c r="T850" s="16">
        <v>38957</v>
      </c>
    </row>
    <row r="851" spans="1:20" ht="45" hidden="1" customHeight="1" thickBot="1" x14ac:dyDescent="0.25">
      <c r="A851" s="13">
        <v>7214</v>
      </c>
      <c r="B851" s="10" t="s">
        <v>7888</v>
      </c>
      <c r="C851" s="115" t="s">
        <v>8048</v>
      </c>
      <c r="D851" s="7" t="s">
        <v>51</v>
      </c>
      <c r="E851" s="7" t="s">
        <v>7889</v>
      </c>
      <c r="F851" s="12" t="s">
        <v>7890</v>
      </c>
      <c r="G851" s="12" t="s">
        <v>7891</v>
      </c>
      <c r="H851" s="12" t="s">
        <v>7892</v>
      </c>
      <c r="I851" s="7" t="s">
        <v>7893</v>
      </c>
      <c r="J851" s="7" t="s">
        <v>7894</v>
      </c>
      <c r="K851" s="7" t="s">
        <v>7895</v>
      </c>
      <c r="L851" s="7" t="s">
        <v>7896</v>
      </c>
      <c r="M851" s="10" t="s">
        <v>31</v>
      </c>
      <c r="N851" s="13" t="s">
        <v>271</v>
      </c>
      <c r="O851" s="13" t="s">
        <v>7897</v>
      </c>
      <c r="P851" s="14"/>
      <c r="Q851" s="13"/>
      <c r="R851" s="14">
        <v>93401</v>
      </c>
      <c r="S851" s="14" t="s">
        <v>7898</v>
      </c>
      <c r="T851" s="16">
        <v>38659</v>
      </c>
    </row>
    <row r="852" spans="1:20" ht="45" hidden="1" customHeight="1" thickBot="1" x14ac:dyDescent="0.25">
      <c r="A852" s="13">
        <v>7210</v>
      </c>
      <c r="B852" s="109" t="s">
        <v>7899</v>
      </c>
      <c r="C852" s="120">
        <v>815184009</v>
      </c>
      <c r="D852" s="7" t="s">
        <v>7900</v>
      </c>
      <c r="E852" s="7" t="s">
        <v>7901</v>
      </c>
      <c r="F852" s="12" t="s">
        <v>7902</v>
      </c>
      <c r="G852" s="12" t="s">
        <v>7903</v>
      </c>
      <c r="H852" s="12" t="s">
        <v>27</v>
      </c>
      <c r="I852" s="7"/>
      <c r="J852" s="7"/>
      <c r="K852" s="7" t="s">
        <v>7904</v>
      </c>
      <c r="L852" s="7" t="s">
        <v>7905</v>
      </c>
      <c r="M852" s="10" t="s">
        <v>310</v>
      </c>
      <c r="N852" s="13" t="s">
        <v>647</v>
      </c>
      <c r="O852" s="13" t="s">
        <v>7906</v>
      </c>
      <c r="P852" s="14" t="s">
        <v>7907</v>
      </c>
      <c r="Q852" s="13"/>
      <c r="R852" s="14">
        <v>93105</v>
      </c>
      <c r="S852" s="14" t="s">
        <v>7908</v>
      </c>
      <c r="T852" s="16">
        <v>38652</v>
      </c>
    </row>
    <row r="853" spans="1:20" ht="45" hidden="1" customHeight="1" x14ac:dyDescent="0.2">
      <c r="A853" s="13">
        <v>7385</v>
      </c>
      <c r="B853" s="10" t="s">
        <v>7909</v>
      </c>
      <c r="C853" s="115">
        <v>719122000</v>
      </c>
      <c r="D853" s="7" t="s">
        <v>51</v>
      </c>
      <c r="E853" s="7" t="s">
        <v>7910</v>
      </c>
      <c r="F853" s="12" t="s">
        <v>7911</v>
      </c>
      <c r="G853" s="12" t="s">
        <v>7912</v>
      </c>
      <c r="H853" s="12" t="s">
        <v>7913</v>
      </c>
      <c r="I853" s="7" t="s">
        <v>7914</v>
      </c>
      <c r="J853" s="7"/>
      <c r="K853" s="7" t="s">
        <v>7915</v>
      </c>
      <c r="L853" s="7" t="s">
        <v>7916</v>
      </c>
      <c r="M853" s="10" t="s">
        <v>31</v>
      </c>
      <c r="N853" s="13" t="s">
        <v>4305</v>
      </c>
      <c r="O853" s="13" t="s">
        <v>7917</v>
      </c>
      <c r="P853" s="14"/>
      <c r="Q853" s="13"/>
      <c r="R853" s="14">
        <v>93105</v>
      </c>
      <c r="S853" s="14" t="s">
        <v>7918</v>
      </c>
      <c r="T853" s="16">
        <v>39177</v>
      </c>
    </row>
    <row r="854" spans="1:20" ht="45" hidden="1" customHeight="1" x14ac:dyDescent="0.2">
      <c r="A854" s="13">
        <v>7336</v>
      </c>
      <c r="B854" s="10" t="s">
        <v>7919</v>
      </c>
      <c r="C854" s="115">
        <v>709952005</v>
      </c>
      <c r="D854" s="7" t="s">
        <v>7920</v>
      </c>
      <c r="E854" s="7" t="s">
        <v>7921</v>
      </c>
      <c r="F854" s="12" t="s">
        <v>7922</v>
      </c>
      <c r="G854" s="12" t="s">
        <v>7923</v>
      </c>
      <c r="H854" s="12" t="s">
        <v>7924</v>
      </c>
      <c r="I854" s="7" t="s">
        <v>7925</v>
      </c>
      <c r="J854" s="7" t="s">
        <v>7926</v>
      </c>
      <c r="K854" s="7" t="s">
        <v>7927</v>
      </c>
      <c r="L854" s="7" t="s">
        <v>7928</v>
      </c>
      <c r="M854" s="10" t="s">
        <v>31</v>
      </c>
      <c r="N854" s="13" t="s">
        <v>4305</v>
      </c>
      <c r="O854" s="13" t="s">
        <v>7929</v>
      </c>
      <c r="P854" s="14"/>
      <c r="Q854" s="13"/>
      <c r="R854" s="14">
        <v>93105</v>
      </c>
      <c r="S854" s="14" t="s">
        <v>7930</v>
      </c>
      <c r="T854" s="16">
        <v>39006</v>
      </c>
    </row>
    <row r="855" spans="1:20" ht="45" hidden="1" customHeight="1" x14ac:dyDescent="0.2">
      <c r="A855" s="13">
        <v>7210</v>
      </c>
      <c r="B855" s="10" t="s">
        <v>7931</v>
      </c>
      <c r="C855" s="115">
        <v>707918004</v>
      </c>
      <c r="D855" s="7" t="s">
        <v>3824</v>
      </c>
      <c r="E855" s="7" t="s">
        <v>7932</v>
      </c>
      <c r="F855" s="12" t="s">
        <v>592</v>
      </c>
      <c r="G855" s="12" t="s">
        <v>7933</v>
      </c>
      <c r="H855" s="12" t="s">
        <v>27</v>
      </c>
      <c r="I855" s="7"/>
      <c r="J855" s="7"/>
      <c r="K855" s="7" t="s">
        <v>7934</v>
      </c>
      <c r="L855" s="7" t="s">
        <v>7935</v>
      </c>
      <c r="M855" s="10" t="s">
        <v>310</v>
      </c>
      <c r="N855" s="13" t="s">
        <v>647</v>
      </c>
      <c r="O855" s="13" t="s">
        <v>7936</v>
      </c>
      <c r="P855" s="23" t="s">
        <v>7937</v>
      </c>
      <c r="Q855" s="13"/>
      <c r="R855" s="14">
        <v>93105</v>
      </c>
      <c r="S855" s="14" t="s">
        <v>7938</v>
      </c>
      <c r="T855" s="16">
        <v>38652</v>
      </c>
    </row>
    <row r="856" spans="1:20" ht="45" hidden="1" customHeight="1" x14ac:dyDescent="0.2">
      <c r="A856" s="13">
        <v>6890</v>
      </c>
      <c r="B856" s="10" t="s">
        <v>2413</v>
      </c>
      <c r="C856" s="115">
        <v>609100001</v>
      </c>
      <c r="D856" s="7" t="s">
        <v>2414</v>
      </c>
      <c r="E856" s="7" t="s">
        <v>2415</v>
      </c>
      <c r="F856" s="12" t="s">
        <v>592</v>
      </c>
      <c r="G856" s="12" t="s">
        <v>2416</v>
      </c>
      <c r="H856" s="12" t="s">
        <v>27</v>
      </c>
      <c r="I856" s="7"/>
      <c r="J856" s="7"/>
      <c r="K856" s="7" t="s">
        <v>3005</v>
      </c>
      <c r="L856" s="7" t="s">
        <v>2417</v>
      </c>
      <c r="M856" s="10" t="s">
        <v>31</v>
      </c>
      <c r="N856" s="10" t="s">
        <v>271</v>
      </c>
      <c r="O856" s="13">
        <v>229781046</v>
      </c>
      <c r="P856" s="23" t="s">
        <v>2842</v>
      </c>
      <c r="Q856" s="13"/>
      <c r="R856" s="14">
        <v>93105</v>
      </c>
      <c r="S856" s="14" t="s">
        <v>2698</v>
      </c>
      <c r="T856" s="16">
        <v>37970</v>
      </c>
    </row>
    <row r="857" spans="1:20" ht="45" hidden="1" customHeight="1" x14ac:dyDescent="0.2">
      <c r="A857" s="13">
        <v>7391</v>
      </c>
      <c r="B857" s="10" t="s">
        <v>7939</v>
      </c>
      <c r="C857" s="115">
        <v>609110066</v>
      </c>
      <c r="D857" s="7" t="s">
        <v>3824</v>
      </c>
      <c r="E857" s="7" t="s">
        <v>7940</v>
      </c>
      <c r="F857" s="12" t="s">
        <v>6444</v>
      </c>
      <c r="G857" s="12" t="s">
        <v>7941</v>
      </c>
      <c r="H857" s="12" t="s">
        <v>7942</v>
      </c>
      <c r="I857" s="7" t="s">
        <v>7943</v>
      </c>
      <c r="J857" s="7"/>
      <c r="K857" s="7" t="s">
        <v>7944</v>
      </c>
      <c r="L857" s="7" t="s">
        <v>7945</v>
      </c>
      <c r="M857" s="10" t="s">
        <v>133</v>
      </c>
      <c r="N857" s="13" t="s">
        <v>7946</v>
      </c>
      <c r="O857" s="13" t="s">
        <v>7947</v>
      </c>
      <c r="P857" s="99" t="s">
        <v>7948</v>
      </c>
      <c r="Q857" s="13"/>
      <c r="R857" s="14">
        <v>93105</v>
      </c>
      <c r="S857" s="14" t="s">
        <v>7877</v>
      </c>
      <c r="T857" s="16">
        <v>39582</v>
      </c>
    </row>
    <row r="858" spans="1:20" ht="45" hidden="1" customHeight="1" x14ac:dyDescent="0.2">
      <c r="A858" s="13">
        <v>7318</v>
      </c>
      <c r="B858" s="10" t="s">
        <v>7949</v>
      </c>
      <c r="C858" s="115">
        <v>879129001</v>
      </c>
      <c r="D858" s="7" t="s">
        <v>3824</v>
      </c>
      <c r="E858" s="7" t="s">
        <v>7950</v>
      </c>
      <c r="F858" s="12" t="s">
        <v>7951</v>
      </c>
      <c r="G858" s="12" t="s">
        <v>7952</v>
      </c>
      <c r="H858" s="12" t="s">
        <v>27</v>
      </c>
      <c r="I858" s="7"/>
      <c r="J858" s="7"/>
      <c r="K858" s="7" t="s">
        <v>7953</v>
      </c>
      <c r="L858" s="7" t="s">
        <v>7954</v>
      </c>
      <c r="M858" s="10" t="s">
        <v>32</v>
      </c>
      <c r="N858" s="13" t="s">
        <v>521</v>
      </c>
      <c r="O858" s="13" t="s">
        <v>7955</v>
      </c>
      <c r="P858" s="14" t="s">
        <v>7956</v>
      </c>
      <c r="Q858" s="13"/>
      <c r="R858" s="14">
        <v>93105</v>
      </c>
      <c r="S858" s="14" t="s">
        <v>2698</v>
      </c>
      <c r="T858" s="16">
        <v>38824</v>
      </c>
    </row>
    <row r="859" spans="1:20" ht="45" hidden="1" customHeight="1" x14ac:dyDescent="0.2">
      <c r="A859" s="13">
        <v>7100</v>
      </c>
      <c r="B859" s="10" t="s">
        <v>7957</v>
      </c>
      <c r="C859" s="115">
        <v>609110007</v>
      </c>
      <c r="D859" s="7" t="s">
        <v>2414</v>
      </c>
      <c r="E859" s="7" t="s">
        <v>7958</v>
      </c>
      <c r="F859" s="12" t="s">
        <v>26</v>
      </c>
      <c r="G859" s="12" t="s">
        <v>7959</v>
      </c>
      <c r="H859" s="12" t="s">
        <v>27</v>
      </c>
      <c r="I859" s="7"/>
      <c r="J859" s="7"/>
      <c r="K859" s="7" t="s">
        <v>7960</v>
      </c>
      <c r="L859" s="7" t="s">
        <v>7961</v>
      </c>
      <c r="M859" s="10" t="s">
        <v>31</v>
      </c>
      <c r="N859" s="13" t="s">
        <v>7962</v>
      </c>
      <c r="O859" s="13" t="s">
        <v>7963</v>
      </c>
      <c r="P859" s="23" t="s">
        <v>7964</v>
      </c>
      <c r="Q859" s="13"/>
      <c r="R859" s="14">
        <v>93105</v>
      </c>
      <c r="S859" s="14" t="s">
        <v>7965</v>
      </c>
      <c r="T859" s="16">
        <v>37970</v>
      </c>
    </row>
    <row r="860" spans="1:20" ht="45" hidden="1" customHeight="1" x14ac:dyDescent="0.2">
      <c r="A860" s="13">
        <v>7383</v>
      </c>
      <c r="B860" s="10" t="s">
        <v>7966</v>
      </c>
      <c r="C860" s="115">
        <v>609210001</v>
      </c>
      <c r="D860" s="7" t="s">
        <v>2414</v>
      </c>
      <c r="E860" s="7" t="s">
        <v>7967</v>
      </c>
      <c r="F860" s="12" t="s">
        <v>26</v>
      </c>
      <c r="G860" s="12" t="s">
        <v>7968</v>
      </c>
      <c r="H860" s="12" t="s">
        <v>27</v>
      </c>
      <c r="I860" s="7"/>
      <c r="J860" s="7"/>
      <c r="K860" s="7" t="s">
        <v>7969</v>
      </c>
      <c r="L860" s="7" t="s">
        <v>7970</v>
      </c>
      <c r="M860" s="10" t="s">
        <v>226</v>
      </c>
      <c r="N860" s="13" t="s">
        <v>87</v>
      </c>
      <c r="O860" s="13" t="s">
        <v>7971</v>
      </c>
      <c r="P860" s="14" t="s">
        <v>7972</v>
      </c>
      <c r="Q860" s="13"/>
      <c r="R860" s="14">
        <v>93105</v>
      </c>
      <c r="S860" s="14" t="s">
        <v>7973</v>
      </c>
      <c r="T860" s="16">
        <v>39401</v>
      </c>
    </row>
    <row r="861" spans="1:20" ht="45" hidden="1" customHeight="1" x14ac:dyDescent="0.2">
      <c r="A861" s="13">
        <v>7382</v>
      </c>
      <c r="B861" s="10" t="s">
        <v>7974</v>
      </c>
      <c r="C861" s="115" t="s">
        <v>8049</v>
      </c>
      <c r="D861" s="7" t="s">
        <v>565</v>
      </c>
      <c r="E861" s="7" t="s">
        <v>7975</v>
      </c>
      <c r="F861" s="12" t="s">
        <v>7976</v>
      </c>
      <c r="G861" s="12" t="s">
        <v>7977</v>
      </c>
      <c r="H861" s="12" t="s">
        <v>7978</v>
      </c>
      <c r="I861" s="7" t="s">
        <v>7979</v>
      </c>
      <c r="J861" s="7"/>
      <c r="K861" s="7" t="s">
        <v>7980</v>
      </c>
      <c r="L861" s="7" t="s">
        <v>7981</v>
      </c>
      <c r="M861" s="10" t="s">
        <v>31</v>
      </c>
      <c r="N861" s="13" t="s">
        <v>4305</v>
      </c>
      <c r="O861" s="13" t="s">
        <v>7982</v>
      </c>
      <c r="P861" s="14"/>
      <c r="Q861" s="13"/>
      <c r="R861" s="14" t="s">
        <v>162</v>
      </c>
      <c r="S861" s="14" t="s">
        <v>7983</v>
      </c>
      <c r="T861" s="16">
        <v>39392</v>
      </c>
    </row>
    <row r="862" spans="1:20" ht="45" hidden="1" customHeight="1" x14ac:dyDescent="0.2">
      <c r="A862" s="13">
        <v>7134</v>
      </c>
      <c r="B862" s="10" t="s">
        <v>7984</v>
      </c>
      <c r="C862" s="115">
        <v>707291001</v>
      </c>
      <c r="D862" s="7" t="s">
        <v>7985</v>
      </c>
      <c r="E862" s="7" t="s">
        <v>7986</v>
      </c>
      <c r="F862" s="12" t="s">
        <v>26</v>
      </c>
      <c r="G862" s="12" t="s">
        <v>7987</v>
      </c>
      <c r="H862" s="12" t="s">
        <v>27</v>
      </c>
      <c r="I862" s="7"/>
      <c r="J862" s="7"/>
      <c r="K862" s="7" t="s">
        <v>7988</v>
      </c>
      <c r="L862" s="7" t="s">
        <v>7989</v>
      </c>
      <c r="M862" s="10" t="s">
        <v>31</v>
      </c>
      <c r="N862" s="13" t="s">
        <v>271</v>
      </c>
      <c r="O862" s="13"/>
      <c r="P862" s="14"/>
      <c r="Q862" s="13"/>
      <c r="R862" s="14">
        <v>93105</v>
      </c>
      <c r="S862" s="14" t="s">
        <v>7990</v>
      </c>
      <c r="T862" s="16">
        <v>37970</v>
      </c>
    </row>
    <row r="863" spans="1:20" ht="45" hidden="1" customHeight="1" x14ac:dyDescent="0.2">
      <c r="A863" s="13">
        <v>7414</v>
      </c>
      <c r="B863" s="10" t="s">
        <v>7991</v>
      </c>
      <c r="C863" s="115">
        <v>721600009</v>
      </c>
      <c r="D863" s="7" t="s">
        <v>7992</v>
      </c>
      <c r="E863" s="7" t="s">
        <v>7993</v>
      </c>
      <c r="F863" s="12" t="s">
        <v>7994</v>
      </c>
      <c r="G863" s="12" t="s">
        <v>7995</v>
      </c>
      <c r="H863" s="12" t="s">
        <v>27</v>
      </c>
      <c r="I863" s="7"/>
      <c r="J863" s="7"/>
      <c r="K863" s="7" t="s">
        <v>7996</v>
      </c>
      <c r="L863" s="7" t="s">
        <v>7997</v>
      </c>
      <c r="M863" s="10" t="s">
        <v>31</v>
      </c>
      <c r="N863" s="13" t="s">
        <v>4745</v>
      </c>
      <c r="O863" s="13" t="s">
        <v>7998</v>
      </c>
      <c r="P863" s="14" t="s">
        <v>7999</v>
      </c>
      <c r="Q863" s="13"/>
      <c r="R863" s="14" t="s">
        <v>112</v>
      </c>
      <c r="S863" s="14" t="s">
        <v>8000</v>
      </c>
      <c r="T863" s="16">
        <v>40021</v>
      </c>
    </row>
    <row r="864" spans="1:20" ht="45" customHeight="1" x14ac:dyDescent="0.2">
      <c r="A864" s="13"/>
      <c r="B864" s="10"/>
      <c r="C864" s="127"/>
      <c r="D864" s="6"/>
      <c r="E864" s="6"/>
      <c r="F864" s="100"/>
      <c r="G864" s="100"/>
      <c r="H864" s="100"/>
      <c r="I864" s="7"/>
      <c r="J864" s="7"/>
      <c r="K864" s="7"/>
      <c r="L864" s="7"/>
      <c r="M864" s="10"/>
      <c r="N864" s="13"/>
      <c r="O864" s="13"/>
      <c r="P864" s="14"/>
      <c r="Q864" s="13"/>
      <c r="R864" s="101"/>
      <c r="S864" s="101"/>
      <c r="T864" s="16"/>
    </row>
    <row r="865" spans="1:20" ht="45" customHeight="1" x14ac:dyDescent="0.2">
      <c r="A865" s="13"/>
      <c r="B865" s="10"/>
      <c r="C865" s="127"/>
      <c r="D865" s="115"/>
      <c r="E865" s="6"/>
      <c r="F865" s="100"/>
      <c r="G865" s="100"/>
      <c r="H865" s="100"/>
      <c r="I865" s="7"/>
      <c r="J865" s="7"/>
      <c r="K865" s="7"/>
      <c r="L865" s="7"/>
      <c r="M865" s="10"/>
      <c r="N865" s="13"/>
      <c r="O865" s="13"/>
      <c r="P865" s="14"/>
      <c r="Q865" s="13"/>
      <c r="R865" s="101"/>
      <c r="S865" s="101"/>
      <c r="T865" s="16"/>
    </row>
    <row r="866" spans="1:20" ht="45" customHeight="1" x14ac:dyDescent="0.2">
      <c r="A866" s="13"/>
      <c r="B866" s="10"/>
      <c r="C866" s="127"/>
      <c r="D866" s="6"/>
      <c r="E866" s="6"/>
      <c r="F866" s="100"/>
      <c r="G866" s="100"/>
      <c r="H866" s="100"/>
      <c r="I866" s="7"/>
      <c r="J866" s="7"/>
      <c r="K866" s="7"/>
      <c r="L866" s="7"/>
      <c r="M866" s="10"/>
      <c r="N866" s="13"/>
      <c r="O866" s="13"/>
      <c r="P866" s="14"/>
      <c r="Q866" s="13"/>
      <c r="R866" s="101"/>
      <c r="S866" s="101"/>
      <c r="T866" s="16"/>
    </row>
    <row r="867" spans="1:20" ht="45" customHeight="1" x14ac:dyDescent="0.2">
      <c r="A867" s="13"/>
      <c r="B867" s="10"/>
      <c r="C867" s="127"/>
      <c r="D867" s="6"/>
      <c r="E867" s="6"/>
      <c r="F867" s="100"/>
      <c r="G867" s="100"/>
      <c r="H867" s="100"/>
      <c r="I867" s="7"/>
      <c r="J867" s="7"/>
      <c r="K867" s="7"/>
      <c r="L867" s="7"/>
      <c r="M867" s="10"/>
      <c r="N867" s="13"/>
      <c r="O867" s="13"/>
      <c r="P867" s="14"/>
      <c r="Q867" s="13"/>
      <c r="R867" s="101"/>
      <c r="S867" s="101"/>
      <c r="T867" s="16"/>
    </row>
    <row r="868" spans="1:20" ht="45" customHeight="1" x14ac:dyDescent="0.2">
      <c r="A868" s="13"/>
      <c r="B868" s="10"/>
      <c r="C868" s="127"/>
      <c r="D868" s="6"/>
      <c r="E868" s="6"/>
      <c r="F868" s="100"/>
      <c r="G868" s="100"/>
      <c r="H868" s="100"/>
      <c r="I868" s="7"/>
      <c r="J868" s="7"/>
      <c r="K868" s="7"/>
      <c r="L868" s="7"/>
      <c r="M868" s="10"/>
      <c r="N868" s="13"/>
      <c r="O868" s="13"/>
      <c r="P868" s="14"/>
      <c r="Q868" s="13"/>
      <c r="R868" s="101"/>
      <c r="S868" s="101"/>
      <c r="T868" s="16"/>
    </row>
    <row r="869" spans="1:20" ht="45" customHeight="1" x14ac:dyDescent="0.2">
      <c r="A869" s="13"/>
      <c r="B869" s="10"/>
      <c r="C869" s="127"/>
      <c r="D869" s="6"/>
      <c r="E869" s="6"/>
      <c r="F869" s="100"/>
      <c r="G869" s="100"/>
      <c r="H869" s="100"/>
      <c r="I869" s="7"/>
      <c r="J869" s="7"/>
      <c r="K869" s="7"/>
      <c r="L869" s="7"/>
      <c r="M869" s="10"/>
      <c r="N869" s="13"/>
      <c r="O869" s="13"/>
      <c r="P869" s="14"/>
      <c r="Q869" s="13"/>
      <c r="R869" s="101"/>
      <c r="S869" s="101"/>
      <c r="T869" s="16"/>
    </row>
    <row r="870" spans="1:20" ht="45" customHeight="1" x14ac:dyDescent="0.2">
      <c r="A870" s="13"/>
      <c r="B870" s="10"/>
      <c r="C870" s="127"/>
      <c r="D870" s="6"/>
      <c r="E870" s="6"/>
      <c r="F870" s="100"/>
      <c r="G870" s="100"/>
      <c r="H870" s="100"/>
      <c r="I870" s="7"/>
      <c r="J870" s="7"/>
      <c r="K870" s="7"/>
      <c r="L870" s="7"/>
      <c r="M870" s="10"/>
      <c r="N870" s="13"/>
      <c r="O870" s="13"/>
      <c r="P870" s="14"/>
      <c r="Q870" s="13"/>
      <c r="R870" s="101"/>
      <c r="S870" s="101"/>
      <c r="T870" s="16"/>
    </row>
    <row r="871" spans="1:20" ht="45" customHeight="1" x14ac:dyDescent="0.2">
      <c r="A871" s="13"/>
      <c r="B871" s="10"/>
      <c r="C871" s="127"/>
      <c r="D871" s="6"/>
      <c r="E871" s="6"/>
      <c r="F871" s="100"/>
      <c r="G871" s="100"/>
      <c r="H871" s="100"/>
      <c r="I871" s="7"/>
      <c r="J871" s="7"/>
      <c r="K871" s="7"/>
      <c r="L871" s="7"/>
      <c r="M871" s="10"/>
      <c r="N871" s="13"/>
      <c r="O871" s="13"/>
      <c r="P871" s="14"/>
      <c r="Q871" s="13"/>
      <c r="R871" s="101"/>
      <c r="S871" s="101"/>
      <c r="T871" s="16"/>
    </row>
    <row r="872" spans="1:20" ht="45" customHeight="1" x14ac:dyDescent="0.2">
      <c r="A872" s="13"/>
      <c r="B872" s="10"/>
      <c r="C872" s="127"/>
      <c r="D872" s="6"/>
      <c r="E872" s="6"/>
      <c r="F872" s="100"/>
      <c r="G872" s="100"/>
      <c r="H872" s="100"/>
      <c r="I872" s="7"/>
      <c r="J872" s="7"/>
      <c r="K872" s="7"/>
      <c r="L872" s="7"/>
      <c r="M872" s="10"/>
      <c r="N872" s="13"/>
      <c r="O872" s="13"/>
      <c r="P872" s="14"/>
      <c r="Q872" s="13"/>
      <c r="R872" s="101"/>
      <c r="S872" s="101"/>
      <c r="T872" s="16"/>
    </row>
    <row r="873" spans="1:20" ht="45" customHeight="1" x14ac:dyDescent="0.2">
      <c r="A873" s="13"/>
      <c r="B873" s="10"/>
      <c r="C873" s="127"/>
      <c r="D873" s="6"/>
      <c r="E873" s="6"/>
      <c r="F873" s="100"/>
      <c r="G873" s="100"/>
      <c r="H873" s="100"/>
      <c r="I873" s="7"/>
      <c r="J873" s="7"/>
      <c r="K873" s="7"/>
      <c r="L873" s="7"/>
      <c r="M873" s="10"/>
      <c r="N873" s="13"/>
      <c r="O873" s="13"/>
      <c r="P873" s="14"/>
      <c r="Q873" s="13"/>
      <c r="R873" s="101"/>
      <c r="S873" s="101"/>
      <c r="T873" s="16"/>
    </row>
    <row r="874" spans="1:20" ht="45" customHeight="1" x14ac:dyDescent="0.2">
      <c r="A874" s="13"/>
      <c r="B874" s="10"/>
      <c r="C874" s="127"/>
      <c r="D874" s="6"/>
      <c r="E874" s="6"/>
      <c r="F874" s="100"/>
      <c r="G874" s="100"/>
      <c r="H874" s="100"/>
      <c r="I874" s="7"/>
      <c r="J874" s="7"/>
      <c r="K874" s="7"/>
      <c r="L874" s="7"/>
      <c r="M874" s="10"/>
      <c r="N874" s="13"/>
      <c r="O874" s="13"/>
      <c r="P874" s="14"/>
      <c r="Q874" s="13"/>
      <c r="R874" s="101"/>
      <c r="S874" s="101"/>
      <c r="T874" s="16"/>
    </row>
    <row r="875" spans="1:20" ht="45" customHeight="1" x14ac:dyDescent="0.2">
      <c r="A875" s="13"/>
      <c r="B875" s="10"/>
      <c r="C875" s="127"/>
      <c r="D875" s="6"/>
      <c r="E875" s="6"/>
      <c r="F875" s="100"/>
      <c r="G875" s="100"/>
      <c r="H875" s="100"/>
      <c r="I875" s="7"/>
      <c r="J875" s="7"/>
      <c r="K875" s="7"/>
      <c r="L875" s="7"/>
      <c r="M875" s="10"/>
      <c r="N875" s="13"/>
      <c r="O875" s="13"/>
      <c r="P875" s="14"/>
      <c r="Q875" s="13"/>
      <c r="R875" s="101"/>
      <c r="S875" s="101"/>
      <c r="T875" s="16"/>
    </row>
    <row r="876" spans="1:20" ht="45" customHeight="1" x14ac:dyDescent="0.2">
      <c r="A876" s="13"/>
      <c r="B876" s="10"/>
      <c r="C876" s="127"/>
      <c r="D876" s="6"/>
      <c r="E876" s="6"/>
      <c r="F876" s="100"/>
      <c r="G876" s="100"/>
      <c r="H876" s="100"/>
      <c r="I876" s="7"/>
      <c r="J876" s="7"/>
      <c r="K876" s="7"/>
      <c r="L876" s="7"/>
      <c r="M876" s="10"/>
      <c r="N876" s="13"/>
      <c r="O876" s="13"/>
      <c r="P876" s="14"/>
      <c r="Q876" s="13"/>
      <c r="R876" s="101"/>
      <c r="S876" s="101"/>
      <c r="T876" s="16"/>
    </row>
    <row r="877" spans="1:20" ht="45" customHeight="1" x14ac:dyDescent="0.2">
      <c r="A877" s="13"/>
      <c r="B877" s="10"/>
      <c r="C877" s="127"/>
      <c r="D877" s="6"/>
      <c r="E877" s="6"/>
      <c r="F877" s="100"/>
      <c r="G877" s="100"/>
      <c r="H877" s="100"/>
      <c r="I877" s="7"/>
      <c r="J877" s="7"/>
      <c r="K877" s="7"/>
      <c r="L877" s="7"/>
      <c r="M877" s="10"/>
      <c r="N877" s="13"/>
      <c r="O877" s="13"/>
      <c r="P877" s="14"/>
      <c r="Q877" s="13"/>
      <c r="R877" s="101"/>
      <c r="S877" s="101"/>
      <c r="T877" s="16"/>
    </row>
    <row r="878" spans="1:20" ht="45" customHeight="1" x14ac:dyDescent="0.2">
      <c r="A878" s="13"/>
      <c r="B878" s="10"/>
      <c r="C878" s="127"/>
      <c r="D878" s="6"/>
      <c r="E878" s="6"/>
      <c r="F878" s="100"/>
      <c r="G878" s="100"/>
      <c r="H878" s="100"/>
      <c r="I878" s="7"/>
      <c r="J878" s="7"/>
      <c r="K878" s="7"/>
      <c r="L878" s="7"/>
      <c r="M878" s="10"/>
      <c r="N878" s="13"/>
      <c r="O878" s="13"/>
      <c r="P878" s="14"/>
      <c r="Q878" s="13"/>
      <c r="R878" s="101"/>
      <c r="S878" s="101"/>
      <c r="T878" s="16"/>
    </row>
    <row r="879" spans="1:20" ht="45" customHeight="1" x14ac:dyDescent="0.2">
      <c r="A879" s="13"/>
      <c r="B879" s="10"/>
      <c r="C879" s="127"/>
      <c r="D879" s="6"/>
      <c r="E879" s="6"/>
      <c r="F879" s="100"/>
      <c r="G879" s="100"/>
      <c r="H879" s="100"/>
      <c r="I879" s="7"/>
      <c r="J879" s="7"/>
      <c r="K879" s="7"/>
      <c r="L879" s="7"/>
      <c r="M879" s="10"/>
      <c r="N879" s="13"/>
      <c r="O879" s="13"/>
      <c r="P879" s="14"/>
      <c r="Q879" s="13"/>
      <c r="R879" s="101"/>
      <c r="S879" s="101"/>
      <c r="T879" s="16"/>
    </row>
    <row r="880" spans="1:20" ht="45" customHeight="1" x14ac:dyDescent="0.2">
      <c r="A880" s="13"/>
      <c r="B880" s="10"/>
      <c r="C880" s="127"/>
      <c r="D880" s="6"/>
      <c r="E880" s="6"/>
      <c r="F880" s="100"/>
      <c r="G880" s="100"/>
      <c r="H880" s="100"/>
      <c r="I880" s="7"/>
      <c r="J880" s="7"/>
      <c r="K880" s="7"/>
      <c r="L880" s="7"/>
      <c r="M880" s="10"/>
      <c r="N880" s="13"/>
      <c r="O880" s="13"/>
      <c r="P880" s="14"/>
      <c r="Q880" s="13"/>
      <c r="R880" s="101"/>
      <c r="S880" s="101"/>
      <c r="T880" s="16"/>
    </row>
    <row r="881" spans="1:20" ht="45" customHeight="1" x14ac:dyDescent="0.2">
      <c r="A881" s="13"/>
      <c r="B881" s="10"/>
      <c r="C881" s="127"/>
      <c r="D881" s="6"/>
      <c r="E881" s="6"/>
      <c r="F881" s="100"/>
      <c r="G881" s="100"/>
      <c r="H881" s="100"/>
      <c r="I881" s="7"/>
      <c r="J881" s="7"/>
      <c r="K881" s="7"/>
      <c r="L881" s="7"/>
      <c r="M881" s="10"/>
      <c r="N881" s="13"/>
      <c r="O881" s="13"/>
      <c r="P881" s="14"/>
      <c r="Q881" s="13"/>
      <c r="R881" s="101"/>
      <c r="S881" s="101"/>
      <c r="T881" s="16"/>
    </row>
    <row r="882" spans="1:20" ht="45" customHeight="1" x14ac:dyDescent="0.2">
      <c r="A882" s="13"/>
      <c r="B882" s="10"/>
      <c r="C882" s="127"/>
      <c r="D882" s="6"/>
      <c r="E882" s="6"/>
      <c r="F882" s="100"/>
      <c r="G882" s="100"/>
      <c r="H882" s="100"/>
      <c r="I882" s="7"/>
      <c r="J882" s="7"/>
      <c r="K882" s="7"/>
      <c r="L882" s="7"/>
      <c r="M882" s="10"/>
      <c r="N882" s="13"/>
      <c r="O882" s="13"/>
      <c r="P882" s="14"/>
      <c r="Q882" s="13"/>
      <c r="R882" s="101"/>
      <c r="S882" s="101"/>
      <c r="T882" s="16"/>
    </row>
    <row r="883" spans="1:20" ht="45" customHeight="1" x14ac:dyDescent="0.2">
      <c r="A883" s="13"/>
      <c r="B883" s="10"/>
      <c r="C883" s="127"/>
      <c r="D883" s="6"/>
      <c r="E883" s="6"/>
      <c r="F883" s="100"/>
      <c r="G883" s="100"/>
      <c r="H883" s="100"/>
      <c r="I883" s="7"/>
      <c r="J883" s="7"/>
      <c r="K883" s="7"/>
      <c r="L883" s="7"/>
      <c r="M883" s="10"/>
      <c r="N883" s="13"/>
      <c r="O883" s="13"/>
      <c r="P883" s="14"/>
      <c r="Q883" s="13"/>
      <c r="R883" s="101"/>
      <c r="S883" s="101"/>
      <c r="T883" s="16"/>
    </row>
    <row r="884" spans="1:20" ht="45" customHeight="1" x14ac:dyDescent="0.2">
      <c r="A884" s="13"/>
      <c r="B884" s="10"/>
      <c r="C884" s="127"/>
      <c r="D884" s="6"/>
      <c r="E884" s="6"/>
      <c r="F884" s="100"/>
      <c r="G884" s="100"/>
      <c r="H884" s="100"/>
      <c r="I884" s="7"/>
      <c r="J884" s="7"/>
      <c r="K884" s="7"/>
      <c r="L884" s="7"/>
      <c r="M884" s="10"/>
      <c r="N884" s="13"/>
      <c r="O884" s="13"/>
      <c r="P884" s="14"/>
      <c r="Q884" s="13"/>
      <c r="R884" s="101"/>
      <c r="S884" s="101"/>
      <c r="T884" s="16"/>
    </row>
    <row r="885" spans="1:20" ht="45" customHeight="1" x14ac:dyDescent="0.2">
      <c r="A885" s="13"/>
      <c r="B885" s="10"/>
      <c r="C885" s="127"/>
      <c r="D885" s="6"/>
      <c r="E885" s="6"/>
      <c r="F885" s="100"/>
      <c r="G885" s="100"/>
      <c r="H885" s="100"/>
      <c r="I885" s="7"/>
      <c r="J885" s="7"/>
      <c r="K885" s="7"/>
      <c r="L885" s="7"/>
      <c r="M885" s="10"/>
      <c r="N885" s="13"/>
      <c r="O885" s="13"/>
      <c r="P885" s="14"/>
      <c r="Q885" s="13"/>
      <c r="R885" s="101"/>
      <c r="S885" s="101"/>
      <c r="T885" s="16"/>
    </row>
    <row r="886" spans="1:20" ht="45" customHeight="1" x14ac:dyDescent="0.2">
      <c r="A886" s="13"/>
      <c r="B886" s="10"/>
      <c r="C886" s="127"/>
      <c r="D886" s="6"/>
      <c r="E886" s="6"/>
      <c r="F886" s="100"/>
      <c r="G886" s="100"/>
      <c r="H886" s="100"/>
      <c r="I886" s="7"/>
      <c r="J886" s="7"/>
      <c r="K886" s="7"/>
      <c r="L886" s="7"/>
      <c r="M886" s="10"/>
      <c r="N886" s="13"/>
      <c r="O886" s="13"/>
      <c r="P886" s="14"/>
      <c r="Q886" s="13"/>
      <c r="R886" s="101"/>
      <c r="S886" s="101"/>
      <c r="T886" s="16"/>
    </row>
    <row r="887" spans="1:20" ht="45" customHeight="1" x14ac:dyDescent="0.2">
      <c r="A887" s="13"/>
      <c r="B887" s="10"/>
      <c r="C887" s="127"/>
      <c r="D887" s="6"/>
      <c r="E887" s="6"/>
      <c r="F887" s="100"/>
      <c r="G887" s="100"/>
      <c r="H887" s="100"/>
      <c r="I887" s="7"/>
      <c r="J887" s="7"/>
      <c r="K887" s="7"/>
      <c r="L887" s="7"/>
      <c r="M887" s="10"/>
      <c r="N887" s="13"/>
      <c r="O887" s="13"/>
      <c r="P887" s="14"/>
      <c r="Q887" s="13"/>
      <c r="R887" s="101"/>
      <c r="S887" s="101"/>
      <c r="T887" s="16"/>
    </row>
    <row r="888" spans="1:20" ht="45" customHeight="1" x14ac:dyDescent="0.2">
      <c r="A888" s="13"/>
      <c r="B888" s="10"/>
      <c r="C888" s="127"/>
      <c r="D888" s="6"/>
      <c r="E888" s="6"/>
      <c r="F888" s="100"/>
      <c r="G888" s="100"/>
      <c r="H888" s="100"/>
      <c r="I888" s="7"/>
      <c r="J888" s="7"/>
      <c r="K888" s="7"/>
      <c r="L888" s="7"/>
      <c r="M888" s="10"/>
      <c r="N888" s="13"/>
      <c r="O888" s="13"/>
      <c r="P888" s="14"/>
      <c r="Q888" s="13"/>
      <c r="R888" s="101"/>
      <c r="S888" s="101"/>
      <c r="T888" s="16"/>
    </row>
    <row r="889" spans="1:20" ht="45" customHeight="1" x14ac:dyDescent="0.2">
      <c r="A889" s="13"/>
      <c r="B889" s="10"/>
      <c r="C889" s="127"/>
      <c r="D889" s="6"/>
      <c r="E889" s="6"/>
      <c r="F889" s="100"/>
      <c r="G889" s="100"/>
      <c r="H889" s="100"/>
      <c r="I889" s="7"/>
      <c r="J889" s="7"/>
      <c r="K889" s="7"/>
      <c r="L889" s="7"/>
      <c r="M889" s="10"/>
      <c r="N889" s="13"/>
      <c r="O889" s="13"/>
      <c r="P889" s="14"/>
      <c r="Q889" s="13"/>
      <c r="R889" s="101"/>
      <c r="S889" s="101"/>
      <c r="T889" s="16"/>
    </row>
    <row r="890" spans="1:20" ht="45" customHeight="1" x14ac:dyDescent="0.2">
      <c r="A890" s="13"/>
      <c r="B890" s="10"/>
      <c r="C890" s="127"/>
      <c r="D890" s="6"/>
      <c r="E890" s="6"/>
      <c r="F890" s="100"/>
      <c r="G890" s="100"/>
      <c r="H890" s="100"/>
      <c r="I890" s="7"/>
      <c r="J890" s="7"/>
      <c r="K890" s="7"/>
      <c r="L890" s="7"/>
      <c r="M890" s="10"/>
      <c r="N890" s="13"/>
      <c r="O890" s="13"/>
      <c r="P890" s="14"/>
      <c r="Q890" s="13"/>
      <c r="R890" s="101"/>
      <c r="S890" s="101"/>
      <c r="T890" s="16"/>
    </row>
    <row r="891" spans="1:20" ht="45" customHeight="1" x14ac:dyDescent="0.2">
      <c r="A891" s="13"/>
      <c r="B891" s="10"/>
      <c r="C891" s="127"/>
      <c r="D891" s="6"/>
      <c r="E891" s="6"/>
      <c r="F891" s="100"/>
      <c r="G891" s="100"/>
      <c r="H891" s="100"/>
      <c r="I891" s="7"/>
      <c r="J891" s="7"/>
      <c r="K891" s="7"/>
      <c r="L891" s="7"/>
      <c r="M891" s="10"/>
      <c r="N891" s="13"/>
      <c r="O891" s="13"/>
      <c r="P891" s="14"/>
      <c r="Q891" s="13"/>
      <c r="R891" s="101"/>
      <c r="S891" s="101"/>
      <c r="T891" s="16"/>
    </row>
    <row r="892" spans="1:20" ht="45" customHeight="1" x14ac:dyDescent="0.2">
      <c r="A892" s="13"/>
      <c r="B892" s="10"/>
      <c r="C892" s="127"/>
      <c r="D892" s="6"/>
      <c r="E892" s="6"/>
      <c r="F892" s="100"/>
      <c r="G892" s="100"/>
      <c r="H892" s="100"/>
      <c r="I892" s="7"/>
      <c r="J892" s="7"/>
      <c r="K892" s="7"/>
      <c r="L892" s="7"/>
      <c r="M892" s="10"/>
      <c r="N892" s="13"/>
      <c r="O892" s="13"/>
      <c r="P892" s="14"/>
      <c r="Q892" s="13"/>
      <c r="R892" s="101"/>
      <c r="S892" s="101"/>
      <c r="T892" s="16"/>
    </row>
    <row r="893" spans="1:20" ht="45" customHeight="1" x14ac:dyDescent="0.2">
      <c r="A893" s="13"/>
      <c r="B893" s="10"/>
      <c r="C893" s="127"/>
      <c r="D893" s="6"/>
      <c r="E893" s="6"/>
      <c r="F893" s="100"/>
      <c r="G893" s="100"/>
      <c r="H893" s="100"/>
      <c r="I893" s="7"/>
      <c r="J893" s="7"/>
      <c r="K893" s="7"/>
      <c r="L893" s="7"/>
      <c r="M893" s="10"/>
      <c r="N893" s="13"/>
      <c r="O893" s="13"/>
      <c r="P893" s="14"/>
      <c r="Q893" s="13"/>
      <c r="R893" s="101"/>
      <c r="S893" s="101"/>
      <c r="T893" s="16"/>
    </row>
    <row r="894" spans="1:20" ht="45" customHeight="1" x14ac:dyDescent="0.2">
      <c r="A894" s="13"/>
      <c r="B894" s="10"/>
      <c r="C894" s="127"/>
      <c r="D894" s="6"/>
      <c r="E894" s="6"/>
      <c r="F894" s="100"/>
      <c r="G894" s="100"/>
      <c r="H894" s="100"/>
      <c r="I894" s="7"/>
      <c r="J894" s="7"/>
      <c r="K894" s="7"/>
      <c r="L894" s="7"/>
      <c r="M894" s="10"/>
      <c r="N894" s="13"/>
      <c r="O894" s="13"/>
      <c r="P894" s="14"/>
      <c r="Q894" s="13"/>
      <c r="R894" s="101"/>
      <c r="S894" s="101"/>
      <c r="T894" s="16"/>
    </row>
    <row r="895" spans="1:20" ht="45" customHeight="1" x14ac:dyDescent="0.2">
      <c r="A895" s="13"/>
      <c r="B895" s="10"/>
      <c r="C895" s="127"/>
      <c r="D895" s="6"/>
      <c r="E895" s="6"/>
      <c r="F895" s="100"/>
      <c r="G895" s="100"/>
      <c r="H895" s="100"/>
      <c r="I895" s="7"/>
      <c r="J895" s="7"/>
      <c r="K895" s="7"/>
      <c r="L895" s="7"/>
      <c r="M895" s="10"/>
      <c r="N895" s="13"/>
      <c r="O895" s="13"/>
      <c r="P895" s="14"/>
      <c r="Q895" s="13"/>
      <c r="R895" s="101"/>
      <c r="S895" s="101"/>
      <c r="T895" s="16"/>
    </row>
    <row r="896" spans="1:20" ht="45" customHeight="1" x14ac:dyDescent="0.2">
      <c r="A896" s="13"/>
      <c r="B896" s="10"/>
      <c r="C896" s="127"/>
      <c r="D896" s="6"/>
      <c r="E896" s="6"/>
      <c r="F896" s="100"/>
      <c r="G896" s="100"/>
      <c r="H896" s="100"/>
      <c r="I896" s="7"/>
      <c r="J896" s="7"/>
      <c r="K896" s="7"/>
      <c r="L896" s="7"/>
      <c r="M896" s="10"/>
      <c r="N896" s="13"/>
      <c r="O896" s="13"/>
      <c r="P896" s="14"/>
      <c r="Q896" s="13"/>
      <c r="R896" s="101"/>
      <c r="S896" s="101"/>
      <c r="T896" s="16"/>
    </row>
    <row r="897" spans="1:20" ht="45" customHeight="1" x14ac:dyDescent="0.2">
      <c r="A897" s="13"/>
      <c r="B897" s="10"/>
      <c r="C897" s="127"/>
      <c r="D897" s="6"/>
      <c r="E897" s="6"/>
      <c r="F897" s="100"/>
      <c r="G897" s="100"/>
      <c r="H897" s="100"/>
      <c r="I897" s="7"/>
      <c r="J897" s="7"/>
      <c r="K897" s="7"/>
      <c r="L897" s="7"/>
      <c r="M897" s="10"/>
      <c r="N897" s="13"/>
      <c r="O897" s="13"/>
      <c r="P897" s="14"/>
      <c r="Q897" s="13"/>
      <c r="R897" s="101"/>
      <c r="S897" s="101"/>
      <c r="T897" s="16"/>
    </row>
    <row r="898" spans="1:20" ht="45" customHeight="1" x14ac:dyDescent="0.2">
      <c r="A898" s="13"/>
      <c r="B898" s="10"/>
      <c r="C898" s="127"/>
      <c r="D898" s="6"/>
      <c r="E898" s="6"/>
      <c r="F898" s="100"/>
      <c r="G898" s="100"/>
      <c r="H898" s="100"/>
      <c r="I898" s="7"/>
      <c r="J898" s="7"/>
      <c r="K898" s="7"/>
      <c r="L898" s="7"/>
      <c r="M898" s="10"/>
      <c r="N898" s="13"/>
      <c r="O898" s="13"/>
      <c r="P898" s="14"/>
      <c r="Q898" s="13"/>
      <c r="R898" s="101"/>
      <c r="S898" s="101"/>
      <c r="T898" s="16"/>
    </row>
    <row r="899" spans="1:20" ht="45" customHeight="1" x14ac:dyDescent="0.2">
      <c r="A899" s="13"/>
      <c r="B899" s="10"/>
      <c r="C899" s="127"/>
      <c r="D899" s="6"/>
      <c r="E899" s="6"/>
      <c r="F899" s="100"/>
      <c r="G899" s="100"/>
      <c r="H899" s="100"/>
      <c r="I899" s="7"/>
      <c r="J899" s="7"/>
      <c r="K899" s="7"/>
      <c r="L899" s="7"/>
      <c r="M899" s="10"/>
      <c r="N899" s="13"/>
      <c r="O899" s="13"/>
      <c r="P899" s="14"/>
      <c r="Q899" s="13"/>
      <c r="R899" s="101"/>
      <c r="S899" s="101"/>
      <c r="T899" s="16"/>
    </row>
    <row r="900" spans="1:20" ht="45" customHeight="1" x14ac:dyDescent="0.2">
      <c r="A900" s="13"/>
      <c r="B900" s="10"/>
      <c r="C900" s="127"/>
      <c r="D900" s="6"/>
      <c r="E900" s="6"/>
      <c r="F900" s="100"/>
      <c r="G900" s="100"/>
      <c r="H900" s="100"/>
      <c r="I900" s="7"/>
      <c r="J900" s="7"/>
      <c r="K900" s="7"/>
      <c r="L900" s="7"/>
      <c r="M900" s="10"/>
      <c r="N900" s="13"/>
      <c r="O900" s="13"/>
      <c r="P900" s="14"/>
      <c r="Q900" s="13"/>
      <c r="R900" s="101"/>
      <c r="S900" s="101"/>
      <c r="T900" s="16"/>
    </row>
    <row r="901" spans="1:20" ht="45" customHeight="1" x14ac:dyDescent="0.2">
      <c r="A901" s="13"/>
      <c r="B901" s="10"/>
      <c r="C901" s="127"/>
      <c r="D901" s="6"/>
      <c r="E901" s="6"/>
      <c r="F901" s="100"/>
      <c r="G901" s="100"/>
      <c r="H901" s="100"/>
      <c r="I901" s="7"/>
      <c r="J901" s="7"/>
      <c r="K901" s="7"/>
      <c r="L901" s="7"/>
      <c r="M901" s="10"/>
      <c r="N901" s="13"/>
      <c r="O901" s="13"/>
      <c r="P901" s="14"/>
      <c r="Q901" s="13"/>
      <c r="R901" s="101"/>
      <c r="S901" s="101"/>
      <c r="T901" s="16"/>
    </row>
    <row r="902" spans="1:20" ht="45" customHeight="1" x14ac:dyDescent="0.2">
      <c r="A902" s="13"/>
      <c r="B902" s="10"/>
      <c r="C902" s="127"/>
      <c r="D902" s="6"/>
      <c r="E902" s="6"/>
      <c r="F902" s="100"/>
      <c r="G902" s="100"/>
      <c r="H902" s="100"/>
      <c r="I902" s="7"/>
      <c r="J902" s="7"/>
      <c r="K902" s="7"/>
      <c r="L902" s="7"/>
      <c r="M902" s="10"/>
      <c r="N902" s="13"/>
      <c r="O902" s="13"/>
      <c r="P902" s="14"/>
      <c r="Q902" s="13"/>
      <c r="R902" s="101"/>
      <c r="S902" s="101"/>
      <c r="T902" s="16"/>
    </row>
    <row r="903" spans="1:20" ht="45" customHeight="1" x14ac:dyDescent="0.2">
      <c r="A903" s="13"/>
      <c r="B903" s="10"/>
      <c r="C903" s="127"/>
      <c r="D903" s="6"/>
      <c r="E903" s="6"/>
      <c r="F903" s="100"/>
      <c r="G903" s="100"/>
      <c r="H903" s="100"/>
      <c r="I903" s="7"/>
      <c r="J903" s="7"/>
      <c r="K903" s="7"/>
      <c r="L903" s="7"/>
      <c r="M903" s="10"/>
      <c r="N903" s="13"/>
      <c r="O903" s="13"/>
      <c r="P903" s="14"/>
      <c r="Q903" s="13"/>
      <c r="R903" s="101"/>
      <c r="S903" s="101"/>
      <c r="T903" s="16"/>
    </row>
    <row r="904" spans="1:20" ht="45" customHeight="1" x14ac:dyDescent="0.2">
      <c r="A904" s="13"/>
      <c r="B904" s="10"/>
      <c r="C904" s="127"/>
      <c r="D904" s="6"/>
      <c r="E904" s="6"/>
      <c r="F904" s="100"/>
      <c r="G904" s="100"/>
      <c r="H904" s="100"/>
      <c r="I904" s="7"/>
      <c r="J904" s="7"/>
      <c r="K904" s="7"/>
      <c r="L904" s="7"/>
      <c r="M904" s="10"/>
      <c r="N904" s="13"/>
      <c r="O904" s="13"/>
      <c r="P904" s="14"/>
      <c r="Q904" s="13"/>
      <c r="R904" s="101"/>
      <c r="S904" s="101"/>
      <c r="T904" s="16"/>
    </row>
    <row r="905" spans="1:20" ht="45" customHeight="1" x14ac:dyDescent="0.2">
      <c r="A905" s="13"/>
      <c r="B905" s="10"/>
      <c r="C905" s="127"/>
      <c r="D905" s="6"/>
      <c r="E905" s="6"/>
      <c r="F905" s="100"/>
      <c r="G905" s="100"/>
      <c r="H905" s="100"/>
      <c r="I905" s="7"/>
      <c r="J905" s="7"/>
      <c r="K905" s="7"/>
      <c r="L905" s="7"/>
      <c r="M905" s="10"/>
      <c r="N905" s="13"/>
      <c r="O905" s="13"/>
      <c r="P905" s="14"/>
      <c r="Q905" s="13"/>
      <c r="R905" s="101"/>
      <c r="S905" s="101"/>
      <c r="T905" s="16"/>
    </row>
    <row r="906" spans="1:20" ht="45" customHeight="1" x14ac:dyDescent="0.2">
      <c r="A906" s="13"/>
      <c r="B906" s="10"/>
      <c r="C906" s="127"/>
      <c r="D906" s="6"/>
      <c r="E906" s="6"/>
      <c r="F906" s="100"/>
      <c r="G906" s="100"/>
      <c r="H906" s="100"/>
      <c r="I906" s="7"/>
      <c r="J906" s="7"/>
      <c r="K906" s="7"/>
      <c r="L906" s="7"/>
      <c r="M906" s="10"/>
      <c r="N906" s="13"/>
      <c r="O906" s="13"/>
      <c r="P906" s="14"/>
      <c r="Q906" s="13"/>
      <c r="R906" s="101"/>
      <c r="S906" s="101"/>
      <c r="T906" s="16"/>
    </row>
    <row r="907" spans="1:20" ht="45" customHeight="1" x14ac:dyDescent="0.2">
      <c r="A907" s="13"/>
      <c r="B907" s="10"/>
      <c r="C907" s="127"/>
      <c r="D907" s="6"/>
      <c r="E907" s="6"/>
      <c r="F907" s="100"/>
      <c r="G907" s="100"/>
      <c r="H907" s="100"/>
      <c r="I907" s="7"/>
      <c r="J907" s="7"/>
      <c r="K907" s="7"/>
      <c r="L907" s="7"/>
      <c r="M907" s="10"/>
      <c r="N907" s="13"/>
      <c r="O907" s="13"/>
      <c r="P907" s="14"/>
      <c r="Q907" s="13"/>
      <c r="R907" s="101"/>
      <c r="S907" s="101"/>
      <c r="T907" s="16"/>
    </row>
    <row r="908" spans="1:20" ht="45" customHeight="1" x14ac:dyDescent="0.2">
      <c r="A908" s="13"/>
      <c r="B908" s="10"/>
      <c r="C908" s="127"/>
      <c r="D908" s="6"/>
      <c r="E908" s="6"/>
      <c r="F908" s="100"/>
      <c r="G908" s="100"/>
      <c r="H908" s="100"/>
      <c r="I908" s="7"/>
      <c r="J908" s="7"/>
      <c r="K908" s="7"/>
      <c r="L908" s="7"/>
      <c r="M908" s="10"/>
      <c r="N908" s="13"/>
      <c r="O908" s="13"/>
      <c r="P908" s="14"/>
      <c r="Q908" s="13"/>
      <c r="R908" s="101"/>
      <c r="S908" s="101"/>
      <c r="T908" s="16"/>
    </row>
    <row r="909" spans="1:20" ht="45" customHeight="1" x14ac:dyDescent="0.2">
      <c r="A909" s="13"/>
      <c r="B909" s="10"/>
      <c r="C909" s="127"/>
      <c r="D909" s="6"/>
      <c r="E909" s="6"/>
      <c r="F909" s="100"/>
      <c r="G909" s="100"/>
      <c r="H909" s="100"/>
      <c r="I909" s="7"/>
      <c r="J909" s="7"/>
      <c r="K909" s="7"/>
      <c r="L909" s="7"/>
      <c r="M909" s="10"/>
      <c r="N909" s="13"/>
      <c r="O909" s="13"/>
      <c r="P909" s="14"/>
      <c r="Q909" s="13"/>
      <c r="R909" s="101"/>
      <c r="S909" s="101"/>
      <c r="T909" s="16"/>
    </row>
    <row r="910" spans="1:20" ht="45" customHeight="1" x14ac:dyDescent="0.2">
      <c r="A910" s="13"/>
      <c r="B910" s="10"/>
      <c r="C910" s="127"/>
      <c r="D910" s="6"/>
      <c r="E910" s="6"/>
      <c r="F910" s="100"/>
      <c r="G910" s="100"/>
      <c r="H910" s="100"/>
      <c r="I910" s="7"/>
      <c r="J910" s="7"/>
      <c r="K910" s="7"/>
      <c r="L910" s="7"/>
      <c r="M910" s="10"/>
      <c r="N910" s="13"/>
      <c r="O910" s="13"/>
      <c r="P910" s="14"/>
      <c r="Q910" s="13"/>
      <c r="R910" s="101"/>
      <c r="S910" s="101"/>
      <c r="T910" s="16"/>
    </row>
    <row r="911" spans="1:20" ht="45" customHeight="1" x14ac:dyDescent="0.2">
      <c r="A911" s="13"/>
      <c r="B911" s="10"/>
      <c r="C911" s="127"/>
      <c r="D911" s="6"/>
      <c r="E911" s="6"/>
      <c r="F911" s="100"/>
      <c r="G911" s="100"/>
      <c r="H911" s="100"/>
      <c r="I911" s="7"/>
      <c r="J911" s="7"/>
      <c r="K911" s="7"/>
      <c r="L911" s="7"/>
      <c r="M911" s="10"/>
      <c r="N911" s="13"/>
      <c r="O911" s="13"/>
      <c r="P911" s="14"/>
      <c r="Q911" s="13"/>
      <c r="R911" s="101"/>
      <c r="S911" s="101"/>
      <c r="T911" s="16"/>
    </row>
    <row r="912" spans="1:20" ht="45" customHeight="1" x14ac:dyDescent="0.2">
      <c r="A912" s="13"/>
      <c r="B912" s="10"/>
      <c r="C912" s="127"/>
      <c r="D912" s="6"/>
      <c r="E912" s="6"/>
      <c r="F912" s="100"/>
      <c r="G912" s="100"/>
      <c r="H912" s="100"/>
      <c r="I912" s="7"/>
      <c r="J912" s="7"/>
      <c r="K912" s="7"/>
      <c r="L912" s="7"/>
      <c r="M912" s="10"/>
      <c r="N912" s="13"/>
      <c r="O912" s="13"/>
      <c r="P912" s="14"/>
      <c r="Q912" s="13"/>
      <c r="R912" s="101"/>
      <c r="S912" s="101"/>
      <c r="T912" s="16"/>
    </row>
    <row r="913" spans="1:20" ht="45" customHeight="1" x14ac:dyDescent="0.2">
      <c r="A913" s="13"/>
      <c r="B913" s="10"/>
      <c r="C913" s="127"/>
      <c r="D913" s="6"/>
      <c r="E913" s="6"/>
      <c r="F913" s="100"/>
      <c r="G913" s="100"/>
      <c r="H913" s="100"/>
      <c r="I913" s="7"/>
      <c r="J913" s="7"/>
      <c r="K913" s="7"/>
      <c r="L913" s="7"/>
      <c r="M913" s="10"/>
      <c r="N913" s="13"/>
      <c r="O913" s="13"/>
      <c r="P913" s="14"/>
      <c r="Q913" s="13"/>
      <c r="R913" s="101"/>
      <c r="S913" s="101"/>
      <c r="T913" s="16"/>
    </row>
    <row r="914" spans="1:20" ht="45" customHeight="1" x14ac:dyDescent="0.2">
      <c r="A914" s="13"/>
      <c r="B914" s="10"/>
      <c r="C914" s="127"/>
      <c r="D914" s="6"/>
      <c r="E914" s="6"/>
      <c r="F914" s="100"/>
      <c r="G914" s="100"/>
      <c r="H914" s="100"/>
      <c r="I914" s="7"/>
      <c r="J914" s="7"/>
      <c r="K914" s="7"/>
      <c r="L914" s="7"/>
      <c r="M914" s="10"/>
      <c r="N914" s="13"/>
      <c r="O914" s="13"/>
      <c r="P914" s="14"/>
      <c r="Q914" s="13"/>
      <c r="R914" s="101"/>
      <c r="S914" s="101"/>
      <c r="T914" s="16"/>
    </row>
    <row r="915" spans="1:20" ht="45" customHeight="1" x14ac:dyDescent="0.2">
      <c r="A915" s="13"/>
      <c r="B915" s="10"/>
      <c r="C915" s="127"/>
      <c r="D915" s="6"/>
      <c r="E915" s="6"/>
      <c r="F915" s="100"/>
      <c r="G915" s="100"/>
      <c r="H915" s="100"/>
      <c r="I915" s="7"/>
      <c r="J915" s="7"/>
      <c r="K915" s="7"/>
      <c r="L915" s="7"/>
      <c r="M915" s="10"/>
      <c r="N915" s="13"/>
      <c r="O915" s="13"/>
      <c r="P915" s="14"/>
      <c r="Q915" s="13"/>
      <c r="R915" s="101"/>
      <c r="S915" s="101"/>
      <c r="T915" s="16"/>
    </row>
    <row r="916" spans="1:20" ht="45" customHeight="1" x14ac:dyDescent="0.2">
      <c r="A916" s="13"/>
      <c r="B916" s="10"/>
      <c r="C916" s="127"/>
      <c r="D916" s="6"/>
      <c r="E916" s="6"/>
      <c r="F916" s="100"/>
      <c r="G916" s="100"/>
      <c r="H916" s="100"/>
      <c r="I916" s="7"/>
      <c r="J916" s="7"/>
      <c r="K916" s="7"/>
      <c r="L916" s="7"/>
      <c r="M916" s="10"/>
      <c r="N916" s="13"/>
      <c r="O916" s="13"/>
      <c r="P916" s="14"/>
      <c r="Q916" s="13"/>
      <c r="R916" s="101"/>
      <c r="S916" s="101"/>
      <c r="T916" s="16"/>
    </row>
    <row r="917" spans="1:20" ht="45" customHeight="1" x14ac:dyDescent="0.2">
      <c r="A917" s="13"/>
      <c r="B917" s="10"/>
      <c r="C917" s="127"/>
      <c r="D917" s="6"/>
      <c r="E917" s="6"/>
      <c r="F917" s="100"/>
      <c r="G917" s="100"/>
      <c r="H917" s="100"/>
      <c r="I917" s="7"/>
      <c r="J917" s="7"/>
      <c r="K917" s="7"/>
      <c r="L917" s="7"/>
      <c r="M917" s="10"/>
      <c r="N917" s="13"/>
      <c r="O917" s="13"/>
      <c r="P917" s="14"/>
      <c r="Q917" s="13"/>
      <c r="R917" s="101"/>
      <c r="S917" s="101"/>
      <c r="T917" s="16"/>
    </row>
    <row r="918" spans="1:20" ht="45" customHeight="1" x14ac:dyDescent="0.2">
      <c r="A918" s="13"/>
      <c r="B918" s="10"/>
      <c r="C918" s="127"/>
      <c r="D918" s="6"/>
      <c r="E918" s="6"/>
      <c r="F918" s="100"/>
      <c r="G918" s="100"/>
      <c r="H918" s="100"/>
      <c r="I918" s="7"/>
      <c r="J918" s="7"/>
      <c r="K918" s="7"/>
      <c r="L918" s="7"/>
      <c r="M918" s="10"/>
      <c r="N918" s="13"/>
      <c r="O918" s="13"/>
      <c r="P918" s="14"/>
      <c r="Q918" s="13"/>
      <c r="R918" s="101"/>
      <c r="S918" s="101"/>
      <c r="T918" s="16"/>
    </row>
    <row r="919" spans="1:20" ht="45" customHeight="1" x14ac:dyDescent="0.2">
      <c r="A919" s="13"/>
      <c r="B919" s="10"/>
      <c r="C919" s="127"/>
      <c r="D919" s="6"/>
      <c r="E919" s="6"/>
      <c r="F919" s="100"/>
      <c r="G919" s="100"/>
      <c r="H919" s="100"/>
      <c r="I919" s="7"/>
      <c r="J919" s="7"/>
      <c r="K919" s="7"/>
      <c r="L919" s="7"/>
      <c r="M919" s="10"/>
      <c r="N919" s="13"/>
      <c r="O919" s="13"/>
      <c r="P919" s="14"/>
      <c r="Q919" s="13"/>
      <c r="R919" s="101"/>
      <c r="S919" s="101"/>
      <c r="T919" s="16"/>
    </row>
    <row r="920" spans="1:20" ht="45" customHeight="1" x14ac:dyDescent="0.2">
      <c r="A920" s="13"/>
      <c r="B920" s="10"/>
      <c r="C920" s="127"/>
      <c r="D920" s="6"/>
      <c r="E920" s="6"/>
      <c r="F920" s="100"/>
      <c r="G920" s="100"/>
      <c r="H920" s="100"/>
      <c r="I920" s="7"/>
      <c r="J920" s="7"/>
      <c r="K920" s="7"/>
      <c r="L920" s="7"/>
      <c r="M920" s="10"/>
      <c r="N920" s="13"/>
      <c r="O920" s="13"/>
      <c r="P920" s="14"/>
      <c r="Q920" s="13"/>
      <c r="R920" s="101"/>
      <c r="S920" s="101"/>
      <c r="T920" s="16"/>
    </row>
    <row r="921" spans="1:20" ht="45" customHeight="1" x14ac:dyDescent="0.2">
      <c r="A921" s="13"/>
      <c r="B921" s="10"/>
      <c r="C921" s="127"/>
      <c r="D921" s="6"/>
      <c r="E921" s="6"/>
      <c r="F921" s="100"/>
      <c r="G921" s="100"/>
      <c r="H921" s="100"/>
      <c r="I921" s="7"/>
      <c r="J921" s="7"/>
      <c r="K921" s="7"/>
      <c r="L921" s="7"/>
      <c r="M921" s="10"/>
      <c r="N921" s="13"/>
      <c r="O921" s="13"/>
      <c r="P921" s="14"/>
      <c r="Q921" s="13"/>
      <c r="R921" s="101"/>
      <c r="S921" s="101"/>
      <c r="T921" s="16"/>
    </row>
    <row r="922" spans="1:20" ht="45" customHeight="1" x14ac:dyDescent="0.2">
      <c r="A922" s="13"/>
      <c r="B922" s="10"/>
      <c r="C922" s="127"/>
      <c r="D922" s="6"/>
      <c r="E922" s="6"/>
      <c r="F922" s="100"/>
      <c r="G922" s="100"/>
      <c r="H922" s="100"/>
      <c r="I922" s="7"/>
      <c r="J922" s="7"/>
      <c r="K922" s="7"/>
      <c r="L922" s="7"/>
      <c r="M922" s="10"/>
      <c r="N922" s="13"/>
      <c r="O922" s="13"/>
      <c r="P922" s="14"/>
      <c r="Q922" s="13"/>
      <c r="R922" s="101"/>
      <c r="S922" s="101"/>
      <c r="T922" s="16"/>
    </row>
    <row r="923" spans="1:20" ht="45" customHeight="1" x14ac:dyDescent="0.2">
      <c r="A923" s="13"/>
      <c r="B923" s="10"/>
      <c r="C923" s="127"/>
      <c r="D923" s="6"/>
      <c r="E923" s="6"/>
      <c r="F923" s="100"/>
      <c r="G923" s="100"/>
      <c r="H923" s="100"/>
      <c r="I923" s="7"/>
      <c r="J923" s="7"/>
      <c r="K923" s="7"/>
      <c r="L923" s="7"/>
      <c r="M923" s="10"/>
      <c r="N923" s="13"/>
      <c r="O923" s="13"/>
      <c r="P923" s="14"/>
      <c r="Q923" s="13"/>
      <c r="R923" s="101"/>
      <c r="S923" s="101"/>
      <c r="T923" s="16"/>
    </row>
    <row r="924" spans="1:20" ht="45" customHeight="1" x14ac:dyDescent="0.2">
      <c r="A924" s="13"/>
      <c r="B924" s="10"/>
      <c r="C924" s="127"/>
      <c r="D924" s="6"/>
      <c r="E924" s="6"/>
      <c r="F924" s="100"/>
      <c r="G924" s="100"/>
      <c r="H924" s="100"/>
      <c r="I924" s="7"/>
      <c r="J924" s="7"/>
      <c r="K924" s="7"/>
      <c r="L924" s="7"/>
      <c r="M924" s="10"/>
      <c r="N924" s="13"/>
      <c r="O924" s="13"/>
      <c r="P924" s="14"/>
      <c r="Q924" s="13"/>
      <c r="R924" s="101"/>
      <c r="S924" s="101"/>
      <c r="T924" s="16"/>
    </row>
    <row r="925" spans="1:20" ht="45" customHeight="1" x14ac:dyDescent="0.2">
      <c r="A925" s="13"/>
      <c r="B925" s="10"/>
      <c r="C925" s="127"/>
      <c r="D925" s="6"/>
      <c r="E925" s="6"/>
      <c r="F925" s="100"/>
      <c r="G925" s="100"/>
      <c r="H925" s="100"/>
      <c r="I925" s="7"/>
      <c r="J925" s="7"/>
      <c r="K925" s="7"/>
      <c r="L925" s="7"/>
      <c r="M925" s="10"/>
      <c r="N925" s="13"/>
      <c r="O925" s="13"/>
      <c r="P925" s="14"/>
      <c r="Q925" s="13"/>
      <c r="R925" s="101"/>
      <c r="S925" s="101"/>
      <c r="T925" s="16"/>
    </row>
    <row r="926" spans="1:20" ht="45" customHeight="1" x14ac:dyDescent="0.2">
      <c r="A926" s="13"/>
      <c r="B926" s="10"/>
      <c r="C926" s="127"/>
      <c r="D926" s="6"/>
      <c r="E926" s="6"/>
      <c r="F926" s="100"/>
      <c r="G926" s="100"/>
      <c r="H926" s="100"/>
      <c r="I926" s="7"/>
      <c r="J926" s="7"/>
      <c r="K926" s="7"/>
      <c r="L926" s="7"/>
      <c r="M926" s="10"/>
      <c r="N926" s="13"/>
      <c r="O926" s="13"/>
      <c r="P926" s="14"/>
      <c r="Q926" s="13"/>
      <c r="R926" s="101"/>
      <c r="S926" s="101"/>
      <c r="T926" s="16"/>
    </row>
    <row r="927" spans="1:20" ht="45" customHeight="1" x14ac:dyDescent="0.2">
      <c r="A927" s="13"/>
      <c r="B927" s="10"/>
      <c r="C927" s="127"/>
      <c r="D927" s="6"/>
      <c r="E927" s="6"/>
      <c r="F927" s="100"/>
      <c r="G927" s="100"/>
      <c r="H927" s="100"/>
      <c r="I927" s="7"/>
      <c r="J927" s="7"/>
      <c r="K927" s="7"/>
      <c r="L927" s="7"/>
      <c r="M927" s="10"/>
      <c r="N927" s="13"/>
      <c r="O927" s="13"/>
      <c r="P927" s="14"/>
      <c r="Q927" s="13"/>
      <c r="R927" s="101"/>
      <c r="S927" s="101"/>
      <c r="T927" s="16"/>
    </row>
    <row r="928" spans="1:20" ht="45" customHeight="1" x14ac:dyDescent="0.2">
      <c r="A928" s="13"/>
      <c r="B928" s="10"/>
      <c r="C928" s="127"/>
      <c r="D928" s="6"/>
      <c r="E928" s="6"/>
      <c r="F928" s="100"/>
      <c r="G928" s="100"/>
      <c r="H928" s="100"/>
      <c r="I928" s="7"/>
      <c r="J928" s="7"/>
      <c r="K928" s="7"/>
      <c r="L928" s="7"/>
      <c r="M928" s="10"/>
      <c r="N928" s="13"/>
      <c r="O928" s="13"/>
      <c r="P928" s="14"/>
      <c r="Q928" s="13"/>
      <c r="R928" s="101"/>
      <c r="S928" s="101"/>
      <c r="T928" s="16"/>
    </row>
    <row r="929" spans="1:20" ht="45" customHeight="1" x14ac:dyDescent="0.2">
      <c r="A929" s="13"/>
      <c r="B929" s="10"/>
      <c r="C929" s="127"/>
      <c r="D929" s="6"/>
      <c r="E929" s="6"/>
      <c r="F929" s="100"/>
      <c r="G929" s="100"/>
      <c r="H929" s="100"/>
      <c r="I929" s="7"/>
      <c r="J929" s="7"/>
      <c r="K929" s="7"/>
      <c r="L929" s="7"/>
      <c r="M929" s="10"/>
      <c r="N929" s="13"/>
      <c r="O929" s="13"/>
      <c r="P929" s="14"/>
      <c r="Q929" s="13"/>
      <c r="R929" s="101"/>
      <c r="S929" s="101"/>
      <c r="T929" s="16"/>
    </row>
    <row r="930" spans="1:20" ht="45" customHeight="1" x14ac:dyDescent="0.2">
      <c r="A930" s="13"/>
      <c r="B930" s="10"/>
      <c r="C930" s="127"/>
      <c r="D930" s="6"/>
      <c r="E930" s="6"/>
      <c r="F930" s="100"/>
      <c r="G930" s="100"/>
      <c r="H930" s="100"/>
      <c r="I930" s="7"/>
      <c r="J930" s="7"/>
      <c r="K930" s="7"/>
      <c r="L930" s="7"/>
      <c r="M930" s="10"/>
      <c r="N930" s="13"/>
      <c r="O930" s="13"/>
      <c r="P930" s="14"/>
      <c r="Q930" s="13"/>
      <c r="R930" s="101"/>
      <c r="S930" s="101"/>
      <c r="T930" s="16"/>
    </row>
    <row r="931" spans="1:20" ht="45" customHeight="1" x14ac:dyDescent="0.2">
      <c r="A931" s="13"/>
      <c r="B931" s="10"/>
      <c r="C931" s="127"/>
      <c r="D931" s="6"/>
      <c r="E931" s="6"/>
      <c r="F931" s="100"/>
      <c r="G931" s="100"/>
      <c r="H931" s="100"/>
      <c r="I931" s="7"/>
      <c r="J931" s="7"/>
      <c r="K931" s="7"/>
      <c r="L931" s="7"/>
      <c r="M931" s="10"/>
      <c r="N931" s="13"/>
      <c r="O931" s="13"/>
      <c r="P931" s="14"/>
      <c r="Q931" s="13"/>
      <c r="R931" s="101"/>
      <c r="S931" s="101"/>
      <c r="T931" s="16"/>
    </row>
    <row r="932" spans="1:20" ht="45" customHeight="1" x14ac:dyDescent="0.2">
      <c r="A932" s="13"/>
      <c r="B932" s="10"/>
      <c r="C932" s="127"/>
      <c r="D932" s="6"/>
      <c r="E932" s="6"/>
      <c r="F932" s="100"/>
      <c r="G932" s="100"/>
      <c r="H932" s="100"/>
      <c r="I932" s="7"/>
      <c r="J932" s="7"/>
      <c r="K932" s="7"/>
      <c r="L932" s="7"/>
      <c r="M932" s="10"/>
      <c r="N932" s="13"/>
      <c r="O932" s="13"/>
      <c r="P932" s="14"/>
      <c r="Q932" s="13"/>
      <c r="R932" s="101"/>
      <c r="S932" s="101"/>
      <c r="T932" s="16"/>
    </row>
    <row r="933" spans="1:20" ht="45" customHeight="1" x14ac:dyDescent="0.2">
      <c r="A933" s="13"/>
      <c r="B933" s="10"/>
      <c r="C933" s="127"/>
      <c r="D933" s="6"/>
      <c r="E933" s="6"/>
      <c r="F933" s="100"/>
      <c r="G933" s="100"/>
      <c r="H933" s="100"/>
      <c r="I933" s="7"/>
      <c r="J933" s="7"/>
      <c r="K933" s="7"/>
      <c r="L933" s="7"/>
      <c r="M933" s="10"/>
      <c r="N933" s="13"/>
      <c r="O933" s="13"/>
      <c r="P933" s="14"/>
      <c r="Q933" s="13"/>
      <c r="R933" s="101"/>
      <c r="S933" s="101"/>
      <c r="T933" s="16"/>
    </row>
    <row r="934" spans="1:20" ht="45" customHeight="1" x14ac:dyDescent="0.2">
      <c r="A934" s="13"/>
      <c r="B934" s="10"/>
      <c r="C934" s="127"/>
      <c r="D934" s="6"/>
      <c r="E934" s="6"/>
      <c r="F934" s="100"/>
      <c r="G934" s="100"/>
      <c r="H934" s="100"/>
      <c r="I934" s="7"/>
      <c r="J934" s="7"/>
      <c r="K934" s="7"/>
      <c r="L934" s="7"/>
      <c r="M934" s="10"/>
      <c r="N934" s="13"/>
      <c r="O934" s="13"/>
      <c r="P934" s="14"/>
      <c r="Q934" s="13"/>
      <c r="R934" s="101"/>
      <c r="S934" s="101"/>
      <c r="T934" s="16"/>
    </row>
    <row r="935" spans="1:20" ht="45" customHeight="1" x14ac:dyDescent="0.2">
      <c r="A935" s="13"/>
      <c r="B935" s="10"/>
      <c r="C935" s="127"/>
      <c r="D935" s="6"/>
      <c r="E935" s="6"/>
      <c r="F935" s="100"/>
      <c r="G935" s="100"/>
      <c r="H935" s="100"/>
      <c r="I935" s="7"/>
      <c r="J935" s="7"/>
      <c r="K935" s="7"/>
      <c r="L935" s="7"/>
      <c r="M935" s="10"/>
      <c r="N935" s="13"/>
      <c r="O935" s="13"/>
      <c r="P935" s="14"/>
      <c r="Q935" s="13"/>
      <c r="R935" s="101"/>
      <c r="S935" s="101"/>
      <c r="T935" s="16"/>
    </row>
    <row r="936" spans="1:20" ht="45" customHeight="1" x14ac:dyDescent="0.2">
      <c r="A936" s="13"/>
      <c r="B936" s="10"/>
      <c r="C936" s="127"/>
      <c r="D936" s="6"/>
      <c r="E936" s="6"/>
      <c r="F936" s="100"/>
      <c r="G936" s="100"/>
      <c r="H936" s="100"/>
      <c r="I936" s="7"/>
      <c r="J936" s="7"/>
      <c r="K936" s="7"/>
      <c r="L936" s="7"/>
      <c r="M936" s="10"/>
      <c r="N936" s="13"/>
      <c r="O936" s="13"/>
      <c r="P936" s="14"/>
      <c r="Q936" s="13"/>
      <c r="R936" s="101"/>
      <c r="S936" s="101"/>
      <c r="T936" s="16"/>
    </row>
    <row r="937" spans="1:20" ht="45" customHeight="1" x14ac:dyDescent="0.2">
      <c r="A937" s="13"/>
      <c r="B937" s="10"/>
      <c r="C937" s="127"/>
      <c r="D937" s="6"/>
      <c r="E937" s="6"/>
      <c r="F937" s="100"/>
      <c r="G937" s="100"/>
      <c r="H937" s="100"/>
      <c r="I937" s="7"/>
      <c r="J937" s="7"/>
      <c r="K937" s="7"/>
      <c r="L937" s="7"/>
      <c r="M937" s="10"/>
      <c r="N937" s="13"/>
      <c r="O937" s="13"/>
      <c r="P937" s="14"/>
      <c r="Q937" s="13"/>
      <c r="R937" s="101"/>
      <c r="S937" s="101"/>
      <c r="T937" s="16"/>
    </row>
    <row r="938" spans="1:20" ht="45" customHeight="1" x14ac:dyDescent="0.2">
      <c r="A938" s="13"/>
      <c r="B938" s="10"/>
      <c r="C938" s="127"/>
      <c r="D938" s="6"/>
      <c r="E938" s="6"/>
      <c r="F938" s="100"/>
      <c r="G938" s="100"/>
      <c r="H938" s="100"/>
      <c r="I938" s="7"/>
      <c r="J938" s="7"/>
      <c r="K938" s="7"/>
      <c r="L938" s="7"/>
      <c r="M938" s="10"/>
      <c r="N938" s="13"/>
      <c r="O938" s="13"/>
      <c r="P938" s="14"/>
      <c r="Q938" s="13"/>
      <c r="R938" s="101"/>
      <c r="S938" s="101"/>
      <c r="T938" s="16"/>
    </row>
    <row r="939" spans="1:20" ht="45" customHeight="1" x14ac:dyDescent="0.2">
      <c r="A939" s="13"/>
      <c r="B939" s="10"/>
      <c r="C939" s="127"/>
      <c r="D939" s="6"/>
      <c r="E939" s="6"/>
      <c r="F939" s="100"/>
      <c r="G939" s="100"/>
      <c r="H939" s="100"/>
      <c r="I939" s="7"/>
      <c r="J939" s="7"/>
      <c r="K939" s="7"/>
      <c r="L939" s="7"/>
      <c r="M939" s="10"/>
      <c r="N939" s="13"/>
      <c r="O939" s="13"/>
      <c r="P939" s="14"/>
      <c r="Q939" s="13"/>
      <c r="R939" s="101"/>
      <c r="S939" s="101"/>
      <c r="T939" s="16"/>
    </row>
    <row r="940" spans="1:20" ht="45" customHeight="1" x14ac:dyDescent="0.2">
      <c r="A940" s="13"/>
      <c r="B940" s="10"/>
      <c r="C940" s="127"/>
      <c r="D940" s="6"/>
      <c r="E940" s="6"/>
      <c r="F940" s="100"/>
      <c r="G940" s="100"/>
      <c r="H940" s="100"/>
      <c r="I940" s="7"/>
      <c r="J940" s="7"/>
      <c r="K940" s="7"/>
      <c r="L940" s="7"/>
      <c r="M940" s="10"/>
      <c r="N940" s="13"/>
      <c r="O940" s="13"/>
      <c r="P940" s="14"/>
      <c r="Q940" s="13"/>
      <c r="R940" s="101"/>
      <c r="S940" s="101"/>
      <c r="T940" s="16"/>
    </row>
    <row r="941" spans="1:20" ht="45" customHeight="1" x14ac:dyDescent="0.2">
      <c r="A941" s="13"/>
      <c r="B941" s="10"/>
      <c r="C941" s="127"/>
      <c r="D941" s="6"/>
      <c r="E941" s="6"/>
      <c r="F941" s="100"/>
      <c r="G941" s="100"/>
      <c r="H941" s="100"/>
      <c r="I941" s="7"/>
      <c r="J941" s="7"/>
      <c r="K941" s="7"/>
      <c r="L941" s="7"/>
      <c r="M941" s="10"/>
      <c r="N941" s="13"/>
      <c r="O941" s="13"/>
      <c r="P941" s="14"/>
      <c r="Q941" s="13"/>
      <c r="R941" s="101"/>
      <c r="S941" s="101"/>
      <c r="T941" s="16"/>
    </row>
    <row r="942" spans="1:20" ht="45" customHeight="1" x14ac:dyDescent="0.2">
      <c r="A942" s="13"/>
      <c r="B942" s="10"/>
      <c r="C942" s="127"/>
      <c r="D942" s="6"/>
      <c r="E942" s="6"/>
      <c r="F942" s="100"/>
      <c r="G942" s="100"/>
      <c r="H942" s="100"/>
      <c r="I942" s="7"/>
      <c r="J942" s="7"/>
      <c r="K942" s="7"/>
      <c r="L942" s="7"/>
      <c r="M942" s="10"/>
      <c r="N942" s="13"/>
      <c r="O942" s="13"/>
      <c r="P942" s="14"/>
      <c r="Q942" s="13"/>
      <c r="R942" s="101"/>
      <c r="S942" s="101"/>
      <c r="T942" s="16"/>
    </row>
    <row r="943" spans="1:20" ht="45" customHeight="1" x14ac:dyDescent="0.2">
      <c r="A943" s="13"/>
      <c r="B943" s="10"/>
      <c r="C943" s="127"/>
      <c r="D943" s="6"/>
      <c r="E943" s="6"/>
      <c r="F943" s="100"/>
      <c r="G943" s="100"/>
      <c r="H943" s="100"/>
      <c r="I943" s="7"/>
      <c r="J943" s="7"/>
      <c r="K943" s="7"/>
      <c r="L943" s="7"/>
      <c r="M943" s="10"/>
      <c r="N943" s="13"/>
      <c r="O943" s="13"/>
      <c r="P943" s="14"/>
      <c r="Q943" s="13"/>
      <c r="R943" s="101"/>
      <c r="S943" s="101"/>
      <c r="T943" s="16"/>
    </row>
    <row r="944" spans="1:20" ht="45" customHeight="1" x14ac:dyDescent="0.2">
      <c r="A944" s="13"/>
      <c r="B944" s="10"/>
      <c r="C944" s="127"/>
      <c r="D944" s="6"/>
      <c r="E944" s="6"/>
      <c r="F944" s="100"/>
      <c r="G944" s="100"/>
      <c r="H944" s="100"/>
      <c r="I944" s="7"/>
      <c r="J944" s="7"/>
      <c r="K944" s="7"/>
      <c r="L944" s="7"/>
      <c r="M944" s="10"/>
      <c r="N944" s="13"/>
      <c r="O944" s="13"/>
      <c r="P944" s="14"/>
      <c r="Q944" s="13"/>
      <c r="R944" s="101"/>
      <c r="S944" s="101"/>
      <c r="T944" s="16"/>
    </row>
    <row r="945" spans="1:20" ht="45" customHeight="1" x14ac:dyDescent="0.2">
      <c r="A945" s="13"/>
      <c r="B945" s="10"/>
      <c r="C945" s="127"/>
      <c r="D945" s="6"/>
      <c r="E945" s="6"/>
      <c r="F945" s="100"/>
      <c r="G945" s="100"/>
      <c r="H945" s="100"/>
      <c r="I945" s="7"/>
      <c r="J945" s="7"/>
      <c r="K945" s="7"/>
      <c r="L945" s="7"/>
      <c r="M945" s="10"/>
      <c r="N945" s="13"/>
      <c r="O945" s="13"/>
      <c r="P945" s="14"/>
      <c r="Q945" s="13"/>
      <c r="R945" s="101"/>
      <c r="S945" s="101"/>
      <c r="T945" s="16"/>
    </row>
    <row r="946" spans="1:20" ht="45" customHeight="1" x14ac:dyDescent="0.2">
      <c r="A946" s="13"/>
      <c r="B946" s="10"/>
      <c r="C946" s="127"/>
      <c r="D946" s="6"/>
      <c r="E946" s="6"/>
      <c r="F946" s="100"/>
      <c r="G946" s="100"/>
      <c r="H946" s="100"/>
      <c r="I946" s="7"/>
      <c r="J946" s="7"/>
      <c r="K946" s="7"/>
      <c r="L946" s="7"/>
      <c r="M946" s="10"/>
      <c r="N946" s="13"/>
      <c r="O946" s="13"/>
      <c r="P946" s="14"/>
      <c r="Q946" s="13"/>
      <c r="R946" s="101"/>
      <c r="S946" s="101"/>
      <c r="T946" s="16"/>
    </row>
    <row r="947" spans="1:20" ht="45" customHeight="1" x14ac:dyDescent="0.2">
      <c r="A947" s="13"/>
      <c r="B947" s="10"/>
      <c r="C947" s="127"/>
      <c r="D947" s="6"/>
      <c r="E947" s="6"/>
      <c r="F947" s="100"/>
      <c r="G947" s="100"/>
      <c r="H947" s="100"/>
      <c r="I947" s="7"/>
      <c r="J947" s="7"/>
      <c r="K947" s="7"/>
      <c r="L947" s="7"/>
      <c r="M947" s="10"/>
      <c r="N947" s="13"/>
      <c r="O947" s="13"/>
      <c r="P947" s="14"/>
      <c r="Q947" s="13"/>
      <c r="R947" s="101"/>
      <c r="S947" s="101"/>
      <c r="T947" s="16"/>
    </row>
    <row r="948" spans="1:20" ht="45" customHeight="1" x14ac:dyDescent="0.2">
      <c r="A948" s="13"/>
      <c r="B948" s="10"/>
      <c r="C948" s="127"/>
      <c r="D948" s="6"/>
      <c r="E948" s="6"/>
      <c r="F948" s="100"/>
      <c r="G948" s="100"/>
      <c r="H948" s="100"/>
      <c r="I948" s="7"/>
      <c r="J948" s="7"/>
      <c r="K948" s="7"/>
      <c r="L948" s="7"/>
      <c r="M948" s="10"/>
      <c r="N948" s="13"/>
      <c r="O948" s="13"/>
      <c r="P948" s="14"/>
      <c r="Q948" s="13"/>
      <c r="R948" s="101"/>
      <c r="S948" s="101"/>
      <c r="T948" s="16"/>
    </row>
    <row r="949" spans="1:20" ht="45" customHeight="1" x14ac:dyDescent="0.2">
      <c r="A949" s="13"/>
      <c r="B949" s="10"/>
      <c r="C949" s="127"/>
      <c r="D949" s="6"/>
      <c r="E949" s="6"/>
      <c r="F949" s="100"/>
      <c r="G949" s="100"/>
      <c r="H949" s="100"/>
      <c r="I949" s="7"/>
      <c r="J949" s="7"/>
      <c r="K949" s="7"/>
      <c r="L949" s="7"/>
      <c r="M949" s="10"/>
      <c r="N949" s="13"/>
      <c r="O949" s="13"/>
      <c r="P949" s="14"/>
      <c r="Q949" s="13"/>
      <c r="R949" s="101"/>
      <c r="S949" s="101"/>
      <c r="T949" s="16"/>
    </row>
    <row r="950" spans="1:20" ht="45" customHeight="1" x14ac:dyDescent="0.2">
      <c r="A950" s="13"/>
      <c r="B950" s="10"/>
      <c r="C950" s="127"/>
      <c r="D950" s="6"/>
      <c r="E950" s="6"/>
      <c r="F950" s="100"/>
      <c r="G950" s="100"/>
      <c r="H950" s="100"/>
      <c r="I950" s="7"/>
      <c r="J950" s="7"/>
      <c r="K950" s="7"/>
      <c r="L950" s="7"/>
      <c r="M950" s="10"/>
      <c r="N950" s="13"/>
      <c r="O950" s="13"/>
      <c r="P950" s="14"/>
      <c r="Q950" s="13"/>
      <c r="R950" s="101"/>
      <c r="S950" s="101"/>
      <c r="T950" s="16"/>
    </row>
    <row r="951" spans="1:20" ht="45" customHeight="1" x14ac:dyDescent="0.2">
      <c r="A951" s="13"/>
      <c r="B951" s="10"/>
      <c r="C951" s="127"/>
      <c r="D951" s="6"/>
      <c r="E951" s="6"/>
      <c r="F951" s="100"/>
      <c r="G951" s="100"/>
      <c r="H951" s="100"/>
      <c r="I951" s="7"/>
      <c r="J951" s="7"/>
      <c r="K951" s="7"/>
      <c r="L951" s="7"/>
      <c r="M951" s="10"/>
      <c r="N951" s="13"/>
      <c r="O951" s="13"/>
      <c r="P951" s="14"/>
      <c r="Q951" s="13"/>
      <c r="R951" s="101"/>
      <c r="S951" s="101"/>
      <c r="T951" s="16"/>
    </row>
    <row r="952" spans="1:20" ht="45" customHeight="1" x14ac:dyDescent="0.2">
      <c r="A952" s="13"/>
      <c r="B952" s="10"/>
      <c r="C952" s="127"/>
      <c r="D952" s="6"/>
      <c r="E952" s="6"/>
      <c r="F952" s="100"/>
      <c r="G952" s="100"/>
      <c r="H952" s="100"/>
      <c r="I952" s="7"/>
      <c r="J952" s="7"/>
      <c r="K952" s="7"/>
      <c r="L952" s="7"/>
      <c r="M952" s="10"/>
      <c r="N952" s="13"/>
      <c r="O952" s="13"/>
      <c r="P952" s="14"/>
      <c r="Q952" s="13"/>
      <c r="R952" s="101"/>
      <c r="S952" s="101"/>
      <c r="T952" s="16"/>
    </row>
    <row r="953" spans="1:20" ht="45" customHeight="1" x14ac:dyDescent="0.2">
      <c r="A953" s="13"/>
      <c r="B953" s="10"/>
      <c r="C953" s="127"/>
      <c r="D953" s="6"/>
      <c r="E953" s="6"/>
      <c r="F953" s="100"/>
      <c r="G953" s="100"/>
      <c r="H953" s="100"/>
      <c r="I953" s="7"/>
      <c r="J953" s="7"/>
      <c r="K953" s="7"/>
      <c r="L953" s="7"/>
      <c r="M953" s="10"/>
      <c r="N953" s="13"/>
      <c r="O953" s="13"/>
      <c r="P953" s="14"/>
      <c r="Q953" s="13"/>
      <c r="R953" s="101"/>
      <c r="S953" s="101"/>
      <c r="T953" s="16"/>
    </row>
    <row r="954" spans="1:20" ht="45" customHeight="1" x14ac:dyDescent="0.2">
      <c r="A954" s="13"/>
      <c r="B954" s="10"/>
      <c r="C954" s="127"/>
      <c r="D954" s="6"/>
      <c r="E954" s="6"/>
      <c r="F954" s="100"/>
      <c r="G954" s="100"/>
      <c r="H954" s="100"/>
      <c r="I954" s="7"/>
      <c r="J954" s="7"/>
      <c r="K954" s="7"/>
      <c r="L954" s="7"/>
      <c r="M954" s="10"/>
      <c r="N954" s="13"/>
      <c r="O954" s="13"/>
      <c r="P954" s="14"/>
      <c r="Q954" s="13"/>
      <c r="R954" s="101"/>
      <c r="S954" s="101"/>
      <c r="T954" s="16"/>
    </row>
    <row r="955" spans="1:20" ht="45" customHeight="1" x14ac:dyDescent="0.2">
      <c r="A955" s="13"/>
      <c r="B955" s="10"/>
      <c r="C955" s="127"/>
      <c r="D955" s="6"/>
      <c r="E955" s="6"/>
      <c r="F955" s="100"/>
      <c r="G955" s="100"/>
      <c r="H955" s="100"/>
      <c r="I955" s="7"/>
      <c r="J955" s="7"/>
      <c r="K955" s="7"/>
      <c r="L955" s="7"/>
      <c r="M955" s="10"/>
      <c r="N955" s="13"/>
      <c r="O955" s="13"/>
      <c r="P955" s="14"/>
      <c r="Q955" s="13"/>
      <c r="R955" s="101"/>
      <c r="S955" s="101"/>
      <c r="T955" s="16"/>
    </row>
    <row r="956" spans="1:20" ht="45" customHeight="1" x14ac:dyDescent="0.2">
      <c r="A956" s="13"/>
      <c r="B956" s="10"/>
      <c r="C956" s="127"/>
      <c r="D956" s="6"/>
      <c r="E956" s="6"/>
      <c r="F956" s="100"/>
      <c r="G956" s="100"/>
      <c r="H956" s="100"/>
      <c r="I956" s="7"/>
      <c r="J956" s="7"/>
      <c r="K956" s="7"/>
      <c r="L956" s="7"/>
      <c r="M956" s="10"/>
      <c r="N956" s="13"/>
      <c r="O956" s="13"/>
      <c r="P956" s="14"/>
      <c r="Q956" s="13"/>
      <c r="R956" s="101"/>
      <c r="S956" s="101"/>
      <c r="T956" s="16"/>
    </row>
    <row r="957" spans="1:20" ht="45" customHeight="1" x14ac:dyDescent="0.2">
      <c r="A957" s="13"/>
      <c r="B957" s="10"/>
      <c r="C957" s="127"/>
      <c r="D957" s="6"/>
      <c r="E957" s="6"/>
      <c r="F957" s="100"/>
      <c r="G957" s="100"/>
      <c r="H957" s="100"/>
      <c r="I957" s="7"/>
      <c r="J957" s="7"/>
      <c r="K957" s="7"/>
      <c r="L957" s="7"/>
      <c r="M957" s="10"/>
      <c r="N957" s="13"/>
      <c r="O957" s="13"/>
      <c r="P957" s="14"/>
      <c r="Q957" s="13"/>
      <c r="R957" s="101"/>
      <c r="S957" s="101"/>
      <c r="T957" s="16"/>
    </row>
    <row r="958" spans="1:20" ht="45" customHeight="1" x14ac:dyDescent="0.2">
      <c r="A958" s="13"/>
      <c r="B958" s="10"/>
      <c r="C958" s="127"/>
      <c r="D958" s="6"/>
      <c r="E958" s="6"/>
      <c r="F958" s="100"/>
      <c r="G958" s="100"/>
      <c r="H958" s="100"/>
      <c r="I958" s="7"/>
      <c r="J958" s="7"/>
      <c r="K958" s="7"/>
      <c r="L958" s="7"/>
      <c r="M958" s="10"/>
      <c r="N958" s="13"/>
      <c r="O958" s="13"/>
      <c r="P958" s="14"/>
      <c r="Q958" s="13"/>
      <c r="R958" s="101"/>
      <c r="S958" s="101"/>
      <c r="T958" s="16"/>
    </row>
    <row r="959" spans="1:20" ht="45" customHeight="1" x14ac:dyDescent="0.2">
      <c r="A959" s="13"/>
      <c r="B959" s="10"/>
      <c r="C959" s="127"/>
      <c r="D959" s="6"/>
      <c r="E959" s="6"/>
      <c r="F959" s="100"/>
      <c r="G959" s="100"/>
      <c r="H959" s="100"/>
      <c r="I959" s="7"/>
      <c r="J959" s="7"/>
      <c r="K959" s="7"/>
      <c r="L959" s="7"/>
      <c r="M959" s="10"/>
      <c r="N959" s="13"/>
      <c r="O959" s="13"/>
      <c r="P959" s="14"/>
      <c r="Q959" s="13"/>
      <c r="R959" s="101"/>
      <c r="S959" s="101"/>
      <c r="T959" s="16"/>
    </row>
    <row r="960" spans="1:20" ht="45" customHeight="1" x14ac:dyDescent="0.2">
      <c r="A960" s="13"/>
      <c r="B960" s="10"/>
      <c r="C960" s="127"/>
      <c r="D960" s="6"/>
      <c r="E960" s="6"/>
      <c r="F960" s="100"/>
      <c r="G960" s="100"/>
      <c r="H960" s="100"/>
      <c r="I960" s="7"/>
      <c r="J960" s="7"/>
      <c r="K960" s="7"/>
      <c r="L960" s="7"/>
      <c r="M960" s="10"/>
      <c r="N960" s="13"/>
      <c r="O960" s="13"/>
      <c r="P960" s="14"/>
      <c r="Q960" s="13"/>
      <c r="R960" s="101"/>
      <c r="S960" s="101"/>
      <c r="T960" s="16"/>
    </row>
    <row r="961" spans="1:20" ht="45" customHeight="1" x14ac:dyDescent="0.2">
      <c r="A961" s="13"/>
      <c r="B961" s="10"/>
      <c r="C961" s="127"/>
      <c r="D961" s="6"/>
      <c r="E961" s="6"/>
      <c r="F961" s="100"/>
      <c r="G961" s="100"/>
      <c r="H961" s="100"/>
      <c r="I961" s="7"/>
      <c r="J961" s="7"/>
      <c r="K961" s="7"/>
      <c r="L961" s="7"/>
      <c r="M961" s="10"/>
      <c r="N961" s="13"/>
      <c r="O961" s="13"/>
      <c r="P961" s="14"/>
      <c r="Q961" s="13"/>
      <c r="R961" s="101"/>
      <c r="S961" s="101"/>
      <c r="T961" s="16"/>
    </row>
    <row r="962" spans="1:20" ht="45" customHeight="1" x14ac:dyDescent="0.2">
      <c r="A962" s="13"/>
      <c r="B962" s="10"/>
      <c r="C962" s="127"/>
      <c r="D962" s="6"/>
      <c r="E962" s="6"/>
      <c r="F962" s="100"/>
      <c r="G962" s="100"/>
      <c r="H962" s="100"/>
      <c r="I962" s="7"/>
      <c r="J962" s="7"/>
      <c r="K962" s="7"/>
      <c r="L962" s="7"/>
      <c r="M962" s="10"/>
      <c r="N962" s="13"/>
      <c r="O962" s="13"/>
      <c r="P962" s="14"/>
      <c r="Q962" s="13"/>
      <c r="R962" s="101"/>
      <c r="S962" s="101"/>
      <c r="T962" s="16"/>
    </row>
    <row r="963" spans="1:20" ht="45" customHeight="1" x14ac:dyDescent="0.2">
      <c r="A963" s="13"/>
      <c r="B963" s="10"/>
      <c r="C963" s="127"/>
      <c r="D963" s="6"/>
      <c r="E963" s="6"/>
      <c r="F963" s="100"/>
      <c r="G963" s="100"/>
      <c r="H963" s="100"/>
      <c r="I963" s="7"/>
      <c r="J963" s="7"/>
      <c r="K963" s="7"/>
      <c r="L963" s="7"/>
      <c r="M963" s="10"/>
      <c r="N963" s="13"/>
      <c r="O963" s="13"/>
      <c r="P963" s="14"/>
      <c r="Q963" s="13"/>
      <c r="R963" s="101"/>
      <c r="S963" s="101"/>
      <c r="T963" s="16"/>
    </row>
    <row r="964" spans="1:20" ht="45" customHeight="1" x14ac:dyDescent="0.2">
      <c r="A964" s="13"/>
      <c r="B964" s="10"/>
      <c r="C964" s="127"/>
      <c r="D964" s="6"/>
      <c r="E964" s="6"/>
      <c r="F964" s="100"/>
      <c r="G964" s="100"/>
      <c r="H964" s="100"/>
      <c r="I964" s="7"/>
      <c r="J964" s="7"/>
      <c r="K964" s="7"/>
      <c r="L964" s="7"/>
      <c r="M964" s="10"/>
      <c r="N964" s="13"/>
      <c r="O964" s="13"/>
      <c r="P964" s="14"/>
      <c r="Q964" s="13"/>
      <c r="R964" s="101"/>
      <c r="S964" s="101"/>
      <c r="T964" s="16"/>
    </row>
    <row r="965" spans="1:20" ht="45" customHeight="1" x14ac:dyDescent="0.2">
      <c r="A965" s="13"/>
      <c r="B965" s="10"/>
      <c r="C965" s="127"/>
      <c r="D965" s="6"/>
      <c r="E965" s="6"/>
      <c r="F965" s="100"/>
      <c r="G965" s="100"/>
      <c r="H965" s="100"/>
      <c r="I965" s="7"/>
      <c r="J965" s="7"/>
      <c r="K965" s="7"/>
      <c r="L965" s="7"/>
      <c r="M965" s="10"/>
      <c r="N965" s="13"/>
      <c r="O965" s="13"/>
      <c r="P965" s="14"/>
      <c r="Q965" s="13"/>
      <c r="R965" s="101"/>
      <c r="S965" s="101"/>
      <c r="T965" s="16"/>
    </row>
    <row r="966" spans="1:20" ht="45" customHeight="1" x14ac:dyDescent="0.2">
      <c r="A966" s="13"/>
      <c r="B966" s="10"/>
      <c r="C966" s="127"/>
      <c r="D966" s="6"/>
      <c r="E966" s="6"/>
      <c r="F966" s="100"/>
      <c r="G966" s="100"/>
      <c r="H966" s="100"/>
      <c r="I966" s="7"/>
      <c r="J966" s="7"/>
      <c r="K966" s="7"/>
      <c r="L966" s="7"/>
      <c r="M966" s="10"/>
      <c r="N966" s="13"/>
      <c r="O966" s="13"/>
      <c r="P966" s="14"/>
      <c r="Q966" s="13"/>
      <c r="R966" s="101"/>
      <c r="S966" s="101"/>
      <c r="T966" s="16"/>
    </row>
    <row r="967" spans="1:20" ht="45" customHeight="1" x14ac:dyDescent="0.2">
      <c r="A967" s="13"/>
      <c r="B967" s="10"/>
      <c r="C967" s="127"/>
      <c r="D967" s="6"/>
      <c r="E967" s="6"/>
      <c r="F967" s="100"/>
      <c r="G967" s="100"/>
      <c r="H967" s="100"/>
      <c r="I967" s="7"/>
      <c r="J967" s="7"/>
      <c r="K967" s="7"/>
      <c r="L967" s="7"/>
      <c r="M967" s="10"/>
      <c r="N967" s="13"/>
      <c r="O967" s="13"/>
      <c r="P967" s="14"/>
      <c r="Q967" s="13"/>
      <c r="R967" s="101"/>
      <c r="S967" s="101"/>
      <c r="T967" s="16"/>
    </row>
    <row r="968" spans="1:20" ht="45" customHeight="1" x14ac:dyDescent="0.2">
      <c r="A968" s="13"/>
      <c r="B968" s="10"/>
      <c r="C968" s="127"/>
      <c r="D968" s="6"/>
      <c r="E968" s="6"/>
      <c r="F968" s="100"/>
      <c r="G968" s="100"/>
      <c r="H968" s="100"/>
      <c r="I968" s="7"/>
      <c r="J968" s="7"/>
      <c r="K968" s="7"/>
      <c r="L968" s="7"/>
      <c r="M968" s="10"/>
      <c r="N968" s="13"/>
      <c r="O968" s="13"/>
      <c r="P968" s="14"/>
      <c r="Q968" s="13"/>
      <c r="R968" s="101"/>
      <c r="S968" s="101"/>
      <c r="T968" s="16"/>
    </row>
    <row r="969" spans="1:20" ht="45" customHeight="1" x14ac:dyDescent="0.2">
      <c r="A969" s="13"/>
      <c r="B969" s="10"/>
      <c r="C969" s="127"/>
      <c r="D969" s="6"/>
      <c r="E969" s="6"/>
      <c r="F969" s="100"/>
      <c r="G969" s="100"/>
      <c r="H969" s="100"/>
      <c r="I969" s="7"/>
      <c r="J969" s="7"/>
      <c r="K969" s="7"/>
      <c r="L969" s="7"/>
      <c r="M969" s="10"/>
      <c r="N969" s="13"/>
      <c r="O969" s="13"/>
      <c r="P969" s="14"/>
      <c r="Q969" s="13"/>
      <c r="R969" s="101"/>
      <c r="S969" s="101"/>
      <c r="T969" s="16"/>
    </row>
    <row r="970" spans="1:20" ht="45" customHeight="1" x14ac:dyDescent="0.2">
      <c r="A970" s="13"/>
      <c r="B970" s="10"/>
      <c r="C970" s="127"/>
      <c r="D970" s="6"/>
      <c r="E970" s="6"/>
      <c r="F970" s="100"/>
      <c r="G970" s="100"/>
      <c r="H970" s="100"/>
      <c r="I970" s="7"/>
      <c r="J970" s="7"/>
      <c r="K970" s="7"/>
      <c r="L970" s="7"/>
      <c r="M970" s="10"/>
      <c r="N970" s="13"/>
      <c r="O970" s="13"/>
      <c r="P970" s="14"/>
      <c r="Q970" s="13"/>
      <c r="R970" s="101"/>
      <c r="S970" s="101"/>
      <c r="T970" s="16"/>
    </row>
    <row r="971" spans="1:20" ht="45" customHeight="1" x14ac:dyDescent="0.2">
      <c r="A971" s="13"/>
      <c r="B971" s="10"/>
      <c r="C971" s="127"/>
      <c r="D971" s="6"/>
      <c r="E971" s="6"/>
      <c r="F971" s="100"/>
      <c r="G971" s="100"/>
      <c r="H971" s="100"/>
      <c r="I971" s="7"/>
      <c r="J971" s="7"/>
      <c r="K971" s="7"/>
      <c r="L971" s="7"/>
      <c r="M971" s="10"/>
      <c r="N971" s="13"/>
      <c r="O971" s="13"/>
      <c r="P971" s="14"/>
      <c r="Q971" s="13"/>
      <c r="R971" s="101"/>
      <c r="S971" s="101"/>
      <c r="T971" s="16"/>
    </row>
    <row r="972" spans="1:20" ht="45" customHeight="1" x14ac:dyDescent="0.2">
      <c r="A972" s="13"/>
      <c r="B972" s="10"/>
      <c r="C972" s="127"/>
      <c r="D972" s="6"/>
      <c r="E972" s="6"/>
      <c r="F972" s="100"/>
      <c r="G972" s="100"/>
      <c r="H972" s="100"/>
      <c r="I972" s="7"/>
      <c r="J972" s="7"/>
      <c r="K972" s="7"/>
      <c r="L972" s="7"/>
      <c r="M972" s="10"/>
      <c r="N972" s="13"/>
      <c r="O972" s="13"/>
      <c r="P972" s="14"/>
      <c r="Q972" s="13"/>
      <c r="R972" s="101"/>
      <c r="S972" s="101"/>
      <c r="T972" s="16"/>
    </row>
    <row r="973" spans="1:20" ht="45" customHeight="1" x14ac:dyDescent="0.2">
      <c r="A973" s="13"/>
      <c r="B973" s="10"/>
      <c r="C973" s="127"/>
      <c r="D973" s="6"/>
      <c r="E973" s="6"/>
      <c r="F973" s="100"/>
      <c r="G973" s="100"/>
      <c r="H973" s="100"/>
      <c r="I973" s="7"/>
      <c r="J973" s="7"/>
      <c r="K973" s="7"/>
      <c r="L973" s="7"/>
      <c r="M973" s="10"/>
      <c r="N973" s="13"/>
      <c r="O973" s="13"/>
      <c r="P973" s="14"/>
      <c r="Q973" s="13"/>
      <c r="R973" s="101"/>
      <c r="S973" s="101"/>
      <c r="T973" s="16"/>
    </row>
    <row r="974" spans="1:20" ht="45" customHeight="1" x14ac:dyDescent="0.2">
      <c r="A974" s="13"/>
      <c r="B974" s="10"/>
      <c r="C974" s="127"/>
      <c r="D974" s="6"/>
      <c r="E974" s="6"/>
      <c r="F974" s="100"/>
      <c r="G974" s="100"/>
      <c r="H974" s="100"/>
      <c r="I974" s="7"/>
      <c r="J974" s="7"/>
      <c r="K974" s="7"/>
      <c r="L974" s="7"/>
      <c r="M974" s="10"/>
      <c r="N974" s="13"/>
      <c r="O974" s="13"/>
      <c r="P974" s="14"/>
      <c r="Q974" s="13"/>
      <c r="R974" s="101"/>
      <c r="S974" s="101"/>
      <c r="T974" s="16"/>
    </row>
    <row r="975" spans="1:20" ht="45" customHeight="1" x14ac:dyDescent="0.2">
      <c r="A975" s="13"/>
      <c r="B975" s="10"/>
      <c r="C975" s="127"/>
      <c r="D975" s="6"/>
      <c r="E975" s="6"/>
      <c r="F975" s="100"/>
      <c r="G975" s="100"/>
      <c r="H975" s="100"/>
      <c r="I975" s="7"/>
      <c r="J975" s="7"/>
      <c r="K975" s="7"/>
      <c r="L975" s="7"/>
      <c r="M975" s="10"/>
      <c r="N975" s="13"/>
      <c r="O975" s="13"/>
      <c r="P975" s="14"/>
      <c r="Q975" s="13"/>
      <c r="R975" s="101"/>
      <c r="S975" s="101"/>
      <c r="T975" s="16"/>
    </row>
    <row r="976" spans="1:20" ht="45" customHeight="1" x14ac:dyDescent="0.2">
      <c r="A976" s="13"/>
      <c r="B976" s="10"/>
      <c r="C976" s="127"/>
      <c r="D976" s="6"/>
      <c r="E976" s="6"/>
      <c r="F976" s="100"/>
      <c r="G976" s="100"/>
      <c r="H976" s="100"/>
      <c r="I976" s="7"/>
      <c r="J976" s="7"/>
      <c r="K976" s="7"/>
      <c r="L976" s="7"/>
      <c r="M976" s="10"/>
      <c r="N976" s="13"/>
      <c r="O976" s="13"/>
      <c r="P976" s="14"/>
      <c r="Q976" s="13"/>
      <c r="R976" s="101"/>
      <c r="S976" s="101"/>
      <c r="T976" s="16"/>
    </row>
    <row r="977" spans="1:20" ht="45" customHeight="1" x14ac:dyDescent="0.2">
      <c r="A977" s="13"/>
      <c r="B977" s="10"/>
      <c r="C977" s="127"/>
      <c r="D977" s="6"/>
      <c r="E977" s="6"/>
      <c r="F977" s="100"/>
      <c r="G977" s="100"/>
      <c r="H977" s="100"/>
      <c r="I977" s="7"/>
      <c r="J977" s="7"/>
      <c r="K977" s="7"/>
      <c r="L977" s="7"/>
      <c r="M977" s="10"/>
      <c r="N977" s="13"/>
      <c r="O977" s="13"/>
      <c r="P977" s="14"/>
      <c r="Q977" s="13"/>
      <c r="R977" s="101"/>
      <c r="S977" s="101"/>
      <c r="T977" s="16"/>
    </row>
    <row r="978" spans="1:20" ht="45" customHeight="1" x14ac:dyDescent="0.2">
      <c r="A978" s="13"/>
      <c r="B978" s="10"/>
      <c r="C978" s="127"/>
      <c r="D978" s="6"/>
      <c r="E978" s="6"/>
      <c r="F978" s="100"/>
      <c r="G978" s="100"/>
      <c r="H978" s="100"/>
      <c r="I978" s="7"/>
      <c r="J978" s="7"/>
      <c r="K978" s="7"/>
      <c r="L978" s="7"/>
      <c r="M978" s="10"/>
      <c r="N978" s="13"/>
      <c r="O978" s="13"/>
      <c r="P978" s="14"/>
      <c r="Q978" s="13"/>
      <c r="R978" s="101"/>
      <c r="S978" s="101"/>
      <c r="T978" s="16"/>
    </row>
    <row r="979" spans="1:20" ht="45" customHeight="1" x14ac:dyDescent="0.2">
      <c r="A979" s="13"/>
      <c r="B979" s="10"/>
      <c r="C979" s="127"/>
      <c r="D979" s="6"/>
      <c r="E979" s="6"/>
      <c r="F979" s="100"/>
      <c r="G979" s="100"/>
      <c r="H979" s="100"/>
      <c r="I979" s="7"/>
      <c r="J979" s="7"/>
      <c r="K979" s="7"/>
      <c r="L979" s="7"/>
      <c r="M979" s="10"/>
      <c r="N979" s="13"/>
      <c r="O979" s="13"/>
      <c r="P979" s="14"/>
      <c r="Q979" s="13"/>
      <c r="R979" s="101"/>
      <c r="S979" s="101"/>
      <c r="T979" s="16"/>
    </row>
    <row r="980" spans="1:20" ht="45" customHeight="1" x14ac:dyDescent="0.2">
      <c r="A980" s="13"/>
      <c r="B980" s="10"/>
      <c r="C980" s="127"/>
      <c r="D980" s="6"/>
      <c r="E980" s="6"/>
      <c r="F980" s="100"/>
      <c r="G980" s="100"/>
      <c r="H980" s="100"/>
      <c r="I980" s="7"/>
      <c r="J980" s="7"/>
      <c r="K980" s="7"/>
      <c r="L980" s="7"/>
      <c r="M980" s="10"/>
      <c r="N980" s="13"/>
      <c r="O980" s="13"/>
      <c r="P980" s="14"/>
      <c r="Q980" s="13"/>
      <c r="R980" s="101"/>
      <c r="S980" s="101"/>
      <c r="T980" s="16"/>
    </row>
    <row r="981" spans="1:20" ht="45" customHeight="1" x14ac:dyDescent="0.2">
      <c r="A981" s="13"/>
      <c r="B981" s="10"/>
      <c r="C981" s="127"/>
      <c r="D981" s="6"/>
      <c r="E981" s="6"/>
      <c r="F981" s="100"/>
      <c r="G981" s="100"/>
      <c r="H981" s="100"/>
      <c r="I981" s="7"/>
      <c r="J981" s="7"/>
      <c r="K981" s="7"/>
      <c r="L981" s="7"/>
      <c r="M981" s="10"/>
      <c r="N981" s="13"/>
      <c r="O981" s="13"/>
      <c r="P981" s="14"/>
      <c r="Q981" s="13"/>
      <c r="R981" s="101"/>
      <c r="S981" s="101"/>
      <c r="T981" s="16"/>
    </row>
    <row r="982" spans="1:20" ht="45" customHeight="1" x14ac:dyDescent="0.2">
      <c r="A982" s="13"/>
      <c r="B982" s="10"/>
      <c r="C982" s="127"/>
      <c r="D982" s="6"/>
      <c r="E982" s="6"/>
      <c r="F982" s="100"/>
      <c r="G982" s="100"/>
      <c r="H982" s="100"/>
      <c r="I982" s="7"/>
      <c r="J982" s="7"/>
      <c r="K982" s="7"/>
      <c r="L982" s="7"/>
      <c r="M982" s="10"/>
      <c r="N982" s="13"/>
      <c r="O982" s="13"/>
      <c r="P982" s="14"/>
      <c r="Q982" s="13"/>
      <c r="R982" s="101"/>
      <c r="S982" s="101"/>
      <c r="T982" s="16"/>
    </row>
    <row r="983" spans="1:20" ht="45" customHeight="1" x14ac:dyDescent="0.2">
      <c r="A983" s="13"/>
      <c r="B983" s="10"/>
      <c r="C983" s="127"/>
      <c r="D983" s="6"/>
      <c r="E983" s="6"/>
      <c r="F983" s="100"/>
      <c r="G983" s="100"/>
      <c r="H983" s="100"/>
      <c r="I983" s="7"/>
      <c r="J983" s="7"/>
      <c r="K983" s="7"/>
      <c r="L983" s="7"/>
      <c r="M983" s="10"/>
      <c r="N983" s="13"/>
      <c r="O983" s="13"/>
      <c r="P983" s="14"/>
      <c r="Q983" s="13"/>
      <c r="R983" s="101"/>
      <c r="S983" s="101"/>
      <c r="T983" s="16"/>
    </row>
    <row r="984" spans="1:20" ht="45" customHeight="1" x14ac:dyDescent="0.2">
      <c r="A984" s="13"/>
      <c r="B984" s="10"/>
      <c r="C984" s="127"/>
      <c r="D984" s="6"/>
      <c r="E984" s="6"/>
      <c r="F984" s="100"/>
      <c r="G984" s="100"/>
      <c r="H984" s="100"/>
      <c r="I984" s="7"/>
      <c r="J984" s="7"/>
      <c r="K984" s="7"/>
      <c r="L984" s="7"/>
      <c r="M984" s="10"/>
      <c r="N984" s="13"/>
      <c r="O984" s="13"/>
      <c r="P984" s="14"/>
      <c r="Q984" s="13"/>
      <c r="R984" s="101"/>
      <c r="S984" s="101"/>
      <c r="T984" s="16"/>
    </row>
    <row r="985" spans="1:20" ht="45" customHeight="1" x14ac:dyDescent="0.2">
      <c r="A985" s="13"/>
      <c r="B985" s="10"/>
      <c r="C985" s="127"/>
      <c r="D985" s="6"/>
      <c r="E985" s="6"/>
      <c r="F985" s="100"/>
      <c r="G985" s="100"/>
      <c r="H985" s="100"/>
      <c r="I985" s="7"/>
      <c r="J985" s="7"/>
      <c r="K985" s="7"/>
      <c r="L985" s="7"/>
      <c r="M985" s="10"/>
      <c r="N985" s="13"/>
      <c r="O985" s="13"/>
      <c r="P985" s="14"/>
      <c r="Q985" s="13"/>
      <c r="R985" s="101"/>
      <c r="S985" s="101"/>
      <c r="T985" s="16"/>
    </row>
    <row r="986" spans="1:20" ht="45" customHeight="1" x14ac:dyDescent="0.2">
      <c r="A986" s="13"/>
      <c r="B986" s="10"/>
      <c r="C986" s="127"/>
      <c r="D986" s="6"/>
      <c r="E986" s="6"/>
      <c r="F986" s="100"/>
      <c r="G986" s="100"/>
      <c r="H986" s="100"/>
      <c r="I986" s="7"/>
      <c r="J986" s="7"/>
      <c r="K986" s="7"/>
      <c r="L986" s="7"/>
      <c r="M986" s="10"/>
      <c r="N986" s="13"/>
      <c r="O986" s="13"/>
      <c r="P986" s="14"/>
      <c r="Q986" s="13"/>
      <c r="R986" s="101"/>
      <c r="S986" s="101"/>
      <c r="T986" s="16"/>
    </row>
    <row r="987" spans="1:20" ht="45" customHeight="1" x14ac:dyDescent="0.2">
      <c r="A987" s="13"/>
      <c r="B987" s="10"/>
      <c r="C987" s="127"/>
      <c r="D987" s="6"/>
      <c r="E987" s="6"/>
      <c r="F987" s="100"/>
      <c r="G987" s="100"/>
      <c r="H987" s="100"/>
      <c r="I987" s="7"/>
      <c r="J987" s="7"/>
      <c r="K987" s="7"/>
      <c r="L987" s="7"/>
      <c r="M987" s="10"/>
      <c r="N987" s="13"/>
      <c r="O987" s="13"/>
      <c r="P987" s="14"/>
      <c r="Q987" s="13"/>
      <c r="R987" s="101"/>
      <c r="S987" s="101"/>
      <c r="T987" s="16"/>
    </row>
    <row r="988" spans="1:20" ht="45" customHeight="1" x14ac:dyDescent="0.2">
      <c r="A988" s="13"/>
      <c r="B988" s="10"/>
      <c r="C988" s="127"/>
      <c r="D988" s="6"/>
      <c r="E988" s="6"/>
      <c r="F988" s="100"/>
      <c r="G988" s="100"/>
      <c r="H988" s="100"/>
      <c r="I988" s="7"/>
      <c r="J988" s="7"/>
      <c r="K988" s="7"/>
      <c r="L988" s="7"/>
      <c r="M988" s="10"/>
      <c r="N988" s="13"/>
      <c r="O988" s="13"/>
      <c r="P988" s="14"/>
      <c r="Q988" s="13"/>
      <c r="R988" s="101"/>
      <c r="S988" s="101"/>
      <c r="T988" s="16"/>
    </row>
    <row r="989" spans="1:20" ht="45" customHeight="1" x14ac:dyDescent="0.2">
      <c r="A989" s="13"/>
      <c r="B989" s="10"/>
      <c r="C989" s="127"/>
      <c r="D989" s="6"/>
      <c r="E989" s="6"/>
      <c r="F989" s="100"/>
      <c r="G989" s="100"/>
      <c r="H989" s="100"/>
      <c r="I989" s="7"/>
      <c r="J989" s="7"/>
      <c r="K989" s="7"/>
      <c r="L989" s="7"/>
      <c r="M989" s="10"/>
      <c r="N989" s="13"/>
      <c r="O989" s="13"/>
      <c r="P989" s="14"/>
      <c r="Q989" s="13"/>
      <c r="R989" s="101"/>
      <c r="S989" s="101"/>
      <c r="T989" s="16"/>
    </row>
    <row r="990" spans="1:20" ht="45" customHeight="1" x14ac:dyDescent="0.2">
      <c r="A990" s="13"/>
      <c r="B990" s="10"/>
      <c r="C990" s="127"/>
      <c r="D990" s="6"/>
      <c r="E990" s="6"/>
      <c r="F990" s="100"/>
      <c r="G990" s="100"/>
      <c r="H990" s="100"/>
      <c r="I990" s="7"/>
      <c r="J990" s="7"/>
      <c r="K990" s="7"/>
      <c r="L990" s="7"/>
      <c r="M990" s="10"/>
      <c r="N990" s="13"/>
      <c r="O990" s="13"/>
      <c r="P990" s="14"/>
      <c r="Q990" s="13"/>
      <c r="R990" s="101"/>
      <c r="S990" s="101"/>
      <c r="T990" s="16"/>
    </row>
    <row r="991" spans="1:20" ht="45" customHeight="1" x14ac:dyDescent="0.2">
      <c r="A991" s="13"/>
      <c r="B991" s="10"/>
      <c r="C991" s="127"/>
      <c r="D991" s="6"/>
      <c r="E991" s="6"/>
      <c r="F991" s="100"/>
      <c r="G991" s="100"/>
      <c r="H991" s="100"/>
      <c r="I991" s="7"/>
      <c r="J991" s="7"/>
      <c r="K991" s="7"/>
      <c r="L991" s="7"/>
      <c r="M991" s="10"/>
      <c r="N991" s="13"/>
      <c r="O991" s="13"/>
      <c r="P991" s="14"/>
      <c r="Q991" s="13"/>
      <c r="R991" s="101"/>
      <c r="S991" s="101"/>
      <c r="T991" s="16"/>
    </row>
    <row r="992" spans="1:20" ht="45" customHeight="1" x14ac:dyDescent="0.2">
      <c r="A992" s="13"/>
      <c r="B992" s="10"/>
      <c r="C992" s="127"/>
      <c r="D992" s="6"/>
      <c r="E992" s="6"/>
      <c r="F992" s="100"/>
      <c r="G992" s="100"/>
      <c r="H992" s="100"/>
      <c r="I992" s="7"/>
      <c r="J992" s="7"/>
      <c r="K992" s="7"/>
      <c r="L992" s="7"/>
      <c r="M992" s="10"/>
      <c r="N992" s="13"/>
      <c r="O992" s="13"/>
      <c r="P992" s="14"/>
      <c r="Q992" s="13"/>
      <c r="R992" s="101"/>
      <c r="S992" s="101"/>
      <c r="T992" s="16"/>
    </row>
    <row r="993" spans="1:20" ht="45" customHeight="1" x14ac:dyDescent="0.2">
      <c r="A993" s="13"/>
      <c r="B993" s="10"/>
      <c r="C993" s="127"/>
      <c r="D993" s="6"/>
      <c r="E993" s="6"/>
      <c r="F993" s="100"/>
      <c r="G993" s="100"/>
      <c r="H993" s="100"/>
      <c r="I993" s="7"/>
      <c r="J993" s="7"/>
      <c r="K993" s="7"/>
      <c r="L993" s="7"/>
      <c r="M993" s="10"/>
      <c r="N993" s="13"/>
      <c r="O993" s="13"/>
      <c r="P993" s="14"/>
      <c r="Q993" s="13"/>
      <c r="R993" s="101"/>
      <c r="S993" s="101"/>
      <c r="T993" s="16"/>
    </row>
    <row r="994" spans="1:20" ht="45" customHeight="1" x14ac:dyDescent="0.2">
      <c r="A994" s="13"/>
      <c r="B994" s="10"/>
      <c r="C994" s="127"/>
      <c r="D994" s="6"/>
      <c r="E994" s="6"/>
      <c r="F994" s="100"/>
      <c r="G994" s="100"/>
      <c r="H994" s="100"/>
      <c r="I994" s="7"/>
      <c r="J994" s="7"/>
      <c r="K994" s="7"/>
      <c r="L994" s="7"/>
      <c r="M994" s="10"/>
      <c r="N994" s="13"/>
      <c r="O994" s="13"/>
      <c r="P994" s="14"/>
      <c r="Q994" s="13"/>
      <c r="R994" s="101"/>
      <c r="S994" s="101"/>
      <c r="T994" s="16"/>
    </row>
    <row r="995" spans="1:20" ht="45" customHeight="1" x14ac:dyDescent="0.2">
      <c r="A995" s="13"/>
      <c r="B995" s="10"/>
      <c r="C995" s="127"/>
      <c r="D995" s="6"/>
      <c r="E995" s="6"/>
      <c r="F995" s="100"/>
      <c r="G995" s="100"/>
      <c r="H995" s="100"/>
      <c r="I995" s="7"/>
      <c r="J995" s="7"/>
      <c r="K995" s="7"/>
      <c r="L995" s="7"/>
      <c r="M995" s="10"/>
      <c r="N995" s="13"/>
      <c r="O995" s="13"/>
      <c r="P995" s="14"/>
      <c r="Q995" s="13"/>
      <c r="R995" s="101"/>
      <c r="S995" s="101"/>
      <c r="T995" s="16"/>
    </row>
    <row r="996" spans="1:20" ht="45" customHeight="1" x14ac:dyDescent="0.2">
      <c r="A996" s="13"/>
      <c r="B996" s="10"/>
      <c r="C996" s="127"/>
      <c r="D996" s="6"/>
      <c r="E996" s="6"/>
      <c r="F996" s="100"/>
      <c r="G996" s="100"/>
      <c r="H996" s="100"/>
      <c r="I996" s="7"/>
      <c r="J996" s="7"/>
      <c r="K996" s="7"/>
      <c r="L996" s="7"/>
      <c r="M996" s="10"/>
      <c r="N996" s="13"/>
      <c r="O996" s="13"/>
      <c r="P996" s="14"/>
      <c r="Q996" s="13"/>
      <c r="R996" s="101"/>
      <c r="S996" s="101"/>
      <c r="T996" s="16"/>
    </row>
    <row r="997" spans="1:20" ht="45" customHeight="1" x14ac:dyDescent="0.2">
      <c r="A997" s="13"/>
      <c r="B997" s="10"/>
      <c r="C997" s="127"/>
      <c r="D997" s="6"/>
      <c r="E997" s="6"/>
      <c r="F997" s="100"/>
      <c r="G997" s="100"/>
      <c r="H997" s="100"/>
      <c r="I997" s="7"/>
      <c r="J997" s="7"/>
      <c r="K997" s="7"/>
      <c r="L997" s="7"/>
      <c r="M997" s="10"/>
      <c r="N997" s="13"/>
      <c r="O997" s="13"/>
      <c r="P997" s="14"/>
      <c r="Q997" s="13"/>
      <c r="R997" s="101"/>
      <c r="S997" s="101"/>
      <c r="T997" s="16"/>
    </row>
    <row r="998" spans="1:20" ht="45" customHeight="1" x14ac:dyDescent="0.2">
      <c r="A998" s="13"/>
      <c r="B998" s="10"/>
      <c r="C998" s="127"/>
      <c r="D998" s="6"/>
      <c r="E998" s="6"/>
      <c r="F998" s="100"/>
      <c r="G998" s="100"/>
      <c r="H998" s="100"/>
      <c r="I998" s="7"/>
      <c r="J998" s="7"/>
      <c r="K998" s="7"/>
      <c r="L998" s="7"/>
      <c r="M998" s="10"/>
      <c r="N998" s="13"/>
      <c r="O998" s="13"/>
      <c r="P998" s="14"/>
      <c r="Q998" s="13"/>
      <c r="R998" s="101"/>
      <c r="S998" s="101"/>
      <c r="T998" s="16"/>
    </row>
    <row r="999" spans="1:20" ht="45" customHeight="1" x14ac:dyDescent="0.2">
      <c r="A999" s="13"/>
      <c r="B999" s="10"/>
      <c r="C999" s="127"/>
      <c r="D999" s="6"/>
      <c r="E999" s="6"/>
      <c r="F999" s="100"/>
      <c r="G999" s="100"/>
      <c r="H999" s="100"/>
      <c r="I999" s="7"/>
      <c r="J999" s="7"/>
      <c r="K999" s="7"/>
      <c r="L999" s="7"/>
      <c r="M999" s="10"/>
      <c r="N999" s="13"/>
      <c r="O999" s="13"/>
      <c r="P999" s="14"/>
      <c r="Q999" s="13"/>
      <c r="R999" s="101"/>
      <c r="S999" s="101"/>
      <c r="T999" s="16"/>
    </row>
    <row r="1000" spans="1:20" ht="45" customHeight="1" x14ac:dyDescent="0.2">
      <c r="A1000" s="13"/>
      <c r="B1000" s="10"/>
      <c r="C1000" s="127"/>
      <c r="D1000" s="6"/>
      <c r="E1000" s="6"/>
      <c r="F1000" s="100"/>
      <c r="G1000" s="100"/>
      <c r="H1000" s="100"/>
      <c r="I1000" s="7"/>
      <c r="J1000" s="7"/>
      <c r="K1000" s="7"/>
      <c r="L1000" s="7"/>
      <c r="M1000" s="10"/>
      <c r="N1000" s="13"/>
      <c r="O1000" s="13"/>
      <c r="P1000" s="14"/>
      <c r="Q1000" s="13"/>
      <c r="R1000" s="101"/>
      <c r="S1000" s="101"/>
      <c r="T1000" s="16"/>
    </row>
    <row r="1001" spans="1:20" ht="45" customHeight="1" x14ac:dyDescent="0.2">
      <c r="A1001" s="13"/>
      <c r="B1001" s="10"/>
      <c r="C1001" s="127"/>
      <c r="D1001" s="6"/>
      <c r="E1001" s="6"/>
      <c r="F1001" s="100"/>
      <c r="G1001" s="100"/>
      <c r="H1001" s="100"/>
      <c r="I1001" s="7"/>
      <c r="J1001" s="7"/>
      <c r="K1001" s="7"/>
      <c r="L1001" s="7"/>
      <c r="M1001" s="10"/>
      <c r="N1001" s="13"/>
      <c r="O1001" s="13"/>
      <c r="P1001" s="14"/>
      <c r="Q1001" s="13"/>
      <c r="R1001" s="101"/>
      <c r="S1001" s="101"/>
      <c r="T1001" s="16"/>
    </row>
    <row r="1002" spans="1:20" ht="45" customHeight="1" x14ac:dyDescent="0.2">
      <c r="A1002" s="13"/>
      <c r="B1002" s="10"/>
      <c r="C1002" s="127"/>
      <c r="D1002" s="6"/>
      <c r="E1002" s="6"/>
      <c r="F1002" s="100"/>
      <c r="G1002" s="100"/>
      <c r="H1002" s="100"/>
      <c r="I1002" s="7"/>
      <c r="J1002" s="7"/>
      <c r="K1002" s="7"/>
      <c r="L1002" s="7"/>
      <c r="M1002" s="10"/>
      <c r="N1002" s="13"/>
      <c r="O1002" s="13"/>
      <c r="P1002" s="14"/>
      <c r="Q1002" s="13"/>
      <c r="R1002" s="101"/>
      <c r="S1002" s="101"/>
      <c r="T1002" s="16"/>
    </row>
    <row r="1003" spans="1:20" ht="45" customHeight="1" x14ac:dyDescent="0.2">
      <c r="A1003" s="13"/>
      <c r="B1003" s="10"/>
      <c r="C1003" s="127"/>
      <c r="D1003" s="6"/>
      <c r="E1003" s="6"/>
      <c r="F1003" s="100"/>
      <c r="G1003" s="100"/>
      <c r="H1003" s="100"/>
      <c r="I1003" s="7"/>
      <c r="J1003" s="7"/>
      <c r="K1003" s="7"/>
      <c r="L1003" s="7"/>
      <c r="M1003" s="10"/>
      <c r="N1003" s="13"/>
      <c r="O1003" s="13"/>
      <c r="P1003" s="14"/>
      <c r="Q1003" s="13"/>
      <c r="R1003" s="101"/>
      <c r="S1003" s="101"/>
      <c r="T1003" s="16"/>
    </row>
    <row r="1004" spans="1:20" ht="45" customHeight="1" x14ac:dyDescent="0.2">
      <c r="A1004" s="13"/>
      <c r="B1004" s="10"/>
      <c r="C1004" s="127"/>
      <c r="D1004" s="6"/>
      <c r="E1004" s="6"/>
      <c r="F1004" s="100"/>
      <c r="G1004" s="100"/>
      <c r="H1004" s="100"/>
      <c r="I1004" s="7"/>
      <c r="J1004" s="7"/>
      <c r="K1004" s="7"/>
      <c r="L1004" s="7"/>
      <c r="M1004" s="10"/>
      <c r="N1004" s="13"/>
      <c r="O1004" s="13"/>
      <c r="P1004" s="14"/>
      <c r="Q1004" s="13"/>
      <c r="R1004" s="101"/>
      <c r="S1004" s="101"/>
      <c r="T1004" s="16"/>
    </row>
    <row r="1005" spans="1:20" ht="45" customHeight="1" x14ac:dyDescent="0.2">
      <c r="A1005" s="13"/>
      <c r="B1005" s="10"/>
      <c r="C1005" s="127"/>
      <c r="D1005" s="6"/>
      <c r="E1005" s="6"/>
      <c r="F1005" s="100"/>
      <c r="G1005" s="100"/>
      <c r="H1005" s="100"/>
      <c r="I1005" s="7"/>
      <c r="J1005" s="7"/>
      <c r="K1005" s="7"/>
      <c r="L1005" s="7"/>
      <c r="M1005" s="10"/>
      <c r="N1005" s="13"/>
      <c r="O1005" s="13"/>
      <c r="P1005" s="14"/>
      <c r="Q1005" s="13"/>
      <c r="R1005" s="101"/>
      <c r="S1005" s="101"/>
      <c r="T1005" s="16"/>
    </row>
    <row r="1006" spans="1:20" ht="45" customHeight="1" x14ac:dyDescent="0.2">
      <c r="A1006" s="13"/>
      <c r="B1006" s="10"/>
      <c r="C1006" s="127"/>
      <c r="D1006" s="6"/>
      <c r="E1006" s="6"/>
      <c r="F1006" s="100"/>
      <c r="G1006" s="100"/>
      <c r="H1006" s="100"/>
      <c r="I1006" s="7"/>
      <c r="J1006" s="7"/>
      <c r="K1006" s="7"/>
      <c r="L1006" s="7"/>
      <c r="M1006" s="10"/>
      <c r="N1006" s="13"/>
      <c r="O1006" s="13"/>
      <c r="P1006" s="14"/>
      <c r="Q1006" s="13"/>
      <c r="R1006" s="101"/>
      <c r="S1006" s="101"/>
      <c r="T1006" s="16"/>
    </row>
    <row r="1007" spans="1:20" ht="45" customHeight="1" x14ac:dyDescent="0.2">
      <c r="A1007" s="13"/>
      <c r="B1007" s="10"/>
      <c r="C1007" s="127"/>
      <c r="D1007" s="6"/>
      <c r="E1007" s="6"/>
      <c r="F1007" s="100"/>
      <c r="G1007" s="100"/>
      <c r="H1007" s="100"/>
      <c r="I1007" s="7"/>
      <c r="J1007" s="7"/>
      <c r="K1007" s="7"/>
      <c r="L1007" s="7"/>
      <c r="M1007" s="10"/>
      <c r="N1007" s="13"/>
      <c r="O1007" s="13"/>
      <c r="P1007" s="14"/>
      <c r="Q1007" s="13"/>
      <c r="R1007" s="101"/>
      <c r="S1007" s="101"/>
      <c r="T1007" s="16"/>
    </row>
    <row r="1008" spans="1:20" ht="45" customHeight="1" x14ac:dyDescent="0.2">
      <c r="A1008" s="13"/>
      <c r="B1008" s="10"/>
      <c r="C1008" s="127"/>
      <c r="D1008" s="6"/>
      <c r="E1008" s="6"/>
      <c r="F1008" s="100"/>
      <c r="G1008" s="100"/>
      <c r="H1008" s="100"/>
      <c r="I1008" s="7"/>
      <c r="J1008" s="7"/>
      <c r="K1008" s="7"/>
      <c r="L1008" s="7"/>
      <c r="M1008" s="10"/>
      <c r="N1008" s="13"/>
      <c r="O1008" s="13"/>
      <c r="P1008" s="14"/>
      <c r="Q1008" s="13"/>
      <c r="R1008" s="101"/>
      <c r="S1008" s="101"/>
      <c r="T1008" s="16"/>
    </row>
    <row r="1009" spans="1:20" ht="45" customHeight="1" x14ac:dyDescent="0.2">
      <c r="A1009" s="13"/>
      <c r="B1009" s="10"/>
      <c r="C1009" s="127"/>
      <c r="D1009" s="6"/>
      <c r="E1009" s="6"/>
      <c r="F1009" s="100"/>
      <c r="G1009" s="100"/>
      <c r="H1009" s="100"/>
      <c r="I1009" s="7"/>
      <c r="J1009" s="7"/>
      <c r="K1009" s="7"/>
      <c r="L1009" s="7"/>
      <c r="M1009" s="10"/>
      <c r="N1009" s="13"/>
      <c r="O1009" s="13"/>
      <c r="P1009" s="14"/>
      <c r="Q1009" s="13"/>
      <c r="R1009" s="101"/>
      <c r="S1009" s="101"/>
      <c r="T1009" s="16"/>
    </row>
    <row r="1010" spans="1:20" ht="45" customHeight="1" x14ac:dyDescent="0.2">
      <c r="A1010" s="13"/>
      <c r="B1010" s="10"/>
      <c r="C1010" s="127"/>
      <c r="D1010" s="6"/>
      <c r="E1010" s="6"/>
      <c r="F1010" s="100"/>
      <c r="G1010" s="100"/>
      <c r="H1010" s="100"/>
      <c r="I1010" s="7"/>
      <c r="J1010" s="7"/>
      <c r="K1010" s="7"/>
      <c r="L1010" s="7"/>
      <c r="M1010" s="10"/>
      <c r="N1010" s="13"/>
      <c r="O1010" s="13"/>
      <c r="P1010" s="14"/>
      <c r="Q1010" s="13"/>
      <c r="R1010" s="101"/>
      <c r="S1010" s="101"/>
      <c r="T1010" s="16"/>
    </row>
    <row r="1011" spans="1:20" ht="45" customHeight="1" x14ac:dyDescent="0.2">
      <c r="A1011" s="13"/>
      <c r="B1011" s="10"/>
      <c r="C1011" s="127"/>
      <c r="D1011" s="6"/>
      <c r="E1011" s="6"/>
      <c r="F1011" s="100"/>
      <c r="G1011" s="100"/>
      <c r="H1011" s="100"/>
      <c r="I1011" s="7"/>
      <c r="J1011" s="7"/>
      <c r="K1011" s="7"/>
      <c r="L1011" s="7"/>
      <c r="M1011" s="10"/>
      <c r="N1011" s="13"/>
      <c r="O1011" s="13"/>
      <c r="P1011" s="14"/>
      <c r="Q1011" s="13"/>
      <c r="R1011" s="101"/>
      <c r="S1011" s="101"/>
      <c r="T1011" s="16"/>
    </row>
    <row r="1012" spans="1:20" ht="45" customHeight="1" x14ac:dyDescent="0.2">
      <c r="A1012" s="13"/>
      <c r="B1012" s="10"/>
      <c r="C1012" s="127"/>
      <c r="D1012" s="6"/>
      <c r="E1012" s="6"/>
      <c r="F1012" s="100"/>
      <c r="G1012" s="100"/>
      <c r="H1012" s="100"/>
      <c r="I1012" s="7"/>
      <c r="J1012" s="7"/>
      <c r="K1012" s="7"/>
      <c r="L1012" s="7"/>
      <c r="M1012" s="10"/>
      <c r="N1012" s="13"/>
      <c r="O1012" s="13"/>
      <c r="P1012" s="14"/>
      <c r="Q1012" s="13"/>
      <c r="R1012" s="101"/>
      <c r="S1012" s="101"/>
      <c r="T1012" s="16"/>
    </row>
    <row r="1013" spans="1:20" ht="45" customHeight="1" x14ac:dyDescent="0.2">
      <c r="A1013" s="13"/>
      <c r="B1013" s="10"/>
      <c r="C1013" s="127"/>
      <c r="D1013" s="6"/>
      <c r="E1013" s="6"/>
      <c r="F1013" s="100"/>
      <c r="G1013" s="100"/>
      <c r="H1013" s="100"/>
      <c r="I1013" s="7"/>
      <c r="J1013" s="7"/>
      <c r="K1013" s="7"/>
      <c r="L1013" s="7"/>
      <c r="M1013" s="10"/>
      <c r="N1013" s="13"/>
      <c r="O1013" s="13"/>
      <c r="P1013" s="14"/>
      <c r="Q1013" s="13"/>
      <c r="R1013" s="101"/>
      <c r="S1013" s="101"/>
      <c r="T1013" s="16"/>
    </row>
    <row r="1014" spans="1:20" ht="45" customHeight="1" x14ac:dyDescent="0.2">
      <c r="A1014" s="13"/>
      <c r="B1014" s="10"/>
      <c r="C1014" s="127"/>
      <c r="D1014" s="6"/>
      <c r="E1014" s="6"/>
      <c r="F1014" s="100"/>
      <c r="G1014" s="100"/>
      <c r="H1014" s="100"/>
      <c r="I1014" s="7"/>
      <c r="J1014" s="7"/>
      <c r="K1014" s="7"/>
      <c r="L1014" s="7"/>
      <c r="M1014" s="10"/>
      <c r="N1014" s="13"/>
      <c r="O1014" s="13"/>
      <c r="P1014" s="14"/>
      <c r="Q1014" s="13"/>
      <c r="R1014" s="101"/>
      <c r="S1014" s="101"/>
      <c r="T1014" s="16"/>
    </row>
    <row r="1015" spans="1:20" ht="45" customHeight="1" x14ac:dyDescent="0.2">
      <c r="A1015" s="13"/>
      <c r="B1015" s="10"/>
      <c r="C1015" s="127"/>
      <c r="D1015" s="6"/>
      <c r="E1015" s="6"/>
      <c r="F1015" s="100"/>
      <c r="G1015" s="100"/>
      <c r="H1015" s="100"/>
      <c r="I1015" s="7"/>
      <c r="J1015" s="7"/>
      <c r="K1015" s="7"/>
      <c r="L1015" s="7"/>
      <c r="M1015" s="10"/>
      <c r="N1015" s="13"/>
      <c r="O1015" s="13"/>
      <c r="P1015" s="14"/>
      <c r="Q1015" s="13"/>
      <c r="R1015" s="101"/>
      <c r="S1015" s="101"/>
      <c r="T1015" s="16"/>
    </row>
    <row r="1016" spans="1:20" ht="45" customHeight="1" x14ac:dyDescent="0.2">
      <c r="A1016" s="13"/>
      <c r="B1016" s="10"/>
      <c r="C1016" s="127"/>
      <c r="D1016" s="6"/>
      <c r="E1016" s="6"/>
      <c r="F1016" s="100"/>
      <c r="G1016" s="100"/>
      <c r="H1016" s="100"/>
      <c r="I1016" s="7"/>
      <c r="J1016" s="7"/>
      <c r="K1016" s="7"/>
      <c r="L1016" s="7"/>
      <c r="M1016" s="10"/>
      <c r="N1016" s="13"/>
      <c r="O1016" s="13"/>
      <c r="P1016" s="14"/>
      <c r="Q1016" s="13"/>
      <c r="R1016" s="101"/>
      <c r="S1016" s="101"/>
      <c r="T1016" s="16"/>
    </row>
    <row r="1017" spans="1:20" ht="45" customHeight="1" x14ac:dyDescent="0.2">
      <c r="A1017" s="13"/>
      <c r="B1017" s="10"/>
      <c r="C1017" s="127"/>
      <c r="D1017" s="6"/>
      <c r="E1017" s="6"/>
      <c r="F1017" s="100"/>
      <c r="G1017" s="100"/>
      <c r="H1017" s="100"/>
      <c r="I1017" s="7"/>
      <c r="J1017" s="7"/>
      <c r="K1017" s="7"/>
      <c r="L1017" s="7"/>
      <c r="M1017" s="10"/>
      <c r="N1017" s="13"/>
      <c r="O1017" s="13"/>
      <c r="P1017" s="14"/>
      <c r="Q1017" s="13"/>
      <c r="R1017" s="101"/>
      <c r="S1017" s="101"/>
      <c r="T1017" s="16"/>
    </row>
    <row r="1018" spans="1:20" ht="45" customHeight="1" x14ac:dyDescent="0.2">
      <c r="A1018" s="13"/>
      <c r="B1018" s="10"/>
      <c r="C1018" s="127"/>
      <c r="D1018" s="6"/>
      <c r="E1018" s="6"/>
      <c r="F1018" s="100"/>
      <c r="G1018" s="100"/>
      <c r="H1018" s="100"/>
      <c r="I1018" s="7"/>
      <c r="J1018" s="7"/>
      <c r="K1018" s="7"/>
      <c r="L1018" s="7"/>
      <c r="M1018" s="10"/>
      <c r="N1018" s="13"/>
      <c r="O1018" s="13"/>
      <c r="P1018" s="14"/>
      <c r="Q1018" s="13"/>
      <c r="R1018" s="101"/>
      <c r="S1018" s="101"/>
      <c r="T1018" s="16"/>
    </row>
    <row r="1019" spans="1:20" ht="45" customHeight="1" x14ac:dyDescent="0.2">
      <c r="A1019" s="13"/>
      <c r="B1019" s="10"/>
      <c r="C1019" s="127"/>
      <c r="D1019" s="6"/>
      <c r="E1019" s="6"/>
      <c r="F1019" s="100"/>
      <c r="G1019" s="100"/>
      <c r="H1019" s="100"/>
      <c r="I1019" s="7"/>
      <c r="J1019" s="7"/>
      <c r="K1019" s="7"/>
      <c r="L1019" s="7"/>
      <c r="M1019" s="10"/>
      <c r="N1019" s="13"/>
      <c r="O1019" s="13"/>
      <c r="P1019" s="14"/>
      <c r="Q1019" s="13"/>
      <c r="R1019" s="101"/>
      <c r="S1019" s="101"/>
      <c r="T1019" s="16"/>
    </row>
    <row r="1020" spans="1:20" ht="45" customHeight="1" x14ac:dyDescent="0.2">
      <c r="A1020" s="13"/>
      <c r="B1020" s="10"/>
      <c r="C1020" s="127"/>
      <c r="D1020" s="6"/>
      <c r="E1020" s="6"/>
      <c r="F1020" s="100"/>
      <c r="G1020" s="100"/>
      <c r="H1020" s="100"/>
      <c r="I1020" s="7"/>
      <c r="J1020" s="7"/>
      <c r="K1020" s="7"/>
      <c r="L1020" s="7"/>
      <c r="M1020" s="10"/>
      <c r="N1020" s="13"/>
      <c r="O1020" s="13"/>
      <c r="P1020" s="14"/>
      <c r="Q1020" s="13"/>
      <c r="R1020" s="101"/>
      <c r="S1020" s="101"/>
      <c r="T1020" s="16"/>
    </row>
    <row r="1021" spans="1:20" ht="45" customHeight="1" x14ac:dyDescent="0.2">
      <c r="A1021" s="13"/>
      <c r="B1021" s="10"/>
      <c r="C1021" s="127"/>
      <c r="D1021" s="6"/>
      <c r="E1021" s="6"/>
      <c r="F1021" s="100"/>
      <c r="G1021" s="100"/>
      <c r="H1021" s="100"/>
      <c r="I1021" s="7"/>
      <c r="J1021" s="7"/>
      <c r="K1021" s="7"/>
      <c r="L1021" s="7"/>
      <c r="M1021" s="10"/>
      <c r="N1021" s="13"/>
      <c r="O1021" s="13"/>
      <c r="P1021" s="14"/>
      <c r="Q1021" s="13"/>
      <c r="R1021" s="101"/>
      <c r="S1021" s="101"/>
      <c r="T1021" s="16"/>
    </row>
    <row r="1022" spans="1:20" ht="45" customHeight="1" x14ac:dyDescent="0.2">
      <c r="A1022" s="13"/>
      <c r="B1022" s="10"/>
      <c r="C1022" s="127"/>
      <c r="D1022" s="6"/>
      <c r="E1022" s="6"/>
      <c r="F1022" s="100"/>
      <c r="G1022" s="100"/>
      <c r="H1022" s="100"/>
      <c r="I1022" s="7"/>
      <c r="J1022" s="7"/>
      <c r="K1022" s="7"/>
      <c r="L1022" s="7"/>
      <c r="M1022" s="10"/>
      <c r="N1022" s="13"/>
      <c r="O1022" s="13"/>
      <c r="P1022" s="14"/>
      <c r="Q1022" s="13"/>
      <c r="R1022" s="101"/>
      <c r="S1022" s="101"/>
      <c r="T1022" s="16"/>
    </row>
    <row r="1023" spans="1:20" ht="45" customHeight="1" x14ac:dyDescent="0.2">
      <c r="A1023" s="13"/>
      <c r="B1023" s="10"/>
      <c r="C1023" s="127"/>
      <c r="D1023" s="6"/>
      <c r="E1023" s="6"/>
      <c r="F1023" s="100"/>
      <c r="G1023" s="100"/>
      <c r="H1023" s="100"/>
      <c r="I1023" s="7"/>
      <c r="J1023" s="7"/>
      <c r="K1023" s="7"/>
      <c r="L1023" s="7"/>
      <c r="M1023" s="10"/>
      <c r="N1023" s="13"/>
      <c r="O1023" s="13"/>
      <c r="P1023" s="14"/>
      <c r="Q1023" s="13"/>
      <c r="R1023" s="101"/>
      <c r="S1023" s="101"/>
      <c r="T1023" s="16"/>
    </row>
    <row r="1024" spans="1:20" ht="45" customHeight="1" x14ac:dyDescent="0.2">
      <c r="A1024" s="13"/>
      <c r="B1024" s="10"/>
      <c r="C1024" s="127"/>
      <c r="D1024" s="6"/>
      <c r="E1024" s="6"/>
      <c r="F1024" s="100"/>
      <c r="G1024" s="100"/>
      <c r="H1024" s="100"/>
      <c r="I1024" s="7"/>
      <c r="J1024" s="7"/>
      <c r="K1024" s="7"/>
      <c r="L1024" s="7"/>
      <c r="M1024" s="10"/>
      <c r="N1024" s="13"/>
      <c r="O1024" s="13"/>
      <c r="P1024" s="14"/>
      <c r="Q1024" s="13"/>
      <c r="R1024" s="101"/>
      <c r="S1024" s="101"/>
      <c r="T1024" s="16"/>
    </row>
    <row r="1025" spans="1:20" ht="45" customHeight="1" x14ac:dyDescent="0.2">
      <c r="A1025" s="13"/>
      <c r="B1025" s="10"/>
      <c r="C1025" s="127"/>
      <c r="D1025" s="6"/>
      <c r="E1025" s="6"/>
      <c r="F1025" s="100"/>
      <c r="G1025" s="100"/>
      <c r="H1025" s="100"/>
      <c r="I1025" s="7"/>
      <c r="J1025" s="7"/>
      <c r="K1025" s="7"/>
      <c r="L1025" s="7"/>
      <c r="M1025" s="10"/>
      <c r="N1025" s="13"/>
      <c r="O1025" s="13"/>
      <c r="P1025" s="14"/>
      <c r="Q1025" s="13"/>
      <c r="R1025" s="101"/>
      <c r="S1025" s="101"/>
      <c r="T1025" s="16"/>
    </row>
    <row r="1026" spans="1:20" ht="45" customHeight="1" x14ac:dyDescent="0.2">
      <c r="A1026" s="13"/>
      <c r="B1026" s="10"/>
      <c r="C1026" s="127"/>
      <c r="D1026" s="6"/>
      <c r="E1026" s="6"/>
      <c r="F1026" s="100"/>
      <c r="G1026" s="100"/>
      <c r="H1026" s="100"/>
      <c r="I1026" s="7"/>
      <c r="J1026" s="7"/>
      <c r="K1026" s="7"/>
      <c r="L1026" s="7"/>
      <c r="M1026" s="10"/>
      <c r="N1026" s="13"/>
      <c r="O1026" s="13"/>
      <c r="P1026" s="14"/>
      <c r="Q1026" s="13"/>
      <c r="R1026" s="101"/>
      <c r="S1026" s="101"/>
      <c r="T1026" s="16"/>
    </row>
    <row r="1027" spans="1:20" ht="45" customHeight="1" x14ac:dyDescent="0.2">
      <c r="A1027" s="13"/>
      <c r="B1027" s="10"/>
      <c r="C1027" s="127"/>
      <c r="D1027" s="6"/>
      <c r="E1027" s="6"/>
      <c r="F1027" s="100"/>
      <c r="G1027" s="100"/>
      <c r="H1027" s="100"/>
      <c r="I1027" s="7"/>
      <c r="J1027" s="7"/>
      <c r="K1027" s="7"/>
      <c r="L1027" s="7"/>
      <c r="M1027" s="10"/>
      <c r="N1027" s="13"/>
      <c r="O1027" s="13"/>
      <c r="P1027" s="14"/>
      <c r="Q1027" s="13"/>
      <c r="R1027" s="101"/>
      <c r="S1027" s="101"/>
      <c r="T1027" s="16"/>
    </row>
    <row r="1028" spans="1:20" ht="45" customHeight="1" x14ac:dyDescent="0.2">
      <c r="A1028" s="13"/>
      <c r="B1028" s="10"/>
      <c r="C1028" s="127"/>
      <c r="D1028" s="6"/>
      <c r="E1028" s="6"/>
      <c r="F1028" s="100"/>
      <c r="G1028" s="100"/>
      <c r="H1028" s="100"/>
      <c r="I1028" s="7"/>
      <c r="J1028" s="7"/>
      <c r="K1028" s="7"/>
      <c r="L1028" s="7"/>
      <c r="M1028" s="10"/>
      <c r="N1028" s="13"/>
      <c r="O1028" s="13"/>
      <c r="P1028" s="14"/>
      <c r="Q1028" s="13"/>
      <c r="R1028" s="101"/>
      <c r="S1028" s="101"/>
      <c r="T1028" s="16"/>
    </row>
    <row r="1029" spans="1:20" ht="45" customHeight="1" x14ac:dyDescent="0.2">
      <c r="A1029" s="13"/>
      <c r="B1029" s="10"/>
      <c r="C1029" s="127"/>
      <c r="D1029" s="6"/>
      <c r="E1029" s="6"/>
      <c r="F1029" s="100"/>
      <c r="G1029" s="100"/>
      <c r="H1029" s="100"/>
      <c r="I1029" s="7"/>
      <c r="J1029" s="7"/>
      <c r="K1029" s="7"/>
      <c r="L1029" s="7"/>
      <c r="M1029" s="10"/>
      <c r="N1029" s="13"/>
      <c r="O1029" s="13"/>
      <c r="P1029" s="14"/>
      <c r="Q1029" s="13"/>
      <c r="R1029" s="101"/>
      <c r="S1029" s="101"/>
      <c r="T1029" s="16"/>
    </row>
    <row r="1030" spans="1:20" ht="45" customHeight="1" x14ac:dyDescent="0.2">
      <c r="A1030" s="13"/>
      <c r="B1030" s="10"/>
      <c r="C1030" s="127"/>
      <c r="D1030" s="6"/>
      <c r="E1030" s="6"/>
      <c r="F1030" s="100"/>
      <c r="G1030" s="100"/>
      <c r="H1030" s="100"/>
      <c r="I1030" s="7"/>
      <c r="J1030" s="7"/>
      <c r="K1030" s="7"/>
      <c r="L1030" s="7"/>
      <c r="M1030" s="10"/>
      <c r="N1030" s="13"/>
      <c r="O1030" s="13"/>
      <c r="P1030" s="14"/>
      <c r="Q1030" s="13"/>
      <c r="R1030" s="101"/>
      <c r="S1030" s="101"/>
      <c r="T1030" s="16"/>
    </row>
    <row r="1031" spans="1:20" ht="45" customHeight="1" x14ac:dyDescent="0.2">
      <c r="A1031" s="13"/>
      <c r="B1031" s="10"/>
      <c r="C1031" s="127"/>
      <c r="D1031" s="6"/>
      <c r="E1031" s="6"/>
      <c r="F1031" s="100"/>
      <c r="G1031" s="100"/>
      <c r="H1031" s="100"/>
      <c r="I1031" s="7"/>
      <c r="J1031" s="7"/>
      <c r="K1031" s="7"/>
      <c r="L1031" s="7"/>
      <c r="M1031" s="10"/>
      <c r="N1031" s="13"/>
      <c r="O1031" s="13"/>
      <c r="P1031" s="14"/>
      <c r="Q1031" s="13"/>
      <c r="R1031" s="101"/>
      <c r="S1031" s="101"/>
      <c r="T1031" s="16"/>
    </row>
    <row r="1032" spans="1:20" ht="45" customHeight="1" x14ac:dyDescent="0.2">
      <c r="A1032" s="13"/>
      <c r="B1032" s="10"/>
      <c r="C1032" s="127"/>
      <c r="D1032" s="6"/>
      <c r="E1032" s="6"/>
      <c r="F1032" s="100"/>
      <c r="G1032" s="100"/>
      <c r="H1032" s="100"/>
      <c r="I1032" s="7"/>
      <c r="J1032" s="7"/>
      <c r="K1032" s="7"/>
      <c r="L1032" s="7"/>
      <c r="M1032" s="10"/>
      <c r="N1032" s="13"/>
      <c r="O1032" s="13"/>
      <c r="P1032" s="14"/>
      <c r="Q1032" s="13"/>
      <c r="R1032" s="101"/>
      <c r="S1032" s="101"/>
      <c r="T1032" s="16"/>
    </row>
    <row r="1033" spans="1:20" ht="45" customHeight="1" x14ac:dyDescent="0.2">
      <c r="A1033" s="13"/>
      <c r="B1033" s="10"/>
      <c r="C1033" s="127"/>
      <c r="D1033" s="6"/>
      <c r="E1033" s="6"/>
      <c r="F1033" s="100"/>
      <c r="G1033" s="100"/>
      <c r="H1033" s="100"/>
      <c r="I1033" s="7"/>
      <c r="J1033" s="7"/>
      <c r="K1033" s="7"/>
      <c r="L1033" s="7"/>
      <c r="M1033" s="10"/>
      <c r="N1033" s="13"/>
      <c r="O1033" s="13"/>
      <c r="P1033" s="14"/>
      <c r="Q1033" s="13"/>
      <c r="R1033" s="101"/>
      <c r="S1033" s="101"/>
      <c r="T1033" s="16"/>
    </row>
    <row r="1034" spans="1:20" ht="45" customHeight="1" x14ac:dyDescent="0.2">
      <c r="A1034" s="13"/>
      <c r="B1034" s="10"/>
      <c r="C1034" s="127"/>
      <c r="D1034" s="6"/>
      <c r="E1034" s="6"/>
      <c r="F1034" s="100"/>
      <c r="G1034" s="100"/>
      <c r="H1034" s="100"/>
      <c r="I1034" s="7"/>
      <c r="J1034" s="7"/>
      <c r="K1034" s="7"/>
      <c r="L1034" s="7"/>
      <c r="M1034" s="10"/>
      <c r="N1034" s="13"/>
      <c r="O1034" s="13"/>
      <c r="P1034" s="14"/>
      <c r="Q1034" s="13"/>
      <c r="R1034" s="101"/>
      <c r="S1034" s="101"/>
      <c r="T1034" s="16"/>
    </row>
    <row r="1035" spans="1:20" ht="45" customHeight="1" x14ac:dyDescent="0.2">
      <c r="A1035" s="13"/>
      <c r="B1035" s="10"/>
      <c r="C1035" s="127"/>
      <c r="D1035" s="6"/>
      <c r="E1035" s="6"/>
      <c r="F1035" s="100"/>
      <c r="G1035" s="100"/>
      <c r="H1035" s="100"/>
      <c r="I1035" s="7"/>
      <c r="J1035" s="7"/>
      <c r="K1035" s="7"/>
      <c r="L1035" s="7"/>
      <c r="M1035" s="10"/>
      <c r="N1035" s="13"/>
      <c r="O1035" s="13"/>
      <c r="P1035" s="14"/>
      <c r="Q1035" s="13"/>
      <c r="R1035" s="101"/>
      <c r="S1035" s="101"/>
      <c r="T1035" s="16"/>
    </row>
    <row r="1036" spans="1:20" ht="45" customHeight="1" x14ac:dyDescent="0.2">
      <c r="A1036" s="13"/>
      <c r="B1036" s="10"/>
      <c r="C1036" s="127"/>
      <c r="D1036" s="6"/>
      <c r="E1036" s="6"/>
      <c r="F1036" s="100"/>
      <c r="G1036" s="100"/>
      <c r="H1036" s="100"/>
      <c r="I1036" s="7"/>
      <c r="J1036" s="7"/>
      <c r="K1036" s="7"/>
      <c r="L1036" s="7"/>
      <c r="M1036" s="10"/>
      <c r="N1036" s="13"/>
      <c r="O1036" s="13"/>
      <c r="P1036" s="14"/>
      <c r="Q1036" s="13"/>
      <c r="R1036" s="101"/>
      <c r="S1036" s="101"/>
      <c r="T1036" s="16"/>
    </row>
    <row r="1037" spans="1:20" ht="45" customHeight="1" x14ac:dyDescent="0.2">
      <c r="A1037" s="13"/>
      <c r="B1037" s="10"/>
      <c r="C1037" s="127"/>
      <c r="D1037" s="6"/>
      <c r="E1037" s="6"/>
      <c r="F1037" s="100"/>
      <c r="G1037" s="100"/>
      <c r="H1037" s="100"/>
      <c r="I1037" s="7"/>
      <c r="J1037" s="7"/>
      <c r="K1037" s="7"/>
      <c r="L1037" s="7"/>
      <c r="M1037" s="10"/>
      <c r="N1037" s="13"/>
      <c r="O1037" s="13"/>
      <c r="P1037" s="14"/>
      <c r="Q1037" s="13"/>
      <c r="R1037" s="101"/>
      <c r="S1037" s="101"/>
      <c r="T1037" s="16"/>
    </row>
    <row r="1038" spans="1:20" ht="45" customHeight="1" x14ac:dyDescent="0.2">
      <c r="A1038" s="13"/>
      <c r="B1038" s="10"/>
      <c r="C1038" s="127"/>
      <c r="D1038" s="6"/>
      <c r="E1038" s="6"/>
      <c r="F1038" s="100"/>
      <c r="G1038" s="100"/>
      <c r="H1038" s="100"/>
      <c r="I1038" s="7"/>
      <c r="J1038" s="7"/>
      <c r="K1038" s="7"/>
      <c r="L1038" s="7"/>
      <c r="M1038" s="10"/>
      <c r="N1038" s="13"/>
      <c r="O1038" s="13"/>
      <c r="P1038" s="14"/>
      <c r="Q1038" s="13"/>
      <c r="R1038" s="101"/>
      <c r="S1038" s="101"/>
      <c r="T1038" s="16"/>
    </row>
    <row r="1039" spans="1:20" ht="45" customHeight="1" x14ac:dyDescent="0.2">
      <c r="A1039" s="13"/>
      <c r="B1039" s="10"/>
      <c r="C1039" s="127"/>
      <c r="D1039" s="6"/>
      <c r="E1039" s="6"/>
      <c r="F1039" s="100"/>
      <c r="G1039" s="100"/>
      <c r="H1039" s="100"/>
      <c r="I1039" s="7"/>
      <c r="J1039" s="7"/>
      <c r="K1039" s="7"/>
      <c r="L1039" s="7"/>
      <c r="M1039" s="10"/>
      <c r="N1039" s="13"/>
      <c r="O1039" s="13"/>
      <c r="P1039" s="14"/>
      <c r="Q1039" s="13"/>
      <c r="R1039" s="101"/>
      <c r="S1039" s="101"/>
      <c r="T1039" s="16"/>
    </row>
    <row r="1040" spans="1:20" ht="45" customHeight="1" x14ac:dyDescent="0.2">
      <c r="A1040" s="13"/>
      <c r="B1040" s="10"/>
      <c r="C1040" s="127"/>
      <c r="D1040" s="6"/>
      <c r="E1040" s="6"/>
      <c r="F1040" s="100"/>
      <c r="G1040" s="100"/>
      <c r="H1040" s="100"/>
      <c r="I1040" s="7"/>
      <c r="J1040" s="7"/>
      <c r="K1040" s="7"/>
      <c r="L1040" s="7"/>
      <c r="M1040" s="10"/>
      <c r="N1040" s="13"/>
      <c r="O1040" s="13"/>
      <c r="P1040" s="14"/>
      <c r="Q1040" s="13"/>
      <c r="R1040" s="101"/>
      <c r="S1040" s="101"/>
      <c r="T1040" s="16"/>
    </row>
    <row r="1041" spans="1:20" ht="45" customHeight="1" x14ac:dyDescent="0.2">
      <c r="A1041" s="13"/>
      <c r="B1041" s="10"/>
      <c r="C1041" s="127"/>
      <c r="D1041" s="6"/>
      <c r="E1041" s="6"/>
      <c r="F1041" s="100"/>
      <c r="G1041" s="100"/>
      <c r="H1041" s="100"/>
      <c r="I1041" s="7"/>
      <c r="J1041" s="7"/>
      <c r="K1041" s="7"/>
      <c r="L1041" s="7"/>
      <c r="M1041" s="10"/>
      <c r="N1041" s="13"/>
      <c r="O1041" s="13"/>
      <c r="P1041" s="14"/>
      <c r="Q1041" s="13"/>
      <c r="R1041" s="101"/>
      <c r="S1041" s="101"/>
      <c r="T1041" s="16"/>
    </row>
    <row r="1042" spans="1:20" ht="45" customHeight="1" x14ac:dyDescent="0.2">
      <c r="A1042" s="13"/>
      <c r="B1042" s="10"/>
      <c r="C1042" s="127"/>
      <c r="D1042" s="6"/>
      <c r="E1042" s="6"/>
      <c r="F1042" s="100"/>
      <c r="G1042" s="100"/>
      <c r="H1042" s="100"/>
      <c r="I1042" s="7"/>
      <c r="J1042" s="7"/>
      <c r="K1042" s="7"/>
      <c r="L1042" s="7"/>
      <c r="M1042" s="10"/>
      <c r="N1042" s="13"/>
      <c r="O1042" s="13"/>
      <c r="P1042" s="14"/>
      <c r="Q1042" s="13"/>
      <c r="R1042" s="101"/>
      <c r="S1042" s="101"/>
      <c r="T1042" s="16"/>
    </row>
    <row r="1043" spans="1:20" ht="45" customHeight="1" x14ac:dyDescent="0.2">
      <c r="A1043" s="13"/>
      <c r="B1043" s="10"/>
      <c r="C1043" s="127"/>
      <c r="D1043" s="6"/>
      <c r="E1043" s="6"/>
      <c r="F1043" s="100"/>
      <c r="G1043" s="100"/>
      <c r="H1043" s="100"/>
      <c r="I1043" s="7"/>
      <c r="J1043" s="7"/>
      <c r="K1043" s="7"/>
      <c r="L1043" s="7"/>
      <c r="M1043" s="10"/>
      <c r="N1043" s="13"/>
      <c r="O1043" s="13"/>
      <c r="P1043" s="14"/>
      <c r="Q1043" s="13"/>
      <c r="R1043" s="101"/>
      <c r="S1043" s="101"/>
      <c r="T1043" s="16"/>
    </row>
    <row r="1044" spans="1:20" ht="45" customHeight="1" x14ac:dyDescent="0.2">
      <c r="A1044" s="13"/>
      <c r="B1044" s="10"/>
      <c r="C1044" s="127"/>
      <c r="D1044" s="6"/>
      <c r="E1044" s="6"/>
      <c r="F1044" s="100"/>
      <c r="G1044" s="100"/>
      <c r="H1044" s="100"/>
      <c r="I1044" s="7"/>
      <c r="J1044" s="7"/>
      <c r="K1044" s="7"/>
      <c r="L1044" s="7"/>
      <c r="M1044" s="10"/>
      <c r="N1044" s="13"/>
      <c r="O1044" s="13"/>
      <c r="P1044" s="14"/>
      <c r="Q1044" s="13"/>
      <c r="R1044" s="101"/>
      <c r="S1044" s="101"/>
      <c r="T1044" s="16"/>
    </row>
    <row r="1045" spans="1:20" ht="45" customHeight="1" x14ac:dyDescent="0.2">
      <c r="A1045" s="13"/>
      <c r="B1045" s="10"/>
      <c r="C1045" s="127"/>
      <c r="D1045" s="6"/>
      <c r="E1045" s="6"/>
      <c r="F1045" s="100"/>
      <c r="G1045" s="100"/>
      <c r="H1045" s="100"/>
      <c r="I1045" s="7"/>
      <c r="J1045" s="7"/>
      <c r="K1045" s="7"/>
      <c r="L1045" s="7"/>
      <c r="M1045" s="10"/>
      <c r="N1045" s="13"/>
      <c r="O1045" s="13"/>
      <c r="P1045" s="14"/>
      <c r="Q1045" s="13"/>
      <c r="R1045" s="101"/>
      <c r="S1045" s="101"/>
      <c r="T1045" s="16"/>
    </row>
    <row r="1046" spans="1:20" ht="45" customHeight="1" x14ac:dyDescent="0.2">
      <c r="A1046" s="13"/>
      <c r="B1046" s="10"/>
      <c r="C1046" s="127"/>
      <c r="D1046" s="6"/>
      <c r="E1046" s="6"/>
      <c r="F1046" s="100"/>
      <c r="G1046" s="100"/>
      <c r="H1046" s="100"/>
      <c r="I1046" s="7"/>
      <c r="J1046" s="7"/>
      <c r="K1046" s="7"/>
      <c r="L1046" s="7"/>
      <c r="M1046" s="10"/>
      <c r="N1046" s="13"/>
      <c r="O1046" s="13"/>
      <c r="P1046" s="14"/>
      <c r="Q1046" s="13"/>
      <c r="R1046" s="101"/>
      <c r="S1046" s="101"/>
      <c r="T1046" s="16"/>
    </row>
    <row r="1047" spans="1:20" ht="45" customHeight="1" x14ac:dyDescent="0.2">
      <c r="A1047" s="13"/>
      <c r="B1047" s="10"/>
      <c r="C1047" s="127"/>
      <c r="D1047" s="6"/>
      <c r="E1047" s="6"/>
      <c r="F1047" s="100"/>
      <c r="G1047" s="100"/>
      <c r="H1047" s="100"/>
      <c r="I1047" s="7"/>
      <c r="J1047" s="7"/>
      <c r="K1047" s="7"/>
      <c r="L1047" s="7"/>
      <c r="M1047" s="10"/>
      <c r="N1047" s="13"/>
      <c r="O1047" s="13"/>
      <c r="P1047" s="14"/>
      <c r="Q1047" s="13"/>
      <c r="R1047" s="101"/>
      <c r="S1047" s="101"/>
      <c r="T1047" s="16"/>
    </row>
    <row r="1048" spans="1:20" ht="45" customHeight="1" x14ac:dyDescent="0.2">
      <c r="A1048" s="13"/>
      <c r="B1048" s="10"/>
      <c r="C1048" s="127"/>
      <c r="D1048" s="6"/>
      <c r="E1048" s="6"/>
      <c r="F1048" s="100"/>
      <c r="G1048" s="100"/>
      <c r="H1048" s="100"/>
      <c r="I1048" s="7"/>
      <c r="J1048" s="7"/>
      <c r="K1048" s="7"/>
      <c r="L1048" s="7"/>
      <c r="M1048" s="10"/>
      <c r="N1048" s="13"/>
      <c r="O1048" s="13"/>
      <c r="P1048" s="14"/>
      <c r="Q1048" s="13"/>
      <c r="R1048" s="101"/>
      <c r="S1048" s="101"/>
      <c r="T1048" s="16"/>
    </row>
    <row r="1049" spans="1:20" ht="45" customHeight="1" x14ac:dyDescent="0.2">
      <c r="A1049" s="13"/>
      <c r="B1049" s="10"/>
      <c r="C1049" s="127"/>
      <c r="D1049" s="6"/>
      <c r="E1049" s="6"/>
      <c r="F1049" s="100"/>
      <c r="G1049" s="100"/>
      <c r="H1049" s="100"/>
      <c r="I1049" s="7"/>
      <c r="J1049" s="7"/>
      <c r="K1049" s="7"/>
      <c r="L1049" s="7"/>
      <c r="M1049" s="10"/>
      <c r="N1049" s="13"/>
      <c r="O1049" s="13"/>
      <c r="P1049" s="14"/>
      <c r="Q1049" s="13"/>
      <c r="R1049" s="101"/>
      <c r="S1049" s="101"/>
      <c r="T1049" s="16"/>
    </row>
    <row r="1050" spans="1:20" ht="45" customHeight="1" x14ac:dyDescent="0.2">
      <c r="A1050" s="13"/>
      <c r="B1050" s="10"/>
      <c r="C1050" s="127"/>
      <c r="D1050" s="6"/>
      <c r="E1050" s="6"/>
      <c r="F1050" s="100"/>
      <c r="G1050" s="100"/>
      <c r="H1050" s="100"/>
      <c r="I1050" s="7"/>
      <c r="J1050" s="7"/>
      <c r="K1050" s="7"/>
      <c r="L1050" s="7"/>
      <c r="M1050" s="10"/>
      <c r="N1050" s="13"/>
      <c r="O1050" s="13"/>
      <c r="P1050" s="14"/>
      <c r="Q1050" s="13"/>
      <c r="R1050" s="101"/>
      <c r="S1050" s="101"/>
      <c r="T1050" s="16"/>
    </row>
    <row r="1051" spans="1:20" ht="45" customHeight="1" x14ac:dyDescent="0.2">
      <c r="A1051" s="13"/>
      <c r="B1051" s="10"/>
      <c r="C1051" s="127"/>
      <c r="D1051" s="6"/>
      <c r="E1051" s="6"/>
      <c r="F1051" s="100"/>
      <c r="G1051" s="100"/>
      <c r="H1051" s="100"/>
      <c r="I1051" s="7"/>
      <c r="J1051" s="7"/>
      <c r="K1051" s="7"/>
      <c r="L1051" s="7"/>
      <c r="M1051" s="10"/>
      <c r="N1051" s="13"/>
      <c r="O1051" s="13"/>
      <c r="P1051" s="14"/>
      <c r="Q1051" s="13"/>
      <c r="R1051" s="101"/>
      <c r="S1051" s="101"/>
      <c r="T1051" s="16"/>
    </row>
    <row r="1052" spans="1:20" ht="45" customHeight="1" x14ac:dyDescent="0.2">
      <c r="A1052" s="13"/>
      <c r="B1052" s="10"/>
      <c r="C1052" s="127"/>
      <c r="D1052" s="6"/>
      <c r="E1052" s="6"/>
      <c r="F1052" s="100"/>
      <c r="G1052" s="100"/>
      <c r="H1052" s="100"/>
      <c r="I1052" s="7"/>
      <c r="J1052" s="7"/>
      <c r="K1052" s="7"/>
      <c r="L1052" s="7"/>
      <c r="M1052" s="10"/>
      <c r="N1052" s="13"/>
      <c r="O1052" s="13"/>
      <c r="P1052" s="14"/>
      <c r="Q1052" s="13"/>
      <c r="R1052" s="101"/>
      <c r="S1052" s="101"/>
      <c r="T1052" s="16"/>
    </row>
    <row r="1053" spans="1:20" ht="45" customHeight="1" x14ac:dyDescent="0.2">
      <c r="A1053" s="13"/>
      <c r="B1053" s="10"/>
      <c r="C1053" s="127"/>
      <c r="D1053" s="6"/>
      <c r="E1053" s="6"/>
      <c r="F1053" s="100"/>
      <c r="G1053" s="100"/>
      <c r="H1053" s="100"/>
      <c r="I1053" s="7"/>
      <c r="J1053" s="7"/>
      <c r="K1053" s="7"/>
      <c r="L1053" s="7"/>
      <c r="M1053" s="10"/>
      <c r="N1053" s="13"/>
      <c r="O1053" s="13"/>
      <c r="P1053" s="14"/>
      <c r="Q1053" s="13"/>
      <c r="R1053" s="101"/>
      <c r="S1053" s="101"/>
      <c r="T1053" s="16"/>
    </row>
    <row r="1054" spans="1:20" ht="45" customHeight="1" x14ac:dyDescent="0.2">
      <c r="A1054" s="13"/>
      <c r="B1054" s="10"/>
      <c r="C1054" s="127"/>
      <c r="D1054" s="6"/>
      <c r="E1054" s="6"/>
      <c r="F1054" s="100"/>
      <c r="G1054" s="100"/>
      <c r="H1054" s="100"/>
      <c r="I1054" s="7"/>
      <c r="J1054" s="7"/>
      <c r="K1054" s="7"/>
      <c r="L1054" s="7"/>
      <c r="M1054" s="10"/>
      <c r="N1054" s="13"/>
      <c r="O1054" s="13"/>
      <c r="P1054" s="14"/>
      <c r="Q1054" s="13"/>
      <c r="R1054" s="101"/>
      <c r="S1054" s="101"/>
      <c r="T1054" s="16"/>
    </row>
    <row r="1055" spans="1:20" ht="45" customHeight="1" x14ac:dyDescent="0.2">
      <c r="A1055" s="13"/>
      <c r="B1055" s="10"/>
      <c r="C1055" s="127"/>
      <c r="D1055" s="6"/>
      <c r="E1055" s="6"/>
      <c r="F1055" s="100"/>
      <c r="G1055" s="100"/>
      <c r="H1055" s="100"/>
      <c r="I1055" s="7"/>
      <c r="J1055" s="7"/>
      <c r="K1055" s="7"/>
      <c r="L1055" s="7"/>
      <c r="M1055" s="10"/>
      <c r="N1055" s="13"/>
      <c r="O1055" s="13"/>
      <c r="P1055" s="14"/>
      <c r="Q1055" s="13"/>
      <c r="R1055" s="101"/>
      <c r="S1055" s="101"/>
      <c r="T1055" s="16"/>
    </row>
    <row r="1056" spans="1:20" ht="45" customHeight="1" x14ac:dyDescent="0.2">
      <c r="A1056" s="13"/>
      <c r="B1056" s="10"/>
      <c r="C1056" s="127"/>
      <c r="D1056" s="6"/>
      <c r="E1056" s="6"/>
      <c r="F1056" s="100"/>
      <c r="G1056" s="100"/>
      <c r="H1056" s="100"/>
      <c r="I1056" s="7"/>
      <c r="J1056" s="7"/>
      <c r="K1056" s="7"/>
      <c r="L1056" s="7"/>
      <c r="M1056" s="10"/>
      <c r="N1056" s="13"/>
      <c r="O1056" s="13"/>
      <c r="P1056" s="14"/>
      <c r="Q1056" s="13"/>
      <c r="R1056" s="101"/>
      <c r="S1056" s="101"/>
      <c r="T1056" s="16"/>
    </row>
    <row r="1057" spans="1:20" ht="45" customHeight="1" x14ac:dyDescent="0.2">
      <c r="A1057" s="13"/>
      <c r="B1057" s="10"/>
      <c r="C1057" s="127"/>
      <c r="D1057" s="6"/>
      <c r="E1057" s="6"/>
      <c r="F1057" s="100"/>
      <c r="G1057" s="100"/>
      <c r="H1057" s="100"/>
      <c r="I1057" s="7"/>
      <c r="J1057" s="7"/>
      <c r="K1057" s="7"/>
      <c r="L1057" s="7"/>
      <c r="M1057" s="10"/>
      <c r="N1057" s="13"/>
      <c r="O1057" s="13"/>
      <c r="P1057" s="14"/>
      <c r="Q1057" s="13"/>
      <c r="R1057" s="101"/>
      <c r="S1057" s="101"/>
      <c r="T1057" s="16"/>
    </row>
    <row r="1058" spans="1:20" ht="45" customHeight="1" x14ac:dyDescent="0.2">
      <c r="A1058" s="13"/>
      <c r="B1058" s="10"/>
      <c r="C1058" s="127"/>
      <c r="D1058" s="6"/>
      <c r="E1058" s="6"/>
      <c r="F1058" s="100"/>
      <c r="G1058" s="100"/>
      <c r="H1058" s="100"/>
      <c r="I1058" s="7"/>
      <c r="J1058" s="7"/>
      <c r="K1058" s="7"/>
      <c r="L1058" s="7"/>
      <c r="M1058" s="10"/>
      <c r="N1058" s="13"/>
      <c r="O1058" s="13"/>
      <c r="P1058" s="14"/>
      <c r="Q1058" s="13"/>
      <c r="R1058" s="101"/>
      <c r="S1058" s="101"/>
      <c r="T1058" s="16"/>
    </row>
    <row r="1059" spans="1:20" ht="45" customHeight="1" x14ac:dyDescent="0.2">
      <c r="A1059" s="13"/>
      <c r="B1059" s="10"/>
      <c r="C1059" s="127"/>
      <c r="D1059" s="6"/>
      <c r="E1059" s="6"/>
      <c r="F1059" s="100"/>
      <c r="G1059" s="100"/>
      <c r="H1059" s="100"/>
      <c r="I1059" s="7"/>
      <c r="J1059" s="7"/>
      <c r="K1059" s="7"/>
      <c r="L1059" s="7"/>
      <c r="M1059" s="10"/>
      <c r="N1059" s="13"/>
      <c r="O1059" s="13"/>
      <c r="P1059" s="14"/>
      <c r="Q1059" s="13"/>
      <c r="R1059" s="101"/>
      <c r="S1059" s="101"/>
      <c r="T1059" s="16"/>
    </row>
    <row r="1060" spans="1:20" ht="45" customHeight="1" x14ac:dyDescent="0.2">
      <c r="A1060" s="13"/>
      <c r="B1060" s="10"/>
      <c r="C1060" s="127"/>
      <c r="D1060" s="6"/>
      <c r="E1060" s="6"/>
      <c r="F1060" s="100"/>
      <c r="G1060" s="100"/>
      <c r="H1060" s="100"/>
      <c r="I1060" s="7"/>
      <c r="J1060" s="7"/>
      <c r="K1060" s="7"/>
      <c r="L1060" s="7"/>
      <c r="M1060" s="10"/>
      <c r="N1060" s="13"/>
      <c r="O1060" s="13"/>
      <c r="P1060" s="14"/>
      <c r="Q1060" s="13"/>
      <c r="R1060" s="101"/>
      <c r="S1060" s="101"/>
      <c r="T1060" s="16"/>
    </row>
    <row r="1061" spans="1:20" ht="45" customHeight="1" x14ac:dyDescent="0.2">
      <c r="A1061" s="13"/>
      <c r="B1061" s="10"/>
      <c r="C1061" s="127"/>
      <c r="D1061" s="6"/>
      <c r="E1061" s="6"/>
      <c r="F1061" s="100"/>
      <c r="G1061" s="100"/>
      <c r="H1061" s="100"/>
      <c r="I1061" s="7"/>
      <c r="J1061" s="7"/>
      <c r="K1061" s="7"/>
      <c r="L1061" s="7"/>
      <c r="M1061" s="10"/>
      <c r="N1061" s="13"/>
      <c r="O1061" s="13"/>
      <c r="P1061" s="14"/>
      <c r="Q1061" s="13"/>
      <c r="R1061" s="101"/>
      <c r="S1061" s="101"/>
      <c r="T1061" s="16"/>
    </row>
    <row r="1062" spans="1:20" ht="45" customHeight="1" x14ac:dyDescent="0.2">
      <c r="A1062" s="13"/>
      <c r="B1062" s="10"/>
      <c r="C1062" s="127"/>
      <c r="D1062" s="6"/>
      <c r="E1062" s="6"/>
      <c r="F1062" s="100"/>
      <c r="G1062" s="100"/>
      <c r="H1062" s="100"/>
      <c r="I1062" s="7"/>
      <c r="J1062" s="7"/>
      <c r="K1062" s="7"/>
      <c r="L1062" s="7"/>
      <c r="M1062" s="10"/>
      <c r="N1062" s="13"/>
      <c r="O1062" s="13"/>
      <c r="P1062" s="14"/>
      <c r="Q1062" s="13"/>
      <c r="R1062" s="101"/>
      <c r="S1062" s="101"/>
      <c r="T1062" s="16"/>
    </row>
    <row r="1063" spans="1:20" ht="45" customHeight="1" x14ac:dyDescent="0.2">
      <c r="A1063" s="13"/>
      <c r="B1063" s="10"/>
      <c r="C1063" s="127"/>
      <c r="D1063" s="6"/>
      <c r="E1063" s="6"/>
      <c r="F1063" s="100"/>
      <c r="G1063" s="100"/>
      <c r="H1063" s="100"/>
      <c r="I1063" s="7"/>
      <c r="J1063" s="7"/>
      <c r="K1063" s="7"/>
      <c r="L1063" s="7"/>
      <c r="M1063" s="10"/>
      <c r="N1063" s="13"/>
      <c r="O1063" s="13"/>
      <c r="P1063" s="14"/>
      <c r="Q1063" s="13"/>
      <c r="R1063" s="101"/>
      <c r="S1063" s="101"/>
      <c r="T1063" s="16"/>
    </row>
    <row r="1064" spans="1:20" ht="45" customHeight="1" x14ac:dyDescent="0.2">
      <c r="A1064" s="13"/>
      <c r="B1064" s="10"/>
      <c r="C1064" s="127"/>
      <c r="D1064" s="6"/>
      <c r="E1064" s="6"/>
      <c r="F1064" s="100"/>
      <c r="G1064" s="100"/>
      <c r="H1064" s="100"/>
      <c r="I1064" s="7"/>
      <c r="J1064" s="7"/>
      <c r="K1064" s="7"/>
      <c r="L1064" s="7"/>
      <c r="M1064" s="10"/>
      <c r="N1064" s="13"/>
      <c r="O1064" s="13"/>
      <c r="P1064" s="14"/>
      <c r="Q1064" s="13"/>
      <c r="R1064" s="101"/>
      <c r="S1064" s="101"/>
      <c r="T1064" s="16"/>
    </row>
    <row r="1065" spans="1:20" ht="45" customHeight="1" x14ac:dyDescent="0.2">
      <c r="A1065" s="13"/>
      <c r="B1065" s="10"/>
      <c r="C1065" s="127"/>
      <c r="D1065" s="6"/>
      <c r="E1065" s="6"/>
      <c r="F1065" s="100"/>
      <c r="G1065" s="100"/>
      <c r="H1065" s="100"/>
      <c r="I1065" s="7"/>
      <c r="J1065" s="7"/>
      <c r="K1065" s="7"/>
      <c r="L1065" s="7"/>
      <c r="M1065" s="10"/>
      <c r="N1065" s="13"/>
      <c r="O1065" s="13"/>
      <c r="P1065" s="14"/>
      <c r="Q1065" s="13"/>
      <c r="R1065" s="101"/>
      <c r="S1065" s="101"/>
      <c r="T1065" s="16"/>
    </row>
    <row r="1066" spans="1:20" ht="45" customHeight="1" x14ac:dyDescent="0.2">
      <c r="A1066" s="13"/>
      <c r="B1066" s="10"/>
      <c r="C1066" s="127"/>
      <c r="D1066" s="6"/>
      <c r="E1066" s="6"/>
      <c r="F1066" s="100"/>
      <c r="G1066" s="100"/>
      <c r="H1066" s="100"/>
      <c r="I1066" s="7"/>
      <c r="J1066" s="7"/>
      <c r="K1066" s="7"/>
      <c r="L1066" s="7"/>
      <c r="M1066" s="10"/>
      <c r="N1066" s="13"/>
      <c r="O1066" s="13"/>
      <c r="P1066" s="14"/>
      <c r="Q1066" s="13"/>
      <c r="R1066" s="101"/>
      <c r="S1066" s="101"/>
      <c r="T1066" s="16"/>
    </row>
    <row r="1067" spans="1:20" ht="45" customHeight="1" x14ac:dyDescent="0.2">
      <c r="A1067" s="13"/>
      <c r="B1067" s="10"/>
      <c r="C1067" s="127"/>
      <c r="D1067" s="6"/>
      <c r="E1067" s="6"/>
      <c r="F1067" s="100"/>
      <c r="G1067" s="100"/>
      <c r="H1067" s="100"/>
      <c r="I1067" s="7"/>
      <c r="J1067" s="7"/>
      <c r="K1067" s="7"/>
      <c r="L1067" s="7"/>
      <c r="M1067" s="10"/>
      <c r="N1067" s="13"/>
      <c r="O1067" s="13"/>
      <c r="P1067" s="14"/>
      <c r="Q1067" s="13"/>
      <c r="R1067" s="101"/>
      <c r="S1067" s="101"/>
      <c r="T1067" s="16"/>
    </row>
    <row r="1068" spans="1:20" ht="45" customHeight="1" x14ac:dyDescent="0.2">
      <c r="A1068" s="13"/>
      <c r="B1068" s="10"/>
      <c r="C1068" s="127"/>
      <c r="D1068" s="6"/>
      <c r="E1068" s="6"/>
      <c r="F1068" s="100"/>
      <c r="G1068" s="100"/>
      <c r="H1068" s="100"/>
      <c r="I1068" s="7"/>
      <c r="J1068" s="7"/>
      <c r="K1068" s="7"/>
      <c r="L1068" s="7"/>
      <c r="M1068" s="10"/>
      <c r="N1068" s="13"/>
      <c r="O1068" s="13"/>
      <c r="P1068" s="14"/>
      <c r="Q1068" s="13"/>
      <c r="R1068" s="101"/>
      <c r="S1068" s="101"/>
      <c r="T1068" s="16"/>
    </row>
    <row r="1069" spans="1:20" ht="45" customHeight="1" x14ac:dyDescent="0.2">
      <c r="A1069" s="13"/>
      <c r="B1069" s="10"/>
      <c r="C1069" s="127"/>
      <c r="D1069" s="6"/>
      <c r="E1069" s="6"/>
      <c r="F1069" s="100"/>
      <c r="G1069" s="100"/>
      <c r="H1069" s="100"/>
      <c r="I1069" s="7"/>
      <c r="J1069" s="7"/>
      <c r="K1069" s="7"/>
      <c r="L1069" s="7"/>
      <c r="M1069" s="10"/>
      <c r="N1069" s="13"/>
      <c r="O1069" s="13"/>
      <c r="P1069" s="14"/>
      <c r="Q1069" s="13"/>
      <c r="R1069" s="101"/>
      <c r="S1069" s="101"/>
      <c r="T1069" s="16"/>
    </row>
    <row r="1070" spans="1:20" ht="45" customHeight="1" x14ac:dyDescent="0.2">
      <c r="A1070" s="13"/>
      <c r="B1070" s="10"/>
      <c r="C1070" s="127"/>
      <c r="D1070" s="6"/>
      <c r="E1070" s="6"/>
      <c r="F1070" s="100"/>
      <c r="G1070" s="100"/>
      <c r="H1070" s="100"/>
      <c r="I1070" s="7"/>
      <c r="J1070" s="7"/>
      <c r="K1070" s="7"/>
      <c r="L1070" s="7"/>
      <c r="M1070" s="10"/>
      <c r="N1070" s="13"/>
      <c r="O1070" s="13"/>
      <c r="P1070" s="14"/>
      <c r="Q1070" s="13"/>
      <c r="R1070" s="101"/>
      <c r="S1070" s="101"/>
      <c r="T1070" s="16"/>
    </row>
    <row r="1071" spans="1:20" ht="45" customHeight="1" x14ac:dyDescent="0.2">
      <c r="A1071" s="13"/>
      <c r="B1071" s="10"/>
      <c r="C1071" s="127"/>
      <c r="D1071" s="6"/>
      <c r="E1071" s="6"/>
      <c r="F1071" s="100"/>
      <c r="G1071" s="100"/>
      <c r="H1071" s="100"/>
      <c r="I1071" s="7"/>
      <c r="J1071" s="7"/>
      <c r="K1071" s="7"/>
      <c r="L1071" s="7"/>
      <c r="M1071" s="10"/>
      <c r="N1071" s="13"/>
      <c r="O1071" s="13"/>
      <c r="P1071" s="14"/>
      <c r="Q1071" s="13"/>
      <c r="R1071" s="101"/>
      <c r="S1071" s="101"/>
      <c r="T1071" s="16"/>
    </row>
    <row r="1072" spans="1:20" ht="45" customHeight="1" x14ac:dyDescent="0.2">
      <c r="A1072" s="13"/>
      <c r="B1072" s="10"/>
      <c r="C1072" s="127"/>
      <c r="D1072" s="6"/>
      <c r="E1072" s="6"/>
      <c r="F1072" s="100"/>
      <c r="G1072" s="100"/>
      <c r="H1072" s="100"/>
      <c r="I1072" s="7"/>
      <c r="J1072" s="7"/>
      <c r="K1072" s="7"/>
      <c r="L1072" s="7"/>
      <c r="M1072" s="10"/>
      <c r="N1072" s="13"/>
      <c r="O1072" s="13"/>
      <c r="P1072" s="14"/>
      <c r="Q1072" s="13"/>
      <c r="R1072" s="101"/>
      <c r="S1072" s="101"/>
      <c r="T1072" s="16"/>
    </row>
    <row r="1073" spans="1:20" ht="45" customHeight="1" x14ac:dyDescent="0.2">
      <c r="A1073" s="13"/>
      <c r="B1073" s="10"/>
      <c r="C1073" s="127"/>
      <c r="D1073" s="6"/>
      <c r="E1073" s="6"/>
      <c r="F1073" s="100"/>
      <c r="G1073" s="100"/>
      <c r="H1073" s="100"/>
      <c r="I1073" s="7"/>
      <c r="J1073" s="7"/>
      <c r="K1073" s="7"/>
      <c r="L1073" s="7"/>
      <c r="M1073" s="10"/>
      <c r="N1073" s="13"/>
      <c r="O1073" s="13"/>
      <c r="P1073" s="14"/>
      <c r="Q1073" s="13"/>
      <c r="R1073" s="101"/>
      <c r="S1073" s="101"/>
      <c r="T1073" s="16"/>
    </row>
    <row r="1074" spans="1:20" ht="45" customHeight="1" x14ac:dyDescent="0.2">
      <c r="A1074" s="13"/>
      <c r="B1074" s="10"/>
      <c r="C1074" s="127"/>
      <c r="D1074" s="6"/>
      <c r="E1074" s="6"/>
      <c r="F1074" s="100"/>
      <c r="G1074" s="100"/>
      <c r="H1074" s="100"/>
      <c r="I1074" s="7"/>
      <c r="J1074" s="7"/>
      <c r="K1074" s="7"/>
      <c r="L1074" s="7"/>
      <c r="M1074" s="10"/>
      <c r="N1074" s="13"/>
      <c r="O1074" s="13"/>
      <c r="P1074" s="14"/>
      <c r="Q1074" s="13"/>
      <c r="R1074" s="101"/>
      <c r="S1074" s="101"/>
      <c r="T1074" s="16"/>
    </row>
    <row r="1075" spans="1:20" ht="45" customHeight="1" x14ac:dyDescent="0.2">
      <c r="A1075" s="13"/>
      <c r="B1075" s="10"/>
      <c r="C1075" s="127"/>
      <c r="D1075" s="6"/>
      <c r="E1075" s="6"/>
      <c r="F1075" s="100"/>
      <c r="G1075" s="100"/>
      <c r="H1075" s="100"/>
      <c r="I1075" s="7"/>
      <c r="J1075" s="7"/>
      <c r="K1075" s="7"/>
      <c r="L1075" s="7"/>
      <c r="M1075" s="10"/>
      <c r="N1075" s="13"/>
      <c r="O1075" s="13"/>
      <c r="P1075" s="14"/>
      <c r="Q1075" s="13"/>
      <c r="R1075" s="101"/>
      <c r="S1075" s="101"/>
      <c r="T1075" s="16"/>
    </row>
    <row r="1076" spans="1:20" ht="45" customHeight="1" x14ac:dyDescent="0.2">
      <c r="A1076" s="13"/>
      <c r="B1076" s="10"/>
      <c r="C1076" s="127"/>
      <c r="D1076" s="6"/>
      <c r="E1076" s="6"/>
      <c r="F1076" s="100"/>
      <c r="G1076" s="100"/>
      <c r="H1076" s="100"/>
      <c r="I1076" s="7"/>
      <c r="J1076" s="7"/>
      <c r="K1076" s="7"/>
      <c r="L1076" s="7"/>
      <c r="M1076" s="10"/>
      <c r="N1076" s="13"/>
      <c r="O1076" s="13"/>
      <c r="P1076" s="14"/>
      <c r="Q1076" s="13"/>
      <c r="R1076" s="101"/>
      <c r="S1076" s="101"/>
      <c r="T1076" s="16"/>
    </row>
    <row r="1077" spans="1:20" ht="45" customHeight="1" x14ac:dyDescent="0.2">
      <c r="A1077" s="13"/>
      <c r="B1077" s="10"/>
      <c r="C1077" s="127"/>
      <c r="D1077" s="6"/>
      <c r="E1077" s="6"/>
      <c r="F1077" s="100"/>
      <c r="G1077" s="100"/>
      <c r="H1077" s="100"/>
      <c r="I1077" s="7"/>
      <c r="J1077" s="7"/>
      <c r="K1077" s="7"/>
      <c r="L1077" s="7"/>
      <c r="M1077" s="10"/>
      <c r="N1077" s="13"/>
      <c r="O1077" s="13"/>
      <c r="P1077" s="14"/>
      <c r="Q1077" s="13"/>
      <c r="R1077" s="101"/>
      <c r="S1077" s="101"/>
      <c r="T1077" s="16"/>
    </row>
    <row r="1078" spans="1:20" ht="45" customHeight="1" x14ac:dyDescent="0.2">
      <c r="A1078" s="13"/>
      <c r="B1078" s="10"/>
      <c r="C1078" s="127"/>
      <c r="D1078" s="6"/>
      <c r="E1078" s="6"/>
      <c r="F1078" s="100"/>
      <c r="G1078" s="100"/>
      <c r="H1078" s="100"/>
      <c r="I1078" s="7"/>
      <c r="J1078" s="7"/>
      <c r="K1078" s="7"/>
      <c r="L1078" s="7"/>
      <c r="M1078" s="10"/>
      <c r="N1078" s="13"/>
      <c r="O1078" s="13"/>
      <c r="P1078" s="14"/>
      <c r="Q1078" s="13"/>
      <c r="R1078" s="101"/>
      <c r="S1078" s="101"/>
      <c r="T1078" s="16"/>
    </row>
    <row r="1079" spans="1:20" ht="45" customHeight="1" x14ac:dyDescent="0.2">
      <c r="A1079" s="13"/>
      <c r="B1079" s="10"/>
      <c r="C1079" s="127"/>
      <c r="D1079" s="6"/>
      <c r="E1079" s="6"/>
      <c r="F1079" s="100"/>
      <c r="G1079" s="100"/>
      <c r="H1079" s="100"/>
      <c r="I1079" s="7"/>
      <c r="J1079" s="7"/>
      <c r="K1079" s="7"/>
      <c r="L1079" s="7"/>
      <c r="M1079" s="10"/>
      <c r="N1079" s="13"/>
      <c r="O1079" s="13"/>
      <c r="P1079" s="14"/>
      <c r="Q1079" s="13"/>
      <c r="R1079" s="101"/>
      <c r="S1079" s="101"/>
      <c r="T1079" s="16"/>
    </row>
    <row r="1080" spans="1:20" ht="45" customHeight="1" x14ac:dyDescent="0.2">
      <c r="A1080" s="13"/>
      <c r="B1080" s="10"/>
      <c r="C1080" s="127"/>
      <c r="D1080" s="6"/>
      <c r="E1080" s="6"/>
      <c r="F1080" s="100"/>
      <c r="G1080" s="100"/>
      <c r="H1080" s="100"/>
      <c r="I1080" s="7"/>
      <c r="J1080" s="7"/>
      <c r="K1080" s="7"/>
      <c r="L1080" s="7"/>
      <c r="M1080" s="10"/>
      <c r="N1080" s="13"/>
      <c r="O1080" s="13"/>
      <c r="P1080" s="14"/>
      <c r="Q1080" s="13"/>
      <c r="R1080" s="101"/>
      <c r="S1080" s="101"/>
      <c r="T1080" s="16"/>
    </row>
    <row r="1081" spans="1:20" ht="45" customHeight="1" x14ac:dyDescent="0.2">
      <c r="A1081" s="13"/>
      <c r="B1081" s="10"/>
      <c r="C1081" s="127"/>
      <c r="D1081" s="6"/>
      <c r="E1081" s="6"/>
      <c r="F1081" s="100"/>
      <c r="G1081" s="100"/>
      <c r="H1081" s="100"/>
      <c r="I1081" s="7"/>
      <c r="J1081" s="7"/>
      <c r="K1081" s="7"/>
      <c r="L1081" s="7"/>
      <c r="M1081" s="10"/>
      <c r="N1081" s="13"/>
      <c r="O1081" s="13"/>
      <c r="P1081" s="14"/>
      <c r="Q1081" s="13"/>
      <c r="R1081" s="101"/>
      <c r="S1081" s="101"/>
      <c r="T1081" s="16"/>
    </row>
    <row r="1082" spans="1:20" ht="45" customHeight="1" x14ac:dyDescent="0.2">
      <c r="A1082" s="13"/>
      <c r="B1082" s="10"/>
      <c r="C1082" s="127"/>
      <c r="D1082" s="6"/>
      <c r="E1082" s="6"/>
      <c r="F1082" s="100"/>
      <c r="G1082" s="100"/>
      <c r="H1082" s="100"/>
      <c r="I1082" s="7"/>
      <c r="J1082" s="7"/>
      <c r="K1082" s="7"/>
      <c r="L1082" s="7"/>
      <c r="M1082" s="10"/>
      <c r="N1082" s="13"/>
      <c r="O1082" s="13"/>
      <c r="P1082" s="14"/>
      <c r="Q1082" s="13"/>
      <c r="R1082" s="101"/>
      <c r="S1082" s="101"/>
      <c r="T1082" s="16"/>
    </row>
    <row r="1083" spans="1:20" ht="45" customHeight="1" x14ac:dyDescent="0.2">
      <c r="A1083" s="13"/>
      <c r="B1083" s="10"/>
      <c r="C1083" s="127"/>
      <c r="D1083" s="6"/>
      <c r="E1083" s="6"/>
      <c r="F1083" s="100"/>
      <c r="G1083" s="100"/>
      <c r="H1083" s="100"/>
      <c r="I1083" s="7"/>
      <c r="J1083" s="7"/>
      <c r="K1083" s="7"/>
      <c r="L1083" s="7"/>
      <c r="M1083" s="10"/>
      <c r="N1083" s="13"/>
      <c r="O1083" s="13"/>
      <c r="P1083" s="14"/>
      <c r="Q1083" s="13"/>
      <c r="R1083" s="101"/>
      <c r="S1083" s="101"/>
      <c r="T1083" s="16"/>
    </row>
    <row r="1084" spans="1:20" ht="45" customHeight="1" x14ac:dyDescent="0.2">
      <c r="A1084" s="13"/>
      <c r="B1084" s="10"/>
      <c r="C1084" s="127"/>
      <c r="D1084" s="6"/>
      <c r="E1084" s="6"/>
      <c r="F1084" s="100"/>
      <c r="G1084" s="100"/>
      <c r="H1084" s="100"/>
      <c r="I1084" s="7"/>
      <c r="J1084" s="7"/>
      <c r="K1084" s="7"/>
      <c r="L1084" s="7"/>
      <c r="M1084" s="10"/>
      <c r="N1084" s="13"/>
      <c r="O1084" s="13"/>
      <c r="P1084" s="14"/>
      <c r="Q1084" s="13"/>
      <c r="R1084" s="101"/>
      <c r="S1084" s="101"/>
      <c r="T1084" s="16"/>
    </row>
    <row r="1085" spans="1:20" ht="45" customHeight="1" x14ac:dyDescent="0.2">
      <c r="A1085" s="13"/>
      <c r="B1085" s="10"/>
      <c r="C1085" s="127"/>
      <c r="D1085" s="6"/>
      <c r="E1085" s="6"/>
      <c r="F1085" s="100"/>
      <c r="G1085" s="100"/>
      <c r="H1085" s="100"/>
      <c r="I1085" s="7"/>
      <c r="J1085" s="7"/>
      <c r="K1085" s="7"/>
      <c r="L1085" s="7"/>
      <c r="M1085" s="10"/>
      <c r="N1085" s="13"/>
      <c r="O1085" s="13"/>
      <c r="P1085" s="14"/>
      <c r="Q1085" s="13"/>
      <c r="R1085" s="101"/>
      <c r="S1085" s="101"/>
      <c r="T1085" s="16"/>
    </row>
    <row r="1086" spans="1:20" ht="45" customHeight="1" x14ac:dyDescent="0.2">
      <c r="A1086" s="13"/>
      <c r="B1086" s="10"/>
      <c r="C1086" s="127"/>
      <c r="D1086" s="6"/>
      <c r="E1086" s="6"/>
      <c r="F1086" s="100"/>
      <c r="G1086" s="100"/>
      <c r="H1086" s="100"/>
      <c r="I1086" s="7"/>
      <c r="J1086" s="7"/>
      <c r="K1086" s="7"/>
      <c r="L1086" s="7"/>
      <c r="M1086" s="10"/>
      <c r="N1086" s="13"/>
      <c r="O1086" s="13"/>
      <c r="P1086" s="14"/>
      <c r="Q1086" s="13"/>
      <c r="R1086" s="101"/>
      <c r="S1086" s="101"/>
      <c r="T1086" s="16"/>
    </row>
    <row r="1087" spans="1:20" ht="45" customHeight="1" x14ac:dyDescent="0.2">
      <c r="A1087" s="13"/>
      <c r="B1087" s="10"/>
      <c r="C1087" s="127"/>
      <c r="D1087" s="6"/>
      <c r="E1087" s="6"/>
      <c r="F1087" s="100"/>
      <c r="G1087" s="100"/>
      <c r="H1087" s="100"/>
      <c r="I1087" s="7"/>
      <c r="J1087" s="7"/>
      <c r="K1087" s="7"/>
      <c r="L1087" s="7"/>
      <c r="M1087" s="10"/>
      <c r="N1087" s="13"/>
      <c r="O1087" s="13"/>
      <c r="P1087" s="14"/>
      <c r="Q1087" s="13"/>
      <c r="R1087" s="101"/>
      <c r="S1087" s="101"/>
      <c r="T1087" s="16"/>
    </row>
    <row r="1088" spans="1:20" ht="45" customHeight="1" x14ac:dyDescent="0.2">
      <c r="A1088" s="13"/>
      <c r="B1088" s="10"/>
      <c r="C1088" s="127"/>
      <c r="D1088" s="6"/>
      <c r="E1088" s="6"/>
      <c r="F1088" s="100"/>
      <c r="G1088" s="100"/>
      <c r="H1088" s="100"/>
      <c r="I1088" s="7"/>
      <c r="J1088" s="7"/>
      <c r="K1088" s="7"/>
      <c r="L1088" s="7"/>
      <c r="M1088" s="10"/>
      <c r="N1088" s="13"/>
      <c r="O1088" s="13"/>
      <c r="P1088" s="14"/>
      <c r="Q1088" s="13"/>
      <c r="R1088" s="101"/>
      <c r="S1088" s="101"/>
      <c r="T1088" s="16"/>
    </row>
    <row r="1089" spans="1:20" ht="45" customHeight="1" x14ac:dyDescent="0.2">
      <c r="A1089" s="13"/>
      <c r="B1089" s="10"/>
      <c r="C1089" s="127"/>
      <c r="D1089" s="6"/>
      <c r="E1089" s="6"/>
      <c r="F1089" s="100"/>
      <c r="G1089" s="100"/>
      <c r="H1089" s="100"/>
      <c r="I1089" s="7"/>
      <c r="J1089" s="7"/>
      <c r="K1089" s="7"/>
      <c r="L1089" s="7"/>
      <c r="M1089" s="10"/>
      <c r="N1089" s="13"/>
      <c r="O1089" s="13"/>
      <c r="P1089" s="14"/>
      <c r="Q1089" s="13"/>
      <c r="R1089" s="101"/>
      <c r="S1089" s="101"/>
      <c r="T1089" s="16"/>
    </row>
    <row r="1090" spans="1:20" ht="45" customHeight="1" x14ac:dyDescent="0.2">
      <c r="A1090" s="13"/>
      <c r="B1090" s="10"/>
      <c r="C1090" s="127"/>
      <c r="D1090" s="6"/>
      <c r="E1090" s="6"/>
      <c r="F1090" s="100"/>
      <c r="G1090" s="100"/>
      <c r="H1090" s="100"/>
      <c r="I1090" s="7"/>
      <c r="J1090" s="7"/>
      <c r="K1090" s="7"/>
      <c r="L1090" s="7"/>
      <c r="M1090" s="10"/>
      <c r="N1090" s="13"/>
      <c r="O1090" s="13"/>
      <c r="P1090" s="14"/>
      <c r="Q1090" s="13"/>
      <c r="R1090" s="101"/>
      <c r="S1090" s="101"/>
      <c r="T1090" s="16"/>
    </row>
    <row r="1091" spans="1:20" ht="45" customHeight="1" x14ac:dyDescent="0.2">
      <c r="A1091" s="13"/>
      <c r="B1091" s="10"/>
      <c r="C1091" s="127"/>
      <c r="D1091" s="6"/>
      <c r="E1091" s="6"/>
      <c r="F1091" s="100"/>
      <c r="G1091" s="100"/>
      <c r="H1091" s="100"/>
      <c r="I1091" s="7"/>
      <c r="J1091" s="7"/>
      <c r="K1091" s="7"/>
      <c r="L1091" s="7"/>
      <c r="M1091" s="10"/>
      <c r="N1091" s="13"/>
      <c r="O1091" s="13"/>
      <c r="P1091" s="14"/>
      <c r="Q1091" s="13"/>
      <c r="R1091" s="101"/>
      <c r="S1091" s="101"/>
      <c r="T1091" s="16"/>
    </row>
    <row r="1092" spans="1:20" ht="45" customHeight="1" x14ac:dyDescent="0.2">
      <c r="A1092" s="13"/>
      <c r="B1092" s="10"/>
      <c r="C1092" s="127"/>
      <c r="D1092" s="6"/>
      <c r="E1092" s="6"/>
      <c r="F1092" s="100"/>
      <c r="G1092" s="100"/>
      <c r="H1092" s="100"/>
      <c r="I1092" s="7"/>
      <c r="J1092" s="7"/>
      <c r="K1092" s="7"/>
      <c r="L1092" s="7"/>
      <c r="M1092" s="10"/>
      <c r="N1092" s="13"/>
      <c r="O1092" s="13"/>
      <c r="P1092" s="14"/>
      <c r="Q1092" s="13"/>
      <c r="R1092" s="101"/>
      <c r="S1092" s="101"/>
      <c r="T1092" s="16"/>
    </row>
    <row r="1093" spans="1:20" ht="45" customHeight="1" x14ac:dyDescent="0.2">
      <c r="A1093" s="13"/>
      <c r="B1093" s="10"/>
      <c r="C1093" s="127"/>
      <c r="D1093" s="6"/>
      <c r="E1093" s="6"/>
      <c r="F1093" s="100"/>
      <c r="G1093" s="100"/>
      <c r="H1093" s="100"/>
      <c r="I1093" s="7"/>
      <c r="J1093" s="7"/>
      <c r="K1093" s="7"/>
      <c r="L1093" s="7"/>
      <c r="M1093" s="10"/>
      <c r="N1093" s="13"/>
      <c r="O1093" s="13"/>
      <c r="P1093" s="14"/>
      <c r="Q1093" s="13"/>
      <c r="R1093" s="101"/>
      <c r="S1093" s="101"/>
      <c r="T1093" s="16"/>
    </row>
    <row r="1094" spans="1:20" ht="45" customHeight="1" x14ac:dyDescent="0.2">
      <c r="A1094" s="13"/>
      <c r="B1094" s="10"/>
      <c r="C1094" s="127"/>
      <c r="D1094" s="6"/>
      <c r="E1094" s="6"/>
      <c r="F1094" s="100"/>
      <c r="G1094" s="100"/>
      <c r="H1094" s="100"/>
      <c r="I1094" s="7"/>
      <c r="J1094" s="7"/>
      <c r="K1094" s="7"/>
      <c r="L1094" s="7"/>
      <c r="M1094" s="10"/>
      <c r="N1094" s="13"/>
      <c r="O1094" s="13"/>
      <c r="P1094" s="14"/>
      <c r="Q1094" s="13"/>
      <c r="R1094" s="101"/>
      <c r="S1094" s="101"/>
      <c r="T1094" s="16"/>
    </row>
    <row r="1095" spans="1:20" ht="45" customHeight="1" x14ac:dyDescent="0.2">
      <c r="A1095" s="13"/>
      <c r="B1095" s="10"/>
      <c r="C1095" s="127"/>
      <c r="D1095" s="6"/>
      <c r="E1095" s="6"/>
      <c r="F1095" s="100"/>
      <c r="G1095" s="100"/>
      <c r="H1095" s="100"/>
      <c r="I1095" s="7"/>
      <c r="J1095" s="7"/>
      <c r="K1095" s="7"/>
      <c r="L1095" s="7"/>
      <c r="M1095" s="10"/>
      <c r="N1095" s="13"/>
      <c r="O1095" s="13"/>
      <c r="P1095" s="14"/>
      <c r="Q1095" s="13"/>
      <c r="R1095" s="101"/>
      <c r="S1095" s="101"/>
      <c r="T1095" s="16"/>
    </row>
    <row r="1096" spans="1:20" ht="45" customHeight="1" x14ac:dyDescent="0.2">
      <c r="A1096" s="13"/>
      <c r="B1096" s="10"/>
      <c r="C1096" s="127"/>
      <c r="D1096" s="6"/>
      <c r="E1096" s="6"/>
      <c r="F1096" s="100"/>
      <c r="G1096" s="100"/>
      <c r="H1096" s="100"/>
      <c r="I1096" s="7"/>
      <c r="J1096" s="7"/>
      <c r="K1096" s="7"/>
      <c r="L1096" s="7"/>
      <c r="M1096" s="10"/>
      <c r="N1096" s="13"/>
      <c r="O1096" s="13"/>
      <c r="P1096" s="14"/>
      <c r="Q1096" s="13"/>
      <c r="R1096" s="101"/>
      <c r="S1096" s="101"/>
      <c r="T1096" s="16"/>
    </row>
    <row r="1097" spans="1:20" ht="45" customHeight="1" x14ac:dyDescent="0.2">
      <c r="A1097" s="13"/>
      <c r="B1097" s="10"/>
      <c r="C1097" s="127"/>
      <c r="D1097" s="6"/>
      <c r="E1097" s="6"/>
      <c r="F1097" s="100"/>
      <c r="G1097" s="100"/>
      <c r="H1097" s="100"/>
      <c r="I1097" s="7"/>
      <c r="J1097" s="7"/>
      <c r="K1097" s="7"/>
      <c r="L1097" s="7"/>
      <c r="M1097" s="10"/>
      <c r="N1097" s="13"/>
      <c r="O1097" s="13"/>
      <c r="P1097" s="14"/>
      <c r="Q1097" s="13"/>
      <c r="R1097" s="101"/>
      <c r="S1097" s="101"/>
      <c r="T1097" s="16"/>
    </row>
    <row r="1098" spans="1:20" ht="45" customHeight="1" x14ac:dyDescent="0.2">
      <c r="A1098" s="13"/>
      <c r="B1098" s="10"/>
      <c r="C1098" s="127"/>
      <c r="D1098" s="6"/>
      <c r="E1098" s="6"/>
      <c r="F1098" s="100"/>
      <c r="G1098" s="100"/>
      <c r="H1098" s="100"/>
      <c r="I1098" s="7"/>
      <c r="J1098" s="7"/>
      <c r="K1098" s="7"/>
      <c r="L1098" s="7"/>
      <c r="M1098" s="10"/>
      <c r="N1098" s="13"/>
      <c r="O1098" s="13"/>
      <c r="P1098" s="14"/>
      <c r="Q1098" s="13"/>
      <c r="R1098" s="101"/>
      <c r="S1098" s="101"/>
      <c r="T1098" s="16"/>
    </row>
    <row r="1099" spans="1:20" ht="45" customHeight="1" x14ac:dyDescent="0.2">
      <c r="A1099" s="13"/>
      <c r="B1099" s="10"/>
      <c r="C1099" s="127"/>
      <c r="D1099" s="6"/>
      <c r="E1099" s="6"/>
      <c r="F1099" s="100"/>
      <c r="G1099" s="100"/>
      <c r="H1099" s="100"/>
      <c r="I1099" s="7"/>
      <c r="J1099" s="7"/>
      <c r="K1099" s="7"/>
      <c r="L1099" s="7"/>
      <c r="M1099" s="10"/>
      <c r="N1099" s="13"/>
      <c r="O1099" s="13"/>
      <c r="P1099" s="14"/>
      <c r="Q1099" s="13"/>
      <c r="R1099" s="101"/>
      <c r="S1099" s="101"/>
      <c r="T1099" s="16"/>
    </row>
    <row r="1100" spans="1:20" ht="45" customHeight="1" x14ac:dyDescent="0.2">
      <c r="A1100" s="13"/>
      <c r="B1100" s="10"/>
      <c r="C1100" s="127"/>
      <c r="D1100" s="6"/>
      <c r="E1100" s="6"/>
      <c r="F1100" s="100"/>
      <c r="G1100" s="100"/>
      <c r="H1100" s="100"/>
      <c r="I1100" s="7"/>
      <c r="J1100" s="7"/>
      <c r="K1100" s="7"/>
      <c r="L1100" s="7"/>
      <c r="M1100" s="10"/>
      <c r="N1100" s="13"/>
      <c r="O1100" s="13"/>
      <c r="P1100" s="14"/>
      <c r="Q1100" s="13"/>
      <c r="R1100" s="101"/>
      <c r="S1100" s="101"/>
      <c r="T1100" s="16"/>
    </row>
    <row r="1101" spans="1:20" ht="45" customHeight="1" x14ac:dyDescent="0.2">
      <c r="A1101" s="13"/>
      <c r="B1101" s="10"/>
      <c r="C1101" s="127"/>
      <c r="D1101" s="6"/>
      <c r="E1101" s="6"/>
      <c r="F1101" s="100"/>
      <c r="G1101" s="100"/>
      <c r="H1101" s="100"/>
      <c r="I1101" s="7"/>
      <c r="J1101" s="7"/>
      <c r="K1101" s="7"/>
      <c r="L1101" s="7"/>
      <c r="M1101" s="10"/>
      <c r="N1101" s="13"/>
      <c r="O1101" s="13"/>
      <c r="P1101" s="14"/>
      <c r="Q1101" s="13"/>
      <c r="R1101" s="101"/>
      <c r="S1101" s="101"/>
      <c r="T1101" s="16"/>
    </row>
    <row r="1102" spans="1:20" ht="45" customHeight="1" x14ac:dyDescent="0.2">
      <c r="A1102" s="13"/>
      <c r="B1102" s="10"/>
      <c r="C1102" s="127"/>
      <c r="D1102" s="6"/>
      <c r="E1102" s="6"/>
      <c r="F1102" s="100"/>
      <c r="G1102" s="100"/>
      <c r="H1102" s="100"/>
      <c r="I1102" s="7"/>
      <c r="J1102" s="7"/>
      <c r="K1102" s="7"/>
      <c r="L1102" s="7"/>
      <c r="M1102" s="10"/>
      <c r="N1102" s="13"/>
      <c r="O1102" s="13"/>
      <c r="P1102" s="14"/>
      <c r="Q1102" s="13"/>
      <c r="R1102" s="101"/>
      <c r="S1102" s="101"/>
      <c r="T1102" s="16"/>
    </row>
    <row r="1103" spans="1:20" ht="45" customHeight="1" x14ac:dyDescent="0.2">
      <c r="A1103" s="13"/>
      <c r="B1103" s="10"/>
      <c r="C1103" s="127"/>
      <c r="D1103" s="6"/>
      <c r="E1103" s="6"/>
      <c r="F1103" s="100"/>
      <c r="G1103" s="100"/>
      <c r="H1103" s="100"/>
      <c r="I1103" s="7"/>
      <c r="J1103" s="7"/>
      <c r="K1103" s="7"/>
      <c r="L1103" s="7"/>
      <c r="M1103" s="10"/>
      <c r="N1103" s="13"/>
      <c r="O1103" s="13"/>
      <c r="P1103" s="14"/>
      <c r="Q1103" s="13"/>
      <c r="R1103" s="101"/>
      <c r="S1103" s="101"/>
      <c r="T1103" s="16"/>
    </row>
    <row r="1104" spans="1:20" ht="45" customHeight="1" x14ac:dyDescent="0.2">
      <c r="A1104" s="13"/>
      <c r="B1104" s="10"/>
      <c r="C1104" s="127"/>
      <c r="D1104" s="6"/>
      <c r="E1104" s="6"/>
      <c r="F1104" s="100"/>
      <c r="G1104" s="100"/>
      <c r="H1104" s="100"/>
      <c r="I1104" s="7"/>
      <c r="J1104" s="7"/>
      <c r="K1104" s="7"/>
      <c r="L1104" s="7"/>
      <c r="M1104" s="10"/>
      <c r="N1104" s="13"/>
      <c r="O1104" s="13"/>
      <c r="P1104" s="14"/>
      <c r="Q1104" s="13"/>
      <c r="R1104" s="101"/>
      <c r="S1104" s="101"/>
      <c r="T1104" s="16"/>
    </row>
    <row r="1105" spans="1:20" ht="45" customHeight="1" x14ac:dyDescent="0.2">
      <c r="A1105" s="13"/>
      <c r="B1105" s="10"/>
      <c r="C1105" s="127"/>
      <c r="D1105" s="6"/>
      <c r="E1105" s="6"/>
      <c r="F1105" s="100"/>
      <c r="G1105" s="100"/>
      <c r="H1105" s="100"/>
      <c r="I1105" s="7"/>
      <c r="J1105" s="7"/>
      <c r="K1105" s="7"/>
      <c r="L1105" s="7"/>
      <c r="M1105" s="10"/>
      <c r="N1105" s="13"/>
      <c r="O1105" s="13"/>
      <c r="P1105" s="14"/>
      <c r="Q1105" s="13"/>
      <c r="R1105" s="101"/>
      <c r="S1105" s="101"/>
      <c r="T1105" s="16"/>
    </row>
    <row r="1106" spans="1:20" ht="45" customHeight="1" x14ac:dyDescent="0.2">
      <c r="A1106" s="13"/>
      <c r="B1106" s="10"/>
      <c r="C1106" s="127"/>
      <c r="D1106" s="6"/>
      <c r="E1106" s="6"/>
      <c r="F1106" s="100"/>
      <c r="G1106" s="100"/>
      <c r="H1106" s="100"/>
      <c r="I1106" s="7"/>
      <c r="J1106" s="7"/>
      <c r="K1106" s="7"/>
      <c r="L1106" s="7"/>
      <c r="M1106" s="10"/>
      <c r="N1106" s="13"/>
      <c r="O1106" s="13"/>
      <c r="P1106" s="14"/>
      <c r="Q1106" s="13"/>
      <c r="R1106" s="101"/>
      <c r="S1106" s="101"/>
      <c r="T1106" s="16"/>
    </row>
    <row r="1107" spans="1:20" ht="45" customHeight="1" x14ac:dyDescent="0.2">
      <c r="A1107" s="13"/>
      <c r="B1107" s="10"/>
      <c r="C1107" s="127"/>
      <c r="D1107" s="6"/>
      <c r="E1107" s="6"/>
      <c r="F1107" s="100"/>
      <c r="G1107" s="100"/>
      <c r="H1107" s="100"/>
      <c r="I1107" s="7"/>
      <c r="J1107" s="7"/>
      <c r="K1107" s="7"/>
      <c r="L1107" s="7"/>
      <c r="M1107" s="10"/>
      <c r="N1107" s="13"/>
      <c r="O1107" s="13"/>
      <c r="P1107" s="14"/>
      <c r="Q1107" s="13"/>
      <c r="R1107" s="101"/>
      <c r="S1107" s="101"/>
      <c r="T1107" s="16"/>
    </row>
    <row r="1108" spans="1:20" ht="45" customHeight="1" x14ac:dyDescent="0.2">
      <c r="A1108" s="13"/>
      <c r="B1108" s="10"/>
      <c r="C1108" s="127"/>
      <c r="D1108" s="6"/>
      <c r="E1108" s="6"/>
      <c r="F1108" s="100"/>
      <c r="G1108" s="100"/>
      <c r="H1108" s="100"/>
      <c r="I1108" s="7"/>
      <c r="J1108" s="7"/>
      <c r="K1108" s="7"/>
      <c r="L1108" s="7"/>
      <c r="M1108" s="10"/>
      <c r="N1108" s="13"/>
      <c r="O1108" s="13"/>
      <c r="P1108" s="14"/>
      <c r="Q1108" s="13"/>
      <c r="R1108" s="101"/>
      <c r="S1108" s="101"/>
      <c r="T1108" s="16"/>
    </row>
    <row r="1109" spans="1:20" ht="45" customHeight="1" x14ac:dyDescent="0.2">
      <c r="A1109" s="13"/>
      <c r="B1109" s="10"/>
      <c r="C1109" s="127"/>
      <c r="D1109" s="6"/>
      <c r="E1109" s="6"/>
      <c r="F1109" s="100"/>
      <c r="G1109" s="100"/>
      <c r="H1109" s="100"/>
      <c r="I1109" s="7"/>
      <c r="J1109" s="7"/>
      <c r="K1109" s="7"/>
      <c r="L1109" s="7"/>
      <c r="M1109" s="10"/>
      <c r="N1109" s="13"/>
      <c r="O1109" s="13"/>
      <c r="P1109" s="14"/>
      <c r="Q1109" s="13"/>
      <c r="R1109" s="101"/>
      <c r="S1109" s="101"/>
      <c r="T1109" s="16"/>
    </row>
    <row r="1110" spans="1:20" ht="45" customHeight="1" x14ac:dyDescent="0.2">
      <c r="A1110" s="13"/>
      <c r="B1110" s="10"/>
      <c r="C1110" s="127"/>
      <c r="D1110" s="6"/>
      <c r="E1110" s="6"/>
      <c r="F1110" s="100"/>
      <c r="G1110" s="100"/>
      <c r="H1110" s="100"/>
      <c r="I1110" s="7"/>
      <c r="J1110" s="7"/>
      <c r="K1110" s="7"/>
      <c r="L1110" s="7"/>
      <c r="M1110" s="10"/>
      <c r="N1110" s="13"/>
      <c r="O1110" s="13"/>
      <c r="P1110" s="14"/>
      <c r="Q1110" s="13"/>
      <c r="R1110" s="101"/>
      <c r="S1110" s="101"/>
      <c r="T1110" s="16"/>
    </row>
    <row r="1111" spans="1:20" ht="45" customHeight="1" x14ac:dyDescent="0.2">
      <c r="A1111" s="13"/>
      <c r="B1111" s="10"/>
      <c r="C1111" s="127"/>
      <c r="D1111" s="6"/>
      <c r="E1111" s="6"/>
      <c r="F1111" s="100"/>
      <c r="G1111" s="100"/>
      <c r="H1111" s="100"/>
      <c r="I1111" s="7"/>
      <c r="J1111" s="7"/>
      <c r="K1111" s="7"/>
      <c r="L1111" s="7"/>
      <c r="M1111" s="10"/>
      <c r="N1111" s="13"/>
      <c r="O1111" s="13"/>
      <c r="P1111" s="14"/>
      <c r="Q1111" s="13"/>
      <c r="R1111" s="101"/>
      <c r="S1111" s="101"/>
      <c r="T1111" s="16"/>
    </row>
    <row r="1112" spans="1:20" ht="45" customHeight="1" x14ac:dyDescent="0.2">
      <c r="A1112" s="13"/>
      <c r="B1112" s="10"/>
      <c r="C1112" s="127"/>
      <c r="D1112" s="6"/>
      <c r="E1112" s="6"/>
      <c r="F1112" s="100"/>
      <c r="G1112" s="100"/>
      <c r="H1112" s="100"/>
      <c r="I1112" s="7"/>
      <c r="J1112" s="7"/>
      <c r="K1112" s="7"/>
      <c r="L1112" s="7"/>
      <c r="M1112" s="10"/>
      <c r="N1112" s="13"/>
      <c r="O1112" s="13"/>
      <c r="P1112" s="14"/>
      <c r="Q1112" s="13"/>
      <c r="R1112" s="101"/>
      <c r="S1112" s="101"/>
      <c r="T1112" s="16"/>
    </row>
    <row r="1113" spans="1:20" ht="45" customHeight="1" x14ac:dyDescent="0.2">
      <c r="A1113" s="13"/>
      <c r="B1113" s="10"/>
      <c r="C1113" s="127"/>
      <c r="D1113" s="6"/>
      <c r="E1113" s="6"/>
      <c r="F1113" s="100"/>
      <c r="G1113" s="100"/>
      <c r="H1113" s="100"/>
      <c r="I1113" s="7"/>
      <c r="J1113" s="7"/>
      <c r="K1113" s="7"/>
      <c r="L1113" s="7"/>
      <c r="M1113" s="10"/>
      <c r="N1113" s="13"/>
      <c r="O1113" s="13"/>
      <c r="P1113" s="14"/>
      <c r="Q1113" s="13"/>
      <c r="R1113" s="101"/>
      <c r="S1113" s="101"/>
      <c r="T1113" s="16"/>
    </row>
    <row r="1114" spans="1:20" ht="45" customHeight="1" x14ac:dyDescent="0.2">
      <c r="A1114" s="13"/>
      <c r="B1114" s="10"/>
      <c r="C1114" s="127"/>
      <c r="D1114" s="6"/>
      <c r="E1114" s="6"/>
      <c r="F1114" s="100"/>
      <c r="G1114" s="100"/>
      <c r="H1114" s="100"/>
      <c r="I1114" s="7"/>
      <c r="J1114" s="7"/>
      <c r="K1114" s="7"/>
      <c r="L1114" s="7"/>
      <c r="M1114" s="10"/>
      <c r="N1114" s="13"/>
      <c r="O1114" s="13"/>
      <c r="P1114" s="14"/>
      <c r="Q1114" s="13"/>
      <c r="R1114" s="101"/>
      <c r="S1114" s="101"/>
      <c r="T1114" s="16"/>
    </row>
    <row r="1115" spans="1:20" ht="45" customHeight="1" x14ac:dyDescent="0.2">
      <c r="A1115" s="13"/>
      <c r="B1115" s="10"/>
      <c r="C1115" s="127"/>
      <c r="D1115" s="6"/>
      <c r="E1115" s="6"/>
      <c r="F1115" s="100"/>
      <c r="G1115" s="100"/>
      <c r="H1115" s="100"/>
      <c r="I1115" s="7"/>
      <c r="J1115" s="7"/>
      <c r="K1115" s="7"/>
      <c r="L1115" s="7"/>
      <c r="M1115" s="10"/>
      <c r="N1115" s="13"/>
      <c r="O1115" s="13"/>
      <c r="P1115" s="14"/>
      <c r="Q1115" s="13"/>
      <c r="R1115" s="101"/>
      <c r="S1115" s="101"/>
      <c r="T1115" s="16"/>
    </row>
    <row r="1116" spans="1:20" ht="45" customHeight="1" x14ac:dyDescent="0.2">
      <c r="A1116" s="13"/>
      <c r="B1116" s="10"/>
      <c r="C1116" s="127"/>
      <c r="D1116" s="6"/>
      <c r="E1116" s="6"/>
      <c r="F1116" s="100"/>
      <c r="G1116" s="100"/>
      <c r="H1116" s="100"/>
      <c r="I1116" s="7"/>
      <c r="J1116" s="7"/>
      <c r="K1116" s="7"/>
      <c r="L1116" s="7"/>
      <c r="M1116" s="10"/>
      <c r="N1116" s="13"/>
      <c r="O1116" s="13"/>
      <c r="P1116" s="14"/>
      <c r="Q1116" s="13"/>
      <c r="R1116" s="101"/>
      <c r="S1116" s="101"/>
      <c r="T1116" s="16"/>
    </row>
    <row r="1117" spans="1:20" ht="45" customHeight="1" x14ac:dyDescent="0.2">
      <c r="A1117" s="13"/>
      <c r="B1117" s="10"/>
      <c r="C1117" s="127"/>
      <c r="D1117" s="6"/>
      <c r="E1117" s="6"/>
      <c r="F1117" s="100"/>
      <c r="G1117" s="100"/>
      <c r="H1117" s="100"/>
      <c r="I1117" s="7"/>
      <c r="J1117" s="7"/>
      <c r="K1117" s="7"/>
      <c r="L1117" s="7"/>
      <c r="M1117" s="10"/>
      <c r="N1117" s="13"/>
      <c r="O1117" s="13"/>
      <c r="P1117" s="14"/>
      <c r="Q1117" s="13"/>
      <c r="R1117" s="101"/>
      <c r="S1117" s="101"/>
      <c r="T1117" s="16"/>
    </row>
    <row r="1118" spans="1:20" ht="45" customHeight="1" x14ac:dyDescent="0.2">
      <c r="A1118" s="13"/>
      <c r="B1118" s="10"/>
      <c r="C1118" s="127"/>
      <c r="D1118" s="6"/>
      <c r="E1118" s="6"/>
      <c r="F1118" s="100"/>
      <c r="G1118" s="100"/>
      <c r="H1118" s="100"/>
      <c r="I1118" s="7"/>
      <c r="J1118" s="7"/>
      <c r="K1118" s="7"/>
      <c r="L1118" s="7"/>
      <c r="M1118" s="10"/>
      <c r="N1118" s="13"/>
      <c r="O1118" s="13"/>
      <c r="P1118" s="14"/>
      <c r="Q1118" s="13"/>
      <c r="R1118" s="101"/>
      <c r="S1118" s="101"/>
      <c r="T1118" s="16"/>
    </row>
    <row r="1119" spans="1:20" ht="45" customHeight="1" x14ac:dyDescent="0.2">
      <c r="A1119" s="13"/>
      <c r="B1119" s="10"/>
      <c r="C1119" s="127"/>
      <c r="D1119" s="6"/>
      <c r="E1119" s="6"/>
      <c r="F1119" s="100"/>
      <c r="G1119" s="100"/>
      <c r="H1119" s="100"/>
      <c r="I1119" s="7"/>
      <c r="J1119" s="7"/>
      <c r="K1119" s="7"/>
      <c r="L1119" s="7"/>
      <c r="M1119" s="10"/>
      <c r="N1119" s="13"/>
      <c r="O1119" s="13"/>
      <c r="P1119" s="14"/>
      <c r="Q1119" s="13"/>
      <c r="R1119" s="101"/>
      <c r="S1119" s="101"/>
      <c r="T1119" s="16"/>
    </row>
    <row r="1120" spans="1:20" ht="45" customHeight="1" x14ac:dyDescent="0.2">
      <c r="A1120" s="13"/>
      <c r="B1120" s="10"/>
      <c r="C1120" s="127"/>
      <c r="D1120" s="6"/>
      <c r="E1120" s="6"/>
      <c r="F1120" s="100"/>
      <c r="G1120" s="100"/>
      <c r="H1120" s="100"/>
      <c r="I1120" s="7"/>
      <c r="J1120" s="7"/>
      <c r="K1120" s="7"/>
      <c r="L1120" s="7"/>
      <c r="M1120" s="10"/>
      <c r="N1120" s="13"/>
      <c r="O1120" s="13"/>
      <c r="P1120" s="14"/>
      <c r="Q1120" s="13"/>
      <c r="R1120" s="101"/>
      <c r="S1120" s="101"/>
      <c r="T1120" s="16"/>
    </row>
    <row r="1121" spans="1:20" ht="45" customHeight="1" x14ac:dyDescent="0.2">
      <c r="A1121" s="13"/>
      <c r="B1121" s="10"/>
      <c r="C1121" s="127"/>
      <c r="D1121" s="6"/>
      <c r="E1121" s="6"/>
      <c r="F1121" s="100"/>
      <c r="G1121" s="100"/>
      <c r="H1121" s="100"/>
      <c r="I1121" s="7"/>
      <c r="J1121" s="7"/>
      <c r="K1121" s="7"/>
      <c r="L1121" s="7"/>
      <c r="M1121" s="10"/>
      <c r="N1121" s="13"/>
      <c r="O1121" s="13"/>
      <c r="P1121" s="14"/>
      <c r="Q1121" s="13"/>
      <c r="R1121" s="101"/>
      <c r="S1121" s="101"/>
      <c r="T1121" s="16"/>
    </row>
    <row r="1122" spans="1:20" ht="45" customHeight="1" x14ac:dyDescent="0.2">
      <c r="A1122" s="13"/>
      <c r="B1122" s="10"/>
      <c r="C1122" s="127"/>
      <c r="D1122" s="6"/>
      <c r="E1122" s="6"/>
      <c r="F1122" s="100"/>
      <c r="G1122" s="100"/>
      <c r="H1122" s="100"/>
      <c r="I1122" s="7"/>
      <c r="J1122" s="7"/>
      <c r="K1122" s="7"/>
      <c r="L1122" s="7"/>
      <c r="M1122" s="10"/>
      <c r="N1122" s="13"/>
      <c r="O1122" s="13"/>
      <c r="P1122" s="14"/>
      <c r="Q1122" s="13"/>
      <c r="R1122" s="101"/>
      <c r="S1122" s="101"/>
      <c r="T1122" s="16"/>
    </row>
    <row r="1123" spans="1:20" ht="45" customHeight="1" x14ac:dyDescent="0.2">
      <c r="A1123" s="13"/>
      <c r="B1123" s="10"/>
      <c r="C1123" s="127"/>
      <c r="D1123" s="6"/>
      <c r="E1123" s="6"/>
      <c r="F1123" s="100"/>
      <c r="G1123" s="100"/>
      <c r="H1123" s="100"/>
      <c r="I1123" s="7"/>
      <c r="J1123" s="7"/>
      <c r="K1123" s="7"/>
      <c r="L1123" s="7"/>
      <c r="M1123" s="10"/>
      <c r="N1123" s="13"/>
      <c r="O1123" s="13"/>
      <c r="P1123" s="14"/>
      <c r="Q1123" s="13"/>
      <c r="R1123" s="101"/>
      <c r="S1123" s="101"/>
      <c r="T1123" s="16"/>
    </row>
    <row r="1124" spans="1:20" ht="45" customHeight="1" x14ac:dyDescent="0.2">
      <c r="A1124" s="13"/>
      <c r="B1124" s="10"/>
      <c r="C1124" s="127"/>
      <c r="D1124" s="6"/>
      <c r="E1124" s="6"/>
      <c r="F1124" s="100"/>
      <c r="G1124" s="100"/>
      <c r="H1124" s="100"/>
      <c r="I1124" s="7"/>
      <c r="J1124" s="7"/>
      <c r="K1124" s="7"/>
      <c r="L1124" s="7"/>
      <c r="M1124" s="10"/>
      <c r="N1124" s="13"/>
      <c r="O1124" s="13"/>
      <c r="P1124" s="14"/>
      <c r="Q1124" s="13"/>
      <c r="R1124" s="101"/>
      <c r="S1124" s="101"/>
      <c r="T1124" s="16"/>
    </row>
    <row r="1125" spans="1:20" ht="45" customHeight="1" x14ac:dyDescent="0.2">
      <c r="A1125" s="13"/>
      <c r="B1125" s="10"/>
      <c r="C1125" s="127"/>
      <c r="D1125" s="6"/>
      <c r="E1125" s="6"/>
      <c r="F1125" s="100"/>
      <c r="G1125" s="100"/>
      <c r="H1125" s="100"/>
      <c r="I1125" s="7"/>
      <c r="J1125" s="7"/>
      <c r="K1125" s="7"/>
      <c r="L1125" s="7"/>
      <c r="M1125" s="10"/>
      <c r="N1125" s="13"/>
      <c r="O1125" s="13"/>
      <c r="P1125" s="14"/>
      <c r="Q1125" s="13"/>
      <c r="R1125" s="101"/>
      <c r="S1125" s="101"/>
      <c r="T1125" s="16"/>
    </row>
    <row r="1126" spans="1:20" ht="45" customHeight="1" x14ac:dyDescent="0.2">
      <c r="A1126" s="13"/>
      <c r="B1126" s="10"/>
      <c r="C1126" s="127"/>
      <c r="D1126" s="6"/>
      <c r="E1126" s="6"/>
      <c r="F1126" s="100"/>
      <c r="G1126" s="100"/>
      <c r="H1126" s="100"/>
      <c r="I1126" s="7"/>
      <c r="J1126" s="7"/>
      <c r="K1126" s="7"/>
      <c r="L1126" s="7"/>
      <c r="M1126" s="10"/>
      <c r="N1126" s="13"/>
      <c r="O1126" s="13"/>
      <c r="P1126" s="14"/>
      <c r="Q1126" s="13"/>
      <c r="R1126" s="101"/>
      <c r="S1126" s="101"/>
      <c r="T1126" s="16"/>
    </row>
    <row r="1127" spans="1:20" ht="45" customHeight="1" x14ac:dyDescent="0.2">
      <c r="A1127" s="13"/>
      <c r="B1127" s="10"/>
      <c r="C1127" s="127"/>
      <c r="D1127" s="6"/>
      <c r="E1127" s="6"/>
      <c r="F1127" s="100"/>
      <c r="G1127" s="100"/>
      <c r="H1127" s="100"/>
      <c r="I1127" s="7"/>
      <c r="J1127" s="7"/>
      <c r="K1127" s="7"/>
      <c r="L1127" s="7"/>
      <c r="M1127" s="10"/>
      <c r="N1127" s="13"/>
      <c r="O1127" s="13"/>
      <c r="P1127" s="14"/>
      <c r="Q1127" s="13"/>
      <c r="R1127" s="101"/>
      <c r="S1127" s="101"/>
      <c r="T1127" s="16"/>
    </row>
    <row r="1128" spans="1:20" ht="45" customHeight="1" x14ac:dyDescent="0.2">
      <c r="A1128" s="13"/>
      <c r="B1128" s="10"/>
      <c r="C1128" s="127"/>
      <c r="D1128" s="6"/>
      <c r="E1128" s="6"/>
      <c r="F1128" s="100"/>
      <c r="G1128" s="100"/>
      <c r="H1128" s="100"/>
      <c r="I1128" s="7"/>
      <c r="J1128" s="7"/>
      <c r="K1128" s="7"/>
      <c r="L1128" s="7"/>
      <c r="M1128" s="10"/>
      <c r="N1128" s="13"/>
      <c r="O1128" s="13"/>
      <c r="P1128" s="14"/>
      <c r="Q1128" s="13"/>
      <c r="R1128" s="101"/>
      <c r="S1128" s="101"/>
      <c r="T1128" s="16"/>
    </row>
    <row r="1129" spans="1:20" ht="45" customHeight="1" x14ac:dyDescent="0.2">
      <c r="A1129" s="13"/>
      <c r="B1129" s="10"/>
      <c r="C1129" s="127"/>
      <c r="D1129" s="6"/>
      <c r="E1129" s="6"/>
      <c r="F1129" s="100"/>
      <c r="G1129" s="100"/>
      <c r="H1129" s="100"/>
      <c r="I1129" s="7"/>
      <c r="J1129" s="7"/>
      <c r="K1129" s="7"/>
      <c r="L1129" s="7"/>
      <c r="M1129" s="10"/>
      <c r="N1129" s="13"/>
      <c r="O1129" s="13"/>
      <c r="P1129" s="14"/>
      <c r="Q1129" s="13"/>
      <c r="R1129" s="101"/>
      <c r="S1129" s="101"/>
      <c r="T1129" s="16"/>
    </row>
    <row r="1130" spans="1:20" ht="45" customHeight="1" x14ac:dyDescent="0.2">
      <c r="A1130" s="13"/>
      <c r="B1130" s="10"/>
      <c r="C1130" s="127"/>
      <c r="D1130" s="6"/>
      <c r="E1130" s="6"/>
      <c r="F1130" s="100"/>
      <c r="G1130" s="100"/>
      <c r="H1130" s="100"/>
      <c r="I1130" s="7"/>
      <c r="J1130" s="7"/>
      <c r="K1130" s="7"/>
      <c r="L1130" s="7"/>
      <c r="M1130" s="10"/>
      <c r="N1130" s="13"/>
      <c r="O1130" s="13"/>
      <c r="P1130" s="14"/>
      <c r="Q1130" s="13"/>
      <c r="R1130" s="101"/>
      <c r="S1130" s="101"/>
      <c r="T1130" s="16"/>
    </row>
    <row r="1131" spans="1:20" ht="45" customHeight="1" x14ac:dyDescent="0.2">
      <c r="A1131" s="13"/>
      <c r="B1131" s="10"/>
      <c r="C1131" s="127"/>
      <c r="D1131" s="6"/>
      <c r="E1131" s="6"/>
      <c r="F1131" s="100"/>
      <c r="G1131" s="100"/>
      <c r="H1131" s="100"/>
      <c r="I1131" s="7"/>
      <c r="J1131" s="7"/>
      <c r="K1131" s="7"/>
      <c r="L1131" s="7"/>
      <c r="M1131" s="10"/>
      <c r="N1131" s="13"/>
      <c r="O1131" s="13"/>
      <c r="P1131" s="14"/>
      <c r="Q1131" s="13"/>
      <c r="R1131" s="101"/>
      <c r="S1131" s="101"/>
      <c r="T1131" s="16"/>
    </row>
    <row r="1132" spans="1:20" ht="45" customHeight="1" x14ac:dyDescent="0.2">
      <c r="A1132" s="13"/>
      <c r="B1132" s="10"/>
      <c r="C1132" s="127"/>
      <c r="D1132" s="6"/>
      <c r="E1132" s="6"/>
      <c r="F1132" s="100"/>
      <c r="G1132" s="100"/>
      <c r="H1132" s="100"/>
      <c r="I1132" s="7"/>
      <c r="J1132" s="7"/>
      <c r="K1132" s="7"/>
      <c r="L1132" s="7"/>
      <c r="M1132" s="10"/>
      <c r="N1132" s="13"/>
      <c r="O1132" s="13"/>
      <c r="P1132" s="14"/>
      <c r="Q1132" s="13"/>
      <c r="R1132" s="101"/>
      <c r="S1132" s="101"/>
      <c r="T1132" s="16"/>
    </row>
    <row r="1133" spans="1:20" ht="45" customHeight="1" x14ac:dyDescent="0.2">
      <c r="A1133" s="13"/>
      <c r="B1133" s="10"/>
      <c r="C1133" s="127"/>
      <c r="D1133" s="6"/>
      <c r="E1133" s="6"/>
      <c r="F1133" s="100"/>
      <c r="G1133" s="100"/>
      <c r="H1133" s="100"/>
      <c r="I1133" s="7"/>
      <c r="J1133" s="7"/>
      <c r="K1133" s="7"/>
      <c r="L1133" s="7"/>
      <c r="M1133" s="10"/>
      <c r="N1133" s="13"/>
      <c r="O1133" s="13"/>
      <c r="P1133" s="14"/>
      <c r="Q1133" s="13"/>
      <c r="R1133" s="101"/>
      <c r="S1133" s="101"/>
      <c r="T1133" s="16"/>
    </row>
    <row r="1134" spans="1:20" ht="45" customHeight="1" x14ac:dyDescent="0.2">
      <c r="A1134" s="13"/>
      <c r="B1134" s="10"/>
      <c r="C1134" s="127"/>
      <c r="D1134" s="6"/>
      <c r="E1134" s="6"/>
      <c r="F1134" s="100"/>
      <c r="G1134" s="100"/>
      <c r="H1134" s="100"/>
      <c r="I1134" s="7"/>
      <c r="J1134" s="7"/>
      <c r="K1134" s="7"/>
      <c r="L1134" s="7"/>
      <c r="M1134" s="10"/>
      <c r="N1134" s="13"/>
      <c r="O1134" s="13"/>
      <c r="P1134" s="14"/>
      <c r="Q1134" s="13"/>
      <c r="R1134" s="101"/>
      <c r="S1134" s="101"/>
      <c r="T1134" s="16"/>
    </row>
    <row r="1135" spans="1:20" ht="45" customHeight="1" x14ac:dyDescent="0.2">
      <c r="A1135" s="13"/>
      <c r="B1135" s="10"/>
      <c r="C1135" s="127"/>
      <c r="D1135" s="6"/>
      <c r="E1135" s="6"/>
      <c r="F1135" s="100"/>
      <c r="G1135" s="100"/>
      <c r="H1135" s="100"/>
      <c r="I1135" s="7"/>
      <c r="J1135" s="7"/>
      <c r="K1135" s="7"/>
      <c r="L1135" s="7"/>
      <c r="M1135" s="10"/>
      <c r="N1135" s="13"/>
      <c r="O1135" s="13"/>
      <c r="P1135" s="14"/>
      <c r="Q1135" s="13"/>
      <c r="R1135" s="101"/>
      <c r="S1135" s="101"/>
      <c r="T1135" s="16"/>
    </row>
    <row r="1136" spans="1:20" ht="45" customHeight="1" x14ac:dyDescent="0.2">
      <c r="A1136" s="13"/>
      <c r="B1136" s="10"/>
      <c r="C1136" s="127"/>
      <c r="D1136" s="6"/>
      <c r="E1136" s="6"/>
      <c r="F1136" s="100"/>
      <c r="G1136" s="100"/>
      <c r="H1136" s="100"/>
      <c r="I1136" s="7"/>
      <c r="J1136" s="7"/>
      <c r="K1136" s="7"/>
      <c r="L1136" s="7"/>
      <c r="M1136" s="10"/>
      <c r="N1136" s="13"/>
      <c r="O1136" s="13"/>
      <c r="P1136" s="14"/>
      <c r="Q1136" s="13"/>
      <c r="R1136" s="101"/>
      <c r="S1136" s="101"/>
      <c r="T1136" s="16"/>
    </row>
    <row r="1137" spans="1:20" ht="45" customHeight="1" x14ac:dyDescent="0.2">
      <c r="A1137" s="13"/>
      <c r="B1137" s="10"/>
      <c r="C1137" s="127"/>
      <c r="D1137" s="6"/>
      <c r="E1137" s="6"/>
      <c r="F1137" s="100"/>
      <c r="G1137" s="100"/>
      <c r="H1137" s="100"/>
      <c r="I1137" s="7"/>
      <c r="J1137" s="7"/>
      <c r="K1137" s="7"/>
      <c r="L1137" s="7"/>
      <c r="M1137" s="10"/>
      <c r="N1137" s="13"/>
      <c r="O1137" s="13"/>
      <c r="P1137" s="14"/>
      <c r="Q1137" s="13"/>
      <c r="R1137" s="101"/>
      <c r="S1137" s="101"/>
      <c r="T1137" s="16"/>
    </row>
    <row r="1138" spans="1:20" ht="45" customHeight="1" x14ac:dyDescent="0.2">
      <c r="A1138" s="13"/>
      <c r="B1138" s="10"/>
      <c r="C1138" s="127"/>
      <c r="D1138" s="6"/>
      <c r="E1138" s="6"/>
      <c r="F1138" s="100"/>
      <c r="G1138" s="100"/>
      <c r="H1138" s="100"/>
      <c r="I1138" s="7"/>
      <c r="J1138" s="7"/>
      <c r="K1138" s="7"/>
      <c r="L1138" s="7"/>
      <c r="M1138" s="10"/>
      <c r="N1138" s="13"/>
      <c r="O1138" s="13"/>
      <c r="P1138" s="14"/>
      <c r="Q1138" s="13"/>
      <c r="R1138" s="101"/>
      <c r="S1138" s="101"/>
      <c r="T1138" s="16"/>
    </row>
    <row r="1139" spans="1:20" ht="45" customHeight="1" x14ac:dyDescent="0.2">
      <c r="A1139" s="13"/>
      <c r="B1139" s="10"/>
      <c r="C1139" s="127"/>
      <c r="D1139" s="6"/>
      <c r="E1139" s="6"/>
      <c r="F1139" s="100"/>
      <c r="G1139" s="100"/>
      <c r="H1139" s="100"/>
      <c r="I1139" s="7"/>
      <c r="J1139" s="7"/>
      <c r="K1139" s="7"/>
      <c r="L1139" s="7"/>
      <c r="M1139" s="10"/>
      <c r="N1139" s="13"/>
      <c r="O1139" s="13"/>
      <c r="P1139" s="14"/>
      <c r="Q1139" s="13"/>
      <c r="R1139" s="101"/>
      <c r="S1139" s="101"/>
      <c r="T1139" s="16"/>
    </row>
    <row r="1140" spans="1:20" ht="45" customHeight="1" x14ac:dyDescent="0.2">
      <c r="A1140" s="13"/>
      <c r="B1140" s="10"/>
      <c r="C1140" s="127"/>
      <c r="D1140" s="6"/>
      <c r="E1140" s="6"/>
      <c r="F1140" s="100"/>
      <c r="G1140" s="100"/>
      <c r="H1140" s="100"/>
      <c r="I1140" s="7"/>
      <c r="J1140" s="7"/>
      <c r="K1140" s="7"/>
      <c r="L1140" s="7"/>
      <c r="M1140" s="10"/>
      <c r="N1140" s="13"/>
      <c r="O1140" s="13"/>
      <c r="P1140" s="14"/>
      <c r="Q1140" s="13"/>
      <c r="R1140" s="101"/>
      <c r="S1140" s="101"/>
      <c r="T1140" s="16"/>
    </row>
    <row r="1141" spans="1:20" ht="45" customHeight="1" x14ac:dyDescent="0.2">
      <c r="A1141" s="13"/>
      <c r="B1141" s="10"/>
      <c r="C1141" s="127"/>
      <c r="D1141" s="6"/>
      <c r="E1141" s="6"/>
      <c r="F1141" s="100"/>
      <c r="G1141" s="100"/>
      <c r="H1141" s="100"/>
      <c r="I1141" s="7"/>
      <c r="J1141" s="7"/>
      <c r="K1141" s="7"/>
      <c r="L1141" s="7"/>
      <c r="M1141" s="10"/>
      <c r="N1141" s="13"/>
      <c r="O1141" s="13"/>
      <c r="P1141" s="14"/>
      <c r="Q1141" s="13"/>
      <c r="R1141" s="101"/>
      <c r="S1141" s="101"/>
      <c r="T1141" s="16"/>
    </row>
    <row r="1142" spans="1:20" ht="45" customHeight="1" x14ac:dyDescent="0.2">
      <c r="A1142" s="13"/>
      <c r="B1142" s="10"/>
      <c r="C1142" s="127"/>
      <c r="D1142" s="6"/>
      <c r="E1142" s="6"/>
      <c r="F1142" s="100"/>
      <c r="G1142" s="100"/>
      <c r="H1142" s="100"/>
      <c r="I1142" s="7"/>
      <c r="J1142" s="7"/>
      <c r="K1142" s="7"/>
      <c r="L1142" s="7"/>
      <c r="M1142" s="10"/>
      <c r="N1142" s="13"/>
      <c r="O1142" s="13"/>
      <c r="P1142" s="14"/>
      <c r="Q1142" s="13"/>
      <c r="R1142" s="101"/>
      <c r="S1142" s="101"/>
      <c r="T1142" s="16"/>
    </row>
    <row r="1143" spans="1:20" ht="45" customHeight="1" x14ac:dyDescent="0.2">
      <c r="A1143" s="13"/>
      <c r="B1143" s="10"/>
      <c r="C1143" s="127"/>
      <c r="D1143" s="6"/>
      <c r="E1143" s="6"/>
      <c r="F1143" s="100"/>
      <c r="G1143" s="100"/>
      <c r="H1143" s="100"/>
      <c r="I1143" s="7"/>
      <c r="J1143" s="7"/>
      <c r="K1143" s="7"/>
      <c r="L1143" s="7"/>
      <c r="M1143" s="10"/>
      <c r="N1143" s="13"/>
      <c r="O1143" s="13"/>
      <c r="P1143" s="14"/>
      <c r="Q1143" s="13"/>
      <c r="R1143" s="101"/>
      <c r="S1143" s="101"/>
      <c r="T1143" s="16"/>
    </row>
    <row r="1144" spans="1:20" ht="45" customHeight="1" x14ac:dyDescent="0.2">
      <c r="A1144" s="13"/>
      <c r="B1144" s="10"/>
      <c r="C1144" s="127"/>
      <c r="D1144" s="6"/>
      <c r="E1144" s="6"/>
      <c r="F1144" s="100"/>
      <c r="G1144" s="100"/>
      <c r="H1144" s="100"/>
      <c r="I1144" s="7"/>
      <c r="J1144" s="7"/>
      <c r="K1144" s="7"/>
      <c r="L1144" s="7"/>
      <c r="M1144" s="10"/>
      <c r="N1144" s="13"/>
      <c r="O1144" s="13"/>
      <c r="P1144" s="14"/>
      <c r="Q1144" s="13"/>
      <c r="R1144" s="101"/>
      <c r="S1144" s="101"/>
      <c r="T1144" s="16"/>
    </row>
    <row r="1145" spans="1:20" ht="45" customHeight="1" x14ac:dyDescent="0.2">
      <c r="A1145" s="13"/>
      <c r="B1145" s="10"/>
      <c r="C1145" s="127"/>
      <c r="D1145" s="6"/>
      <c r="E1145" s="6"/>
      <c r="F1145" s="100"/>
      <c r="G1145" s="100"/>
      <c r="H1145" s="100"/>
      <c r="I1145" s="7"/>
      <c r="J1145" s="7"/>
      <c r="K1145" s="7"/>
      <c r="L1145" s="7"/>
      <c r="M1145" s="10"/>
      <c r="N1145" s="13"/>
      <c r="O1145" s="13"/>
      <c r="P1145" s="14"/>
      <c r="Q1145" s="13"/>
      <c r="R1145" s="101"/>
      <c r="S1145" s="101"/>
      <c r="T1145" s="16"/>
    </row>
    <row r="1146" spans="1:20" ht="45" customHeight="1" x14ac:dyDescent="0.2">
      <c r="A1146" s="13"/>
      <c r="B1146" s="10"/>
      <c r="C1146" s="127"/>
      <c r="D1146" s="6"/>
      <c r="E1146" s="6"/>
      <c r="F1146" s="100"/>
      <c r="G1146" s="100"/>
      <c r="H1146" s="100"/>
      <c r="I1146" s="7"/>
      <c r="J1146" s="7"/>
      <c r="K1146" s="7"/>
      <c r="L1146" s="7"/>
      <c r="M1146" s="10"/>
      <c r="N1146" s="13"/>
      <c r="O1146" s="13"/>
      <c r="P1146" s="14"/>
      <c r="Q1146" s="13"/>
      <c r="R1146" s="101"/>
      <c r="S1146" s="101"/>
      <c r="T1146" s="16"/>
    </row>
    <row r="1147" spans="1:20" ht="45" customHeight="1" x14ac:dyDescent="0.2">
      <c r="A1147" s="13"/>
      <c r="B1147" s="10"/>
      <c r="C1147" s="127"/>
      <c r="D1147" s="6"/>
      <c r="E1147" s="6"/>
      <c r="F1147" s="100"/>
      <c r="G1147" s="100"/>
      <c r="H1147" s="100"/>
      <c r="I1147" s="7"/>
      <c r="J1147" s="7"/>
      <c r="K1147" s="7"/>
      <c r="L1147" s="7"/>
      <c r="M1147" s="10"/>
      <c r="N1147" s="13"/>
      <c r="O1147" s="13"/>
      <c r="P1147" s="14"/>
      <c r="Q1147" s="13"/>
      <c r="R1147" s="101"/>
      <c r="S1147" s="101"/>
      <c r="T1147" s="16"/>
    </row>
    <row r="1148" spans="1:20" ht="45" customHeight="1" x14ac:dyDescent="0.2">
      <c r="A1148" s="13"/>
      <c r="B1148" s="10"/>
      <c r="C1148" s="127"/>
      <c r="D1148" s="6"/>
      <c r="E1148" s="6"/>
      <c r="F1148" s="100"/>
      <c r="G1148" s="100"/>
      <c r="H1148" s="100"/>
      <c r="I1148" s="7"/>
      <c r="J1148" s="7"/>
      <c r="K1148" s="7"/>
      <c r="L1148" s="7"/>
      <c r="M1148" s="10"/>
      <c r="N1148" s="13"/>
      <c r="O1148" s="13"/>
      <c r="P1148" s="14"/>
      <c r="Q1148" s="13"/>
      <c r="R1148" s="101"/>
      <c r="S1148" s="101"/>
      <c r="T1148" s="16"/>
    </row>
    <row r="1149" spans="1:20" ht="45" customHeight="1" x14ac:dyDescent="0.2">
      <c r="A1149" s="13"/>
      <c r="B1149" s="10"/>
      <c r="C1149" s="127"/>
      <c r="D1149" s="6"/>
      <c r="E1149" s="6"/>
      <c r="F1149" s="100"/>
      <c r="G1149" s="100"/>
      <c r="H1149" s="100"/>
      <c r="I1149" s="7"/>
      <c r="J1149" s="7"/>
      <c r="K1149" s="7"/>
      <c r="L1149" s="7"/>
      <c r="M1149" s="10"/>
      <c r="N1149" s="13"/>
      <c r="O1149" s="13"/>
      <c r="P1149" s="14"/>
      <c r="Q1149" s="13"/>
      <c r="R1149" s="101"/>
      <c r="S1149" s="101"/>
      <c r="T1149" s="16"/>
    </row>
    <row r="1150" spans="1:20" ht="45" customHeight="1" x14ac:dyDescent="0.2">
      <c r="A1150" s="13"/>
      <c r="B1150" s="10"/>
      <c r="C1150" s="127"/>
      <c r="D1150" s="6"/>
      <c r="E1150" s="6"/>
      <c r="F1150" s="100"/>
      <c r="G1150" s="100"/>
      <c r="H1150" s="100"/>
      <c r="I1150" s="7"/>
      <c r="J1150" s="7"/>
      <c r="K1150" s="7"/>
      <c r="L1150" s="7"/>
      <c r="M1150" s="10"/>
      <c r="N1150" s="13"/>
      <c r="O1150" s="13"/>
      <c r="P1150" s="14"/>
      <c r="Q1150" s="13"/>
      <c r="R1150" s="101"/>
      <c r="S1150" s="101"/>
      <c r="T1150" s="16"/>
    </row>
    <row r="1151" spans="1:20" ht="45" customHeight="1" x14ac:dyDescent="0.2">
      <c r="A1151" s="13"/>
      <c r="B1151" s="10"/>
      <c r="C1151" s="127"/>
      <c r="D1151" s="6"/>
      <c r="E1151" s="6"/>
      <c r="F1151" s="100"/>
      <c r="G1151" s="100"/>
      <c r="H1151" s="100"/>
      <c r="I1151" s="7"/>
      <c r="J1151" s="7"/>
      <c r="K1151" s="7"/>
      <c r="L1151" s="7"/>
      <c r="M1151" s="10"/>
      <c r="N1151" s="13"/>
      <c r="O1151" s="13"/>
      <c r="P1151" s="14"/>
      <c r="Q1151" s="13"/>
      <c r="R1151" s="101"/>
      <c r="S1151" s="101"/>
      <c r="T1151" s="16"/>
    </row>
    <row r="1152" spans="1:20" ht="45" customHeight="1" x14ac:dyDescent="0.2">
      <c r="A1152" s="13"/>
      <c r="B1152" s="10"/>
      <c r="C1152" s="127"/>
      <c r="D1152" s="6"/>
      <c r="E1152" s="6"/>
      <c r="F1152" s="100"/>
      <c r="G1152" s="100"/>
      <c r="H1152" s="100"/>
      <c r="I1152" s="7"/>
      <c r="J1152" s="7"/>
      <c r="K1152" s="7"/>
      <c r="L1152" s="7"/>
      <c r="M1152" s="10"/>
      <c r="N1152" s="13"/>
      <c r="O1152" s="13"/>
      <c r="P1152" s="14"/>
      <c r="Q1152" s="13"/>
      <c r="R1152" s="101"/>
      <c r="S1152" s="101"/>
      <c r="T1152" s="16"/>
    </row>
    <row r="1153" spans="1:20" ht="45" customHeight="1" x14ac:dyDescent="0.2">
      <c r="A1153" s="13"/>
      <c r="B1153" s="10"/>
      <c r="C1153" s="127"/>
      <c r="D1153" s="6"/>
      <c r="E1153" s="6"/>
      <c r="F1153" s="100"/>
      <c r="G1153" s="100"/>
      <c r="H1153" s="100"/>
      <c r="I1153" s="7"/>
      <c r="J1153" s="7"/>
      <c r="K1153" s="7"/>
      <c r="L1153" s="7"/>
      <c r="M1153" s="10"/>
      <c r="N1153" s="13"/>
      <c r="O1153" s="13"/>
      <c r="P1153" s="14"/>
      <c r="Q1153" s="13"/>
      <c r="R1153" s="101"/>
      <c r="S1153" s="101"/>
      <c r="T1153" s="16"/>
    </row>
    <row r="1154" spans="1:20" ht="45" customHeight="1" x14ac:dyDescent="0.2">
      <c r="A1154" s="13"/>
      <c r="B1154" s="10"/>
      <c r="C1154" s="127"/>
      <c r="D1154" s="6"/>
      <c r="E1154" s="6"/>
      <c r="F1154" s="100"/>
      <c r="G1154" s="100"/>
      <c r="H1154" s="100"/>
      <c r="I1154" s="7"/>
      <c r="J1154" s="7"/>
      <c r="K1154" s="7"/>
      <c r="L1154" s="7"/>
      <c r="M1154" s="10"/>
      <c r="N1154" s="13"/>
      <c r="O1154" s="13"/>
      <c r="P1154" s="14"/>
      <c r="Q1154" s="13"/>
      <c r="R1154" s="101"/>
      <c r="S1154" s="101"/>
      <c r="T1154" s="16"/>
    </row>
    <row r="1155" spans="1:20" ht="45" customHeight="1" x14ac:dyDescent="0.2">
      <c r="A1155" s="13"/>
      <c r="B1155" s="10"/>
      <c r="C1155" s="127"/>
      <c r="D1155" s="6"/>
      <c r="E1155" s="6"/>
      <c r="F1155" s="100"/>
      <c r="G1155" s="100"/>
      <c r="H1155" s="100"/>
      <c r="I1155" s="7"/>
      <c r="J1155" s="7"/>
      <c r="K1155" s="7"/>
      <c r="L1155" s="7"/>
      <c r="M1155" s="10"/>
      <c r="N1155" s="13"/>
      <c r="O1155" s="13"/>
      <c r="P1155" s="14"/>
      <c r="Q1155" s="13"/>
      <c r="R1155" s="101"/>
      <c r="S1155" s="101"/>
      <c r="T1155" s="16"/>
    </row>
    <row r="1156" spans="1:20" ht="45" customHeight="1" x14ac:dyDescent="0.2">
      <c r="A1156" s="13"/>
      <c r="B1156" s="10"/>
      <c r="C1156" s="127"/>
      <c r="D1156" s="6"/>
      <c r="E1156" s="6"/>
      <c r="F1156" s="100"/>
      <c r="G1156" s="100"/>
      <c r="H1156" s="100"/>
      <c r="I1156" s="7"/>
      <c r="J1156" s="7"/>
      <c r="K1156" s="7"/>
      <c r="L1156" s="7"/>
      <c r="M1156" s="10"/>
      <c r="N1156" s="13"/>
      <c r="O1156" s="13"/>
      <c r="P1156" s="14"/>
      <c r="Q1156" s="13"/>
      <c r="R1156" s="101"/>
      <c r="S1156" s="101"/>
      <c r="T1156" s="16"/>
    </row>
    <row r="1157" spans="1:20" ht="45" customHeight="1" x14ac:dyDescent="0.2">
      <c r="A1157" s="13"/>
      <c r="B1157" s="10"/>
      <c r="C1157" s="127"/>
      <c r="D1157" s="6"/>
      <c r="E1157" s="6"/>
      <c r="F1157" s="100"/>
      <c r="G1157" s="100"/>
      <c r="H1157" s="100"/>
      <c r="I1157" s="7"/>
      <c r="J1157" s="7"/>
      <c r="K1157" s="7"/>
      <c r="L1157" s="7"/>
      <c r="M1157" s="10"/>
      <c r="N1157" s="13"/>
      <c r="O1157" s="13"/>
      <c r="P1157" s="14"/>
      <c r="Q1157" s="13"/>
      <c r="R1157" s="101"/>
      <c r="S1157" s="101"/>
      <c r="T1157" s="16"/>
    </row>
    <row r="1158" spans="1:20" ht="45" customHeight="1" x14ac:dyDescent="0.2">
      <c r="A1158" s="13"/>
      <c r="B1158" s="10"/>
      <c r="C1158" s="127"/>
      <c r="D1158" s="6"/>
      <c r="E1158" s="6"/>
      <c r="F1158" s="100"/>
      <c r="G1158" s="100"/>
      <c r="H1158" s="100"/>
      <c r="I1158" s="7"/>
      <c r="J1158" s="7"/>
      <c r="K1158" s="7"/>
      <c r="L1158" s="7"/>
      <c r="M1158" s="10"/>
      <c r="N1158" s="13"/>
      <c r="O1158" s="13"/>
      <c r="P1158" s="14"/>
      <c r="Q1158" s="13"/>
      <c r="R1158" s="101"/>
      <c r="S1158" s="101"/>
      <c r="T1158" s="16"/>
    </row>
    <row r="1159" spans="1:20" ht="45" customHeight="1" x14ac:dyDescent="0.2">
      <c r="A1159" s="13"/>
      <c r="B1159" s="10"/>
      <c r="C1159" s="127"/>
      <c r="D1159" s="6"/>
      <c r="E1159" s="6"/>
      <c r="F1159" s="100"/>
      <c r="G1159" s="100"/>
      <c r="H1159" s="100"/>
      <c r="I1159" s="7"/>
      <c r="J1159" s="7"/>
      <c r="K1159" s="7"/>
      <c r="L1159" s="7"/>
      <c r="M1159" s="10"/>
      <c r="N1159" s="13"/>
      <c r="O1159" s="13"/>
      <c r="P1159" s="14"/>
      <c r="Q1159" s="13"/>
      <c r="R1159" s="101"/>
      <c r="S1159" s="101"/>
      <c r="T1159" s="16"/>
    </row>
    <row r="1160" spans="1:20" ht="45" customHeight="1" x14ac:dyDescent="0.2">
      <c r="A1160" s="13"/>
      <c r="B1160" s="10"/>
      <c r="C1160" s="127"/>
      <c r="D1160" s="6"/>
      <c r="E1160" s="6"/>
      <c r="F1160" s="100"/>
      <c r="G1160" s="100"/>
      <c r="H1160" s="100"/>
      <c r="I1160" s="7"/>
      <c r="J1160" s="7"/>
      <c r="K1160" s="7"/>
      <c r="L1160" s="7"/>
      <c r="M1160" s="10"/>
      <c r="N1160" s="13"/>
      <c r="O1160" s="13"/>
      <c r="P1160" s="14"/>
      <c r="Q1160" s="13"/>
      <c r="R1160" s="101"/>
      <c r="S1160" s="101"/>
      <c r="T1160" s="16"/>
    </row>
    <row r="1161" spans="1:20" ht="45" customHeight="1" x14ac:dyDescent="0.2">
      <c r="A1161" s="13"/>
      <c r="B1161" s="10"/>
      <c r="C1161" s="127"/>
      <c r="D1161" s="6"/>
      <c r="E1161" s="6"/>
      <c r="F1161" s="100"/>
      <c r="G1161" s="100"/>
      <c r="H1161" s="100"/>
      <c r="I1161" s="7"/>
      <c r="J1161" s="7"/>
      <c r="K1161" s="7"/>
      <c r="L1161" s="7"/>
      <c r="M1161" s="10"/>
      <c r="N1161" s="13"/>
      <c r="O1161" s="13"/>
      <c r="P1161" s="14"/>
      <c r="Q1161" s="13"/>
      <c r="R1161" s="101"/>
      <c r="S1161" s="101"/>
      <c r="T1161" s="16"/>
    </row>
    <row r="1162" spans="1:20" ht="45" customHeight="1" x14ac:dyDescent="0.2">
      <c r="A1162" s="13"/>
      <c r="B1162" s="10"/>
      <c r="C1162" s="127"/>
      <c r="D1162" s="6"/>
      <c r="E1162" s="6"/>
      <c r="F1162" s="100"/>
      <c r="G1162" s="100"/>
      <c r="H1162" s="100"/>
      <c r="I1162" s="7"/>
      <c r="J1162" s="7"/>
      <c r="K1162" s="7"/>
      <c r="L1162" s="7"/>
      <c r="M1162" s="10"/>
      <c r="N1162" s="13"/>
      <c r="O1162" s="13"/>
      <c r="P1162" s="14"/>
      <c r="Q1162" s="13"/>
      <c r="R1162" s="101"/>
      <c r="S1162" s="101"/>
      <c r="T1162" s="16"/>
    </row>
    <row r="1163" spans="1:20" ht="45" customHeight="1" x14ac:dyDescent="0.2">
      <c r="A1163" s="13"/>
      <c r="B1163" s="10"/>
      <c r="C1163" s="127"/>
      <c r="D1163" s="6"/>
      <c r="E1163" s="6"/>
      <c r="F1163" s="100"/>
      <c r="G1163" s="100"/>
      <c r="H1163" s="100"/>
      <c r="I1163" s="7"/>
      <c r="J1163" s="7"/>
      <c r="K1163" s="7"/>
      <c r="L1163" s="7"/>
      <c r="M1163" s="10"/>
      <c r="N1163" s="13"/>
      <c r="O1163" s="13"/>
      <c r="P1163" s="14"/>
      <c r="Q1163" s="13"/>
      <c r="R1163" s="101"/>
      <c r="S1163" s="101"/>
      <c r="T1163" s="16"/>
    </row>
    <row r="1164" spans="1:20" ht="45" customHeight="1" x14ac:dyDescent="0.2">
      <c r="A1164" s="13"/>
      <c r="B1164" s="10"/>
      <c r="C1164" s="127"/>
      <c r="D1164" s="6"/>
      <c r="E1164" s="6"/>
      <c r="F1164" s="100"/>
      <c r="G1164" s="100"/>
      <c r="H1164" s="100"/>
      <c r="I1164" s="7"/>
      <c r="J1164" s="7"/>
      <c r="K1164" s="7"/>
      <c r="L1164" s="7"/>
      <c r="M1164" s="10"/>
      <c r="N1164" s="13"/>
      <c r="O1164" s="13"/>
      <c r="P1164" s="14"/>
      <c r="Q1164" s="13"/>
      <c r="R1164" s="101"/>
      <c r="S1164" s="101"/>
      <c r="T1164" s="16"/>
    </row>
    <row r="1165" spans="1:20" ht="45" customHeight="1" x14ac:dyDescent="0.2">
      <c r="A1165" s="13"/>
      <c r="B1165" s="10"/>
      <c r="C1165" s="127"/>
      <c r="D1165" s="6"/>
      <c r="E1165" s="6"/>
      <c r="F1165" s="100"/>
      <c r="G1165" s="100"/>
      <c r="H1165" s="100"/>
      <c r="I1165" s="7"/>
      <c r="J1165" s="7"/>
      <c r="K1165" s="7"/>
      <c r="L1165" s="7"/>
      <c r="M1165" s="10"/>
      <c r="N1165" s="13"/>
      <c r="O1165" s="13"/>
      <c r="P1165" s="14"/>
      <c r="Q1165" s="13"/>
      <c r="R1165" s="101"/>
      <c r="S1165" s="101"/>
      <c r="T1165" s="16"/>
    </row>
    <row r="1166" spans="1:20" ht="45" customHeight="1" x14ac:dyDescent="0.2">
      <c r="A1166" s="13"/>
      <c r="B1166" s="10"/>
      <c r="C1166" s="127"/>
      <c r="D1166" s="6"/>
      <c r="E1166" s="6"/>
      <c r="F1166" s="100"/>
      <c r="G1166" s="100"/>
      <c r="H1166" s="100"/>
      <c r="I1166" s="7"/>
      <c r="J1166" s="7"/>
      <c r="K1166" s="7"/>
      <c r="L1166" s="7"/>
      <c r="M1166" s="10"/>
      <c r="N1166" s="13"/>
      <c r="O1166" s="13"/>
      <c r="P1166" s="14"/>
      <c r="Q1166" s="13"/>
      <c r="R1166" s="101"/>
      <c r="S1166" s="101"/>
      <c r="T1166" s="16"/>
    </row>
    <row r="1167" spans="1:20" ht="45" customHeight="1" x14ac:dyDescent="0.2">
      <c r="A1167" s="13"/>
      <c r="B1167" s="10"/>
      <c r="C1167" s="127"/>
      <c r="D1167" s="6"/>
      <c r="E1167" s="6"/>
      <c r="F1167" s="100"/>
      <c r="G1167" s="100"/>
      <c r="H1167" s="100"/>
      <c r="I1167" s="7"/>
      <c r="J1167" s="7"/>
      <c r="K1167" s="7"/>
      <c r="L1167" s="7"/>
      <c r="M1167" s="10"/>
      <c r="N1167" s="13"/>
      <c r="O1167" s="13"/>
      <c r="P1167" s="14"/>
      <c r="Q1167" s="13"/>
      <c r="R1167" s="101"/>
      <c r="S1167" s="101"/>
      <c r="T1167" s="16"/>
    </row>
    <row r="1168" spans="1:20" ht="45" customHeight="1" x14ac:dyDescent="0.2">
      <c r="A1168" s="13"/>
      <c r="B1168" s="10"/>
      <c r="C1168" s="127"/>
      <c r="D1168" s="6"/>
      <c r="E1168" s="6"/>
      <c r="F1168" s="100"/>
      <c r="G1168" s="100"/>
      <c r="H1168" s="100"/>
      <c r="I1168" s="7"/>
      <c r="J1168" s="7"/>
      <c r="K1168" s="7"/>
      <c r="L1168" s="7"/>
      <c r="M1168" s="10"/>
      <c r="N1168" s="13"/>
      <c r="O1168" s="13"/>
      <c r="P1168" s="14"/>
      <c r="Q1168" s="13"/>
      <c r="R1168" s="101"/>
      <c r="S1168" s="101"/>
      <c r="T1168" s="16"/>
    </row>
    <row r="1169" spans="1:20" ht="45" customHeight="1" x14ac:dyDescent="0.2">
      <c r="A1169" s="13"/>
      <c r="B1169" s="10"/>
      <c r="C1169" s="127"/>
      <c r="D1169" s="6"/>
      <c r="E1169" s="6"/>
      <c r="F1169" s="100"/>
      <c r="G1169" s="100"/>
      <c r="H1169" s="100"/>
      <c r="I1169" s="7"/>
      <c r="J1169" s="7"/>
      <c r="K1169" s="7"/>
      <c r="L1169" s="7"/>
      <c r="M1169" s="10"/>
      <c r="N1169" s="13"/>
      <c r="O1169" s="13"/>
      <c r="P1169" s="14"/>
      <c r="Q1169" s="13"/>
      <c r="R1169" s="101"/>
      <c r="S1169" s="101"/>
      <c r="T1169" s="16"/>
    </row>
    <row r="1170" spans="1:20" ht="45" customHeight="1" x14ac:dyDescent="0.2">
      <c r="A1170" s="13"/>
      <c r="B1170" s="10"/>
      <c r="C1170" s="127"/>
      <c r="D1170" s="6"/>
      <c r="E1170" s="6"/>
      <c r="F1170" s="100"/>
      <c r="G1170" s="100"/>
      <c r="H1170" s="100"/>
      <c r="I1170" s="7"/>
      <c r="J1170" s="7"/>
      <c r="K1170" s="7"/>
      <c r="L1170" s="7"/>
      <c r="M1170" s="10"/>
      <c r="N1170" s="13"/>
      <c r="O1170" s="13"/>
      <c r="P1170" s="14"/>
      <c r="Q1170" s="13"/>
      <c r="R1170" s="101"/>
      <c r="S1170" s="101"/>
      <c r="T1170" s="16"/>
    </row>
    <row r="1171" spans="1:20" ht="45" customHeight="1" x14ac:dyDescent="0.2">
      <c r="A1171" s="13"/>
      <c r="B1171" s="10"/>
      <c r="C1171" s="127"/>
      <c r="D1171" s="6"/>
      <c r="E1171" s="6"/>
      <c r="F1171" s="100"/>
      <c r="G1171" s="100"/>
      <c r="H1171" s="100"/>
      <c r="I1171" s="7"/>
      <c r="J1171" s="7"/>
      <c r="K1171" s="7"/>
      <c r="L1171" s="7"/>
      <c r="M1171" s="10"/>
      <c r="N1171" s="13"/>
      <c r="O1171" s="13"/>
      <c r="P1171" s="14"/>
      <c r="Q1171" s="13"/>
      <c r="R1171" s="101"/>
      <c r="S1171" s="101"/>
      <c r="T1171" s="16"/>
    </row>
    <row r="1172" spans="1:20" ht="45" customHeight="1" x14ac:dyDescent="0.2">
      <c r="A1172" s="13"/>
      <c r="B1172" s="10"/>
      <c r="C1172" s="127"/>
      <c r="D1172" s="6"/>
      <c r="E1172" s="6"/>
      <c r="F1172" s="100"/>
      <c r="G1172" s="100"/>
      <c r="H1172" s="100"/>
      <c r="I1172" s="7"/>
      <c r="J1172" s="7"/>
      <c r="K1172" s="7"/>
      <c r="L1172" s="7"/>
      <c r="M1172" s="10"/>
      <c r="N1172" s="13"/>
      <c r="O1172" s="13"/>
      <c r="P1172" s="14"/>
      <c r="Q1172" s="13"/>
      <c r="R1172" s="101"/>
      <c r="S1172" s="101"/>
      <c r="T1172" s="16"/>
    </row>
    <row r="1173" spans="1:20" ht="45" customHeight="1" x14ac:dyDescent="0.2">
      <c r="A1173" s="13"/>
      <c r="B1173" s="10"/>
      <c r="C1173" s="127"/>
      <c r="D1173" s="6"/>
      <c r="E1173" s="6"/>
      <c r="F1173" s="100"/>
      <c r="G1173" s="100"/>
      <c r="H1173" s="100"/>
      <c r="I1173" s="7"/>
      <c r="J1173" s="7"/>
      <c r="K1173" s="7"/>
      <c r="L1173" s="7"/>
      <c r="M1173" s="10"/>
      <c r="N1173" s="13"/>
      <c r="O1173" s="13"/>
      <c r="P1173" s="14"/>
      <c r="Q1173" s="13"/>
      <c r="R1173" s="101"/>
      <c r="S1173" s="101"/>
      <c r="T1173" s="16"/>
    </row>
    <row r="1174" spans="1:20" ht="45" customHeight="1" x14ac:dyDescent="0.2">
      <c r="A1174" s="13"/>
      <c r="B1174" s="10"/>
      <c r="C1174" s="127"/>
      <c r="D1174" s="6"/>
      <c r="E1174" s="6"/>
      <c r="F1174" s="100"/>
      <c r="G1174" s="100"/>
      <c r="H1174" s="100"/>
      <c r="I1174" s="7"/>
      <c r="J1174" s="7"/>
      <c r="K1174" s="7"/>
      <c r="L1174" s="7"/>
      <c r="M1174" s="10"/>
      <c r="N1174" s="13"/>
      <c r="O1174" s="13"/>
      <c r="P1174" s="14"/>
      <c r="Q1174" s="13"/>
      <c r="R1174" s="101"/>
      <c r="S1174" s="101"/>
      <c r="T1174" s="16"/>
    </row>
    <row r="1175" spans="1:20" ht="45" customHeight="1" x14ac:dyDescent="0.2">
      <c r="A1175" s="13"/>
      <c r="B1175" s="10"/>
      <c r="C1175" s="127"/>
      <c r="D1175" s="6"/>
      <c r="E1175" s="6"/>
      <c r="F1175" s="100"/>
      <c r="G1175" s="100"/>
      <c r="H1175" s="100"/>
      <c r="I1175" s="7"/>
      <c r="J1175" s="7"/>
      <c r="K1175" s="7"/>
      <c r="L1175" s="7"/>
      <c r="M1175" s="10"/>
      <c r="N1175" s="13"/>
      <c r="O1175" s="13"/>
      <c r="P1175" s="14"/>
      <c r="Q1175" s="13"/>
      <c r="R1175" s="101"/>
      <c r="S1175" s="101"/>
      <c r="T1175" s="16"/>
    </row>
    <row r="1176" spans="1:20" ht="45" customHeight="1" x14ac:dyDescent="0.2">
      <c r="A1176" s="13"/>
      <c r="B1176" s="10"/>
      <c r="C1176" s="127"/>
      <c r="D1176" s="6"/>
      <c r="E1176" s="6"/>
      <c r="F1176" s="100"/>
      <c r="G1176" s="100"/>
      <c r="H1176" s="100"/>
      <c r="I1176" s="7"/>
      <c r="J1176" s="7"/>
      <c r="K1176" s="7"/>
      <c r="L1176" s="7"/>
      <c r="M1176" s="10"/>
      <c r="N1176" s="13"/>
      <c r="O1176" s="13"/>
      <c r="P1176" s="14"/>
      <c r="Q1176" s="13"/>
      <c r="R1176" s="101"/>
      <c r="S1176" s="101"/>
      <c r="T1176" s="16"/>
    </row>
    <row r="1177" spans="1:20" ht="45" customHeight="1" x14ac:dyDescent="0.2">
      <c r="A1177" s="13"/>
      <c r="B1177" s="10"/>
      <c r="C1177" s="127"/>
      <c r="D1177" s="6"/>
      <c r="E1177" s="6"/>
      <c r="F1177" s="100"/>
      <c r="G1177" s="100"/>
      <c r="H1177" s="100"/>
      <c r="I1177" s="7"/>
      <c r="J1177" s="7"/>
      <c r="K1177" s="7"/>
      <c r="L1177" s="7"/>
      <c r="M1177" s="10"/>
      <c r="N1177" s="13"/>
      <c r="O1177" s="13"/>
      <c r="P1177" s="14"/>
      <c r="Q1177" s="13"/>
      <c r="R1177" s="101"/>
      <c r="S1177" s="101"/>
      <c r="T1177" s="16"/>
    </row>
    <row r="1178" spans="1:20" ht="45" customHeight="1" x14ac:dyDescent="0.2">
      <c r="A1178" s="13"/>
      <c r="B1178" s="10"/>
      <c r="C1178" s="127"/>
      <c r="D1178" s="6"/>
      <c r="E1178" s="6"/>
      <c r="F1178" s="100"/>
      <c r="G1178" s="100"/>
      <c r="H1178" s="100"/>
      <c r="I1178" s="7"/>
      <c r="J1178" s="7"/>
      <c r="K1178" s="7"/>
      <c r="L1178" s="7"/>
      <c r="M1178" s="10"/>
      <c r="N1178" s="13"/>
      <c r="O1178" s="13"/>
      <c r="P1178" s="14"/>
      <c r="Q1178" s="13"/>
      <c r="R1178" s="101"/>
      <c r="S1178" s="101"/>
      <c r="T1178" s="16"/>
    </row>
    <row r="1179" spans="1:20" ht="45" customHeight="1" x14ac:dyDescent="0.2">
      <c r="A1179" s="13"/>
      <c r="B1179" s="10"/>
      <c r="C1179" s="127"/>
      <c r="D1179" s="6"/>
      <c r="E1179" s="6"/>
      <c r="F1179" s="100"/>
      <c r="G1179" s="100"/>
      <c r="H1179" s="100"/>
      <c r="I1179" s="7"/>
      <c r="J1179" s="7"/>
      <c r="K1179" s="7"/>
      <c r="L1179" s="7"/>
      <c r="M1179" s="10"/>
      <c r="N1179" s="13"/>
      <c r="O1179" s="13"/>
      <c r="P1179" s="14"/>
      <c r="Q1179" s="13"/>
      <c r="R1179" s="101"/>
      <c r="S1179" s="101"/>
      <c r="T1179" s="16"/>
    </row>
    <row r="1180" spans="1:20" ht="45" customHeight="1" x14ac:dyDescent="0.2">
      <c r="A1180" s="13"/>
      <c r="B1180" s="10"/>
      <c r="C1180" s="127"/>
      <c r="D1180" s="6"/>
      <c r="E1180" s="6"/>
      <c r="F1180" s="100"/>
      <c r="G1180" s="100"/>
      <c r="H1180" s="100"/>
      <c r="I1180" s="7"/>
      <c r="J1180" s="7"/>
      <c r="K1180" s="7"/>
      <c r="L1180" s="7"/>
      <c r="M1180" s="10"/>
      <c r="N1180" s="13"/>
      <c r="O1180" s="13"/>
      <c r="P1180" s="14"/>
      <c r="Q1180" s="13"/>
      <c r="R1180" s="101"/>
      <c r="S1180" s="101"/>
      <c r="T1180" s="16"/>
    </row>
    <row r="1181" spans="1:20" ht="45" customHeight="1" x14ac:dyDescent="0.2">
      <c r="A1181" s="13"/>
      <c r="B1181" s="10"/>
      <c r="C1181" s="127"/>
      <c r="D1181" s="6"/>
      <c r="E1181" s="6"/>
      <c r="F1181" s="100"/>
      <c r="G1181" s="100"/>
      <c r="H1181" s="100"/>
      <c r="I1181" s="7"/>
      <c r="J1181" s="7"/>
      <c r="K1181" s="7"/>
      <c r="L1181" s="7"/>
      <c r="M1181" s="10"/>
      <c r="N1181" s="13"/>
      <c r="O1181" s="13"/>
      <c r="P1181" s="14"/>
      <c r="Q1181" s="13"/>
      <c r="R1181" s="101"/>
      <c r="S1181" s="101"/>
      <c r="T1181" s="16"/>
    </row>
    <row r="1182" spans="1:20" ht="45" customHeight="1" x14ac:dyDescent="0.2">
      <c r="A1182" s="13"/>
      <c r="B1182" s="10"/>
      <c r="C1182" s="127"/>
      <c r="D1182" s="6"/>
      <c r="E1182" s="6"/>
      <c r="F1182" s="100"/>
      <c r="G1182" s="100"/>
      <c r="H1182" s="100"/>
      <c r="I1182" s="7"/>
      <c r="J1182" s="7"/>
      <c r="K1182" s="7"/>
      <c r="L1182" s="7"/>
      <c r="M1182" s="10"/>
      <c r="N1182" s="13"/>
      <c r="O1182" s="13"/>
      <c r="P1182" s="14"/>
      <c r="Q1182" s="13"/>
      <c r="R1182" s="101"/>
      <c r="S1182" s="101"/>
      <c r="T1182" s="16"/>
    </row>
    <row r="1183" spans="1:20" ht="45" customHeight="1" x14ac:dyDescent="0.2">
      <c r="A1183" s="13"/>
      <c r="B1183" s="10"/>
      <c r="C1183" s="127"/>
      <c r="D1183" s="6"/>
      <c r="E1183" s="6"/>
      <c r="F1183" s="100"/>
      <c r="G1183" s="100"/>
      <c r="H1183" s="100"/>
      <c r="I1183" s="7"/>
      <c r="J1183" s="7"/>
      <c r="K1183" s="7"/>
      <c r="L1183" s="7"/>
      <c r="M1183" s="10"/>
      <c r="N1183" s="13"/>
      <c r="O1183" s="13"/>
      <c r="P1183" s="14"/>
      <c r="Q1183" s="13"/>
      <c r="R1183" s="101"/>
      <c r="S1183" s="101"/>
      <c r="T1183" s="16"/>
    </row>
    <row r="1184" spans="1:20" ht="45" customHeight="1" x14ac:dyDescent="0.2">
      <c r="A1184" s="13"/>
      <c r="B1184" s="10"/>
      <c r="C1184" s="127"/>
      <c r="D1184" s="6"/>
      <c r="E1184" s="6"/>
      <c r="F1184" s="100"/>
      <c r="G1184" s="100"/>
      <c r="H1184" s="100"/>
      <c r="I1184" s="7"/>
      <c r="J1184" s="7"/>
      <c r="K1184" s="7"/>
      <c r="L1184" s="7"/>
      <c r="M1184" s="10"/>
      <c r="N1184" s="13"/>
      <c r="O1184" s="13"/>
      <c r="P1184" s="14"/>
      <c r="Q1184" s="13"/>
      <c r="R1184" s="101"/>
      <c r="S1184" s="101"/>
      <c r="T1184" s="16"/>
    </row>
    <row r="1185" spans="1:20" ht="45" customHeight="1" x14ac:dyDescent="0.2">
      <c r="A1185" s="13"/>
      <c r="B1185" s="10"/>
      <c r="C1185" s="127"/>
      <c r="D1185" s="6"/>
      <c r="E1185" s="6"/>
      <c r="F1185" s="100"/>
      <c r="G1185" s="100"/>
      <c r="H1185" s="100"/>
      <c r="I1185" s="7"/>
      <c r="J1185" s="7"/>
      <c r="K1185" s="7"/>
      <c r="L1185" s="7"/>
      <c r="M1185" s="10"/>
      <c r="N1185" s="13"/>
      <c r="O1185" s="13"/>
      <c r="P1185" s="14"/>
      <c r="Q1185" s="13"/>
      <c r="R1185" s="101"/>
      <c r="S1185" s="101"/>
      <c r="T1185" s="16"/>
    </row>
    <row r="1186" spans="1:20" ht="45" customHeight="1" x14ac:dyDescent="0.2">
      <c r="A1186" s="13"/>
      <c r="B1186" s="10"/>
      <c r="C1186" s="127"/>
      <c r="D1186" s="6"/>
      <c r="E1186" s="6"/>
      <c r="F1186" s="100"/>
      <c r="G1186" s="100"/>
      <c r="H1186" s="100"/>
      <c r="I1186" s="7"/>
      <c r="J1186" s="7"/>
      <c r="K1186" s="7"/>
      <c r="L1186" s="7"/>
      <c r="M1186" s="10"/>
      <c r="N1186" s="13"/>
      <c r="O1186" s="13"/>
      <c r="P1186" s="14"/>
      <c r="Q1186" s="13"/>
      <c r="R1186" s="101"/>
      <c r="S1186" s="101"/>
      <c r="T1186" s="16"/>
    </row>
    <row r="1187" spans="1:20" ht="45" customHeight="1" x14ac:dyDescent="0.2">
      <c r="A1187" s="13"/>
      <c r="B1187" s="10"/>
      <c r="C1187" s="127"/>
      <c r="D1187" s="6"/>
      <c r="E1187" s="6"/>
      <c r="F1187" s="100"/>
      <c r="G1187" s="100"/>
      <c r="H1187" s="100"/>
      <c r="I1187" s="7"/>
      <c r="J1187" s="7"/>
      <c r="K1187" s="7"/>
      <c r="L1187" s="7"/>
      <c r="M1187" s="10"/>
      <c r="N1187" s="13"/>
      <c r="O1187" s="13"/>
      <c r="P1187" s="14"/>
      <c r="Q1187" s="13"/>
      <c r="R1187" s="101"/>
      <c r="S1187" s="101"/>
      <c r="T1187" s="16"/>
    </row>
    <row r="1188" spans="1:20" ht="45" customHeight="1" x14ac:dyDescent="0.2">
      <c r="A1188" s="13"/>
      <c r="B1188" s="10"/>
      <c r="C1188" s="127"/>
      <c r="D1188" s="6"/>
      <c r="E1188" s="6"/>
      <c r="F1188" s="100"/>
      <c r="G1188" s="100"/>
      <c r="H1188" s="100"/>
      <c r="I1188" s="7"/>
      <c r="J1188" s="7"/>
      <c r="K1188" s="7"/>
      <c r="L1188" s="7"/>
      <c r="M1188" s="10"/>
      <c r="N1188" s="13"/>
      <c r="O1188" s="13"/>
      <c r="P1188" s="14"/>
      <c r="Q1188" s="13"/>
      <c r="R1188" s="101"/>
      <c r="S1188" s="101"/>
      <c r="T1188" s="16"/>
    </row>
    <row r="1189" spans="1:20" ht="45" customHeight="1" x14ac:dyDescent="0.2">
      <c r="A1189" s="13"/>
      <c r="B1189" s="10"/>
      <c r="C1189" s="127"/>
      <c r="D1189" s="6"/>
      <c r="E1189" s="6"/>
      <c r="F1189" s="100"/>
      <c r="G1189" s="100"/>
      <c r="H1189" s="100"/>
      <c r="I1189" s="7"/>
      <c r="J1189" s="7"/>
      <c r="K1189" s="7"/>
      <c r="L1189" s="7"/>
      <c r="M1189" s="10"/>
      <c r="N1189" s="13"/>
      <c r="O1189" s="13"/>
      <c r="P1189" s="14"/>
      <c r="Q1189" s="13"/>
      <c r="R1189" s="101"/>
      <c r="S1189" s="101"/>
      <c r="T1189" s="16"/>
    </row>
    <row r="1190" spans="1:20" ht="45" customHeight="1" x14ac:dyDescent="0.2">
      <c r="A1190" s="13"/>
      <c r="B1190" s="10"/>
      <c r="C1190" s="127"/>
      <c r="D1190" s="6"/>
      <c r="E1190" s="6"/>
      <c r="F1190" s="100"/>
      <c r="G1190" s="100"/>
      <c r="H1190" s="100"/>
      <c r="I1190" s="7"/>
      <c r="J1190" s="7"/>
      <c r="K1190" s="7"/>
      <c r="L1190" s="7"/>
      <c r="M1190" s="10"/>
      <c r="N1190" s="13"/>
      <c r="O1190" s="13"/>
      <c r="P1190" s="14"/>
      <c r="Q1190" s="13"/>
      <c r="R1190" s="101"/>
      <c r="S1190" s="101"/>
      <c r="T1190" s="16"/>
    </row>
    <row r="1191" spans="1:20" ht="45" customHeight="1" x14ac:dyDescent="0.2">
      <c r="A1191" s="13"/>
      <c r="B1191" s="10"/>
      <c r="C1191" s="127"/>
      <c r="D1191" s="6"/>
      <c r="E1191" s="6"/>
      <c r="F1191" s="100"/>
      <c r="G1191" s="100"/>
      <c r="H1191" s="100"/>
      <c r="I1191" s="7"/>
      <c r="J1191" s="7"/>
      <c r="K1191" s="7"/>
      <c r="L1191" s="7"/>
      <c r="M1191" s="10"/>
      <c r="N1191" s="13"/>
      <c r="O1191" s="13"/>
      <c r="P1191" s="14"/>
      <c r="Q1191" s="13"/>
      <c r="R1191" s="101"/>
      <c r="S1191" s="101"/>
      <c r="T1191" s="16"/>
    </row>
    <row r="1192" spans="1:20" ht="45" customHeight="1" x14ac:dyDescent="0.2">
      <c r="A1192" s="13"/>
      <c r="B1192" s="10"/>
      <c r="C1192" s="127"/>
      <c r="D1192" s="6"/>
      <c r="E1192" s="6"/>
      <c r="F1192" s="100"/>
      <c r="G1192" s="100"/>
      <c r="H1192" s="100"/>
      <c r="I1192" s="7"/>
      <c r="J1192" s="7"/>
      <c r="K1192" s="7"/>
      <c r="L1192" s="7"/>
      <c r="M1192" s="10"/>
      <c r="N1192" s="13"/>
      <c r="O1192" s="13"/>
      <c r="P1192" s="14"/>
      <c r="Q1192" s="13"/>
      <c r="R1192" s="101"/>
      <c r="S1192" s="101"/>
      <c r="T1192" s="16"/>
    </row>
    <row r="1193" spans="1:20" ht="45" customHeight="1" x14ac:dyDescent="0.2">
      <c r="A1193" s="13"/>
      <c r="B1193" s="10"/>
      <c r="C1193" s="127"/>
      <c r="D1193" s="6"/>
      <c r="E1193" s="6"/>
      <c r="F1193" s="100"/>
      <c r="G1193" s="100"/>
      <c r="H1193" s="100"/>
      <c r="I1193" s="7"/>
      <c r="J1193" s="7"/>
      <c r="K1193" s="7"/>
      <c r="L1193" s="7"/>
      <c r="M1193" s="10"/>
      <c r="N1193" s="13"/>
      <c r="O1193" s="13"/>
      <c r="P1193" s="14"/>
      <c r="Q1193" s="13"/>
      <c r="R1193" s="101"/>
      <c r="S1193" s="101"/>
      <c r="T1193" s="16"/>
    </row>
    <row r="1194" spans="1:20" ht="45" customHeight="1" x14ac:dyDescent="0.2">
      <c r="A1194" s="13"/>
      <c r="B1194" s="10"/>
      <c r="C1194" s="127"/>
      <c r="D1194" s="6"/>
      <c r="E1194" s="6"/>
      <c r="F1194" s="100"/>
      <c r="G1194" s="100"/>
      <c r="H1194" s="100"/>
      <c r="I1194" s="7"/>
      <c r="J1194" s="7"/>
      <c r="K1194" s="7"/>
      <c r="L1194" s="7"/>
      <c r="M1194" s="10"/>
      <c r="N1194" s="13"/>
      <c r="O1194" s="13"/>
      <c r="P1194" s="14"/>
      <c r="Q1194" s="13"/>
      <c r="R1194" s="101"/>
      <c r="S1194" s="101"/>
      <c r="T1194" s="16"/>
    </row>
    <row r="1195" spans="1:20" ht="45" customHeight="1" x14ac:dyDescent="0.2">
      <c r="A1195" s="13"/>
      <c r="B1195" s="10"/>
      <c r="C1195" s="127"/>
      <c r="D1195" s="6"/>
      <c r="E1195" s="6"/>
      <c r="F1195" s="100"/>
      <c r="G1195" s="100"/>
      <c r="H1195" s="100"/>
      <c r="I1195" s="7"/>
      <c r="J1195" s="7"/>
      <c r="K1195" s="7"/>
      <c r="L1195" s="7"/>
      <c r="M1195" s="10"/>
      <c r="N1195" s="13"/>
      <c r="O1195" s="13"/>
      <c r="P1195" s="14"/>
      <c r="Q1195" s="13"/>
      <c r="R1195" s="101"/>
      <c r="S1195" s="101"/>
      <c r="T1195" s="16"/>
    </row>
    <row r="1196" spans="1:20" ht="45" customHeight="1" x14ac:dyDescent="0.2">
      <c r="A1196" s="13"/>
      <c r="B1196" s="10"/>
      <c r="C1196" s="127"/>
      <c r="D1196" s="6"/>
      <c r="E1196" s="6"/>
      <c r="F1196" s="100"/>
      <c r="G1196" s="100"/>
      <c r="H1196" s="100"/>
      <c r="I1196" s="7"/>
      <c r="J1196" s="7"/>
      <c r="K1196" s="7"/>
      <c r="L1196" s="7"/>
      <c r="M1196" s="10"/>
      <c r="N1196" s="13"/>
      <c r="O1196" s="13"/>
      <c r="P1196" s="14"/>
      <c r="Q1196" s="13"/>
      <c r="R1196" s="101"/>
      <c r="S1196" s="101"/>
      <c r="T1196" s="16"/>
    </row>
    <row r="1197" spans="1:20" ht="45" customHeight="1" x14ac:dyDescent="0.2">
      <c r="A1197" s="13"/>
      <c r="B1197" s="10"/>
      <c r="C1197" s="127"/>
      <c r="D1197" s="6"/>
      <c r="E1197" s="6"/>
      <c r="F1197" s="100"/>
      <c r="G1197" s="100"/>
      <c r="H1197" s="100"/>
      <c r="I1197" s="7"/>
      <c r="J1197" s="7"/>
      <c r="K1197" s="7"/>
      <c r="L1197" s="7"/>
      <c r="M1197" s="10"/>
      <c r="N1197" s="13"/>
      <c r="O1197" s="13"/>
      <c r="P1197" s="14"/>
      <c r="Q1197" s="13"/>
      <c r="R1197" s="101"/>
      <c r="S1197" s="101"/>
      <c r="T1197" s="16"/>
    </row>
    <row r="1198" spans="1:20" ht="45" customHeight="1" x14ac:dyDescent="0.2">
      <c r="A1198" s="13"/>
      <c r="B1198" s="10"/>
      <c r="C1198" s="127"/>
      <c r="D1198" s="6"/>
      <c r="E1198" s="6"/>
      <c r="F1198" s="100"/>
      <c r="G1198" s="100"/>
      <c r="H1198" s="100"/>
      <c r="I1198" s="7"/>
      <c r="J1198" s="7"/>
      <c r="K1198" s="7"/>
      <c r="L1198" s="7"/>
      <c r="M1198" s="10"/>
      <c r="N1198" s="13"/>
      <c r="O1198" s="13"/>
      <c r="P1198" s="14"/>
      <c r="Q1198" s="13"/>
      <c r="R1198" s="101"/>
      <c r="S1198" s="101"/>
      <c r="T1198" s="16"/>
    </row>
    <row r="1199" spans="1:20" ht="45" customHeight="1" x14ac:dyDescent="0.2">
      <c r="A1199" s="13"/>
      <c r="B1199" s="10"/>
      <c r="C1199" s="127"/>
      <c r="D1199" s="6"/>
      <c r="E1199" s="6"/>
      <c r="F1199" s="100"/>
      <c r="G1199" s="100"/>
      <c r="H1199" s="100"/>
      <c r="I1199" s="7"/>
      <c r="J1199" s="7"/>
      <c r="K1199" s="7"/>
      <c r="L1199" s="7"/>
      <c r="M1199" s="10"/>
      <c r="N1199" s="13"/>
      <c r="O1199" s="13"/>
      <c r="P1199" s="14"/>
      <c r="Q1199" s="13"/>
      <c r="R1199" s="101"/>
      <c r="S1199" s="101"/>
      <c r="T1199" s="16"/>
    </row>
    <row r="1200" spans="1:20" ht="45" customHeight="1" x14ac:dyDescent="0.2">
      <c r="A1200" s="13"/>
      <c r="B1200" s="10"/>
      <c r="C1200" s="127"/>
      <c r="D1200" s="6"/>
      <c r="E1200" s="6"/>
      <c r="F1200" s="100"/>
      <c r="G1200" s="100"/>
      <c r="H1200" s="100"/>
      <c r="I1200" s="7"/>
      <c r="J1200" s="7"/>
      <c r="K1200" s="7"/>
      <c r="L1200" s="7"/>
      <c r="M1200" s="10"/>
      <c r="N1200" s="13"/>
      <c r="O1200" s="13"/>
      <c r="P1200" s="14"/>
      <c r="Q1200" s="13"/>
      <c r="R1200" s="101"/>
      <c r="S1200" s="101"/>
      <c r="T1200" s="16"/>
    </row>
    <row r="1201" spans="1:20" ht="45" customHeight="1" x14ac:dyDescent="0.2">
      <c r="A1201" s="13"/>
      <c r="B1201" s="10"/>
      <c r="C1201" s="127"/>
      <c r="D1201" s="6"/>
      <c r="E1201" s="6"/>
      <c r="F1201" s="100"/>
      <c r="G1201" s="100"/>
      <c r="H1201" s="100"/>
      <c r="I1201" s="7"/>
      <c r="J1201" s="7"/>
      <c r="K1201" s="7"/>
      <c r="L1201" s="7"/>
      <c r="M1201" s="10"/>
      <c r="N1201" s="13"/>
      <c r="O1201" s="13"/>
      <c r="P1201" s="14"/>
      <c r="Q1201" s="13"/>
      <c r="R1201" s="101"/>
      <c r="S1201" s="101"/>
      <c r="T1201" s="16"/>
    </row>
    <row r="1202" spans="1:20" ht="45" customHeight="1" x14ac:dyDescent="0.2">
      <c r="A1202" s="13"/>
      <c r="B1202" s="10"/>
      <c r="C1202" s="127"/>
      <c r="D1202" s="6"/>
      <c r="E1202" s="6"/>
      <c r="F1202" s="100"/>
      <c r="G1202" s="100"/>
      <c r="H1202" s="100"/>
      <c r="I1202" s="7"/>
      <c r="J1202" s="7"/>
      <c r="K1202" s="7"/>
      <c r="L1202" s="7"/>
      <c r="M1202" s="10"/>
      <c r="N1202" s="13"/>
      <c r="O1202" s="13"/>
      <c r="P1202" s="14"/>
      <c r="Q1202" s="13"/>
      <c r="R1202" s="101"/>
      <c r="S1202" s="101"/>
      <c r="T1202" s="16"/>
    </row>
    <row r="1203" spans="1:20" ht="45" customHeight="1" x14ac:dyDescent="0.2">
      <c r="A1203" s="13"/>
      <c r="B1203" s="10"/>
      <c r="C1203" s="127"/>
      <c r="D1203" s="6"/>
      <c r="E1203" s="6"/>
      <c r="F1203" s="100"/>
      <c r="G1203" s="100"/>
      <c r="H1203" s="100"/>
      <c r="I1203" s="7"/>
      <c r="J1203" s="7"/>
      <c r="K1203" s="7"/>
      <c r="L1203" s="7"/>
      <c r="M1203" s="10"/>
      <c r="N1203" s="13"/>
      <c r="O1203" s="13"/>
      <c r="P1203" s="14"/>
      <c r="Q1203" s="13"/>
      <c r="R1203" s="101"/>
      <c r="S1203" s="101"/>
      <c r="T1203" s="16"/>
    </row>
    <row r="1204" spans="1:20" ht="45" customHeight="1" x14ac:dyDescent="0.2">
      <c r="A1204" s="13"/>
      <c r="B1204" s="10"/>
      <c r="C1204" s="127"/>
      <c r="D1204" s="6"/>
      <c r="E1204" s="6"/>
      <c r="F1204" s="100"/>
      <c r="G1204" s="100"/>
      <c r="H1204" s="100"/>
      <c r="I1204" s="7"/>
      <c r="J1204" s="7"/>
      <c r="K1204" s="7"/>
      <c r="L1204" s="7"/>
      <c r="M1204" s="10"/>
      <c r="N1204" s="13"/>
      <c r="O1204" s="13"/>
      <c r="P1204" s="14"/>
      <c r="Q1204" s="13"/>
      <c r="R1204" s="101"/>
      <c r="S1204" s="101"/>
      <c r="T1204" s="16"/>
    </row>
    <row r="1205" spans="1:20" ht="45" customHeight="1" x14ac:dyDescent="0.2">
      <c r="A1205" s="13"/>
      <c r="B1205" s="10"/>
      <c r="C1205" s="127"/>
      <c r="D1205" s="6"/>
      <c r="E1205" s="6"/>
      <c r="F1205" s="100"/>
      <c r="G1205" s="100"/>
      <c r="H1205" s="100"/>
      <c r="I1205" s="7"/>
      <c r="J1205" s="7"/>
      <c r="K1205" s="7"/>
      <c r="L1205" s="7"/>
      <c r="M1205" s="10"/>
      <c r="N1205" s="13"/>
      <c r="O1205" s="13"/>
      <c r="P1205" s="14"/>
      <c r="Q1205" s="13"/>
      <c r="R1205" s="101"/>
      <c r="S1205" s="101"/>
      <c r="T1205" s="16"/>
    </row>
    <row r="1206" spans="1:20" ht="45" customHeight="1" x14ac:dyDescent="0.2">
      <c r="A1206" s="13"/>
      <c r="B1206" s="10"/>
      <c r="C1206" s="127"/>
      <c r="D1206" s="6"/>
      <c r="E1206" s="6"/>
      <c r="F1206" s="100"/>
      <c r="G1206" s="100"/>
      <c r="H1206" s="100"/>
      <c r="I1206" s="7"/>
      <c r="J1206" s="7"/>
      <c r="K1206" s="7"/>
      <c r="L1206" s="7"/>
      <c r="M1206" s="10"/>
      <c r="N1206" s="13"/>
      <c r="O1206" s="13"/>
      <c r="P1206" s="14"/>
      <c r="Q1206" s="13"/>
      <c r="R1206" s="101"/>
      <c r="S1206" s="101"/>
      <c r="T1206" s="16"/>
    </row>
    <row r="1207" spans="1:20" ht="45" customHeight="1" x14ac:dyDescent="0.2">
      <c r="A1207" s="13"/>
      <c r="B1207" s="10"/>
      <c r="C1207" s="127"/>
      <c r="D1207" s="6"/>
      <c r="E1207" s="6"/>
      <c r="F1207" s="100"/>
      <c r="G1207" s="100"/>
      <c r="H1207" s="100"/>
      <c r="I1207" s="7"/>
      <c r="J1207" s="7"/>
      <c r="K1207" s="7"/>
      <c r="L1207" s="7"/>
      <c r="M1207" s="10"/>
      <c r="N1207" s="13"/>
      <c r="O1207" s="13"/>
      <c r="P1207" s="14"/>
      <c r="Q1207" s="13"/>
      <c r="R1207" s="101"/>
      <c r="S1207" s="101"/>
      <c r="T1207" s="16"/>
    </row>
    <row r="1208" spans="1:20" ht="45" customHeight="1" x14ac:dyDescent="0.2">
      <c r="A1208" s="13"/>
      <c r="B1208" s="10"/>
      <c r="C1208" s="127"/>
      <c r="D1208" s="6"/>
      <c r="E1208" s="6"/>
      <c r="F1208" s="100"/>
      <c r="G1208" s="100"/>
      <c r="H1208" s="100"/>
      <c r="I1208" s="7"/>
      <c r="J1208" s="7"/>
      <c r="K1208" s="7"/>
      <c r="L1208" s="7"/>
      <c r="M1208" s="10"/>
      <c r="N1208" s="13"/>
      <c r="O1208" s="13"/>
      <c r="P1208" s="14"/>
      <c r="Q1208" s="13"/>
      <c r="R1208" s="101"/>
      <c r="S1208" s="101"/>
      <c r="T1208" s="16"/>
    </row>
    <row r="1209" spans="1:20" ht="45" customHeight="1" x14ac:dyDescent="0.2">
      <c r="A1209" s="13"/>
      <c r="B1209" s="10"/>
      <c r="C1209" s="127"/>
      <c r="D1209" s="6"/>
      <c r="E1209" s="6"/>
      <c r="F1209" s="100"/>
      <c r="G1209" s="100"/>
      <c r="H1209" s="100"/>
      <c r="I1209" s="7"/>
      <c r="J1209" s="7"/>
      <c r="K1209" s="7"/>
      <c r="L1209" s="7"/>
      <c r="M1209" s="10"/>
      <c r="N1209" s="13"/>
      <c r="O1209" s="13"/>
      <c r="P1209" s="14"/>
      <c r="Q1209" s="13"/>
      <c r="R1209" s="101"/>
      <c r="S1209" s="101"/>
      <c r="T1209" s="16"/>
    </row>
    <row r="1210" spans="1:20" ht="45" customHeight="1" x14ac:dyDescent="0.2">
      <c r="A1210" s="13"/>
      <c r="B1210" s="10"/>
      <c r="C1210" s="127"/>
      <c r="D1210" s="6"/>
      <c r="E1210" s="6"/>
      <c r="F1210" s="100"/>
      <c r="G1210" s="100"/>
      <c r="H1210" s="100"/>
      <c r="I1210" s="7"/>
      <c r="J1210" s="7"/>
      <c r="K1210" s="7"/>
      <c r="L1210" s="7"/>
      <c r="M1210" s="10"/>
      <c r="N1210" s="13"/>
      <c r="O1210" s="13"/>
      <c r="P1210" s="14"/>
      <c r="Q1210" s="13"/>
      <c r="R1210" s="101"/>
      <c r="S1210" s="101"/>
      <c r="T1210" s="16"/>
    </row>
    <row r="1211" spans="1:20" ht="45" customHeight="1" x14ac:dyDescent="0.2">
      <c r="A1211" s="13"/>
      <c r="B1211" s="10"/>
      <c r="C1211" s="127"/>
      <c r="D1211" s="6"/>
      <c r="E1211" s="6"/>
      <c r="F1211" s="100"/>
      <c r="G1211" s="100"/>
      <c r="H1211" s="100"/>
      <c r="I1211" s="7"/>
      <c r="J1211" s="7"/>
      <c r="K1211" s="7"/>
      <c r="L1211" s="7"/>
      <c r="M1211" s="10"/>
      <c r="N1211" s="13"/>
      <c r="O1211" s="13"/>
      <c r="P1211" s="14"/>
      <c r="Q1211" s="13"/>
      <c r="R1211" s="101"/>
      <c r="S1211" s="101"/>
      <c r="T1211" s="16"/>
    </row>
    <row r="1212" spans="1:20" ht="45" customHeight="1" x14ac:dyDescent="0.2">
      <c r="A1212" s="13"/>
      <c r="B1212" s="10"/>
      <c r="C1212" s="127"/>
      <c r="D1212" s="6"/>
      <c r="E1212" s="6"/>
      <c r="F1212" s="100"/>
      <c r="G1212" s="100"/>
      <c r="H1212" s="100"/>
      <c r="I1212" s="7"/>
      <c r="J1212" s="7"/>
      <c r="K1212" s="7"/>
      <c r="L1212" s="7"/>
      <c r="M1212" s="10"/>
      <c r="N1212" s="13"/>
      <c r="O1212" s="13"/>
      <c r="P1212" s="14"/>
      <c r="Q1212" s="13"/>
      <c r="R1212" s="101"/>
      <c r="S1212" s="101"/>
      <c r="T1212" s="16"/>
    </row>
    <row r="1213" spans="1:20" ht="45" customHeight="1" x14ac:dyDescent="0.2">
      <c r="A1213" s="13"/>
      <c r="B1213" s="10"/>
      <c r="C1213" s="127"/>
      <c r="D1213" s="6"/>
      <c r="E1213" s="6"/>
      <c r="F1213" s="100"/>
      <c r="G1213" s="100"/>
      <c r="H1213" s="100"/>
      <c r="I1213" s="7"/>
      <c r="J1213" s="7"/>
      <c r="K1213" s="7"/>
      <c r="L1213" s="7"/>
      <c r="M1213" s="10"/>
      <c r="N1213" s="13"/>
      <c r="O1213" s="13"/>
      <c r="P1213" s="14"/>
      <c r="Q1213" s="13"/>
      <c r="R1213" s="101"/>
      <c r="S1213" s="101"/>
      <c r="T1213" s="16"/>
    </row>
    <row r="1214" spans="1:20" ht="45" customHeight="1" x14ac:dyDescent="0.2">
      <c r="A1214" s="13"/>
      <c r="B1214" s="10"/>
      <c r="C1214" s="127"/>
      <c r="D1214" s="6"/>
      <c r="E1214" s="6"/>
      <c r="F1214" s="100"/>
      <c r="G1214" s="100"/>
      <c r="H1214" s="100"/>
      <c r="I1214" s="7"/>
      <c r="J1214" s="7"/>
      <c r="K1214" s="7"/>
      <c r="L1214" s="7"/>
      <c r="M1214" s="10"/>
      <c r="N1214" s="13"/>
      <c r="O1214" s="13"/>
      <c r="P1214" s="14"/>
      <c r="Q1214" s="13"/>
      <c r="R1214" s="101"/>
      <c r="S1214" s="101"/>
      <c r="T1214" s="16"/>
    </row>
    <row r="1215" spans="1:20" ht="45" customHeight="1" x14ac:dyDescent="0.2">
      <c r="A1215" s="13"/>
      <c r="B1215" s="10"/>
      <c r="C1215" s="127"/>
      <c r="D1215" s="6"/>
      <c r="E1215" s="6"/>
      <c r="F1215" s="100"/>
      <c r="G1215" s="100"/>
      <c r="H1215" s="100"/>
      <c r="I1215" s="7"/>
      <c r="J1215" s="7"/>
      <c r="K1215" s="7"/>
      <c r="L1215" s="7"/>
      <c r="M1215" s="10"/>
      <c r="N1215" s="13"/>
      <c r="O1215" s="13"/>
      <c r="P1215" s="14"/>
      <c r="Q1215" s="13"/>
      <c r="R1215" s="101"/>
      <c r="S1215" s="101"/>
      <c r="T1215" s="16"/>
    </row>
    <row r="1216" spans="1:20" ht="45" customHeight="1" x14ac:dyDescent="0.2">
      <c r="A1216" s="13"/>
      <c r="B1216" s="10"/>
      <c r="C1216" s="127"/>
      <c r="D1216" s="6"/>
      <c r="E1216" s="6"/>
      <c r="F1216" s="100"/>
      <c r="G1216" s="100"/>
      <c r="H1216" s="100"/>
      <c r="I1216" s="7"/>
      <c r="J1216" s="7"/>
      <c r="K1216" s="7"/>
      <c r="L1216" s="7"/>
      <c r="M1216" s="10"/>
      <c r="N1216" s="13"/>
      <c r="O1216" s="13"/>
      <c r="P1216" s="14"/>
      <c r="Q1216" s="13"/>
      <c r="R1216" s="101"/>
      <c r="S1216" s="101"/>
      <c r="T1216" s="16"/>
    </row>
    <row r="1217" spans="1:20" ht="45" customHeight="1" x14ac:dyDescent="0.2">
      <c r="A1217" s="13"/>
      <c r="B1217" s="10"/>
      <c r="C1217" s="127"/>
      <c r="D1217" s="6"/>
      <c r="E1217" s="6"/>
      <c r="F1217" s="100"/>
      <c r="G1217" s="100"/>
      <c r="H1217" s="100"/>
      <c r="I1217" s="7"/>
      <c r="J1217" s="7"/>
      <c r="K1217" s="7"/>
      <c r="L1217" s="7"/>
      <c r="M1217" s="10"/>
      <c r="N1217" s="13"/>
      <c r="O1217" s="13"/>
      <c r="P1217" s="14"/>
      <c r="Q1217" s="13"/>
      <c r="R1217" s="101"/>
      <c r="S1217" s="101"/>
      <c r="T1217" s="16"/>
    </row>
    <row r="1218" spans="1:20" ht="45" customHeight="1" x14ac:dyDescent="0.2">
      <c r="A1218" s="13"/>
      <c r="B1218" s="10"/>
      <c r="C1218" s="127"/>
      <c r="D1218" s="6"/>
      <c r="E1218" s="6"/>
      <c r="F1218" s="100"/>
      <c r="G1218" s="100"/>
      <c r="H1218" s="100"/>
      <c r="I1218" s="7"/>
      <c r="J1218" s="7"/>
      <c r="K1218" s="7"/>
      <c r="L1218" s="7"/>
      <c r="M1218" s="10"/>
      <c r="N1218" s="13"/>
      <c r="O1218" s="13"/>
      <c r="P1218" s="14"/>
      <c r="Q1218" s="13"/>
      <c r="R1218" s="101"/>
      <c r="S1218" s="101"/>
      <c r="T1218" s="16"/>
    </row>
    <row r="1219" spans="1:20" ht="45" customHeight="1" x14ac:dyDescent="0.2">
      <c r="A1219" s="13"/>
      <c r="B1219" s="10"/>
      <c r="C1219" s="127"/>
      <c r="D1219" s="6"/>
      <c r="E1219" s="6"/>
      <c r="F1219" s="100"/>
      <c r="G1219" s="100"/>
      <c r="H1219" s="100"/>
      <c r="I1219" s="7"/>
      <c r="J1219" s="7"/>
      <c r="K1219" s="7"/>
      <c r="L1219" s="7"/>
      <c r="M1219" s="10"/>
      <c r="N1219" s="13"/>
      <c r="O1219" s="13"/>
      <c r="P1219" s="14"/>
      <c r="Q1219" s="13"/>
      <c r="R1219" s="101"/>
      <c r="S1219" s="101"/>
      <c r="T1219" s="16"/>
    </row>
    <row r="1220" spans="1:20" ht="45" customHeight="1" x14ac:dyDescent="0.2">
      <c r="A1220" s="13"/>
      <c r="B1220" s="10"/>
      <c r="C1220" s="127"/>
      <c r="D1220" s="6"/>
      <c r="E1220" s="6"/>
      <c r="F1220" s="100"/>
      <c r="G1220" s="100"/>
      <c r="H1220" s="100"/>
      <c r="I1220" s="7"/>
      <c r="J1220" s="7"/>
      <c r="K1220" s="7"/>
      <c r="L1220" s="7"/>
      <c r="M1220" s="10"/>
      <c r="N1220" s="13"/>
      <c r="O1220" s="13"/>
      <c r="P1220" s="14"/>
      <c r="Q1220" s="13"/>
      <c r="R1220" s="101"/>
      <c r="S1220" s="101"/>
      <c r="T1220" s="16"/>
    </row>
    <row r="1221" spans="1:20" ht="45" customHeight="1" x14ac:dyDescent="0.2">
      <c r="A1221" s="13"/>
      <c r="B1221" s="10"/>
      <c r="C1221" s="127"/>
      <c r="D1221" s="6"/>
      <c r="E1221" s="6"/>
      <c r="F1221" s="100"/>
      <c r="G1221" s="100"/>
      <c r="H1221" s="100"/>
      <c r="I1221" s="7"/>
      <c r="J1221" s="7"/>
      <c r="K1221" s="7"/>
      <c r="L1221" s="7"/>
      <c r="M1221" s="10"/>
      <c r="N1221" s="13"/>
      <c r="O1221" s="13"/>
      <c r="P1221" s="14"/>
      <c r="Q1221" s="13"/>
      <c r="R1221" s="101"/>
      <c r="S1221" s="101"/>
      <c r="T1221" s="16"/>
    </row>
    <row r="1222" spans="1:20" ht="45" customHeight="1" x14ac:dyDescent="0.2">
      <c r="A1222" s="13"/>
      <c r="B1222" s="10"/>
      <c r="C1222" s="127"/>
      <c r="D1222" s="6"/>
      <c r="E1222" s="6"/>
      <c r="F1222" s="100"/>
      <c r="G1222" s="100"/>
      <c r="H1222" s="100"/>
      <c r="I1222" s="7"/>
      <c r="J1222" s="7"/>
      <c r="K1222" s="7"/>
      <c r="L1222" s="7"/>
      <c r="M1222" s="10"/>
      <c r="N1222" s="13"/>
      <c r="O1222" s="13"/>
      <c r="P1222" s="14"/>
      <c r="Q1222" s="13"/>
      <c r="R1222" s="101"/>
      <c r="S1222" s="101"/>
      <c r="T1222" s="16"/>
    </row>
    <row r="1223" spans="1:20" ht="45" customHeight="1" x14ac:dyDescent="0.2">
      <c r="A1223" s="13"/>
      <c r="B1223" s="10"/>
      <c r="C1223" s="127"/>
      <c r="D1223" s="6"/>
      <c r="E1223" s="6"/>
      <c r="F1223" s="100"/>
      <c r="G1223" s="100"/>
      <c r="H1223" s="100"/>
      <c r="I1223" s="7"/>
      <c r="J1223" s="7"/>
      <c r="K1223" s="7"/>
      <c r="L1223" s="7"/>
      <c r="M1223" s="10"/>
      <c r="N1223" s="13"/>
      <c r="O1223" s="13"/>
      <c r="P1223" s="14"/>
      <c r="Q1223" s="13"/>
      <c r="R1223" s="101"/>
      <c r="S1223" s="101"/>
      <c r="T1223" s="16"/>
    </row>
    <row r="1224" spans="1:20" ht="45" customHeight="1" x14ac:dyDescent="0.2">
      <c r="A1224" s="13"/>
      <c r="B1224" s="10"/>
      <c r="C1224" s="127"/>
      <c r="D1224" s="6"/>
      <c r="E1224" s="6"/>
      <c r="F1224" s="100"/>
      <c r="G1224" s="100"/>
      <c r="H1224" s="100"/>
      <c r="I1224" s="7"/>
      <c r="J1224" s="7"/>
      <c r="K1224" s="7"/>
      <c r="L1224" s="7"/>
      <c r="M1224" s="10"/>
      <c r="N1224" s="13"/>
      <c r="O1224" s="13"/>
      <c r="P1224" s="14"/>
      <c r="Q1224" s="13"/>
      <c r="R1224" s="101"/>
      <c r="S1224" s="101"/>
      <c r="T1224" s="16"/>
    </row>
    <row r="1225" spans="1:20" ht="45" customHeight="1" x14ac:dyDescent="0.2">
      <c r="A1225" s="13"/>
      <c r="B1225" s="10"/>
      <c r="C1225" s="127"/>
      <c r="D1225" s="6"/>
      <c r="E1225" s="6"/>
      <c r="F1225" s="100"/>
      <c r="G1225" s="100"/>
      <c r="H1225" s="100"/>
      <c r="I1225" s="7"/>
      <c r="J1225" s="7"/>
      <c r="K1225" s="7"/>
      <c r="L1225" s="7"/>
      <c r="M1225" s="10"/>
      <c r="N1225" s="13"/>
      <c r="O1225" s="13"/>
      <c r="P1225" s="14"/>
      <c r="Q1225" s="13"/>
      <c r="R1225" s="101"/>
      <c r="S1225" s="101"/>
      <c r="T1225" s="16"/>
    </row>
    <row r="1226" spans="1:20" ht="45" customHeight="1" x14ac:dyDescent="0.2">
      <c r="A1226" s="13"/>
      <c r="B1226" s="10"/>
      <c r="C1226" s="127"/>
      <c r="D1226" s="6"/>
      <c r="E1226" s="6"/>
      <c r="F1226" s="100"/>
      <c r="G1226" s="100"/>
      <c r="H1226" s="100"/>
      <c r="I1226" s="7"/>
      <c r="J1226" s="7"/>
      <c r="K1226" s="7"/>
      <c r="L1226" s="7"/>
      <c r="M1226" s="10"/>
      <c r="N1226" s="13"/>
      <c r="O1226" s="13"/>
      <c r="P1226" s="14"/>
      <c r="Q1226" s="13"/>
      <c r="R1226" s="101"/>
      <c r="S1226" s="101"/>
      <c r="T1226" s="16"/>
    </row>
    <row r="1227" spans="1:20" ht="45" customHeight="1" x14ac:dyDescent="0.2">
      <c r="A1227" s="13"/>
      <c r="B1227" s="10"/>
      <c r="C1227" s="127"/>
      <c r="D1227" s="6"/>
      <c r="E1227" s="6"/>
      <c r="F1227" s="100"/>
      <c r="G1227" s="100"/>
      <c r="H1227" s="100"/>
      <c r="I1227" s="7"/>
      <c r="J1227" s="7"/>
      <c r="K1227" s="7"/>
      <c r="L1227" s="7"/>
      <c r="M1227" s="10"/>
      <c r="N1227" s="13"/>
      <c r="O1227" s="13"/>
      <c r="P1227" s="14"/>
      <c r="Q1227" s="13"/>
      <c r="R1227" s="101"/>
      <c r="S1227" s="101"/>
      <c r="T1227" s="16"/>
    </row>
    <row r="1228" spans="1:20" ht="45" customHeight="1" x14ac:dyDescent="0.2">
      <c r="A1228" s="13"/>
      <c r="B1228" s="10"/>
      <c r="C1228" s="127"/>
      <c r="D1228" s="6"/>
      <c r="E1228" s="6"/>
      <c r="F1228" s="100"/>
      <c r="G1228" s="100"/>
      <c r="H1228" s="100"/>
      <c r="I1228" s="7"/>
      <c r="J1228" s="7"/>
      <c r="K1228" s="7"/>
      <c r="L1228" s="7"/>
      <c r="M1228" s="10"/>
      <c r="N1228" s="13"/>
      <c r="O1228" s="13"/>
      <c r="P1228" s="14"/>
      <c r="Q1228" s="13"/>
      <c r="R1228" s="101"/>
      <c r="S1228" s="101"/>
      <c r="T1228" s="16"/>
    </row>
    <row r="1229" spans="1:20" ht="45" customHeight="1" x14ac:dyDescent="0.2">
      <c r="A1229" s="13"/>
      <c r="B1229" s="10"/>
      <c r="C1229" s="127"/>
      <c r="D1229" s="6"/>
      <c r="E1229" s="6"/>
      <c r="F1229" s="100"/>
      <c r="G1229" s="100"/>
      <c r="H1229" s="100"/>
      <c r="I1229" s="7"/>
      <c r="J1229" s="7"/>
      <c r="K1229" s="7"/>
      <c r="L1229" s="7"/>
      <c r="M1229" s="10"/>
      <c r="N1229" s="13"/>
      <c r="O1229" s="13"/>
      <c r="P1229" s="14"/>
      <c r="Q1229" s="13"/>
      <c r="R1229" s="101"/>
      <c r="S1229" s="101"/>
      <c r="T1229" s="16"/>
    </row>
    <row r="1230" spans="1:20" ht="45" customHeight="1" x14ac:dyDescent="0.2">
      <c r="A1230" s="13"/>
      <c r="B1230" s="10"/>
      <c r="C1230" s="127"/>
      <c r="D1230" s="6"/>
      <c r="E1230" s="6"/>
      <c r="F1230" s="100"/>
      <c r="G1230" s="100"/>
      <c r="H1230" s="100"/>
      <c r="I1230" s="7"/>
      <c r="J1230" s="7"/>
      <c r="K1230" s="7"/>
      <c r="L1230" s="7"/>
      <c r="M1230" s="10"/>
      <c r="N1230" s="13"/>
      <c r="O1230" s="13"/>
      <c r="P1230" s="14"/>
      <c r="Q1230" s="13"/>
      <c r="R1230" s="101"/>
      <c r="S1230" s="101"/>
      <c r="T1230" s="16"/>
    </row>
    <row r="1231" spans="1:20" ht="45" customHeight="1" x14ac:dyDescent="0.2">
      <c r="A1231" s="13"/>
      <c r="B1231" s="10"/>
      <c r="C1231" s="127"/>
      <c r="D1231" s="6"/>
      <c r="E1231" s="6"/>
      <c r="F1231" s="100"/>
      <c r="G1231" s="100"/>
      <c r="H1231" s="100"/>
      <c r="I1231" s="7"/>
      <c r="J1231" s="7"/>
      <c r="K1231" s="7"/>
      <c r="L1231" s="7"/>
      <c r="M1231" s="10"/>
      <c r="N1231" s="13"/>
      <c r="O1231" s="13"/>
      <c r="P1231" s="14"/>
      <c r="Q1231" s="13"/>
      <c r="R1231" s="101"/>
      <c r="S1231" s="101"/>
      <c r="T1231" s="16"/>
    </row>
    <row r="1232" spans="1:20" ht="45" customHeight="1" x14ac:dyDescent="0.2">
      <c r="A1232" s="13"/>
      <c r="B1232" s="10"/>
      <c r="C1232" s="127"/>
      <c r="D1232" s="6"/>
      <c r="E1232" s="6"/>
      <c r="F1232" s="100"/>
      <c r="G1232" s="100"/>
      <c r="H1232" s="100"/>
      <c r="I1232" s="7"/>
      <c r="J1232" s="7"/>
      <c r="K1232" s="7"/>
      <c r="L1232" s="7"/>
      <c r="M1232" s="10"/>
      <c r="N1232" s="13"/>
      <c r="O1232" s="13"/>
      <c r="P1232" s="14"/>
      <c r="Q1232" s="13"/>
      <c r="R1232" s="101"/>
      <c r="S1232" s="101"/>
      <c r="T1232" s="16"/>
    </row>
    <row r="1233" spans="1:20" ht="45" customHeight="1" x14ac:dyDescent="0.2">
      <c r="A1233" s="13"/>
      <c r="B1233" s="10"/>
      <c r="C1233" s="127"/>
      <c r="D1233" s="6"/>
      <c r="E1233" s="6"/>
      <c r="F1233" s="100"/>
      <c r="G1233" s="100"/>
      <c r="H1233" s="100"/>
      <c r="I1233" s="7"/>
      <c r="J1233" s="7"/>
      <c r="K1233" s="7"/>
      <c r="L1233" s="7"/>
      <c r="M1233" s="10"/>
      <c r="N1233" s="13"/>
      <c r="O1233" s="13"/>
      <c r="P1233" s="14"/>
      <c r="Q1233" s="13"/>
      <c r="R1233" s="101"/>
      <c r="S1233" s="101"/>
      <c r="T1233" s="16"/>
    </row>
  </sheetData>
  <autoFilter ref="A1:T863">
    <filterColumn colId="0">
      <filters>
        <filter val="1050"/>
      </filters>
    </filterColumn>
  </autoFilter>
  <hyperlinks>
    <hyperlink ref="P756" r:id="rId1"/>
    <hyperlink ref="P769" r:id="rId2"/>
    <hyperlink ref="P770" r:id="rId3"/>
    <hyperlink ref="P781" r:id="rId4"/>
    <hyperlink ref="P782" r:id="rId5"/>
    <hyperlink ref="P784" r:id="rId6"/>
    <hyperlink ref="P789" r:id="rId7"/>
    <hyperlink ref="P793" r:id="rId8"/>
    <hyperlink ref="P794" r:id="rId9"/>
    <hyperlink ref="P810" r:id="rId10"/>
    <hyperlink ref="P826" r:id="rId11"/>
    <hyperlink ref="P846" r:id="rId12"/>
    <hyperlink ref="P855" r:id="rId13"/>
    <hyperlink ref="P859" r:id="rId14"/>
    <hyperlink ref="P698" r:id="rId15"/>
    <hyperlink ref="P758" r:id="rId16"/>
    <hyperlink ref="P319" r:id="rId17"/>
    <hyperlink ref="P175" r:id="rId18"/>
    <hyperlink ref="P237" r:id="rId19" display="mailto:ps.robertomorales@gmail.com"/>
    <hyperlink ref="P72" r:id="rId20"/>
    <hyperlink ref="P262" r:id="rId21"/>
    <hyperlink ref="P390" r:id="rId22"/>
    <hyperlink ref="P447" r:id="rId23"/>
    <hyperlink ref="P557" r:id="rId24" display="mailto:daniel.jadue@recoleta.cl"/>
    <hyperlink ref="P413" r:id="rId25"/>
    <hyperlink ref="P440" r:id="rId26" display="mailto:alcaldecuadrado@huechuraba.cl"/>
    <hyperlink ref="P441" r:id="rId27"/>
    <hyperlink ref="P473" r:id="rId28"/>
    <hyperlink ref="P857" r:id="rId29" display="mailto:mcataldo@ubiobio.cl"/>
    <hyperlink ref="P344" r:id="rId30"/>
    <hyperlink ref="P379" r:id="rId31"/>
    <hyperlink ref="P468" r:id="rId32"/>
    <hyperlink ref="P99" r:id="rId33"/>
    <hyperlink ref="P248" r:id="rId34" display="mailto:fundacionhabitos@gmail.com"/>
    <hyperlink ref="P836" r:id="rId35"/>
    <hyperlink ref="P462" r:id="rId36"/>
    <hyperlink ref="P708" r:id="rId37"/>
    <hyperlink ref="P71" r:id="rId38"/>
    <hyperlink ref="P37" r:id="rId39" display="rosarico56@hotmail.com"/>
    <hyperlink ref="P176" r:id="rId40"/>
    <hyperlink ref="P169" r:id="rId41"/>
    <hyperlink ref="P167" r:id="rId42"/>
    <hyperlink ref="P326" r:id="rId43"/>
    <hyperlink ref="P843" r:id="rId44"/>
    <hyperlink ref="P111" r:id="rId45"/>
    <hyperlink ref="P856" r:id="rId46"/>
    <hyperlink ref="P361" r:id="rId47"/>
    <hyperlink ref="P787" r:id="rId48"/>
    <hyperlink ref="P634" r:id="rId49"/>
    <hyperlink ref="P50" r:id="rId50"/>
    <hyperlink ref="P309" r:id="rId51"/>
    <hyperlink ref="P143" r:id="rId52"/>
    <hyperlink ref="P834" r:id="rId53"/>
    <hyperlink ref="P760" r:id="rId54"/>
    <hyperlink ref="P780" r:id="rId55"/>
    <hyperlink ref="P102" r:id="rId56"/>
    <hyperlink ref="P806" r:id="rId57"/>
    <hyperlink ref="P773" r:id="rId58"/>
    <hyperlink ref="P500" r:id="rId59"/>
    <hyperlink ref="P306" r:id="rId60"/>
    <hyperlink ref="P714" r:id="rId61"/>
    <hyperlink ref="P107" r:id="rId62"/>
    <hyperlink ref="P278" r:id="rId63"/>
    <hyperlink ref="P218" r:id="rId64"/>
    <hyperlink ref="P162" r:id="rId65"/>
    <hyperlink ref="P220" r:id="rId66"/>
    <hyperlink ref="P716" r:id="rId67"/>
    <hyperlink ref="P285" r:id="rId68"/>
    <hyperlink ref="P258" r:id="rId69"/>
    <hyperlink ref="P260" r:id="rId70"/>
    <hyperlink ref="P703" r:id="rId71"/>
    <hyperlink ref="P115" r:id="rId72"/>
    <hyperlink ref="P165" r:id="rId7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5"/>
  <sheetViews>
    <sheetView workbookViewId="0">
      <selection sqref="A1:XFD5"/>
    </sheetView>
  </sheetViews>
  <sheetFormatPr baseColWidth="10" defaultRowHeight="12.75" x14ac:dyDescent="0.2"/>
  <cols>
    <col min="2" max="2" width="33" customWidth="1"/>
    <col min="20" max="20" width="11.42578125" style="129"/>
    <col min="22" max="22" width="11.7109375" bestFit="1" customWidth="1"/>
    <col min="23" max="23" width="13.140625" bestFit="1" customWidth="1"/>
  </cols>
  <sheetData>
    <row r="1" spans="1:28" ht="20.25" customHeight="1" x14ac:dyDescent="0.2">
      <c r="B1" s="135" t="s">
        <v>1</v>
      </c>
      <c r="C1" s="136"/>
      <c r="D1" s="136"/>
      <c r="E1" s="135"/>
      <c r="F1" s="136"/>
      <c r="G1" s="135"/>
      <c r="H1" s="135"/>
      <c r="I1" s="135"/>
      <c r="J1" s="135"/>
      <c r="K1" s="135"/>
      <c r="L1" s="135"/>
      <c r="M1" s="135"/>
      <c r="N1" s="135"/>
      <c r="O1" s="135"/>
      <c r="P1" s="135"/>
      <c r="V1" s="131"/>
      <c r="W1" s="131"/>
      <c r="X1" s="129"/>
    </row>
    <row r="2" spans="1:28" ht="20.25" customHeight="1" x14ac:dyDescent="0.2">
      <c r="B2" s="137" t="s">
        <v>3009</v>
      </c>
      <c r="C2" s="138"/>
      <c r="D2" s="138"/>
      <c r="E2" s="137"/>
      <c r="F2" s="138"/>
      <c r="G2" s="137"/>
      <c r="H2" s="137"/>
      <c r="I2" s="137"/>
      <c r="J2" s="137"/>
      <c r="K2" s="137"/>
      <c r="L2" s="137"/>
      <c r="M2" s="137"/>
      <c r="N2" s="137"/>
      <c r="O2" s="137"/>
      <c r="P2" s="137"/>
      <c r="V2" s="131"/>
      <c r="W2" s="131"/>
      <c r="X2" s="129"/>
    </row>
    <row r="3" spans="1:28" ht="20.25" customHeight="1" x14ac:dyDescent="0.2">
      <c r="B3" s="137" t="s">
        <v>8062</v>
      </c>
      <c r="C3" s="138"/>
      <c r="D3" s="138"/>
      <c r="E3" s="137"/>
      <c r="F3" s="138"/>
      <c r="G3" s="137"/>
      <c r="H3" s="137"/>
      <c r="I3" s="137"/>
      <c r="J3" s="137"/>
      <c r="K3" s="137"/>
      <c r="L3" s="137"/>
      <c r="M3" s="137"/>
      <c r="N3" s="137"/>
      <c r="O3" s="137"/>
      <c r="P3" s="137"/>
      <c r="V3" s="131"/>
      <c r="W3" s="131"/>
      <c r="X3" s="129"/>
    </row>
    <row r="4" spans="1:28" ht="20.25" customHeight="1" x14ac:dyDescent="0.2">
      <c r="B4" s="139" t="s">
        <v>3109</v>
      </c>
      <c r="C4" s="140"/>
      <c r="D4" s="140"/>
      <c r="E4" s="139"/>
      <c r="F4" s="140"/>
      <c r="G4" s="139"/>
      <c r="H4" s="139"/>
      <c r="I4" s="139"/>
      <c r="J4" s="139"/>
      <c r="K4" s="139"/>
      <c r="L4" s="139"/>
      <c r="M4" s="139"/>
      <c r="N4" s="139"/>
      <c r="O4" s="139"/>
      <c r="P4" s="139"/>
      <c r="V4" s="131"/>
      <c r="W4" s="131"/>
      <c r="X4" s="129"/>
    </row>
    <row r="5" spans="1:28" ht="20.25" customHeight="1" x14ac:dyDescent="0.2">
      <c r="C5" s="111"/>
      <c r="D5" s="111"/>
      <c r="F5" s="111"/>
      <c r="H5" s="111"/>
      <c r="J5" s="111"/>
      <c r="L5" s="111"/>
      <c r="N5" s="111"/>
      <c r="P5" s="111"/>
      <c r="R5" s="111"/>
      <c r="T5" s="133"/>
      <c r="V5" s="131"/>
      <c r="W5" s="131"/>
      <c r="X5" s="129"/>
    </row>
    <row r="6" spans="1:28" s="4" customFormat="1" ht="20.25" customHeight="1" x14ac:dyDescent="0.2">
      <c r="A6" s="187"/>
      <c r="B6" s="1" t="s">
        <v>2</v>
      </c>
      <c r="C6" s="112" t="s">
        <v>3</v>
      </c>
      <c r="D6" s="188" t="s">
        <v>4</v>
      </c>
      <c r="E6" s="1" t="s">
        <v>5</v>
      </c>
      <c r="F6" s="1" t="s">
        <v>6</v>
      </c>
      <c r="G6" s="1" t="s">
        <v>7</v>
      </c>
      <c r="H6" s="1" t="s">
        <v>8</v>
      </c>
      <c r="I6" s="1" t="s">
        <v>10</v>
      </c>
      <c r="J6" s="1" t="s">
        <v>23</v>
      </c>
      <c r="K6" s="1" t="s">
        <v>9</v>
      </c>
      <c r="L6" s="1" t="s">
        <v>11</v>
      </c>
      <c r="M6" s="1" t="s">
        <v>12</v>
      </c>
      <c r="N6" s="1" t="s">
        <v>13</v>
      </c>
      <c r="O6" s="1" t="s">
        <v>24</v>
      </c>
      <c r="P6" s="1" t="s">
        <v>14</v>
      </c>
      <c r="Q6" s="1" t="s">
        <v>0</v>
      </c>
      <c r="R6" s="1" t="s">
        <v>15</v>
      </c>
      <c r="S6" s="1" t="s">
        <v>16</v>
      </c>
      <c r="T6" s="2" t="s">
        <v>17</v>
      </c>
      <c r="U6" s="3" t="s">
        <v>18</v>
      </c>
      <c r="V6" s="132" t="s">
        <v>8061</v>
      </c>
      <c r="W6" s="132" t="s">
        <v>3110</v>
      </c>
      <c r="X6" s="130" t="s">
        <v>19</v>
      </c>
      <c r="Y6" s="3" t="s">
        <v>20</v>
      </c>
      <c r="Z6" s="3" t="s">
        <v>21</v>
      </c>
      <c r="AA6" s="3" t="s">
        <v>3111</v>
      </c>
      <c r="AB6" s="3" t="s">
        <v>22</v>
      </c>
    </row>
    <row r="7" spans="1:28" s="141" customFormat="1" ht="20.25" customHeight="1" x14ac:dyDescent="0.2">
      <c r="A7" s="163"/>
      <c r="B7" s="163" t="s">
        <v>2349</v>
      </c>
      <c r="C7" s="163">
        <v>605060005</v>
      </c>
      <c r="D7" s="163" t="s">
        <v>55</v>
      </c>
      <c r="E7" s="163" t="s">
        <v>2324</v>
      </c>
      <c r="F7" s="163" t="s">
        <v>2324</v>
      </c>
      <c r="G7" s="163" t="s">
        <v>2351</v>
      </c>
      <c r="H7" s="163" t="s">
        <v>27</v>
      </c>
      <c r="I7" s="163">
        <v>0</v>
      </c>
      <c r="J7" s="163">
        <v>0</v>
      </c>
      <c r="K7" s="163" t="s">
        <v>2352</v>
      </c>
      <c r="L7" s="163" t="s">
        <v>2353</v>
      </c>
      <c r="M7" s="163" t="s">
        <v>31</v>
      </c>
      <c r="N7" s="163" t="s">
        <v>271</v>
      </c>
      <c r="O7" s="163" t="s">
        <v>2564</v>
      </c>
      <c r="P7" s="163" t="s">
        <v>2565</v>
      </c>
      <c r="Q7" s="163">
        <v>0</v>
      </c>
      <c r="R7" s="163" t="s">
        <v>2354</v>
      </c>
      <c r="S7" s="163" t="s">
        <v>222</v>
      </c>
      <c r="T7" s="164">
        <v>37970</v>
      </c>
      <c r="U7" s="163">
        <v>6974</v>
      </c>
      <c r="V7" s="165">
        <v>7784100</v>
      </c>
      <c r="W7" s="165">
        <v>70056900</v>
      </c>
      <c r="X7" s="164">
        <v>44104</v>
      </c>
      <c r="Y7" s="163" t="s">
        <v>3112</v>
      </c>
      <c r="Z7" s="163" t="s">
        <v>3113</v>
      </c>
      <c r="AA7" s="163" t="s">
        <v>2719</v>
      </c>
      <c r="AB7" s="163"/>
    </row>
    <row r="8" spans="1:28" x14ac:dyDescent="0.2">
      <c r="A8" s="163">
        <v>150</v>
      </c>
      <c r="B8" s="160" t="str">
        <f>VLOOKUP(A8,'BASE TRABAJO'!$A$1:$U$872,2,TRUE)</f>
        <v>Iglesia Evangélica Asamblea de Dios Osorno.</v>
      </c>
      <c r="C8" s="160">
        <f>VLOOKUP(A8,'BASE TRABAJO'!$A$1:$U$872,3,FALSE)</f>
        <v>700700003</v>
      </c>
      <c r="D8" s="160" t="str">
        <f>VLOOKUP(A8,'BASE TRABAJO'!$A$1:$U$872,4,FALSE)</f>
        <v>Corporación de Derecho Privado</v>
      </c>
      <c r="E8" s="160" t="str">
        <f>VLOOKUP(A8,'BASE TRABAJO'!$A$1:$U$872,5,FALSE)</f>
        <v>Otorgado por Decreto Supremo Nº 4.088, de fecha 6 de agosto de 1958, por el Ministerio de Justicia.</v>
      </c>
      <c r="F8" s="160" t="str">
        <f>VLOOKUP(A8,'BASE TRABAJO'!$A$1:$U$872,6,FALSE)</f>
        <v>Certificado de Vigencia de fecha 06 de mayo de 2015, emitido por el Servicio de Registro Civil e Identificación. Folio Nº 152063900</v>
      </c>
      <c r="G8" s="160" t="str">
        <f>VLOOKUP(A8,'BASE TRABAJO'!$A$1:$U$872,7,FALSE)</f>
        <v xml:space="preserve">Difundir todas las obras de predicación de acuerdo a los preceptos de la Iglesia.
El auxilio moral, espiritual y material a huérfanos, viudas y desamparados, dentro del límite de su posibilidad económica.
</v>
      </c>
      <c r="H8" s="160" t="str">
        <f>VLOOKUP(A8,'BASE TRABAJO'!$A$1:$U$872,8,FALSE)</f>
        <v xml:space="preserve">Presidente: Jenaro Bahamondes Urrutia, 
Vicepresidente: Pedro Maquehue Caniqueo, 
Secretario: Ricardo Ojeda Cea, 
Tesorero General: Claudio Andrade Agüero, 
Directores:
José Luis Arcos Castillo, 
Javier Gallegos Arteaga, 
Juan Nilian Nilian, </v>
      </c>
      <c r="I8" s="160" t="str">
        <f>VLOOKUP(A8,'BASE TRABAJO'!$A$1:$U$872,9,FALSE)</f>
        <v>un año.</v>
      </c>
      <c r="J8" s="160" t="str">
        <f>VLOOKUP(A8,'BASE TRABAJO'!$A$1:$U$872,10,FALSE)</f>
        <v>04 de enero de 2020</v>
      </c>
      <c r="K8" s="160" t="str">
        <f>VLOOKUP(A8,'BASE TRABAJO'!$A$1:$U$872,11,FALSE)</f>
        <v>Jenaro Segundo Bahamondes Urrutia      Poder especial: Claudio Bhamondes Sobarzo, RUT N 13.322.314-2 (Director Hogar El Alba)</v>
      </c>
      <c r="L8" s="160" t="str">
        <f>VLOOKUP(A8,'BASE TRABAJO'!$A$1:$U$872,12,FALSE)</f>
        <v xml:space="preserve">Los Carrera Nº 429, comuna y ciudad de Osorno,  
</v>
      </c>
      <c r="M8" s="160" t="str">
        <f>VLOOKUP(A8,'BASE TRABAJO'!$A$1:$U$872,13,FALSE)</f>
        <v>X</v>
      </c>
      <c r="N8" s="160" t="str">
        <f>VLOOKUP(A8,'BASE TRABAJO'!$A$1:$U$872,14,FALSE)</f>
        <v xml:space="preserve"> Osorno</v>
      </c>
      <c r="O8" s="160" t="str">
        <f>VLOOKUP(A8,'BASE TRABAJO'!$A$1:$U$872,15,FALSE)</f>
        <v>Teléfonos: (064) 234867 – 233314</v>
      </c>
      <c r="P8" s="160" t="str">
        <f>VLOOKUP(A8,'BASE TRABAJO'!$A$1:$U$872,16,FALSE)</f>
        <v>albahogar@yahoo.es</v>
      </c>
      <c r="Q8" s="160">
        <f>VLOOKUP(A8,'BASE TRABAJO'!$A$1:$U$872,17,FALSE)</f>
        <v>0</v>
      </c>
      <c r="R8" s="160" t="str">
        <f>VLOOKUP(A8,'BASE TRABAJO'!$A$1:$U$872,18,FALSE)</f>
        <v xml:space="preserve">93401: Instituciones de Asistencia Social.
</v>
      </c>
      <c r="S8" s="160" t="str">
        <f>VLOOKUP(A8,'BASE TRABAJO'!$A$1:$U$872,19,FALSE)</f>
        <v>Se acompaña antecedentes Financieros correspondiente al año 2019, aprobados por USUFI</v>
      </c>
      <c r="T8" s="161">
        <f>VLOOKUP(A8,'BASE TRABAJO'!$A$1:$U$872,20,FALSE)</f>
        <v>37970</v>
      </c>
      <c r="U8" s="160">
        <v>150</v>
      </c>
      <c r="V8" s="162">
        <v>36898308</v>
      </c>
      <c r="W8" s="162">
        <v>380363356</v>
      </c>
      <c r="X8" s="161">
        <v>44135</v>
      </c>
      <c r="Y8" s="160" t="s">
        <v>3112</v>
      </c>
      <c r="Z8" s="160" t="s">
        <v>3113</v>
      </c>
      <c r="AA8" s="160" t="s">
        <v>3114</v>
      </c>
      <c r="AB8" s="160"/>
    </row>
    <row r="9" spans="1:28" x14ac:dyDescent="0.2">
      <c r="A9" s="163">
        <v>225</v>
      </c>
      <c r="B9" s="160" t="str">
        <f>VLOOKUP(A9,'BASE TRABAJO'!$A$1:$U$872,2,TRUE)</f>
        <v>Asociación Cristiana de Jóvenes de Antofagasta</v>
      </c>
      <c r="C9" s="160">
        <f>VLOOKUP(A9,'BASE TRABAJO'!$A$1:$U$872,3,FALSE)</f>
        <v>704164009</v>
      </c>
      <c r="D9" s="160" t="str">
        <f>VLOOKUP(A9,'BASE TRABAJO'!$A$1:$U$872,4,FALSE)</f>
        <v>Corporación de Derecho Privado</v>
      </c>
      <c r="E9" s="160" t="str">
        <f>VLOOKUP(A9,'BASE TRABAJO'!$A$1:$U$872,5,FALSE)</f>
        <v>Otorgado por Decreto Supremo Nº 1577, de 21 de agosto 1969, del Ministerio de Justicia.</v>
      </c>
      <c r="F9" s="160" t="str">
        <f>VLOOKUP(A9,'BASE TRABAJO'!$A$1:$U$872,6,FALSE)</f>
        <v>Certificado de Vigencia de Persona Jurídica Sin Fines de Lucro Folio N° 500230294758, emitido con fecha 31 de mayo de 2019, por el Servicio de Registro Civil e Identificación</v>
      </c>
      <c r="G9" s="160" t="str">
        <f>VLOOKUP(A9,'BASE TRABAJO'!$A$1:$U$872,7,FALSE)</f>
        <v>Otorgado por Decreto Supremo Nº 1577, de 21 de agosto 1969, del Ministerio de Justicia.</v>
      </c>
      <c r="H9" s="160" t="str">
        <f>VLOOKUP(A9,'BASE TRABAJO'!$A$1:$U$872,8,FALSE)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v>
      </c>
      <c r="I9" s="160" t="str">
        <f>VLOOKUP(A9,'BASE TRABAJO'!$A$1:$U$872,9,FALSE)</f>
        <v>: Durarán 2 años en sus cargos, renovándose por mitades cada año.</v>
      </c>
      <c r="J9" s="160" t="str">
        <f>VLOOKUP(A9,'BASE TRABAJO'!$A$1:$U$872,10,FALSE)</f>
        <v>Del 04.04.2019</v>
      </c>
      <c r="K9" s="160" t="str">
        <f>VLOOKUP(A9,'BASE TRABAJO'!$A$1:$U$872,11,FALSE)</f>
        <v xml:space="preserve">Presidente: Karen Gallardo Barraza, 
En su ausencia, Roberto Rondon Villegas,  (Vice Presidente Primero)
Director Ejecutivo: 
Osvaldo Jesús Gallardo Gallardo, </v>
      </c>
      <c r="L9" s="160" t="str">
        <f>VLOOKUP(A9,'BASE TRABAJO'!$A$1:$U$872,12,FALSE)</f>
        <v xml:space="preserve">Copiapó Nº595, Antofagasta.
</v>
      </c>
      <c r="M9" s="160" t="str">
        <f>VLOOKUP(A9,'BASE TRABAJO'!$A$1:$U$872,13,FALSE)</f>
        <v>II</v>
      </c>
      <c r="N9" s="160" t="str">
        <f>VLOOKUP(A9,'BASE TRABAJO'!$A$1:$U$872,14,FALSE)</f>
        <v>Copiapó</v>
      </c>
      <c r="O9" s="160" t="str">
        <f>VLOOKUP(A9,'BASE TRABAJO'!$A$1:$U$872,15,FALSE)</f>
        <v xml:space="preserve">(55) 263040 </v>
      </c>
      <c r="P9" s="160">
        <f>VLOOKUP(A9,'BASE TRABAJO'!$A$1:$U$872,16,FALSE)</f>
        <v>0</v>
      </c>
      <c r="Q9" s="160">
        <f>VLOOKUP(A9,'BASE TRABAJO'!$A$1:$U$872,17,FALSE)</f>
        <v>0</v>
      </c>
      <c r="R9" s="160" t="str">
        <f>VLOOKUP(A9,'BASE TRABAJO'!$A$1:$U$872,18,FALSE)</f>
        <v>93509: Otras asociaciones.</v>
      </c>
      <c r="S9" s="160" t="str">
        <f>VLOOKUP(A9,'BASE TRABAJO'!$A$1:$U$872,19,FALSE)</f>
        <v>Se acompaña Certificado de Antecedentes Financieros correspondientes al año 2017, y se remite al Subdepartamento de Supervisión Financiera Nacional para aprobación (subsana observaciones formuladas mediante el Memorándum N° 108, de 18 de julio de 2018, del Subdepartamento de Supervisión Financiera Nacional)</v>
      </c>
      <c r="T9" s="161">
        <f>VLOOKUP(A9,'BASE TRABAJO'!$A$1:$U$872,20,FALSE)</f>
        <v>37970</v>
      </c>
      <c r="U9" s="160">
        <v>225</v>
      </c>
      <c r="V9" s="162">
        <v>758523</v>
      </c>
      <c r="W9" s="162">
        <v>71680414</v>
      </c>
      <c r="X9" s="161">
        <v>44135</v>
      </c>
      <c r="Y9" s="160" t="s">
        <v>3112</v>
      </c>
      <c r="Z9" s="160" t="s">
        <v>3113</v>
      </c>
      <c r="AA9" s="160" t="s">
        <v>3115</v>
      </c>
      <c r="AB9" s="160"/>
    </row>
    <row r="10" spans="1:28" x14ac:dyDescent="0.2">
      <c r="A10" s="163">
        <v>225</v>
      </c>
      <c r="B10" s="160" t="str">
        <f>VLOOKUP(A10,'BASE TRABAJO'!$A$1:$U$872,2,TRUE)</f>
        <v>Asociación Cristiana de Jóvenes de Antofagasta</v>
      </c>
      <c r="C10" s="160">
        <f>VLOOKUP(A10,'BASE TRABAJO'!$A$1:$U$872,3,FALSE)</f>
        <v>704164009</v>
      </c>
      <c r="D10" s="160" t="str">
        <f>VLOOKUP(A10,'BASE TRABAJO'!$A$1:$U$872,4,FALSE)</f>
        <v>Corporación de Derecho Privado</v>
      </c>
      <c r="E10" s="160" t="str">
        <f>VLOOKUP(A10,'BASE TRABAJO'!$A$1:$U$872,5,FALSE)</f>
        <v>Otorgado por Decreto Supremo Nº 1577, de 21 de agosto 1969, del Ministerio de Justicia.</v>
      </c>
      <c r="F10" s="160" t="str">
        <f>VLOOKUP(A10,'BASE TRABAJO'!$A$1:$U$872,6,FALSE)</f>
        <v>Certificado de Vigencia de Persona Jurídica Sin Fines de Lucro Folio N° 500230294758, emitido con fecha 31 de mayo de 2019, por el Servicio de Registro Civil e Identificación</v>
      </c>
      <c r="G10" s="160" t="str">
        <f>VLOOKUP(A10,'BASE TRABAJO'!$A$1:$U$872,7,FALSE)</f>
        <v>Otorgado por Decreto Supremo Nº 1577, de 21 de agosto 1969, del Ministerio de Justicia.</v>
      </c>
      <c r="H10" s="160" t="str">
        <f>VLOOKUP(A10,'BASE TRABAJO'!$A$1:$U$872,8,FALSE)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v>
      </c>
      <c r="I10" s="160" t="str">
        <f>VLOOKUP(A10,'BASE TRABAJO'!$A$1:$U$872,9,FALSE)</f>
        <v>: Durarán 2 años en sus cargos, renovándose por mitades cada año.</v>
      </c>
      <c r="J10" s="160" t="str">
        <f>VLOOKUP(A10,'BASE TRABAJO'!$A$1:$U$872,10,FALSE)</f>
        <v>Del 04.04.2019</v>
      </c>
      <c r="K10" s="160" t="str">
        <f>VLOOKUP(A10,'BASE TRABAJO'!$A$1:$U$872,11,FALSE)</f>
        <v xml:space="preserve">Presidente: Karen Gallardo Barraza, 
En su ausencia, Roberto Rondon Villegas,  (Vice Presidente Primero)
Director Ejecutivo: 
Osvaldo Jesús Gallardo Gallardo, </v>
      </c>
      <c r="L10" s="160" t="str">
        <f>VLOOKUP(A10,'BASE TRABAJO'!$A$1:$U$872,12,FALSE)</f>
        <v xml:space="preserve">Copiapó Nº595, Antofagasta.
</v>
      </c>
      <c r="M10" s="160" t="str">
        <f>VLOOKUP(A10,'BASE TRABAJO'!$A$1:$U$872,13,FALSE)</f>
        <v>II</v>
      </c>
      <c r="N10" s="160" t="str">
        <f>VLOOKUP(A10,'BASE TRABAJO'!$A$1:$U$872,14,FALSE)</f>
        <v>Copiapó</v>
      </c>
      <c r="O10" s="160" t="str">
        <f>VLOOKUP(A10,'BASE TRABAJO'!$A$1:$U$872,15,FALSE)</f>
        <v xml:space="preserve">(55) 263040 </v>
      </c>
      <c r="P10" s="160">
        <f>VLOOKUP(A10,'BASE TRABAJO'!$A$1:$U$872,16,FALSE)</f>
        <v>0</v>
      </c>
      <c r="Q10" s="160">
        <f>VLOOKUP(A10,'BASE TRABAJO'!$A$1:$U$872,17,FALSE)</f>
        <v>0</v>
      </c>
      <c r="R10" s="160" t="str">
        <f>VLOOKUP(A10,'BASE TRABAJO'!$A$1:$U$872,18,FALSE)</f>
        <v>93509: Otras asociaciones.</v>
      </c>
      <c r="S10" s="160" t="str">
        <f>VLOOKUP(A10,'BASE TRABAJO'!$A$1:$U$872,19,FALSE)</f>
        <v>Se acompaña Certificado de Antecedentes Financieros correspondientes al año 2017, y se remite al Subdepartamento de Supervisión Financiera Nacional para aprobación (subsana observaciones formuladas mediante el Memorándum N° 108, de 18 de julio de 2018, del Subdepartamento de Supervisión Financiera Nacional)</v>
      </c>
      <c r="T10" s="161">
        <f>VLOOKUP(A10,'BASE TRABAJO'!$A$1:$U$872,20,FALSE)</f>
        <v>37970</v>
      </c>
      <c r="U10" s="160">
        <v>225</v>
      </c>
      <c r="V10" s="162">
        <v>0</v>
      </c>
      <c r="W10" s="162">
        <v>52676842</v>
      </c>
      <c r="X10" s="161">
        <v>44135</v>
      </c>
      <c r="Y10" s="160" t="s">
        <v>3112</v>
      </c>
      <c r="Z10" s="160" t="s">
        <v>3113</v>
      </c>
      <c r="AA10" s="160" t="s">
        <v>3116</v>
      </c>
      <c r="AB10" s="160"/>
    </row>
    <row r="11" spans="1:28" x14ac:dyDescent="0.2">
      <c r="A11" s="163">
        <v>250</v>
      </c>
      <c r="B11" s="160" t="str">
        <f>VLOOKUP(A11,'BASE TRABAJO'!$A$1:$U$872,2,TRUE)</f>
        <v>Asociación Cristiana de Jóvenes de Valparaíso</v>
      </c>
      <c r="C11" s="160">
        <f>VLOOKUP(A11,'BASE TRABAJO'!$A$1:$U$872,3,FALSE)</f>
        <v>818329008</v>
      </c>
      <c r="D11" s="160" t="str">
        <f>VLOOKUP(A11,'BASE TRABAJO'!$A$1:$U$872,4,FALSE)</f>
        <v>Corporación de Derecho Privado.</v>
      </c>
      <c r="E11" s="160" t="str">
        <f>VLOOKUP(A11,'BASE TRABAJO'!$A$1:$U$872,5,FALSE)</f>
        <v xml:space="preserve">Otorgado por Decreto Supremo Nº 17755, de fecha 18 de octubre de 1915, por el Ministerio de Justicia.  </v>
      </c>
      <c r="F11" s="160" t="str">
        <f>VLOOKUP(A11,'BASE TRABAJO'!$A$1:$U$872,6,FALSE)</f>
        <v>Certificado de vigencia de persona jurídica sin fines de lucro, folio N° 500266704747, emitido por el Servicio de Registro Civil e Identificación, con fecha 18 de octubre de 2019.</v>
      </c>
      <c r="G11" s="160" t="str">
        <f>VLOOKUP(A11,'BASE TRABAJO'!$A$1:$U$872,7,FALSE)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60" t="str">
        <f>VLOOKUP(A11,'BASE TRABAJO'!$A$1:$U$872,8,FALSE)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60" t="str">
        <f>VLOOKUP(A11,'BASE TRABAJO'!$A$1:$U$872,9,FALSE)</f>
        <v xml:space="preserve">Los directores duran tres años en sus cargos, pudiendo ser reelegidos por una sola vez y se renuevan anualmente por terceras partes.
</v>
      </c>
      <c r="J11" s="160" t="str">
        <f>VLOOKUP(A11,'BASE TRABAJO'!$A$1:$U$872,10,FALSE)</f>
        <v>11.04.2019</v>
      </c>
      <c r="K11" s="160" t="str">
        <f>VLOOKUP(A11,'BASE TRABAJO'!$A$1:$U$872,11,FALSE)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60" t="str">
        <f>VLOOKUP(A11,'BASE TRABAJO'!$A$1:$U$872,12,FALSE)</f>
        <v xml:space="preserve">Blanco Nº1117, Valparaíso.Blanco N° 1117, Valparaíso, Región de Valparaíso. 
</v>
      </c>
      <c r="M11" s="160" t="str">
        <f>VLOOKUP(A11,'BASE TRABAJO'!$A$1:$U$872,13,FALSE)</f>
        <v>V</v>
      </c>
      <c r="N11" s="160" t="str">
        <f>VLOOKUP(A11,'BASE TRABAJO'!$A$1:$U$872,14,FALSE)</f>
        <v>Valparaíso</v>
      </c>
      <c r="O11" s="160" t="str">
        <f>VLOOKUP(A11,'BASE TRABAJO'!$A$1:$U$872,15,FALSE)</f>
        <v>(32) 2156900</v>
      </c>
      <c r="P11" s="160" t="str">
        <f>VLOOKUP(A11,'BASE TRABAJO'!$A$1:$U$872,16,FALSE)</f>
        <v xml:space="preserve">acjvalpo@gmail.com
</v>
      </c>
      <c r="Q11" s="160">
        <f>VLOOKUP(A11,'BASE TRABAJO'!$A$1:$U$872,17,FALSE)</f>
        <v>0</v>
      </c>
      <c r="R11" s="160">
        <f>VLOOKUP(A11,'BASE TRABAJO'!$A$1:$U$872,18,FALSE)</f>
        <v>93401</v>
      </c>
      <c r="S11" s="160" t="str">
        <f>VLOOKUP(A11,'BASE TRABAJO'!$A$1:$U$872,19,FALSE)</f>
        <v xml:space="preserve">Certificado de Antecedentes Financieros, correspondientes al año 2018, aprobados por el Subdepartamento de Supervisión Financiera Nacional.                                                                                                                                                                                                                                                                                                                                                                                                                                                                                                                                                                                                                                                                                                                                                                                                                                                                                                                                                                                                                                                                                      
</v>
      </c>
      <c r="T11" s="161">
        <f>VLOOKUP(A11,'BASE TRABAJO'!$A$1:$U$872,20,FALSE)</f>
        <v>37970</v>
      </c>
      <c r="U11" s="160">
        <v>250</v>
      </c>
      <c r="V11" s="162">
        <v>4926917</v>
      </c>
      <c r="W11" s="162">
        <v>49079671</v>
      </c>
      <c r="X11" s="161">
        <v>44135</v>
      </c>
      <c r="Y11" s="160" t="s">
        <v>3112</v>
      </c>
      <c r="Z11" s="160" t="s">
        <v>3113</v>
      </c>
      <c r="AA11" s="160" t="s">
        <v>3117</v>
      </c>
      <c r="AB11" s="160"/>
    </row>
    <row r="12" spans="1:28" x14ac:dyDescent="0.2">
      <c r="A12" s="163">
        <v>250</v>
      </c>
      <c r="B12" s="160" t="str">
        <f>VLOOKUP(A12,'BASE TRABAJO'!$A$1:$U$872,2,TRUE)</f>
        <v>Asociación Cristiana de Jóvenes de Valparaíso</v>
      </c>
      <c r="C12" s="160">
        <f>VLOOKUP(A12,'BASE TRABAJO'!$A$1:$U$872,3,FALSE)</f>
        <v>818329008</v>
      </c>
      <c r="D12" s="160" t="str">
        <f>VLOOKUP(A12,'BASE TRABAJO'!$A$1:$U$872,4,FALSE)</f>
        <v>Corporación de Derecho Privado.</v>
      </c>
      <c r="E12" s="160" t="str">
        <f>VLOOKUP(A12,'BASE TRABAJO'!$A$1:$U$872,5,FALSE)</f>
        <v xml:space="preserve">Otorgado por Decreto Supremo Nº 17755, de fecha 18 de octubre de 1915, por el Ministerio de Justicia.  </v>
      </c>
      <c r="F12" s="160" t="str">
        <f>VLOOKUP(A12,'BASE TRABAJO'!$A$1:$U$872,6,FALSE)</f>
        <v>Certificado de vigencia de persona jurídica sin fines de lucro, folio N° 500266704747, emitido por el Servicio de Registro Civil e Identificación, con fecha 18 de octubre de 2019.</v>
      </c>
      <c r="G12" s="160" t="str">
        <f>VLOOKUP(A12,'BASE TRABAJO'!$A$1:$U$872,7,FALSE)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60" t="str">
        <f>VLOOKUP(A12,'BASE TRABAJO'!$A$1:$U$872,8,FALSE)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60" t="str">
        <f>VLOOKUP(A12,'BASE TRABAJO'!$A$1:$U$872,9,FALSE)</f>
        <v xml:space="preserve">Los directores duran tres años en sus cargos, pudiendo ser reelegidos por una sola vez y se renuevan anualmente por terceras partes.
</v>
      </c>
      <c r="J12" s="160" t="str">
        <f>VLOOKUP(A12,'BASE TRABAJO'!$A$1:$U$872,10,FALSE)</f>
        <v>11.04.2019</v>
      </c>
      <c r="K12" s="160" t="str">
        <f>VLOOKUP(A12,'BASE TRABAJO'!$A$1:$U$872,11,FALSE)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60" t="str">
        <f>VLOOKUP(A12,'BASE TRABAJO'!$A$1:$U$872,12,FALSE)</f>
        <v xml:space="preserve">Blanco Nº1117, Valparaíso.Blanco N° 1117, Valparaíso, Región de Valparaíso. 
</v>
      </c>
      <c r="M12" s="160" t="str">
        <f>VLOOKUP(A12,'BASE TRABAJO'!$A$1:$U$872,13,FALSE)</f>
        <v>V</v>
      </c>
      <c r="N12" s="160" t="str">
        <f>VLOOKUP(A12,'BASE TRABAJO'!$A$1:$U$872,14,FALSE)</f>
        <v>Valparaíso</v>
      </c>
      <c r="O12" s="160" t="str">
        <f>VLOOKUP(A12,'BASE TRABAJO'!$A$1:$U$872,15,FALSE)</f>
        <v>(32) 2156900</v>
      </c>
      <c r="P12" s="160" t="str">
        <f>VLOOKUP(A12,'BASE TRABAJO'!$A$1:$U$872,16,FALSE)</f>
        <v xml:space="preserve">acjvalpo@gmail.com
</v>
      </c>
      <c r="Q12" s="160">
        <f>VLOOKUP(A12,'BASE TRABAJO'!$A$1:$U$872,17,FALSE)</f>
        <v>0</v>
      </c>
      <c r="R12" s="160">
        <f>VLOOKUP(A12,'BASE TRABAJO'!$A$1:$U$872,18,FALSE)</f>
        <v>93401</v>
      </c>
      <c r="S12" s="160" t="str">
        <f>VLOOKUP(A12,'BASE TRABAJO'!$A$1:$U$872,19,FALSE)</f>
        <v xml:space="preserve">Certificado de Antecedentes Financieros, correspondientes al año 2018, aprobados por el Subdepartamento de Supervisión Financiera Nacional.                                                                                                                                                                                                                                                                                                                                                                                                                                                                                                                                                                                                                                                                                                                                                                                                                                                                                                                                                                                                                                                                                      
</v>
      </c>
      <c r="T12" s="161">
        <f>VLOOKUP(A12,'BASE TRABAJO'!$A$1:$U$872,20,FALSE)</f>
        <v>37970</v>
      </c>
      <c r="U12" s="160">
        <v>250</v>
      </c>
      <c r="V12" s="162">
        <v>16045625</v>
      </c>
      <c r="W12" s="162">
        <v>177734773</v>
      </c>
      <c r="X12" s="161">
        <v>44135</v>
      </c>
      <c r="Y12" s="160" t="s">
        <v>3112</v>
      </c>
      <c r="Z12" s="160" t="s">
        <v>3113</v>
      </c>
      <c r="AA12" s="160" t="s">
        <v>3118</v>
      </c>
      <c r="AB12" s="160"/>
    </row>
    <row r="13" spans="1:28" x14ac:dyDescent="0.2">
      <c r="A13" s="163">
        <v>250</v>
      </c>
      <c r="B13" s="160" t="str">
        <f>VLOOKUP(A13,'BASE TRABAJO'!$A$1:$U$872,2,TRUE)</f>
        <v>Asociación Cristiana de Jóvenes de Valparaíso</v>
      </c>
      <c r="C13" s="160">
        <f>VLOOKUP(A13,'BASE TRABAJO'!$A$1:$U$872,3,FALSE)</f>
        <v>818329008</v>
      </c>
      <c r="D13" s="160" t="str">
        <f>VLOOKUP(A13,'BASE TRABAJO'!$A$1:$U$872,4,FALSE)</f>
        <v>Corporación de Derecho Privado.</v>
      </c>
      <c r="E13" s="160" t="str">
        <f>VLOOKUP(A13,'BASE TRABAJO'!$A$1:$U$872,5,FALSE)</f>
        <v xml:space="preserve">Otorgado por Decreto Supremo Nº 17755, de fecha 18 de octubre de 1915, por el Ministerio de Justicia.  </v>
      </c>
      <c r="F13" s="160" t="str">
        <f>VLOOKUP(A13,'BASE TRABAJO'!$A$1:$U$872,6,FALSE)</f>
        <v>Certificado de vigencia de persona jurídica sin fines de lucro, folio N° 500266704747, emitido por el Servicio de Registro Civil e Identificación, con fecha 18 de octubre de 2019.</v>
      </c>
      <c r="G13" s="160" t="str">
        <f>VLOOKUP(A13,'BASE TRABAJO'!$A$1:$U$872,7,FALSE)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60" t="str">
        <f>VLOOKUP(A13,'BASE TRABAJO'!$A$1:$U$872,8,FALSE)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60" t="str">
        <f>VLOOKUP(A13,'BASE TRABAJO'!$A$1:$U$872,9,FALSE)</f>
        <v xml:space="preserve">Los directores duran tres años en sus cargos, pudiendo ser reelegidos por una sola vez y se renuevan anualmente por terceras partes.
</v>
      </c>
      <c r="J13" s="160" t="str">
        <f>VLOOKUP(A13,'BASE TRABAJO'!$A$1:$U$872,10,FALSE)</f>
        <v>11.04.2019</v>
      </c>
      <c r="K13" s="160" t="str">
        <f>VLOOKUP(A13,'BASE TRABAJO'!$A$1:$U$872,11,FALSE)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60" t="str">
        <f>VLOOKUP(A13,'BASE TRABAJO'!$A$1:$U$872,12,FALSE)</f>
        <v xml:space="preserve">Blanco Nº1117, Valparaíso.Blanco N° 1117, Valparaíso, Región de Valparaíso. 
</v>
      </c>
      <c r="M13" s="160" t="str">
        <f>VLOOKUP(A13,'BASE TRABAJO'!$A$1:$U$872,13,FALSE)</f>
        <v>V</v>
      </c>
      <c r="N13" s="160" t="str">
        <f>VLOOKUP(A13,'BASE TRABAJO'!$A$1:$U$872,14,FALSE)</f>
        <v>Valparaíso</v>
      </c>
      <c r="O13" s="160" t="str">
        <f>VLOOKUP(A13,'BASE TRABAJO'!$A$1:$U$872,15,FALSE)</f>
        <v>(32) 2156900</v>
      </c>
      <c r="P13" s="160" t="str">
        <f>VLOOKUP(A13,'BASE TRABAJO'!$A$1:$U$872,16,FALSE)</f>
        <v xml:space="preserve">acjvalpo@gmail.com
</v>
      </c>
      <c r="Q13" s="160">
        <f>VLOOKUP(A13,'BASE TRABAJO'!$A$1:$U$872,17,FALSE)</f>
        <v>0</v>
      </c>
      <c r="R13" s="160">
        <f>VLOOKUP(A13,'BASE TRABAJO'!$A$1:$U$872,18,FALSE)</f>
        <v>93401</v>
      </c>
      <c r="S13" s="160" t="str">
        <f>VLOOKUP(A13,'BASE TRABAJO'!$A$1:$U$872,19,FALSE)</f>
        <v xml:space="preserve">Certificado de Antecedentes Financieros, correspondientes al año 2018, aprobados por el Subdepartamento de Supervisión Financiera Nacional.                                                                                                                                                                                                                                                                                                                                                                                                                                                                                                                                                                                                                                                                                                                                                                                                                                                                                                                                                                                                                                                                                      
</v>
      </c>
      <c r="T13" s="161">
        <f>VLOOKUP(A13,'BASE TRABAJO'!$A$1:$U$872,20,FALSE)</f>
        <v>37970</v>
      </c>
      <c r="U13" s="160">
        <v>250</v>
      </c>
      <c r="V13" s="162">
        <v>1288980</v>
      </c>
      <c r="W13" s="162">
        <v>14565474</v>
      </c>
      <c r="X13" s="161">
        <v>44135</v>
      </c>
      <c r="Y13" s="160" t="s">
        <v>3112</v>
      </c>
      <c r="Z13" s="160" t="s">
        <v>3113</v>
      </c>
      <c r="AA13" s="160" t="s">
        <v>3119</v>
      </c>
      <c r="AB13" s="160"/>
    </row>
    <row r="14" spans="1:28" x14ac:dyDescent="0.2">
      <c r="A14" s="163">
        <v>250</v>
      </c>
      <c r="B14" s="160" t="str">
        <f>VLOOKUP(A14,'BASE TRABAJO'!$A$1:$U$872,2,TRUE)</f>
        <v>Asociación Cristiana de Jóvenes de Valparaíso</v>
      </c>
      <c r="C14" s="160">
        <f>VLOOKUP(A14,'BASE TRABAJO'!$A$1:$U$872,3,FALSE)</f>
        <v>818329008</v>
      </c>
      <c r="D14" s="160" t="str">
        <f>VLOOKUP(A14,'BASE TRABAJO'!$A$1:$U$872,4,FALSE)</f>
        <v>Corporación de Derecho Privado.</v>
      </c>
      <c r="E14" s="160" t="str">
        <f>VLOOKUP(A14,'BASE TRABAJO'!$A$1:$U$872,5,FALSE)</f>
        <v xml:space="preserve">Otorgado por Decreto Supremo Nº 17755, de fecha 18 de octubre de 1915, por el Ministerio de Justicia.  </v>
      </c>
      <c r="F14" s="160" t="str">
        <f>VLOOKUP(A14,'BASE TRABAJO'!$A$1:$U$872,6,FALSE)</f>
        <v>Certificado de vigencia de persona jurídica sin fines de lucro, folio N° 500266704747, emitido por el Servicio de Registro Civil e Identificación, con fecha 18 de octubre de 2019.</v>
      </c>
      <c r="G14" s="160" t="str">
        <f>VLOOKUP(A14,'BASE TRABAJO'!$A$1:$U$872,7,FALSE)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60" t="str">
        <f>VLOOKUP(A14,'BASE TRABAJO'!$A$1:$U$872,8,FALSE)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60" t="str">
        <f>VLOOKUP(A14,'BASE TRABAJO'!$A$1:$U$872,9,FALSE)</f>
        <v xml:space="preserve">Los directores duran tres años en sus cargos, pudiendo ser reelegidos por una sola vez y se renuevan anualmente por terceras partes.
</v>
      </c>
      <c r="J14" s="160" t="str">
        <f>VLOOKUP(A14,'BASE TRABAJO'!$A$1:$U$872,10,FALSE)</f>
        <v>11.04.2019</v>
      </c>
      <c r="K14" s="160" t="str">
        <f>VLOOKUP(A14,'BASE TRABAJO'!$A$1:$U$872,11,FALSE)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60" t="str">
        <f>VLOOKUP(A14,'BASE TRABAJO'!$A$1:$U$872,12,FALSE)</f>
        <v xml:space="preserve">Blanco Nº1117, Valparaíso.Blanco N° 1117, Valparaíso, Región de Valparaíso. 
</v>
      </c>
      <c r="M14" s="160" t="str">
        <f>VLOOKUP(A14,'BASE TRABAJO'!$A$1:$U$872,13,FALSE)</f>
        <v>V</v>
      </c>
      <c r="N14" s="160" t="str">
        <f>VLOOKUP(A14,'BASE TRABAJO'!$A$1:$U$872,14,FALSE)</f>
        <v>Valparaíso</v>
      </c>
      <c r="O14" s="160" t="str">
        <f>VLOOKUP(A14,'BASE TRABAJO'!$A$1:$U$872,15,FALSE)</f>
        <v>(32) 2156900</v>
      </c>
      <c r="P14" s="160" t="str">
        <f>VLOOKUP(A14,'BASE TRABAJO'!$A$1:$U$872,16,FALSE)</f>
        <v xml:space="preserve">acjvalpo@gmail.com
</v>
      </c>
      <c r="Q14" s="160">
        <f>VLOOKUP(A14,'BASE TRABAJO'!$A$1:$U$872,17,FALSE)</f>
        <v>0</v>
      </c>
      <c r="R14" s="160">
        <f>VLOOKUP(A14,'BASE TRABAJO'!$A$1:$U$872,18,FALSE)</f>
        <v>93401</v>
      </c>
      <c r="S14" s="160" t="str">
        <f>VLOOKUP(A14,'BASE TRABAJO'!$A$1:$U$872,19,FALSE)</f>
        <v xml:space="preserve">Certificado de Antecedentes Financieros, correspondientes al año 2018, aprobados por el Subdepartamento de Supervisión Financiera Nacional.                                                                                                                                                                                                                                                                                                                                                                                                                                                                                                                                                                                                                                                                                                                                                                                                                                                                                                                                                                                                                                                                                      
</v>
      </c>
      <c r="T14" s="161">
        <f>VLOOKUP(A14,'BASE TRABAJO'!$A$1:$U$872,20,FALSE)</f>
        <v>37970</v>
      </c>
      <c r="U14" s="160">
        <v>250</v>
      </c>
      <c r="V14" s="162">
        <v>11001193</v>
      </c>
      <c r="W14" s="162">
        <v>121189566</v>
      </c>
      <c r="X14" s="161">
        <v>44135</v>
      </c>
      <c r="Y14" s="160" t="s">
        <v>3112</v>
      </c>
      <c r="Z14" s="160" t="s">
        <v>3113</v>
      </c>
      <c r="AA14" s="160" t="s">
        <v>3120</v>
      </c>
      <c r="AB14" s="160"/>
    </row>
    <row r="15" spans="1:28" x14ac:dyDescent="0.2">
      <c r="A15" s="163">
        <v>250</v>
      </c>
      <c r="B15" s="160" t="str">
        <f>VLOOKUP(A15,'BASE TRABAJO'!$A$1:$U$872,2,TRUE)</f>
        <v>Asociación Cristiana de Jóvenes de Valparaíso</v>
      </c>
      <c r="C15" s="160">
        <f>VLOOKUP(A15,'BASE TRABAJO'!$A$1:$U$872,3,FALSE)</f>
        <v>818329008</v>
      </c>
      <c r="D15" s="160" t="str">
        <f>VLOOKUP(A15,'BASE TRABAJO'!$A$1:$U$872,4,FALSE)</f>
        <v>Corporación de Derecho Privado.</v>
      </c>
      <c r="E15" s="160" t="str">
        <f>VLOOKUP(A15,'BASE TRABAJO'!$A$1:$U$872,5,FALSE)</f>
        <v xml:space="preserve">Otorgado por Decreto Supremo Nº 17755, de fecha 18 de octubre de 1915, por el Ministerio de Justicia.  </v>
      </c>
      <c r="F15" s="160" t="str">
        <f>VLOOKUP(A15,'BASE TRABAJO'!$A$1:$U$872,6,FALSE)</f>
        <v>Certificado de vigencia de persona jurídica sin fines de lucro, folio N° 500266704747, emitido por el Servicio de Registro Civil e Identificación, con fecha 18 de octubre de 2019.</v>
      </c>
      <c r="G15" s="160" t="str">
        <f>VLOOKUP(A15,'BASE TRABAJO'!$A$1:$U$872,7,FALSE)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60" t="str">
        <f>VLOOKUP(A15,'BASE TRABAJO'!$A$1:$U$872,8,FALSE)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60" t="str">
        <f>VLOOKUP(A15,'BASE TRABAJO'!$A$1:$U$872,9,FALSE)</f>
        <v xml:space="preserve">Los directores duran tres años en sus cargos, pudiendo ser reelegidos por una sola vez y se renuevan anualmente por terceras partes.
</v>
      </c>
      <c r="J15" s="160" t="str">
        <f>VLOOKUP(A15,'BASE TRABAJO'!$A$1:$U$872,10,FALSE)</f>
        <v>11.04.2019</v>
      </c>
      <c r="K15" s="160" t="str">
        <f>VLOOKUP(A15,'BASE TRABAJO'!$A$1:$U$872,11,FALSE)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60" t="str">
        <f>VLOOKUP(A15,'BASE TRABAJO'!$A$1:$U$872,12,FALSE)</f>
        <v xml:space="preserve">Blanco Nº1117, Valparaíso.Blanco N° 1117, Valparaíso, Región de Valparaíso. 
</v>
      </c>
      <c r="M15" s="160" t="str">
        <f>VLOOKUP(A15,'BASE TRABAJO'!$A$1:$U$872,13,FALSE)</f>
        <v>V</v>
      </c>
      <c r="N15" s="160" t="str">
        <f>VLOOKUP(A15,'BASE TRABAJO'!$A$1:$U$872,14,FALSE)</f>
        <v>Valparaíso</v>
      </c>
      <c r="O15" s="160" t="str">
        <f>VLOOKUP(A15,'BASE TRABAJO'!$A$1:$U$872,15,FALSE)</f>
        <v>(32) 2156900</v>
      </c>
      <c r="P15" s="160" t="str">
        <f>VLOOKUP(A15,'BASE TRABAJO'!$A$1:$U$872,16,FALSE)</f>
        <v xml:space="preserve">acjvalpo@gmail.com
</v>
      </c>
      <c r="Q15" s="160">
        <f>VLOOKUP(A15,'BASE TRABAJO'!$A$1:$U$872,17,FALSE)</f>
        <v>0</v>
      </c>
      <c r="R15" s="160">
        <f>VLOOKUP(A15,'BASE TRABAJO'!$A$1:$U$872,18,FALSE)</f>
        <v>93401</v>
      </c>
      <c r="S15" s="160" t="str">
        <f>VLOOKUP(A15,'BASE TRABAJO'!$A$1:$U$872,19,FALSE)</f>
        <v xml:space="preserve">Certificado de Antecedentes Financieros, correspondientes al año 2018, aprobados por el Subdepartamento de Supervisión Financiera Nacional.                                                                                                                                                                                                                                                                                                                                                                                                                                                                                                                                                                                                                                                                                                                                                                                                                                                                                                                                                                                                                                                                                      
</v>
      </c>
      <c r="T15" s="161">
        <f>VLOOKUP(A15,'BASE TRABAJO'!$A$1:$U$872,20,FALSE)</f>
        <v>37970</v>
      </c>
      <c r="U15" s="160">
        <v>250</v>
      </c>
      <c r="V15" s="162">
        <v>75817134</v>
      </c>
      <c r="W15" s="162">
        <v>777497504</v>
      </c>
      <c r="X15" s="161">
        <v>44135</v>
      </c>
      <c r="Y15" s="160" t="s">
        <v>3112</v>
      </c>
      <c r="Z15" s="160" t="s">
        <v>3113</v>
      </c>
      <c r="AA15" s="160" t="s">
        <v>3121</v>
      </c>
      <c r="AB15" s="160"/>
    </row>
    <row r="16" spans="1:28" x14ac:dyDescent="0.2">
      <c r="A16" s="163">
        <v>250</v>
      </c>
      <c r="B16" s="160" t="str">
        <f>VLOOKUP(A16,'BASE TRABAJO'!$A$1:$U$872,2,TRUE)</f>
        <v>Asociación Cristiana de Jóvenes de Valparaíso</v>
      </c>
      <c r="C16" s="160">
        <f>VLOOKUP(A16,'BASE TRABAJO'!$A$1:$U$872,3,FALSE)</f>
        <v>818329008</v>
      </c>
      <c r="D16" s="160" t="str">
        <f>VLOOKUP(A16,'BASE TRABAJO'!$A$1:$U$872,4,FALSE)</f>
        <v>Corporación de Derecho Privado.</v>
      </c>
      <c r="E16" s="160" t="str">
        <f>VLOOKUP(A16,'BASE TRABAJO'!$A$1:$U$872,5,FALSE)</f>
        <v xml:space="preserve">Otorgado por Decreto Supremo Nº 17755, de fecha 18 de octubre de 1915, por el Ministerio de Justicia.  </v>
      </c>
      <c r="F16" s="160" t="str">
        <f>VLOOKUP(A16,'BASE TRABAJO'!$A$1:$U$872,6,FALSE)</f>
        <v>Certificado de vigencia de persona jurídica sin fines de lucro, folio N° 500266704747, emitido por el Servicio de Registro Civil e Identificación, con fecha 18 de octubre de 2019.</v>
      </c>
      <c r="G16" s="160" t="str">
        <f>VLOOKUP(A16,'BASE TRABAJO'!$A$1:$U$872,7,FALSE)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60" t="str">
        <f>VLOOKUP(A16,'BASE TRABAJO'!$A$1:$U$872,8,FALSE)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60" t="str">
        <f>VLOOKUP(A16,'BASE TRABAJO'!$A$1:$U$872,9,FALSE)</f>
        <v xml:space="preserve">Los directores duran tres años en sus cargos, pudiendo ser reelegidos por una sola vez y se renuevan anualmente por terceras partes.
</v>
      </c>
      <c r="J16" s="160" t="str">
        <f>VLOOKUP(A16,'BASE TRABAJO'!$A$1:$U$872,10,FALSE)</f>
        <v>11.04.2019</v>
      </c>
      <c r="K16" s="160" t="str">
        <f>VLOOKUP(A16,'BASE TRABAJO'!$A$1:$U$872,11,FALSE)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60" t="str">
        <f>VLOOKUP(A16,'BASE TRABAJO'!$A$1:$U$872,12,FALSE)</f>
        <v xml:space="preserve">Blanco Nº1117, Valparaíso.Blanco N° 1117, Valparaíso, Región de Valparaíso. 
</v>
      </c>
      <c r="M16" s="160" t="str">
        <f>VLOOKUP(A16,'BASE TRABAJO'!$A$1:$U$872,13,FALSE)</f>
        <v>V</v>
      </c>
      <c r="N16" s="160" t="str">
        <f>VLOOKUP(A16,'BASE TRABAJO'!$A$1:$U$872,14,FALSE)</f>
        <v>Valparaíso</v>
      </c>
      <c r="O16" s="160" t="str">
        <f>VLOOKUP(A16,'BASE TRABAJO'!$A$1:$U$872,15,FALSE)</f>
        <v>(32) 2156900</v>
      </c>
      <c r="P16" s="160" t="str">
        <f>VLOOKUP(A16,'BASE TRABAJO'!$A$1:$U$872,16,FALSE)</f>
        <v xml:space="preserve">acjvalpo@gmail.com
</v>
      </c>
      <c r="Q16" s="160">
        <f>VLOOKUP(A16,'BASE TRABAJO'!$A$1:$U$872,17,FALSE)</f>
        <v>0</v>
      </c>
      <c r="R16" s="160">
        <f>VLOOKUP(A16,'BASE TRABAJO'!$A$1:$U$872,18,FALSE)</f>
        <v>93401</v>
      </c>
      <c r="S16" s="160" t="str">
        <f>VLOOKUP(A16,'BASE TRABAJO'!$A$1:$U$872,19,FALSE)</f>
        <v xml:space="preserve">Certificado de Antecedentes Financieros, correspondientes al año 2018, aprobados por el Subdepartamento de Supervisión Financiera Nacional.                                                                                                                                                                                                                                                                                                                                                                                                                                                                                                                                                                                                                                                                                                                                                                                                                                                                                                                                                                                                                                                                                      
</v>
      </c>
      <c r="T16" s="161">
        <f>VLOOKUP(A16,'BASE TRABAJO'!$A$1:$U$872,20,FALSE)</f>
        <v>37970</v>
      </c>
      <c r="U16" s="160">
        <v>250</v>
      </c>
      <c r="V16" s="162">
        <v>49317714</v>
      </c>
      <c r="W16" s="162">
        <v>495471934</v>
      </c>
      <c r="X16" s="161">
        <v>44135</v>
      </c>
      <c r="Y16" s="160" t="s">
        <v>3112</v>
      </c>
      <c r="Z16" s="160" t="s">
        <v>3113</v>
      </c>
      <c r="AA16" s="160" t="s">
        <v>3122</v>
      </c>
      <c r="AB16" s="160"/>
    </row>
    <row r="17" spans="1:28" x14ac:dyDescent="0.2">
      <c r="A17" s="163">
        <v>400</v>
      </c>
      <c r="B17" s="160" t="str">
        <f>VLOOKUP(A17,'BASE TRABAJO'!$A$1:$U$872,2,TRUE)</f>
        <v>Asociación Hogar de Niños Arturo Prat</v>
      </c>
      <c r="C17" s="160">
        <f>VLOOKUP(A17,'BASE TRABAJO'!$A$1:$U$872,3,FALSE)</f>
        <v>700134407</v>
      </c>
      <c r="D17" s="160" t="str">
        <f>VLOOKUP(A17,'BASE TRABAJO'!$A$1:$U$872,4,FALSE)</f>
        <v>Corporación de Derecho Privado.</v>
      </c>
      <c r="E17" s="160" t="str">
        <f>VLOOKUP(A17,'BASE TRABAJO'!$A$1:$U$872,5,FALSE)</f>
        <v xml:space="preserve">Otorgado por Decreto Supremo Nº1033, de fecha 22 de agosto de 1922, por el Ministerio de Justicia.  </v>
      </c>
      <c r="F17" s="160" t="str">
        <f>VLOOKUP(A17,'BASE TRABAJO'!$A$1:$U$872,6,FALSE)</f>
        <v>Certificado de Vigencia de Persona Jurídica sin Fines de Lucro Folio N° 500237858010, de fecha 8 de julio de 2019, emitido por el Servicio de Registro Civil e Identificación.</v>
      </c>
      <c r="G17" s="160" t="str">
        <f>VLOOKUP(A17,'BASE TRABAJO'!$A$1:$U$872,7,FALSE)</f>
        <v>Mantener, sostener o colaborar en el funcionamiento de internados para niños.</v>
      </c>
      <c r="H17" s="160" t="str">
        <f>VLOOKUP(A17,'BASE TRABAJO'!$A$1:$U$872,8,FALSE)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60" t="str">
        <f>VLOOKUP(A17,'BASE TRABAJO'!$A$1:$U$872,9,FALSE)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60" t="str">
        <f>VLOOKUP(A17,'BASE TRABAJO'!$A$1:$U$872,10,FALSE)</f>
        <v>Del 23 de abril de 2019 al 23 de abril de 2020</v>
      </c>
      <c r="K17" s="160" t="str">
        <f>VLOOKUP(A17,'BASE TRABAJO'!$A$1:$U$872,11,FALSE)</f>
        <v xml:space="preserve">Carlos Alberto Ruiz Artigas, 
Mandato general otorgado a don Oscar Manzano Soko, 
El mandatario Oscar Manzano Soko, podrá delegar su  mandato con las mismas facultades a don Victor González Risopatrón. 
</v>
      </c>
      <c r="L17" s="160" t="str">
        <f>VLOOKUP(A17,'BASE TRABAJO'!$A$1:$U$872,12,FALSE)</f>
        <v xml:space="preserve">Blanco Nº1623, oficina Nº403, Valparaíso.
</v>
      </c>
      <c r="M17" s="160" t="str">
        <f>VLOOKUP(A17,'BASE TRABAJO'!$A$1:$U$872,13,FALSE)</f>
        <v>V</v>
      </c>
      <c r="N17" s="160" t="str">
        <f>VLOOKUP(A17,'BASE TRABAJO'!$A$1:$U$872,14,FALSE)</f>
        <v>Valparaíso</v>
      </c>
      <c r="O17" s="160" t="str">
        <f>VLOOKUP(A17,'BASE TRABAJO'!$A$1:$U$872,15,FALSE)</f>
        <v>32- 2541480</v>
      </c>
      <c r="P17" s="160" t="str">
        <f>VLOOKUP(A17,'BASE TRABAJO'!$A$1:$U$872,16,FALSE)</f>
        <v xml:space="preserve">asistentegerencia@haprat.cl </v>
      </c>
      <c r="Q17" s="160">
        <f>VLOOKUP(A17,'BASE TRABAJO'!$A$1:$U$872,17,FALSE)</f>
        <v>0</v>
      </c>
      <c r="R17" s="160">
        <f>VLOOKUP(A17,'BASE TRABAJO'!$A$1:$U$872,18,FALSE)</f>
        <v>93401</v>
      </c>
      <c r="S17" s="160" t="str">
        <f>VLOOKUP(A17,'BASE TRABAJO'!$A$1:$U$872,19,FALSE)</f>
        <v>Certificado de Antecedentes Financieros correspondiente al año 2019, aprobados por el Subdepartamento de Supervisión Financiera Nacional.</v>
      </c>
      <c r="T17" s="161">
        <f>VLOOKUP(A17,'BASE TRABAJO'!$A$1:$U$872,20,FALSE)</f>
        <v>37970</v>
      </c>
      <c r="U17" s="160">
        <v>400</v>
      </c>
      <c r="V17" s="162">
        <v>26557086</v>
      </c>
      <c r="W17" s="162">
        <v>349205448</v>
      </c>
      <c r="X17" s="161">
        <v>44135</v>
      </c>
      <c r="Y17" s="160" t="s">
        <v>3112</v>
      </c>
      <c r="Z17" s="160" t="s">
        <v>3113</v>
      </c>
      <c r="AA17" s="160" t="s">
        <v>3121</v>
      </c>
      <c r="AB17" s="160"/>
    </row>
    <row r="18" spans="1:28" x14ac:dyDescent="0.2">
      <c r="A18" s="163">
        <v>1000</v>
      </c>
      <c r="B18" s="160" t="str">
        <f>VLOOKUP(A18,'BASE TRABAJO'!$A$1:$U$872,2,TRUE)</f>
        <v>Congregación Hermanas Maestras de la  Santa Cruz</v>
      </c>
      <c r="C18" s="160">
        <f>VLOOKUP(A18,'BASE TRABAJO'!$A$1:$U$872,3,FALSE)</f>
        <v>703168000</v>
      </c>
      <c r="D18" s="160" t="str">
        <f>VLOOKUP(A18,'BASE TRABAJO'!$A$1:$U$872,4,FALSE)</f>
        <v>Organización Religiosa</v>
      </c>
      <c r="E18" s="160" t="str">
        <f>VLOOKUP(A18,'BASE TRABAJO'!$A$1:$U$872,5,FALSE)</f>
        <v>Decreto Supremo Nº 645, de fecha 14 de agosto de 1909, del Ministerio de Justicia</v>
      </c>
      <c r="F18" s="160" t="str">
        <f>VLOOKUP(A18,'BASE TRABAJO'!$A$1:$U$872,6,FALSE)</f>
        <v>Indefinida. Consta en certificado S/N, de fecha 11 de octubre de 2011, del Secretario Canciller del Obispado de Temuco, don marcos Uribe Gutiérrez.</v>
      </c>
      <c r="G18" s="160" t="str">
        <f>VLOOKUP(A18,'BASE TRABAJO'!$A$1:$U$872,7,FALSE)</f>
        <v>Actividades Religiosas.</v>
      </c>
      <c r="H18" s="160" t="str">
        <f>VLOOKUP(A18,'BASE TRABAJO'!$A$1:$U$872,8,FALSE)</f>
        <v>no tiene</v>
      </c>
      <c r="I18" s="160" t="str">
        <f>VLOOKUP(A18,'BASE TRABAJO'!$A$1:$U$872,9,FALSE)</f>
        <v>No tiene</v>
      </c>
      <c r="J18" s="160" t="str">
        <f>VLOOKUP(A18,'BASE TRABAJO'!$A$1:$U$872,10,FALSE)</f>
        <v>No tiene</v>
      </c>
      <c r="K18" s="160" t="str">
        <f>VLOOKUP(A18,'BASE TRABAJO'!$A$1:$U$872,11,FALSE)</f>
        <v xml:space="preserve">Hna. Rosa Rico Mendoza, RUN N° 14.615.041-1 
Superiora Provincial de la Provincia Latinoamericana
</v>
      </c>
      <c r="L18" s="160" t="str">
        <f>VLOOKUP(A18,'BASE TRABAJO'!$A$1:$U$872,12,FALSE)</f>
        <v xml:space="preserve">Ignacio Carrera Pinto N° 1050, Población Los Trigales, Temuco, Región de La Araucanía.
</v>
      </c>
      <c r="M18" s="160" t="str">
        <f>VLOOKUP(A18,'BASE TRABAJO'!$A$1:$U$872,13,FALSE)</f>
        <v>IX</v>
      </c>
      <c r="N18" s="160" t="str">
        <f>VLOOKUP(A18,'BASE TRABAJO'!$A$1:$U$872,14,FALSE)</f>
        <v>temuco</v>
      </c>
      <c r="O18" s="160" t="str">
        <f>VLOOKUP(A18,'BASE TRABAJO'!$A$1:$U$872,15,FALSE)</f>
        <v xml:space="preserve">Fono (45) 2861400
Cel 99317337
</v>
      </c>
      <c r="P18" s="160" t="str">
        <f>VLOOKUP(A18,'BASE TRABAJO'!$A$1:$U$872,16,FALSE)</f>
        <v xml:space="preserve">rosarico56@hotmail.com      hogarwidmer@yahoo.es </v>
      </c>
      <c r="Q18" s="160">
        <f>VLOOKUP(A18,'BASE TRABAJO'!$A$1:$U$872,17,FALSE)</f>
        <v>0</v>
      </c>
      <c r="R18" s="160">
        <f>VLOOKUP(A18,'BASE TRABAJO'!$A$1:$U$872,18,FALSE)</f>
        <v>93910</v>
      </c>
      <c r="S18" s="160" t="str">
        <f>VLOOKUP(A18,'BASE TRABAJO'!$A$1:$U$872,19,FALSE)</f>
        <v>Se acompaña Certificado de Antecedentes Financieros, correspondientes al año 2018, aprobados por el Subdepartamento de Supervisión Financiera Nacional</v>
      </c>
      <c r="T18" s="161">
        <f>VLOOKUP(A18,'BASE TRABAJO'!$A$1:$U$872,20,FALSE)</f>
        <v>37970</v>
      </c>
      <c r="U18" s="160">
        <v>1000</v>
      </c>
      <c r="V18" s="162">
        <v>-10608</v>
      </c>
      <c r="W18" s="162">
        <v>176374256</v>
      </c>
      <c r="X18" s="161">
        <v>44135</v>
      </c>
      <c r="Y18" s="160" t="s">
        <v>3112</v>
      </c>
      <c r="Z18" s="160" t="s">
        <v>3113</v>
      </c>
      <c r="AA18" s="160" t="s">
        <v>3123</v>
      </c>
      <c r="AB18" s="160"/>
    </row>
    <row r="19" spans="1:28" x14ac:dyDescent="0.2">
      <c r="A19" s="163">
        <v>1050</v>
      </c>
      <c r="B19" s="160" t="str">
        <f>VLOOKUP(A19,'BASE TRABAJO'!$A$1:$U$872,2,TRUE)</f>
        <v xml:space="preserve">Congregación del Buen Pastor </v>
      </c>
      <c r="C19" s="160">
        <f>VLOOKUP(A19,'BASE TRABAJO'!$A$1:$U$872,3,FALSE)</f>
        <v>700006700</v>
      </c>
      <c r="D19" s="160" t="str">
        <f>VLOOKUP(A19,'BASE TRABAJO'!$A$1:$U$872,4,FALSE)</f>
        <v>Organización Religiosa</v>
      </c>
      <c r="E19" s="160" t="str">
        <f>VLOOKUP(A19,'BASE TRABAJO'!$A$1:$U$872,5,FALSE)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60" t="str">
        <f>VLOOKUP(A19,'BASE TRABAJO'!$A$1:$U$872,6,FALSE)</f>
        <v>Indefinida.</v>
      </c>
      <c r="G19" s="160" t="str">
        <f>VLOOKUP(A19,'BASE TRABAJO'!$A$1:$U$872,7,FALSE)</f>
        <v>Actividades Religiosas.</v>
      </c>
      <c r="H19" s="160" t="str">
        <f>VLOOKUP(A19,'BASE TRABAJO'!$A$1:$U$872,8,FALSE)</f>
        <v>no tiene</v>
      </c>
      <c r="I19" s="160">
        <f>VLOOKUP(A19,'BASE TRABAJO'!$A$1:$U$872,9,FALSE)</f>
        <v>0</v>
      </c>
      <c r="J19" s="160">
        <f>VLOOKUP(A19,'BASE TRABAJO'!$A$1:$U$872,10,FALSE)</f>
        <v>0</v>
      </c>
      <c r="K19" s="160" t="str">
        <f>VLOOKUP(A19,'BASE TRABAJO'!$A$1:$U$872,11,FALSE)</f>
        <v>Hna. Adela del Carmen Reyes Bravo</v>
      </c>
      <c r="L19" s="160" t="str">
        <f>VLOOKUP(A19,'BASE TRABAJO'!$A$1:$U$872,12,FALSE)</f>
        <v xml:space="preserve">Mac – Iver Nº702, Santiago. 
</v>
      </c>
      <c r="M19" s="160" t="str">
        <f>VLOOKUP(A19,'BASE TRABAJO'!$A$1:$U$872,13,FALSE)</f>
        <v>XIII</v>
      </c>
      <c r="N19" s="160" t="str">
        <f>VLOOKUP(A19,'BASE TRABAJO'!$A$1:$U$872,14,FALSE)</f>
        <v>SANTIAGO</v>
      </c>
      <c r="O19" s="160" t="str">
        <f>VLOOKUP(A19,'BASE TRABAJO'!$A$1:$U$872,15,FALSE)</f>
        <v>Fono 6325682, fax 6385213.</v>
      </c>
      <c r="P19" s="160" t="str">
        <f>VLOOKUP(A19,'BASE TRABAJO'!$A$1:$U$872,16,FALSE)</f>
        <v>Mail: adelarey@gmail.com</v>
      </c>
      <c r="Q19" s="160" t="str">
        <f>VLOOKUP(A19,'BASE TRABAJO'!$A$1:$U$872,17,FALSE)</f>
        <v xml:space="preserve">Casilla 51.918 </v>
      </c>
      <c r="R19" s="160" t="str">
        <f>VLOOKUP(A19,'BASE TRABAJO'!$A$1:$U$872,18,FALSE)</f>
        <v>93910: Organizaciones  Religiosas.</v>
      </c>
      <c r="S19" s="160" t="str">
        <f>VLOOKUP(A19,'BASE TRABAJO'!$A$1:$U$872,19,FALSE)</f>
        <v>Se remite Certificado de Antecedentes Financieros correspondientes al año 2019, aprobados por el al Subdepartamento de Supervisión Financiera Nacional</v>
      </c>
      <c r="T19" s="161">
        <f>VLOOKUP(A19,'BASE TRABAJO'!$A$1:$U$872,20,FALSE)</f>
        <v>37970</v>
      </c>
      <c r="U19" s="160">
        <v>1050</v>
      </c>
      <c r="V19" s="162">
        <v>64932882</v>
      </c>
      <c r="W19" s="162">
        <v>411809738</v>
      </c>
      <c r="X19" s="161">
        <v>44135</v>
      </c>
      <c r="Y19" s="160" t="s">
        <v>3112</v>
      </c>
      <c r="Z19" s="160" t="s">
        <v>3113</v>
      </c>
      <c r="AA19" s="160" t="s">
        <v>60</v>
      </c>
      <c r="AB19" s="160"/>
    </row>
    <row r="20" spans="1:28" x14ac:dyDescent="0.2">
      <c r="A20" s="163">
        <v>1050</v>
      </c>
      <c r="B20" s="160" t="str">
        <f>VLOOKUP(A20,'BASE TRABAJO'!$A$1:$U$872,2,TRUE)</f>
        <v xml:space="preserve">Congregación del Buen Pastor </v>
      </c>
      <c r="C20" s="160">
        <f>VLOOKUP(A20,'BASE TRABAJO'!$A$1:$U$872,3,FALSE)</f>
        <v>700006700</v>
      </c>
      <c r="D20" s="160" t="str">
        <f>VLOOKUP(A20,'BASE TRABAJO'!$A$1:$U$872,4,FALSE)</f>
        <v>Organización Religiosa</v>
      </c>
      <c r="E20" s="160" t="str">
        <f>VLOOKUP(A20,'BASE TRABAJO'!$A$1:$U$872,5,FALSE)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20" s="160" t="str">
        <f>VLOOKUP(A20,'BASE TRABAJO'!$A$1:$U$872,6,FALSE)</f>
        <v>Indefinida.</v>
      </c>
      <c r="G20" s="160" t="str">
        <f>VLOOKUP(A20,'BASE TRABAJO'!$A$1:$U$872,7,FALSE)</f>
        <v>Actividades Religiosas.</v>
      </c>
      <c r="H20" s="160" t="str">
        <f>VLOOKUP(A20,'BASE TRABAJO'!$A$1:$U$872,8,FALSE)</f>
        <v>no tiene</v>
      </c>
      <c r="I20" s="160">
        <f>VLOOKUP(A20,'BASE TRABAJO'!$A$1:$U$872,9,FALSE)</f>
        <v>0</v>
      </c>
      <c r="J20" s="160">
        <f>VLOOKUP(A20,'BASE TRABAJO'!$A$1:$U$872,10,FALSE)</f>
        <v>0</v>
      </c>
      <c r="K20" s="160" t="str">
        <f>VLOOKUP(A20,'BASE TRABAJO'!$A$1:$U$872,11,FALSE)</f>
        <v>Hna. Adela del Carmen Reyes Bravo</v>
      </c>
      <c r="L20" s="160" t="str">
        <f>VLOOKUP(A20,'BASE TRABAJO'!$A$1:$U$872,12,FALSE)</f>
        <v xml:space="preserve">Mac – Iver Nº702, Santiago. 
</v>
      </c>
      <c r="M20" s="160" t="str">
        <f>VLOOKUP(A20,'BASE TRABAJO'!$A$1:$U$872,13,FALSE)</f>
        <v>XIII</v>
      </c>
      <c r="N20" s="160" t="str">
        <f>VLOOKUP(A20,'BASE TRABAJO'!$A$1:$U$872,14,FALSE)</f>
        <v>SANTIAGO</v>
      </c>
      <c r="O20" s="160" t="str">
        <f>VLOOKUP(A20,'BASE TRABAJO'!$A$1:$U$872,15,FALSE)</f>
        <v>Fono 6325682, fax 6385213.</v>
      </c>
      <c r="P20" s="160" t="str">
        <f>VLOOKUP(A20,'BASE TRABAJO'!$A$1:$U$872,16,FALSE)</f>
        <v>Mail: adelarey@gmail.com</v>
      </c>
      <c r="Q20" s="160" t="str">
        <f>VLOOKUP(A20,'BASE TRABAJO'!$A$1:$U$872,17,FALSE)</f>
        <v xml:space="preserve">Casilla 51.918 </v>
      </c>
      <c r="R20" s="160" t="str">
        <f>VLOOKUP(A20,'BASE TRABAJO'!$A$1:$U$872,18,FALSE)</f>
        <v>93910: Organizaciones  Religiosas.</v>
      </c>
      <c r="S20" s="160" t="str">
        <f>VLOOKUP(A20,'BASE TRABAJO'!$A$1:$U$872,19,FALSE)</f>
        <v>Se remite Certificado de Antecedentes Financieros correspondientes al año 2019, aprobados por el al Subdepartamento de Supervisión Financiera Nacional</v>
      </c>
      <c r="T20" s="161">
        <f>VLOOKUP(A20,'BASE TRABAJO'!$A$1:$U$872,20,FALSE)</f>
        <v>37970</v>
      </c>
      <c r="U20" s="160">
        <v>1050</v>
      </c>
      <c r="V20" s="162">
        <v>15568200</v>
      </c>
      <c r="W20" s="162">
        <v>219367284</v>
      </c>
      <c r="X20" s="161">
        <v>44135</v>
      </c>
      <c r="Y20" s="160" t="s">
        <v>3112</v>
      </c>
      <c r="Z20" s="160" t="s">
        <v>3113</v>
      </c>
      <c r="AA20" s="160" t="s">
        <v>3124</v>
      </c>
      <c r="AB20" s="160"/>
    </row>
    <row r="21" spans="1:28" x14ac:dyDescent="0.2">
      <c r="A21" s="163">
        <v>1150</v>
      </c>
      <c r="B21" s="160" t="str">
        <f>VLOOKUP(A21,'BASE TRABAJO'!$A$1:$U$872,2,TRUE)</f>
        <v xml:space="preserve">
Congregación Hermanas Franciscanas Misioneras de Jesús
</v>
      </c>
      <c r="C21" s="160">
        <f>VLOOKUP(A21,'BASE TRABAJO'!$A$1:$U$872,3,FALSE)</f>
        <v>706724001</v>
      </c>
      <c r="D21" s="160" t="str">
        <f>VLOOKUP(A21,'BASE TRABAJO'!$A$1:$U$872,4,FALSE)</f>
        <v>Organización Religiosa.</v>
      </c>
      <c r="E21" s="160" t="str">
        <f>VLOOKUP(A21,'BASE TRABAJO'!$A$1:$U$872,5,FALSE)</f>
        <v>Decreto Eclesiástico de la Arquidiócesis de la Serena  de 25 de noviembre de 2003.</v>
      </c>
      <c r="F21" s="160" t="str">
        <f>VLOOKUP(A21,'BASE TRABAJO'!$A$1:$U$872,6,FALSE)</f>
        <v>Indefinida.</v>
      </c>
      <c r="G21" s="160" t="str">
        <f>VLOOKUP(A21,'BASE TRABAJO'!$A$1:$U$872,7,FALSE)</f>
        <v>Actividades Religiosas.</v>
      </c>
      <c r="H21" s="160" t="str">
        <f>VLOOKUP(A21,'BASE TRABAJO'!$A$1:$U$872,8,FALSE)</f>
        <v>no tiene</v>
      </c>
      <c r="I21" s="160">
        <f>VLOOKUP(A21,'BASE TRABAJO'!$A$1:$U$872,9,FALSE)</f>
        <v>0</v>
      </c>
      <c r="J21" s="160">
        <f>VLOOKUP(A21,'BASE TRABAJO'!$A$1:$U$872,10,FALSE)</f>
        <v>0</v>
      </c>
      <c r="K21" s="160" t="str">
        <f>VLOOKUP(A21,'BASE TRABAJO'!$A$1:$U$872,11,FALSE)</f>
        <v xml:space="preserve">Superiora General Hna. Verónica del Carmen Collao Aguirre, </v>
      </c>
      <c r="L21" s="160" t="str">
        <f>VLOOKUP(A21,'BASE TRABAJO'!$A$1:$U$872,12,FALSE)</f>
        <v xml:space="preserve">Domicilio: Calle Padre Hurtado Nº 911, Comuna de Coquimbo.
</v>
      </c>
      <c r="M21" s="160" t="str">
        <f>VLOOKUP(A21,'BASE TRABAJO'!$A$1:$U$872,13,FALSE)</f>
        <v>IV</v>
      </c>
      <c r="N21" s="160" t="str">
        <f>VLOOKUP(A21,'BASE TRABAJO'!$A$1:$U$872,14,FALSE)</f>
        <v>coquimbo</v>
      </c>
      <c r="O21" s="160" t="str">
        <f>VLOOKUP(A21,'BASE TRABAJO'!$A$1:$U$872,15,FALSE)</f>
        <v>Fono (51) 223268 – 313444</v>
      </c>
      <c r="P21" s="160">
        <f>VLOOKUP(A21,'BASE TRABAJO'!$A$1:$U$872,16,FALSE)</f>
        <v>0</v>
      </c>
      <c r="Q21" s="160">
        <f>VLOOKUP(A21,'BASE TRABAJO'!$A$1:$U$872,17,FALSE)</f>
        <v>0</v>
      </c>
      <c r="R21" s="160">
        <f>VLOOKUP(A21,'BASE TRABAJO'!$A$1:$U$872,18,FALSE)</f>
        <v>93910</v>
      </c>
      <c r="S21" s="160" t="str">
        <f>VLOOKUP(A21,'BASE TRABAJO'!$A$1:$U$872,19,FALSE)</f>
        <v>Se acompaña Certificado de Antecedentes Financieros correspondiente al año 2019, aporbado por el  Subdepartamento de Supervisión Financiera Nacional.</v>
      </c>
      <c r="T21" s="161">
        <f>VLOOKUP(A21,'BASE TRABAJO'!$A$1:$U$872,20,FALSE)</f>
        <v>37970</v>
      </c>
      <c r="U21" s="160">
        <v>1150</v>
      </c>
      <c r="V21" s="162">
        <v>25905089</v>
      </c>
      <c r="W21" s="162">
        <v>241094432</v>
      </c>
      <c r="X21" s="161">
        <v>44135</v>
      </c>
      <c r="Y21" s="160" t="s">
        <v>3112</v>
      </c>
      <c r="Z21" s="160" t="s">
        <v>3113</v>
      </c>
      <c r="AA21" s="160" t="s">
        <v>3125</v>
      </c>
      <c r="AB21" s="160"/>
    </row>
    <row r="22" spans="1:28" x14ac:dyDescent="0.2">
      <c r="A22" s="163">
        <v>1200</v>
      </c>
      <c r="B22" s="160" t="str">
        <f>VLOOKUP(A22,'BASE TRABAJO'!$A$1:$U$872,2,TRUE)</f>
        <v>Compañía de las Hijas de la Caridad de San Vicente de Paul</v>
      </c>
      <c r="C22" s="160">
        <f>VLOOKUP(A22,'BASE TRABAJO'!$A$1:$U$872,3,FALSE)</f>
        <v>702002001</v>
      </c>
      <c r="D22" s="160" t="str">
        <f>VLOOKUP(A22,'BASE TRABAJO'!$A$1:$U$872,4,FALSE)</f>
        <v>Organización Religiosa.</v>
      </c>
      <c r="E22" s="160" t="str">
        <f>VLOOKUP(A22,'BASE TRABAJO'!$A$1:$U$872,5,FALSE)</f>
        <v>Erigida de acuerdo al Derecho Canónico, en la Arquidiócesis de Santiago.</v>
      </c>
      <c r="F22" s="160" t="str">
        <f>VLOOKUP(A22,'BASE TRABAJO'!$A$1:$U$872,6,FALSE)</f>
        <v>Indefinida.</v>
      </c>
      <c r="G22" s="160" t="str">
        <f>VLOOKUP(A22,'BASE TRABAJO'!$A$1:$U$872,7,FALSE)</f>
        <v>Actividades Religiosas.</v>
      </c>
      <c r="H22" s="160" t="str">
        <f>VLOOKUP(A22,'BASE TRABAJO'!$A$1:$U$872,8,FALSE)</f>
        <v>no tiene</v>
      </c>
      <c r="I22" s="160">
        <f>VLOOKUP(A22,'BASE TRABAJO'!$A$1:$U$872,9,FALSE)</f>
        <v>0</v>
      </c>
      <c r="J22" s="160">
        <f>VLOOKUP(A22,'BASE TRABAJO'!$A$1:$U$872,10,FALSE)</f>
        <v>0</v>
      </c>
      <c r="K22" s="160" t="str">
        <f>VLOOKUP(A22,'BASE TRABAJO'!$A$1:$U$872,11,FALSE)</f>
        <v>Hna. Rosana Cortés Castillo, (Ecónoma Provincial)</v>
      </c>
      <c r="L22" s="160" t="str">
        <f>VLOOKUP(A22,'BASE TRABAJO'!$A$1:$U$872,12,FALSE)</f>
        <v xml:space="preserve">Venecia Nº1640 C, comuna Independencia.
</v>
      </c>
      <c r="M22" s="160" t="str">
        <f>VLOOKUP(A22,'BASE TRABAJO'!$A$1:$U$872,13,FALSE)</f>
        <v>XIII</v>
      </c>
      <c r="N22" s="160" t="str">
        <f>VLOOKUP(A22,'BASE TRABAJO'!$A$1:$U$872,14,FALSE)</f>
        <v>INDEPENDENCIA</v>
      </c>
      <c r="O22" s="160" t="str">
        <f>VLOOKUP(A22,'BASE TRABAJO'!$A$1:$U$872,15,FALSE)</f>
        <v>Teléfonos: 2-27370395 – 27376415</v>
      </c>
      <c r="P22" s="160" t="str">
        <f>VLOOKUP(A22,'BASE TRABAJO'!$A$1:$U$872,16,FALSE)</f>
        <v>Correo: enlacechile@hijasdelacaridad.net</v>
      </c>
      <c r="Q22" s="160">
        <f>VLOOKUP(A22,'BASE TRABAJO'!$A$1:$U$872,17,FALSE)</f>
        <v>0</v>
      </c>
      <c r="R22" s="160" t="str">
        <f>VLOOKUP(A22,'BASE TRABAJO'!$A$1:$U$872,18,FALSE)</f>
        <v>93910: Organizaciones Religiosas</v>
      </c>
      <c r="S22" s="160" t="str">
        <f>VLOOKUP(A22,'BASE TRABAJO'!$A$1:$U$872,19,FALSE)</f>
        <v xml:space="preserve">Certificado de antecedentes financieros correspondientes al año 2018, aprobados Subdepartamento de Supervisión Financiera Nacional </v>
      </c>
      <c r="T22" s="161">
        <f>VLOOKUP(A22,'BASE TRABAJO'!$A$1:$U$872,20,FALSE)</f>
        <v>37956</v>
      </c>
      <c r="U22" s="160">
        <v>1200</v>
      </c>
      <c r="V22" s="162">
        <v>27046010</v>
      </c>
      <c r="W22" s="162">
        <v>259396015</v>
      </c>
      <c r="X22" s="161">
        <v>44135</v>
      </c>
      <c r="Y22" s="160" t="s">
        <v>3112</v>
      </c>
      <c r="Z22" s="160" t="s">
        <v>3113</v>
      </c>
      <c r="AA22" s="160" t="s">
        <v>3126</v>
      </c>
      <c r="AB22" s="160"/>
    </row>
    <row r="23" spans="1:28" x14ac:dyDescent="0.2">
      <c r="A23" s="163">
        <v>1250</v>
      </c>
      <c r="B23" s="160" t="str">
        <f>VLOOKUP(A23,'BASE TRABAJO'!$A$1:$U$872,2,TRUE)</f>
        <v>Congregación Hijas de San José Protectoras de la Infancia</v>
      </c>
      <c r="C23" s="160">
        <f>VLOOKUP(A23,'BASE TRABAJO'!$A$1:$U$872,3,FALSE)</f>
        <v>826902000</v>
      </c>
      <c r="D23" s="160" t="str">
        <f>VLOOKUP(A23,'BASE TRABAJO'!$A$1:$U$872,4,FALSE)</f>
        <v>Organización Religiosa.</v>
      </c>
      <c r="E23" s="160" t="str">
        <f>VLOOKUP(A23,'BASE TRABAJO'!$A$1:$U$872,5,FALSE)</f>
        <v xml:space="preserve">Erigida de acuerdo al derecho Canónico, en la Arquidiócesis de Santiago.  </v>
      </c>
      <c r="F23" s="160" t="str">
        <f>VLOOKUP(A23,'BASE TRABAJO'!$A$1:$U$872,6,FALSE)</f>
        <v>Indefinida.</v>
      </c>
      <c r="G23" s="160" t="str">
        <f>VLOOKUP(A23,'BASE TRABAJO'!$A$1:$U$872,7,FALSE)</f>
        <v>Actividades Religiosas.</v>
      </c>
      <c r="H23" s="160" t="str">
        <f>VLOOKUP(A23,'BASE TRABAJO'!$A$1:$U$872,8,FALSE)</f>
        <v>no tiene</v>
      </c>
      <c r="I23" s="160">
        <f>VLOOKUP(A23,'BASE TRABAJO'!$A$1:$U$872,9,FALSE)</f>
        <v>0</v>
      </c>
      <c r="J23" s="160">
        <f>VLOOKUP(A23,'BASE TRABAJO'!$A$1:$U$872,10,FALSE)</f>
        <v>0</v>
      </c>
      <c r="K23" s="160" t="str">
        <f>VLOOKUP(A23,'BASE TRABAJO'!$A$1:$U$872,11,FALSE)</f>
        <v xml:space="preserve">Hna. Rosa Elena Bahamonde Rosas, </v>
      </c>
      <c r="L23" s="160" t="str">
        <f>VLOOKUP(A23,'BASE TRABAJO'!$A$1:$U$872,12,FALSE)</f>
        <v xml:space="preserve">Agustinas Nº2874, Santiago.
</v>
      </c>
      <c r="M23" s="160" t="str">
        <f>VLOOKUP(A23,'BASE TRABAJO'!$A$1:$U$872,13,FALSE)</f>
        <v>XIII</v>
      </c>
      <c r="N23" s="160" t="str">
        <f>VLOOKUP(A23,'BASE TRABAJO'!$A$1:$U$872,14,FALSE)</f>
        <v>santiago</v>
      </c>
      <c r="O23" s="160" t="str">
        <f>VLOOKUP(A23,'BASE TRABAJO'!$A$1:$U$872,15,FALSE)</f>
        <v>Fono 226815658/984450893</v>
      </c>
      <c r="P23" s="160" t="str">
        <f>VLOOKUP(A23,'BASE TRABAJO'!$A$1:$U$872,16,FALSE)</f>
        <v xml:space="preserve"> conghsj@gmail.com
  rosabahamonde@gmail.com</v>
      </c>
      <c r="Q23" s="160">
        <f>VLOOKUP(A23,'BASE TRABAJO'!$A$1:$U$872,17,FALSE)</f>
        <v>0</v>
      </c>
      <c r="R23" s="160">
        <f>VLOOKUP(A23,'BASE TRABAJO'!$A$1:$U$872,18,FALSE)</f>
        <v>93910</v>
      </c>
      <c r="S23" s="160" t="str">
        <f>VLOOKUP(A23,'BASE TRABAJO'!$A$1:$U$872,19,FALSE)</f>
        <v xml:space="preserve">Antecedentes Financiero correspondientes al año 2019, aprobados por el Subdepartamento de Supervisión Financiera Nacional. </v>
      </c>
      <c r="T23" s="161">
        <f>VLOOKUP(A23,'BASE TRABAJO'!$A$1:$U$872,20,FALSE)</f>
        <v>37970</v>
      </c>
      <c r="U23" s="160">
        <v>1250</v>
      </c>
      <c r="V23" s="162">
        <v>49322314</v>
      </c>
      <c r="W23" s="162">
        <v>396388971</v>
      </c>
      <c r="X23" s="161">
        <v>44135</v>
      </c>
      <c r="Y23" s="160" t="s">
        <v>3112</v>
      </c>
      <c r="Z23" s="160" t="s">
        <v>3113</v>
      </c>
      <c r="AA23" s="160" t="s">
        <v>3127</v>
      </c>
      <c r="AB23" s="160"/>
    </row>
    <row r="24" spans="1:28" x14ac:dyDescent="0.2">
      <c r="A24" s="163">
        <v>1450</v>
      </c>
      <c r="B24" s="160" t="str">
        <f>VLOOKUP(A24,'BASE TRABAJO'!$A$1:$U$872,2,TRUE)</f>
        <v xml:space="preserve">Congregación Pequeñas Hermanas Misioneras de la Caridad-Don Orione </v>
      </c>
      <c r="C24" s="160">
        <f>VLOOKUP(A24,'BASE TRABAJO'!$A$1:$U$872,3,FALSE)</f>
        <v>700813002</v>
      </c>
      <c r="D24" s="160" t="str">
        <f>VLOOKUP(A24,'BASE TRABAJO'!$A$1:$U$872,4,FALSE)</f>
        <v>Organización Religiosa.</v>
      </c>
      <c r="E24" s="160" t="str">
        <f>VLOOKUP(A24,'BASE TRABAJO'!$A$1:$U$872,5,FALSE)</f>
        <v xml:space="preserve">Erigida de acuerdo al Derecho Canónico.  </v>
      </c>
      <c r="F24" s="160" t="str">
        <f>VLOOKUP(A24,'BASE TRABAJO'!$A$1:$U$872,6,FALSE)</f>
        <v xml:space="preserve">Indefinida.Consta en el Certificado C/944/2020, emitido por doña Marcela Arriaza Morales, Notaria del Arzobispado de Santiago, con fecha 12 de agosto de 2020. </v>
      </c>
      <c r="G24" s="160" t="str">
        <f>VLOOKUP(A24,'BASE TRABAJO'!$A$1:$U$872,7,FALSE)</f>
        <v>Actividades Religiosas.</v>
      </c>
      <c r="H24" s="160" t="str">
        <f>VLOOKUP(A24,'BASE TRABAJO'!$A$1:$U$872,8,FALSE)</f>
        <v>no tiene</v>
      </c>
      <c r="I24" s="160">
        <f>VLOOKUP(A24,'BASE TRABAJO'!$A$1:$U$872,9,FALSE)</f>
        <v>0</v>
      </c>
      <c r="J24" s="160">
        <f>VLOOKUP(A24,'BASE TRABAJO'!$A$1:$U$872,10,FALSE)</f>
        <v>0</v>
      </c>
      <c r="K24" s="160" t="str">
        <f>VLOOKUP(A24,'BASE TRABAJO'!$A$1:$U$872,11,FALSE)</f>
        <v>Hna. Mónica Izquierdo Yáñez        Mónica Izquierdo Yáñez (Representante legal del “Hogar Casa de Caridad Don Orione).</v>
      </c>
      <c r="L24" s="160" t="str">
        <f>VLOOKUP(A24,'BASE TRABAJO'!$A$1:$U$872,12,FALSE)</f>
        <v xml:space="preserve">El Almendro Nº533, comuna de Cerrillos. 
</v>
      </c>
      <c r="M24" s="160" t="str">
        <f>VLOOKUP(A24,'BASE TRABAJO'!$A$1:$U$872,13,FALSE)</f>
        <v>XIII</v>
      </c>
      <c r="N24" s="160" t="str">
        <f>VLOOKUP(A24,'BASE TRABAJO'!$A$1:$U$872,14,FALSE)</f>
        <v>cerrillos</v>
      </c>
      <c r="O24" s="160" t="str">
        <f>VLOOKUP(A24,'BASE TRABAJO'!$A$1:$U$872,15,FALSE)</f>
        <v>Fono 5571330.</v>
      </c>
      <c r="P24" s="160">
        <f>VLOOKUP(A24,'BASE TRABAJO'!$A$1:$U$872,16,FALSE)</f>
        <v>0</v>
      </c>
      <c r="Q24" s="160">
        <f>VLOOKUP(A24,'BASE TRABAJO'!$A$1:$U$872,17,FALSE)</f>
        <v>0</v>
      </c>
      <c r="R24" s="160" t="str">
        <f>VLOOKUP(A24,'BASE TRABAJO'!$A$1:$U$872,18,FALSE)</f>
        <v>93910: Organizaciones Religiosas</v>
      </c>
      <c r="S24" s="160" t="str">
        <f>VLOOKUP(A24,'BASE TRABAJO'!$A$1:$U$872,19,FALSE)</f>
        <v>Se acompaña Certificado de Antecedentes Financieros correspondiente al año 2018, aprobado por el Subdepartamento de Supervisión Financiera Nacional.</v>
      </c>
      <c r="T24" s="161">
        <f>VLOOKUP(A24,'BASE TRABAJO'!$A$1:$U$872,20,FALSE)</f>
        <v>37970</v>
      </c>
      <c r="U24" s="160">
        <v>1450</v>
      </c>
      <c r="V24" s="162">
        <v>0</v>
      </c>
      <c r="W24" s="162">
        <v>163614921</v>
      </c>
      <c r="X24" s="161">
        <v>44135</v>
      </c>
      <c r="Y24" s="160" t="s">
        <v>3112</v>
      </c>
      <c r="Z24" s="160" t="s">
        <v>3113</v>
      </c>
      <c r="AA24" s="160" t="s">
        <v>3128</v>
      </c>
      <c r="AB24" s="160"/>
    </row>
    <row r="25" spans="1:28" x14ac:dyDescent="0.2">
      <c r="A25" s="163">
        <v>1500</v>
      </c>
      <c r="B25" s="160" t="str">
        <f>VLOOKUP(A25,'BASE TRABAJO'!$A$1:$U$872,2,TRUE)</f>
        <v>Congregación Pequeña Obra de la Divina Providencia</v>
      </c>
      <c r="C25" s="160">
        <f>VLOOKUP(A25,'BASE TRABAJO'!$A$1:$U$872,3,FALSE)</f>
        <v>821567009</v>
      </c>
      <c r="D25" s="160" t="str">
        <f>VLOOKUP(A25,'BASE TRABAJO'!$A$1:$U$872,4,FALSE)</f>
        <v>Organización Religiosa</v>
      </c>
      <c r="E25" s="160" t="str">
        <f>VLOOKUP(A25,'BASE TRABAJO'!$A$1:$U$872,5,FALSE)</f>
        <v>Erigida de acuerdo al Derecho Canónico, en la Arquidiócesis de Santiago.</v>
      </c>
      <c r="F25" s="160" t="str">
        <f>VLOOKUP(A25,'BASE TRABAJO'!$A$1:$U$872,6,FALSE)</f>
        <v xml:space="preserve">Indefinida. Consta en el Certificado C/934/2020, de 07 de agosto de 2020, autorizado por doña Marcela Arriaza Morales, Notaria del Arzobispado de Santiago.
</v>
      </c>
      <c r="G25" s="160" t="str">
        <f>VLOOKUP(A25,'BASE TRABAJO'!$A$1:$U$872,7,FALSE)</f>
        <v>Actividades Religiosas.</v>
      </c>
      <c r="H25" s="160" t="str">
        <f>VLOOKUP(A25,'BASE TRABAJO'!$A$1:$U$872,8,FALSE)</f>
        <v>no tiene</v>
      </c>
      <c r="I25" s="160">
        <f>VLOOKUP(A25,'BASE TRABAJO'!$A$1:$U$872,9,FALSE)</f>
        <v>0</v>
      </c>
      <c r="J25" s="160">
        <f>VLOOKUP(A25,'BASE TRABAJO'!$A$1:$U$872,10,FALSE)</f>
        <v>0</v>
      </c>
      <c r="K25" s="160" t="str">
        <f>VLOOKUP(A25,'BASE TRABAJO'!$A$1:$U$872,11,FALSE)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5" s="160" t="str">
        <f>VLOOKUP(A25,'BASE TRABAJO'!$A$1:$U$872,12,FALSE)</f>
        <v>Don Orione N° 7306</v>
      </c>
      <c r="M25" s="160" t="str">
        <f>VLOOKUP(A25,'BASE TRABAJO'!$A$1:$U$872,13,FALSE)</f>
        <v>XIII</v>
      </c>
      <c r="N25" s="160" t="str">
        <f>VLOOKUP(A25,'BASE TRABAJO'!$A$1:$U$872,14,FALSE)</f>
        <v>cerrillos</v>
      </c>
      <c r="O25" s="160" t="str">
        <f>VLOOKUP(A25,'BASE TRABAJO'!$A$1:$U$872,15,FALSE)</f>
        <v>5570495, 5575387099</v>
      </c>
      <c r="P25" s="160">
        <f>VLOOKUP(A25,'BASE TRABAJO'!$A$1:$U$872,16,FALSE)</f>
        <v>0</v>
      </c>
      <c r="Q25" s="160">
        <f>VLOOKUP(A25,'BASE TRABAJO'!$A$1:$U$872,17,FALSE)</f>
        <v>0</v>
      </c>
      <c r="R25" s="160" t="str">
        <f>VLOOKUP(A25,'BASE TRABAJO'!$A$1:$U$872,18,FALSE)</f>
        <v>93910: Organizaciones Religiosas</v>
      </c>
      <c r="S25" s="160" t="str">
        <f>VLOOKUP(A25,'BASE TRABAJO'!$A$1:$U$872,19,FALSE)</f>
        <v>Se acompaña Certificado de  Antecedentes Financieros, correspondiente al año 2018, aprobado por el Subdepartamento de Supervisión Financiera.</v>
      </c>
      <c r="T25" s="161">
        <f>VLOOKUP(A25,'BASE TRABAJO'!$A$1:$U$872,20,FALSE)</f>
        <v>0</v>
      </c>
      <c r="U25" s="160">
        <v>1500</v>
      </c>
      <c r="V25" s="162">
        <v>0</v>
      </c>
      <c r="W25" s="162">
        <v>271447857</v>
      </c>
      <c r="X25" s="161">
        <v>44135</v>
      </c>
      <c r="Y25" s="160" t="s">
        <v>3112</v>
      </c>
      <c r="Z25" s="160" t="s">
        <v>3113</v>
      </c>
      <c r="AA25" s="160" t="s">
        <v>3129</v>
      </c>
      <c r="AB25" s="160"/>
    </row>
    <row r="26" spans="1:28" x14ac:dyDescent="0.2">
      <c r="A26" s="163">
        <v>1500</v>
      </c>
      <c r="B26" s="160" t="str">
        <f>VLOOKUP(A26,'BASE TRABAJO'!$A$1:$U$872,2,TRUE)</f>
        <v>Congregación Pequeña Obra de la Divina Providencia</v>
      </c>
      <c r="C26" s="160">
        <f>VLOOKUP(A26,'BASE TRABAJO'!$A$1:$U$872,3,FALSE)</f>
        <v>821567009</v>
      </c>
      <c r="D26" s="160" t="str">
        <f>VLOOKUP(A26,'BASE TRABAJO'!$A$1:$U$872,4,FALSE)</f>
        <v>Organización Religiosa</v>
      </c>
      <c r="E26" s="160" t="str">
        <f>VLOOKUP(A26,'BASE TRABAJO'!$A$1:$U$872,5,FALSE)</f>
        <v>Erigida de acuerdo al Derecho Canónico, en la Arquidiócesis de Santiago.</v>
      </c>
      <c r="F26" s="160" t="str">
        <f>VLOOKUP(A26,'BASE TRABAJO'!$A$1:$U$872,6,FALSE)</f>
        <v xml:space="preserve">Indefinida. Consta en el Certificado C/934/2020, de 07 de agosto de 2020, autorizado por doña Marcela Arriaza Morales, Notaria del Arzobispado de Santiago.
</v>
      </c>
      <c r="G26" s="160" t="str">
        <f>VLOOKUP(A26,'BASE TRABAJO'!$A$1:$U$872,7,FALSE)</f>
        <v>Actividades Religiosas.</v>
      </c>
      <c r="H26" s="160" t="str">
        <f>VLOOKUP(A26,'BASE TRABAJO'!$A$1:$U$872,8,FALSE)</f>
        <v>no tiene</v>
      </c>
      <c r="I26" s="160">
        <f>VLOOKUP(A26,'BASE TRABAJO'!$A$1:$U$872,9,FALSE)</f>
        <v>0</v>
      </c>
      <c r="J26" s="160">
        <f>VLOOKUP(A26,'BASE TRABAJO'!$A$1:$U$872,10,FALSE)</f>
        <v>0</v>
      </c>
      <c r="K26" s="160" t="str">
        <f>VLOOKUP(A26,'BASE TRABAJO'!$A$1:$U$872,11,FALSE)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6" s="160" t="str">
        <f>VLOOKUP(A26,'BASE TRABAJO'!$A$1:$U$872,12,FALSE)</f>
        <v>Don Orione N° 7306</v>
      </c>
      <c r="M26" s="160" t="str">
        <f>VLOOKUP(A26,'BASE TRABAJO'!$A$1:$U$872,13,FALSE)</f>
        <v>XIII</v>
      </c>
      <c r="N26" s="160" t="str">
        <f>VLOOKUP(A26,'BASE TRABAJO'!$A$1:$U$872,14,FALSE)</f>
        <v>cerrillos</v>
      </c>
      <c r="O26" s="160" t="str">
        <f>VLOOKUP(A26,'BASE TRABAJO'!$A$1:$U$872,15,FALSE)</f>
        <v>5570495, 5575387099</v>
      </c>
      <c r="P26" s="160">
        <f>VLOOKUP(A26,'BASE TRABAJO'!$A$1:$U$872,16,FALSE)</f>
        <v>0</v>
      </c>
      <c r="Q26" s="160">
        <f>VLOOKUP(A26,'BASE TRABAJO'!$A$1:$U$872,17,FALSE)</f>
        <v>0</v>
      </c>
      <c r="R26" s="160" t="str">
        <f>VLOOKUP(A26,'BASE TRABAJO'!$A$1:$U$872,18,FALSE)</f>
        <v>93910: Organizaciones Religiosas</v>
      </c>
      <c r="S26" s="160" t="str">
        <f>VLOOKUP(A26,'BASE TRABAJO'!$A$1:$U$872,19,FALSE)</f>
        <v>Se acompaña Certificado de  Antecedentes Financieros, correspondiente al año 2018, aprobado por el Subdepartamento de Supervisión Financiera.</v>
      </c>
      <c r="T26" s="161">
        <f>VLOOKUP(A26,'BASE TRABAJO'!$A$1:$U$872,20,FALSE)</f>
        <v>0</v>
      </c>
      <c r="U26" s="160">
        <v>1500</v>
      </c>
      <c r="V26" s="162">
        <v>0</v>
      </c>
      <c r="W26" s="162">
        <v>7351343</v>
      </c>
      <c r="X26" s="161">
        <v>44135</v>
      </c>
      <c r="Y26" s="160" t="s">
        <v>3112</v>
      </c>
      <c r="Z26" s="160" t="s">
        <v>3113</v>
      </c>
      <c r="AA26" s="160" t="s">
        <v>3130</v>
      </c>
      <c r="AB26" s="160"/>
    </row>
    <row r="27" spans="1:28" x14ac:dyDescent="0.2">
      <c r="A27" s="163">
        <v>1500</v>
      </c>
      <c r="B27" s="160" t="str">
        <f>VLOOKUP(A27,'BASE TRABAJO'!$A$1:$U$872,2,TRUE)</f>
        <v>Congregación Pequeña Obra de la Divina Providencia</v>
      </c>
      <c r="C27" s="160">
        <f>VLOOKUP(A27,'BASE TRABAJO'!$A$1:$U$872,3,FALSE)</f>
        <v>821567009</v>
      </c>
      <c r="D27" s="160" t="str">
        <f>VLOOKUP(A27,'BASE TRABAJO'!$A$1:$U$872,4,FALSE)</f>
        <v>Organización Religiosa</v>
      </c>
      <c r="E27" s="160" t="str">
        <f>VLOOKUP(A27,'BASE TRABAJO'!$A$1:$U$872,5,FALSE)</f>
        <v>Erigida de acuerdo al Derecho Canónico, en la Arquidiócesis de Santiago.</v>
      </c>
      <c r="F27" s="160" t="str">
        <f>VLOOKUP(A27,'BASE TRABAJO'!$A$1:$U$872,6,FALSE)</f>
        <v xml:space="preserve">Indefinida. Consta en el Certificado C/934/2020, de 07 de agosto de 2020, autorizado por doña Marcela Arriaza Morales, Notaria del Arzobispado de Santiago.
</v>
      </c>
      <c r="G27" s="160" t="str">
        <f>VLOOKUP(A27,'BASE TRABAJO'!$A$1:$U$872,7,FALSE)</f>
        <v>Actividades Religiosas.</v>
      </c>
      <c r="H27" s="160" t="str">
        <f>VLOOKUP(A27,'BASE TRABAJO'!$A$1:$U$872,8,FALSE)</f>
        <v>no tiene</v>
      </c>
      <c r="I27" s="160">
        <f>VLOOKUP(A27,'BASE TRABAJO'!$A$1:$U$872,9,FALSE)</f>
        <v>0</v>
      </c>
      <c r="J27" s="160">
        <f>VLOOKUP(A27,'BASE TRABAJO'!$A$1:$U$872,10,FALSE)</f>
        <v>0</v>
      </c>
      <c r="K27" s="160" t="str">
        <f>VLOOKUP(A27,'BASE TRABAJO'!$A$1:$U$872,11,FALSE)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7" s="160" t="str">
        <f>VLOOKUP(A27,'BASE TRABAJO'!$A$1:$U$872,12,FALSE)</f>
        <v>Don Orione N° 7306</v>
      </c>
      <c r="M27" s="160" t="str">
        <f>VLOOKUP(A27,'BASE TRABAJO'!$A$1:$U$872,13,FALSE)</f>
        <v>XIII</v>
      </c>
      <c r="N27" s="160" t="str">
        <f>VLOOKUP(A27,'BASE TRABAJO'!$A$1:$U$872,14,FALSE)</f>
        <v>cerrillos</v>
      </c>
      <c r="O27" s="160" t="str">
        <f>VLOOKUP(A27,'BASE TRABAJO'!$A$1:$U$872,15,FALSE)</f>
        <v>5570495, 5575387099</v>
      </c>
      <c r="P27" s="160">
        <f>VLOOKUP(A27,'BASE TRABAJO'!$A$1:$U$872,16,FALSE)</f>
        <v>0</v>
      </c>
      <c r="Q27" s="160">
        <f>VLOOKUP(A27,'BASE TRABAJO'!$A$1:$U$872,17,FALSE)</f>
        <v>0</v>
      </c>
      <c r="R27" s="160" t="str">
        <f>VLOOKUP(A27,'BASE TRABAJO'!$A$1:$U$872,18,FALSE)</f>
        <v>93910: Organizaciones Religiosas</v>
      </c>
      <c r="S27" s="160" t="str">
        <f>VLOOKUP(A27,'BASE TRABAJO'!$A$1:$U$872,19,FALSE)</f>
        <v>Se acompaña Certificado de  Antecedentes Financieros, correspondiente al año 2018, aprobado por el Subdepartamento de Supervisión Financiera.</v>
      </c>
      <c r="T27" s="161">
        <f>VLOOKUP(A27,'BASE TRABAJO'!$A$1:$U$872,20,FALSE)</f>
        <v>0</v>
      </c>
      <c r="U27" s="160">
        <v>1500</v>
      </c>
      <c r="V27" s="162">
        <v>43932486</v>
      </c>
      <c r="W27" s="162">
        <v>326007987</v>
      </c>
      <c r="X27" s="161">
        <v>44135</v>
      </c>
      <c r="Y27" s="160" t="s">
        <v>3112</v>
      </c>
      <c r="Z27" s="160" t="s">
        <v>3113</v>
      </c>
      <c r="AA27" s="160" t="s">
        <v>3131</v>
      </c>
      <c r="AB27" s="160"/>
    </row>
    <row r="28" spans="1:28" x14ac:dyDescent="0.2">
      <c r="A28" s="163">
        <v>1550</v>
      </c>
      <c r="B28" s="160" t="str">
        <f>VLOOKUP(A28,'BASE TRABAJO'!$A$1:$U$872,2,TRUE)</f>
        <v xml:space="preserve">Congregación de Religiosas Adoratrices Esclavas del Santísimo Sacramento y de la Caridad. </v>
      </c>
      <c r="C28" s="160">
        <f>VLOOKUP(A28,'BASE TRABAJO'!$A$1:$U$872,3,FALSE)</f>
        <v>700230201</v>
      </c>
      <c r="D28" s="160" t="str">
        <f>VLOOKUP(A28,'BASE TRABAJO'!$A$1:$U$872,4,FALSE)</f>
        <v>Organización Religiosa.</v>
      </c>
      <c r="E28" s="160" t="str">
        <f>VLOOKUP(A28,'BASE TRABAJO'!$A$1:$U$872,5,FALSE)</f>
        <v xml:space="preserve">Erigida de acuerdo al Derecho Canónico, del Arzobispado de Santiago. 
Asimismo, se otorgó personalidad jurídica por Decreto Supremo Nº419, del  11 de abril de 1922, del Ministerio de Justicia.  
</v>
      </c>
      <c r="F28" s="160" t="str">
        <f>VLOOKUP(A28,'BASE TRABAJO'!$A$1:$U$872,6,FALSE)</f>
        <v>Indefinida.</v>
      </c>
      <c r="G28" s="160" t="str">
        <f>VLOOKUP(A28,'BASE TRABAJO'!$A$1:$U$872,7,FALSE)</f>
        <v>Actividades Religiosas.</v>
      </c>
      <c r="H28" s="160" t="str">
        <f>VLOOKUP(A28,'BASE TRABAJO'!$A$1:$U$872,8,FALSE)</f>
        <v>no tiene</v>
      </c>
      <c r="I28" s="160">
        <f>VLOOKUP(A28,'BASE TRABAJO'!$A$1:$U$872,9,FALSE)</f>
        <v>0</v>
      </c>
      <c r="J28" s="160">
        <f>VLOOKUP(A28,'BASE TRABAJO'!$A$1:$U$872,10,FALSE)</f>
        <v>0</v>
      </c>
      <c r="K28" s="160" t="str">
        <f>VLOOKUP(A28,'BASE TRABAJO'!$A$1:$U$872,11,FALSE)</f>
        <v xml:space="preserve">Margarita Fabiola Sais Monserrat, 
</v>
      </c>
      <c r="L28" s="160" t="str">
        <f>VLOOKUP(A28,'BASE TRABAJO'!$A$1:$U$872,12,FALSE)</f>
        <v xml:space="preserve">Obispo Manuel Umaña Nº1356, comuna de Estación Central.
</v>
      </c>
      <c r="M28" s="160" t="str">
        <f>VLOOKUP(A28,'BASE TRABAJO'!$A$1:$U$872,13,FALSE)</f>
        <v>XIII</v>
      </c>
      <c r="N28" s="160" t="str">
        <f>VLOOKUP(A28,'BASE TRABAJO'!$A$1:$U$872,14,FALSE)</f>
        <v>estacion central</v>
      </c>
      <c r="O28" s="160" t="str">
        <f>VLOOKUP(A28,'BASE TRABAJO'!$A$1:$U$872,15,FALSE)</f>
        <v>Fono 26843997</v>
      </c>
      <c r="P28" s="160">
        <f>VLOOKUP(A28,'BASE TRABAJO'!$A$1:$U$872,16,FALSE)</f>
        <v>0</v>
      </c>
      <c r="Q28" s="160">
        <f>VLOOKUP(A28,'BASE TRABAJO'!$A$1:$U$872,17,FALSE)</f>
        <v>0</v>
      </c>
      <c r="R28" s="160" t="str">
        <f>VLOOKUP(A28,'BASE TRABAJO'!$A$1:$U$872,18,FALSE)</f>
        <v>93910: Organización Religiosa.</v>
      </c>
      <c r="S28" s="160" t="str">
        <f>VLOOKUP(A28,'BASE TRABAJO'!$A$1:$U$872,19,FALSE)</f>
        <v>Certificado de Antecedentes Financieros correspondientes al año 2017, aprobado por el Subdepartamento de Supervisión Financiera Nacional.</v>
      </c>
      <c r="T28" s="161">
        <f>VLOOKUP(A28,'BASE TRABAJO'!$A$1:$U$872,20,FALSE)</f>
        <v>37970</v>
      </c>
      <c r="U28" s="160">
        <v>1550</v>
      </c>
      <c r="V28" s="162">
        <v>7533000</v>
      </c>
      <c r="W28" s="162">
        <v>91211760</v>
      </c>
      <c r="X28" s="161">
        <v>44135</v>
      </c>
      <c r="Y28" s="160" t="s">
        <v>3112</v>
      </c>
      <c r="Z28" s="160" t="s">
        <v>3113</v>
      </c>
      <c r="AA28" s="160" t="s">
        <v>3132</v>
      </c>
      <c r="AB28" s="160"/>
    </row>
    <row r="29" spans="1:28" x14ac:dyDescent="0.2">
      <c r="A29" s="163">
        <v>1750</v>
      </c>
      <c r="B29" s="160" t="str">
        <f>VLOOKUP(A29,'BASE TRABAJO'!$A$1:$U$872,2,TRUE)</f>
        <v>Congregación de los Sagrados Corazones de Jesús y María</v>
      </c>
      <c r="C29" s="160">
        <f>VLOOKUP(A29,'BASE TRABAJO'!$A$1:$U$872,3,FALSE)</f>
        <v>817951724</v>
      </c>
      <c r="D29" s="160" t="str">
        <f>VLOOKUP(A29,'BASE TRABAJO'!$A$1:$U$872,4,FALSE)</f>
        <v>Organización Religiosa.</v>
      </c>
      <c r="E29" s="160" t="str">
        <f>VLOOKUP(A29,'BASE TRABAJO'!$A$1:$U$872,5,FALSE)</f>
        <v>Erigida de acuerdo al Derecho Canónico, según consta en Certificado Nº722/2003, emitido por doña Sara Rodríguez Silva, Notario Eclesiástico del Obispado de Valparaíso, con fecha 17 de noviembre del 2003.</v>
      </c>
      <c r="F29" s="160" t="str">
        <f>VLOOKUP(A29,'BASE TRABAJO'!$A$1:$U$872,6,FALSE)</f>
        <v>Indefinida.</v>
      </c>
      <c r="G29" s="160" t="str">
        <f>VLOOKUP(A29,'BASE TRABAJO'!$A$1:$U$872,7,FALSE)</f>
        <v>Actividades Religiosas.</v>
      </c>
      <c r="H29" s="160" t="str">
        <f>VLOOKUP(A29,'BASE TRABAJO'!$A$1:$U$872,8,FALSE)</f>
        <v>no tiene</v>
      </c>
      <c r="I29" s="160">
        <f>VLOOKUP(A29,'BASE TRABAJO'!$A$1:$U$872,9,FALSE)</f>
        <v>0</v>
      </c>
      <c r="J29" s="160">
        <f>VLOOKUP(A29,'BASE TRABAJO'!$A$1:$U$872,10,FALSE)</f>
        <v>0</v>
      </c>
      <c r="K29" s="160" t="str">
        <f>VLOOKUP(A29,'BASE TRABAJO'!$A$1:$U$872,11,FALSE)</f>
        <v>Fray Rubén Eduardo Gutiérrez Quiñones,</v>
      </c>
      <c r="L29" s="160" t="str">
        <f>VLOOKUP(A29,'BASE TRABAJO'!$A$1:$U$872,12,FALSE)</f>
        <v xml:space="preserve">Barros Arana N° 162, Oficina 101, Concepción, Región del Biobío. 
Teléfonos: 412767056
Celular: +56974305923
</v>
      </c>
      <c r="M29" s="160" t="str">
        <f>VLOOKUP(A29,'BASE TRABAJO'!$A$1:$U$872,13,FALSE)</f>
        <v>VIII</v>
      </c>
      <c r="N29" s="160" t="str">
        <f>VLOOKUP(A29,'BASE TRABAJO'!$A$1:$U$872,14,FALSE)</f>
        <v>Concepción</v>
      </c>
      <c r="O29" s="160" t="str">
        <f>VLOOKUP(A29,'BASE TRABAJO'!$A$1:$U$872,15,FALSE)</f>
        <v>Teléfonos: 412767056
Celular: +56974305923</v>
      </c>
      <c r="P29" s="160" t="str">
        <f>VLOOKUP(A29,'BASE TRABAJO'!$A$1:$U$872,16,FALSE)</f>
        <v xml:space="preserve">Correos electrónicos: eduardo.gut@gmail.com
                                        paula.quilodran@programasamigo.cl
</v>
      </c>
      <c r="Q29" s="160">
        <f>VLOOKUP(A29,'BASE TRABAJO'!$A$1:$U$872,17,FALSE)</f>
        <v>0</v>
      </c>
      <c r="R29" s="160" t="str">
        <f>VLOOKUP(A29,'BASE TRABAJO'!$A$1:$U$872,18,FALSE)</f>
        <v>93910: Organizaciones Religiosas.</v>
      </c>
      <c r="S29" s="160" t="str">
        <f>VLOOKUP(A29,'BASE TRABAJO'!$A$1:$U$872,19,FALSE)</f>
        <v xml:space="preserve">Certificado de antecedentes financieros, correspondientes al año 2019, aprobados por el Subdepartamento de Supervisión Financiera Nacional. </v>
      </c>
      <c r="T29" s="161">
        <f>VLOOKUP(A29,'BASE TRABAJO'!$A$1:$U$872,20,FALSE)</f>
        <v>37970</v>
      </c>
      <c r="U29" s="160">
        <v>1750</v>
      </c>
      <c r="V29" s="162">
        <v>21615993</v>
      </c>
      <c r="W29" s="162">
        <v>207543586</v>
      </c>
      <c r="X29" s="161">
        <v>44135</v>
      </c>
      <c r="Y29" s="160" t="s">
        <v>3112</v>
      </c>
      <c r="Z29" s="160" t="s">
        <v>3113</v>
      </c>
      <c r="AA29" s="160" t="s">
        <v>3133</v>
      </c>
      <c r="AB29" s="160"/>
    </row>
    <row r="30" spans="1:28" x14ac:dyDescent="0.2">
      <c r="A30" s="163">
        <v>1750</v>
      </c>
      <c r="B30" s="160" t="str">
        <f>VLOOKUP(A30,'BASE TRABAJO'!$A$1:$U$872,2,TRUE)</f>
        <v>Congregación de los Sagrados Corazones de Jesús y María</v>
      </c>
      <c r="C30" s="160">
        <f>VLOOKUP(A30,'BASE TRABAJO'!$A$1:$U$872,3,FALSE)</f>
        <v>817951724</v>
      </c>
      <c r="D30" s="160" t="str">
        <f>VLOOKUP(A30,'BASE TRABAJO'!$A$1:$U$872,4,FALSE)</f>
        <v>Organización Religiosa.</v>
      </c>
      <c r="E30" s="160" t="str">
        <f>VLOOKUP(A30,'BASE TRABAJO'!$A$1:$U$872,5,FALSE)</f>
        <v>Erigida de acuerdo al Derecho Canónico, según consta en Certificado Nº722/2003, emitido por doña Sara Rodríguez Silva, Notario Eclesiástico del Obispado de Valparaíso, con fecha 17 de noviembre del 2003.</v>
      </c>
      <c r="F30" s="160" t="str">
        <f>VLOOKUP(A30,'BASE TRABAJO'!$A$1:$U$872,6,FALSE)</f>
        <v>Indefinida.</v>
      </c>
      <c r="G30" s="160" t="str">
        <f>VLOOKUP(A30,'BASE TRABAJO'!$A$1:$U$872,7,FALSE)</f>
        <v>Actividades Religiosas.</v>
      </c>
      <c r="H30" s="160" t="str">
        <f>VLOOKUP(A30,'BASE TRABAJO'!$A$1:$U$872,8,FALSE)</f>
        <v>no tiene</v>
      </c>
      <c r="I30" s="160">
        <f>VLOOKUP(A30,'BASE TRABAJO'!$A$1:$U$872,9,FALSE)</f>
        <v>0</v>
      </c>
      <c r="J30" s="160">
        <f>VLOOKUP(A30,'BASE TRABAJO'!$A$1:$U$872,10,FALSE)</f>
        <v>0</v>
      </c>
      <c r="K30" s="160" t="str">
        <f>VLOOKUP(A30,'BASE TRABAJO'!$A$1:$U$872,11,FALSE)</f>
        <v>Fray Rubén Eduardo Gutiérrez Quiñones,</v>
      </c>
      <c r="L30" s="160" t="str">
        <f>VLOOKUP(A30,'BASE TRABAJO'!$A$1:$U$872,12,FALSE)</f>
        <v xml:space="preserve">Barros Arana N° 162, Oficina 101, Concepción, Región del Biobío. 
Teléfonos: 412767056
Celular: +56974305923
</v>
      </c>
      <c r="M30" s="160" t="str">
        <f>VLOOKUP(A30,'BASE TRABAJO'!$A$1:$U$872,13,FALSE)</f>
        <v>VIII</v>
      </c>
      <c r="N30" s="160" t="str">
        <f>VLOOKUP(A30,'BASE TRABAJO'!$A$1:$U$872,14,FALSE)</f>
        <v>Concepción</v>
      </c>
      <c r="O30" s="160" t="str">
        <f>VLOOKUP(A30,'BASE TRABAJO'!$A$1:$U$872,15,FALSE)</f>
        <v>Teléfonos: 412767056
Celular: +56974305923</v>
      </c>
      <c r="P30" s="160" t="str">
        <f>VLOOKUP(A30,'BASE TRABAJO'!$A$1:$U$872,16,FALSE)</f>
        <v xml:space="preserve">Correos electrónicos: eduardo.gut@gmail.com
                                        paula.quilodran@programasamigo.cl
</v>
      </c>
      <c r="Q30" s="160">
        <f>VLOOKUP(A30,'BASE TRABAJO'!$A$1:$U$872,17,FALSE)</f>
        <v>0</v>
      </c>
      <c r="R30" s="160" t="str">
        <f>VLOOKUP(A30,'BASE TRABAJO'!$A$1:$U$872,18,FALSE)</f>
        <v>93910: Organizaciones Religiosas.</v>
      </c>
      <c r="S30" s="160" t="str">
        <f>VLOOKUP(A30,'BASE TRABAJO'!$A$1:$U$872,19,FALSE)</f>
        <v xml:space="preserve">Certificado de antecedentes financieros, correspondientes al año 2019, aprobados por el Subdepartamento de Supervisión Financiera Nacional. </v>
      </c>
      <c r="T30" s="161">
        <f>VLOOKUP(A30,'BASE TRABAJO'!$A$1:$U$872,20,FALSE)</f>
        <v>37970</v>
      </c>
      <c r="U30" s="160">
        <v>1750</v>
      </c>
      <c r="V30" s="162">
        <v>24135643</v>
      </c>
      <c r="W30" s="162">
        <v>228839741</v>
      </c>
      <c r="X30" s="161">
        <v>44135</v>
      </c>
      <c r="Y30" s="160" t="s">
        <v>3112</v>
      </c>
      <c r="Z30" s="160" t="s">
        <v>3113</v>
      </c>
      <c r="AA30" s="160" t="s">
        <v>3134</v>
      </c>
      <c r="AB30" s="160"/>
    </row>
    <row r="31" spans="1:28" x14ac:dyDescent="0.2">
      <c r="A31" s="163">
        <v>1750</v>
      </c>
      <c r="B31" s="160" t="str">
        <f>VLOOKUP(A31,'BASE TRABAJO'!$A$1:$U$872,2,TRUE)</f>
        <v>Congregación de los Sagrados Corazones de Jesús y María</v>
      </c>
      <c r="C31" s="160">
        <f>VLOOKUP(A31,'BASE TRABAJO'!$A$1:$U$872,3,FALSE)</f>
        <v>817951724</v>
      </c>
      <c r="D31" s="160" t="str">
        <f>VLOOKUP(A31,'BASE TRABAJO'!$A$1:$U$872,4,FALSE)</f>
        <v>Organización Religiosa.</v>
      </c>
      <c r="E31" s="160" t="str">
        <f>VLOOKUP(A31,'BASE TRABAJO'!$A$1:$U$872,5,FALSE)</f>
        <v>Erigida de acuerdo al Derecho Canónico, según consta en Certificado Nº722/2003, emitido por doña Sara Rodríguez Silva, Notario Eclesiástico del Obispado de Valparaíso, con fecha 17 de noviembre del 2003.</v>
      </c>
      <c r="F31" s="160" t="str">
        <f>VLOOKUP(A31,'BASE TRABAJO'!$A$1:$U$872,6,FALSE)</f>
        <v>Indefinida.</v>
      </c>
      <c r="G31" s="160" t="str">
        <f>VLOOKUP(A31,'BASE TRABAJO'!$A$1:$U$872,7,FALSE)</f>
        <v>Actividades Religiosas.</v>
      </c>
      <c r="H31" s="160" t="str">
        <f>VLOOKUP(A31,'BASE TRABAJO'!$A$1:$U$872,8,FALSE)</f>
        <v>no tiene</v>
      </c>
      <c r="I31" s="160">
        <f>VLOOKUP(A31,'BASE TRABAJO'!$A$1:$U$872,9,FALSE)</f>
        <v>0</v>
      </c>
      <c r="J31" s="160">
        <f>VLOOKUP(A31,'BASE TRABAJO'!$A$1:$U$872,10,FALSE)</f>
        <v>0</v>
      </c>
      <c r="K31" s="160" t="str">
        <f>VLOOKUP(A31,'BASE TRABAJO'!$A$1:$U$872,11,FALSE)</f>
        <v>Fray Rubén Eduardo Gutiérrez Quiñones,</v>
      </c>
      <c r="L31" s="160" t="str">
        <f>VLOOKUP(A31,'BASE TRABAJO'!$A$1:$U$872,12,FALSE)</f>
        <v xml:space="preserve">Barros Arana N° 162, Oficina 101, Concepción, Región del Biobío. 
Teléfonos: 412767056
Celular: +56974305923
</v>
      </c>
      <c r="M31" s="160" t="str">
        <f>VLOOKUP(A31,'BASE TRABAJO'!$A$1:$U$872,13,FALSE)</f>
        <v>VIII</v>
      </c>
      <c r="N31" s="160" t="str">
        <f>VLOOKUP(A31,'BASE TRABAJO'!$A$1:$U$872,14,FALSE)</f>
        <v>Concepción</v>
      </c>
      <c r="O31" s="160" t="str">
        <f>VLOOKUP(A31,'BASE TRABAJO'!$A$1:$U$872,15,FALSE)</f>
        <v>Teléfonos: 412767056
Celular: +56974305923</v>
      </c>
      <c r="P31" s="160" t="str">
        <f>VLOOKUP(A31,'BASE TRABAJO'!$A$1:$U$872,16,FALSE)</f>
        <v xml:space="preserve">Correos electrónicos: eduardo.gut@gmail.com
                                        paula.quilodran@programasamigo.cl
</v>
      </c>
      <c r="Q31" s="160">
        <f>VLOOKUP(A31,'BASE TRABAJO'!$A$1:$U$872,17,FALSE)</f>
        <v>0</v>
      </c>
      <c r="R31" s="160" t="str">
        <f>VLOOKUP(A31,'BASE TRABAJO'!$A$1:$U$872,18,FALSE)</f>
        <v>93910: Organizaciones Religiosas.</v>
      </c>
      <c r="S31" s="160" t="str">
        <f>VLOOKUP(A31,'BASE TRABAJO'!$A$1:$U$872,19,FALSE)</f>
        <v xml:space="preserve">Certificado de antecedentes financieros, correspondientes al año 2019, aprobados por el Subdepartamento de Supervisión Financiera Nacional. </v>
      </c>
      <c r="T31" s="161">
        <f>VLOOKUP(A31,'BASE TRABAJO'!$A$1:$U$872,20,FALSE)</f>
        <v>37970</v>
      </c>
      <c r="U31" s="160">
        <v>1750</v>
      </c>
      <c r="V31" s="162">
        <v>18312523</v>
      </c>
      <c r="W31" s="162">
        <v>173101284</v>
      </c>
      <c r="X31" s="161">
        <v>44135</v>
      </c>
      <c r="Y31" s="160" t="s">
        <v>3112</v>
      </c>
      <c r="Z31" s="160" t="s">
        <v>3113</v>
      </c>
      <c r="AA31" s="160" t="s">
        <v>3236</v>
      </c>
      <c r="AB31" s="160"/>
    </row>
    <row r="32" spans="1:28" x14ac:dyDescent="0.2">
      <c r="A32" s="163">
        <v>1750</v>
      </c>
      <c r="B32" s="160" t="str">
        <f>VLOOKUP(A32,'BASE TRABAJO'!$A$1:$U$872,2,TRUE)</f>
        <v>Congregación de los Sagrados Corazones de Jesús y María</v>
      </c>
      <c r="C32" s="160">
        <f>VLOOKUP(A32,'BASE TRABAJO'!$A$1:$U$872,3,FALSE)</f>
        <v>817951724</v>
      </c>
      <c r="D32" s="160" t="str">
        <f>VLOOKUP(A32,'BASE TRABAJO'!$A$1:$U$872,4,FALSE)</f>
        <v>Organización Religiosa.</v>
      </c>
      <c r="E32" s="160" t="str">
        <f>VLOOKUP(A32,'BASE TRABAJO'!$A$1:$U$872,5,FALSE)</f>
        <v>Erigida de acuerdo al Derecho Canónico, según consta en Certificado Nº722/2003, emitido por doña Sara Rodríguez Silva, Notario Eclesiástico del Obispado de Valparaíso, con fecha 17 de noviembre del 2003.</v>
      </c>
      <c r="F32" s="160" t="str">
        <f>VLOOKUP(A32,'BASE TRABAJO'!$A$1:$U$872,6,FALSE)</f>
        <v>Indefinida.</v>
      </c>
      <c r="G32" s="160" t="str">
        <f>VLOOKUP(A32,'BASE TRABAJO'!$A$1:$U$872,7,FALSE)</f>
        <v>Actividades Religiosas.</v>
      </c>
      <c r="H32" s="160" t="str">
        <f>VLOOKUP(A32,'BASE TRABAJO'!$A$1:$U$872,8,FALSE)</f>
        <v>no tiene</v>
      </c>
      <c r="I32" s="160">
        <f>VLOOKUP(A32,'BASE TRABAJO'!$A$1:$U$872,9,FALSE)</f>
        <v>0</v>
      </c>
      <c r="J32" s="160">
        <f>VLOOKUP(A32,'BASE TRABAJO'!$A$1:$U$872,10,FALSE)</f>
        <v>0</v>
      </c>
      <c r="K32" s="160" t="str">
        <f>VLOOKUP(A32,'BASE TRABAJO'!$A$1:$U$872,11,FALSE)</f>
        <v>Fray Rubén Eduardo Gutiérrez Quiñones,</v>
      </c>
      <c r="L32" s="160" t="str">
        <f>VLOOKUP(A32,'BASE TRABAJO'!$A$1:$U$872,12,FALSE)</f>
        <v xml:space="preserve">Barros Arana N° 162, Oficina 101, Concepción, Región del Biobío. 
Teléfonos: 412767056
Celular: +56974305923
</v>
      </c>
      <c r="M32" s="160" t="str">
        <f>VLOOKUP(A32,'BASE TRABAJO'!$A$1:$U$872,13,FALSE)</f>
        <v>VIII</v>
      </c>
      <c r="N32" s="160" t="str">
        <f>VLOOKUP(A32,'BASE TRABAJO'!$A$1:$U$872,14,FALSE)</f>
        <v>Concepción</v>
      </c>
      <c r="O32" s="160" t="str">
        <f>VLOOKUP(A32,'BASE TRABAJO'!$A$1:$U$872,15,FALSE)</f>
        <v>Teléfonos: 412767056
Celular: +56974305923</v>
      </c>
      <c r="P32" s="160" t="str">
        <f>VLOOKUP(A32,'BASE TRABAJO'!$A$1:$U$872,16,FALSE)</f>
        <v xml:space="preserve">Correos electrónicos: eduardo.gut@gmail.com
                                        paula.quilodran@programasamigo.cl
</v>
      </c>
      <c r="Q32" s="160">
        <f>VLOOKUP(A32,'BASE TRABAJO'!$A$1:$U$872,17,FALSE)</f>
        <v>0</v>
      </c>
      <c r="R32" s="160" t="str">
        <f>VLOOKUP(A32,'BASE TRABAJO'!$A$1:$U$872,18,FALSE)</f>
        <v>93910: Organizaciones Religiosas.</v>
      </c>
      <c r="S32" s="160" t="str">
        <f>VLOOKUP(A32,'BASE TRABAJO'!$A$1:$U$872,19,FALSE)</f>
        <v xml:space="preserve">Certificado de antecedentes financieros, correspondientes al año 2019, aprobados por el Subdepartamento de Supervisión Financiera Nacional. </v>
      </c>
      <c r="T32" s="161">
        <f>VLOOKUP(A32,'BASE TRABAJO'!$A$1:$U$872,20,FALSE)</f>
        <v>37970</v>
      </c>
      <c r="U32" s="160">
        <v>1750</v>
      </c>
      <c r="V32" s="162">
        <v>5085588</v>
      </c>
      <c r="W32" s="162">
        <v>73640557</v>
      </c>
      <c r="X32" s="161">
        <v>44135</v>
      </c>
      <c r="Y32" s="160" t="s">
        <v>3112</v>
      </c>
      <c r="Z32" s="160" t="s">
        <v>3113</v>
      </c>
      <c r="AA32" s="160" t="s">
        <v>60</v>
      </c>
      <c r="AB32" s="160"/>
    </row>
    <row r="33" spans="1:28" x14ac:dyDescent="0.2">
      <c r="A33" s="163">
        <v>1750</v>
      </c>
      <c r="B33" s="160" t="str">
        <f>VLOOKUP(A33,'BASE TRABAJO'!$A$1:$U$872,2,TRUE)</f>
        <v>Congregación de los Sagrados Corazones de Jesús y María</v>
      </c>
      <c r="C33" s="160">
        <f>VLOOKUP(A33,'BASE TRABAJO'!$A$1:$U$872,3,FALSE)</f>
        <v>817951724</v>
      </c>
      <c r="D33" s="160" t="str">
        <f>VLOOKUP(A33,'BASE TRABAJO'!$A$1:$U$872,4,FALSE)</f>
        <v>Organización Religiosa.</v>
      </c>
      <c r="E33" s="160" t="str">
        <f>VLOOKUP(A33,'BASE TRABAJO'!$A$1:$U$872,5,FALSE)</f>
        <v>Erigida de acuerdo al Derecho Canónico, según consta en Certificado Nº722/2003, emitido por doña Sara Rodríguez Silva, Notario Eclesiástico del Obispado de Valparaíso, con fecha 17 de noviembre del 2003.</v>
      </c>
      <c r="F33" s="160" t="str">
        <f>VLOOKUP(A33,'BASE TRABAJO'!$A$1:$U$872,6,FALSE)</f>
        <v>Indefinida.</v>
      </c>
      <c r="G33" s="160" t="str">
        <f>VLOOKUP(A33,'BASE TRABAJO'!$A$1:$U$872,7,FALSE)</f>
        <v>Actividades Religiosas.</v>
      </c>
      <c r="H33" s="160" t="str">
        <f>VLOOKUP(A33,'BASE TRABAJO'!$A$1:$U$872,8,FALSE)</f>
        <v>no tiene</v>
      </c>
      <c r="I33" s="160">
        <f>VLOOKUP(A33,'BASE TRABAJO'!$A$1:$U$872,9,FALSE)</f>
        <v>0</v>
      </c>
      <c r="J33" s="160">
        <f>VLOOKUP(A33,'BASE TRABAJO'!$A$1:$U$872,10,FALSE)</f>
        <v>0</v>
      </c>
      <c r="K33" s="160" t="str">
        <f>VLOOKUP(A33,'BASE TRABAJO'!$A$1:$U$872,11,FALSE)</f>
        <v>Fray Rubén Eduardo Gutiérrez Quiñones,</v>
      </c>
      <c r="L33" s="160" t="str">
        <f>VLOOKUP(A33,'BASE TRABAJO'!$A$1:$U$872,12,FALSE)</f>
        <v xml:space="preserve">Barros Arana N° 162, Oficina 101, Concepción, Región del Biobío. 
Teléfonos: 412767056
Celular: +56974305923
</v>
      </c>
      <c r="M33" s="160" t="str">
        <f>VLOOKUP(A33,'BASE TRABAJO'!$A$1:$U$872,13,FALSE)</f>
        <v>VIII</v>
      </c>
      <c r="N33" s="160" t="str">
        <f>VLOOKUP(A33,'BASE TRABAJO'!$A$1:$U$872,14,FALSE)</f>
        <v>Concepción</v>
      </c>
      <c r="O33" s="160" t="str">
        <f>VLOOKUP(A33,'BASE TRABAJO'!$A$1:$U$872,15,FALSE)</f>
        <v>Teléfonos: 412767056
Celular: +56974305923</v>
      </c>
      <c r="P33" s="160" t="str">
        <f>VLOOKUP(A33,'BASE TRABAJO'!$A$1:$U$872,16,FALSE)</f>
        <v xml:space="preserve">Correos electrónicos: eduardo.gut@gmail.com
                                        paula.quilodran@programasamigo.cl
</v>
      </c>
      <c r="Q33" s="160">
        <f>VLOOKUP(A33,'BASE TRABAJO'!$A$1:$U$872,17,FALSE)</f>
        <v>0</v>
      </c>
      <c r="R33" s="160" t="str">
        <f>VLOOKUP(A33,'BASE TRABAJO'!$A$1:$U$872,18,FALSE)</f>
        <v>93910: Organizaciones Religiosas.</v>
      </c>
      <c r="S33" s="160" t="str">
        <f>VLOOKUP(A33,'BASE TRABAJO'!$A$1:$U$872,19,FALSE)</f>
        <v xml:space="preserve">Certificado de antecedentes financieros, correspondientes al año 2019, aprobados por el Subdepartamento de Supervisión Financiera Nacional. </v>
      </c>
      <c r="T33" s="161">
        <f>VLOOKUP(A33,'BASE TRABAJO'!$A$1:$U$872,20,FALSE)</f>
        <v>37970</v>
      </c>
      <c r="U33" s="160">
        <v>1750</v>
      </c>
      <c r="V33" s="162">
        <v>21972857</v>
      </c>
      <c r="W33" s="162">
        <v>201733497</v>
      </c>
      <c r="X33" s="161">
        <v>44135</v>
      </c>
      <c r="Y33" s="160" t="s">
        <v>3112</v>
      </c>
      <c r="Z33" s="160" t="s">
        <v>3113</v>
      </c>
      <c r="AA33" s="160" t="s">
        <v>3135</v>
      </c>
      <c r="AB33" s="160"/>
    </row>
    <row r="34" spans="1:28" x14ac:dyDescent="0.2">
      <c r="A34" s="163">
        <v>1750</v>
      </c>
      <c r="B34" s="160" t="str">
        <f>VLOOKUP(A34,'BASE TRABAJO'!$A$1:$U$872,2,TRUE)</f>
        <v>Congregación de los Sagrados Corazones de Jesús y María</v>
      </c>
      <c r="C34" s="160">
        <f>VLOOKUP(A34,'BASE TRABAJO'!$A$1:$U$872,3,FALSE)</f>
        <v>817951724</v>
      </c>
      <c r="D34" s="160" t="str">
        <f>VLOOKUP(A34,'BASE TRABAJO'!$A$1:$U$872,4,FALSE)</f>
        <v>Organización Religiosa.</v>
      </c>
      <c r="E34" s="160" t="str">
        <f>VLOOKUP(A34,'BASE TRABAJO'!$A$1:$U$872,5,FALSE)</f>
        <v>Erigida de acuerdo al Derecho Canónico, según consta en Certificado Nº722/2003, emitido por doña Sara Rodríguez Silva, Notario Eclesiástico del Obispado de Valparaíso, con fecha 17 de noviembre del 2003.</v>
      </c>
      <c r="F34" s="160" t="str">
        <f>VLOOKUP(A34,'BASE TRABAJO'!$A$1:$U$872,6,FALSE)</f>
        <v>Indefinida.</v>
      </c>
      <c r="G34" s="160" t="str">
        <f>VLOOKUP(A34,'BASE TRABAJO'!$A$1:$U$872,7,FALSE)</f>
        <v>Actividades Religiosas.</v>
      </c>
      <c r="H34" s="160" t="str">
        <f>VLOOKUP(A34,'BASE TRABAJO'!$A$1:$U$872,8,FALSE)</f>
        <v>no tiene</v>
      </c>
      <c r="I34" s="160">
        <f>VLOOKUP(A34,'BASE TRABAJO'!$A$1:$U$872,9,FALSE)</f>
        <v>0</v>
      </c>
      <c r="J34" s="160">
        <f>VLOOKUP(A34,'BASE TRABAJO'!$A$1:$U$872,10,FALSE)</f>
        <v>0</v>
      </c>
      <c r="K34" s="160" t="str">
        <f>VLOOKUP(A34,'BASE TRABAJO'!$A$1:$U$872,11,FALSE)</f>
        <v>Fray Rubén Eduardo Gutiérrez Quiñones,</v>
      </c>
      <c r="L34" s="160" t="str">
        <f>VLOOKUP(A34,'BASE TRABAJO'!$A$1:$U$872,12,FALSE)</f>
        <v xml:space="preserve">Barros Arana N° 162, Oficina 101, Concepción, Región del Biobío. 
Teléfonos: 412767056
Celular: +56974305923
</v>
      </c>
      <c r="M34" s="160" t="str">
        <f>VLOOKUP(A34,'BASE TRABAJO'!$A$1:$U$872,13,FALSE)</f>
        <v>VIII</v>
      </c>
      <c r="N34" s="160" t="str">
        <f>VLOOKUP(A34,'BASE TRABAJO'!$A$1:$U$872,14,FALSE)</f>
        <v>Concepción</v>
      </c>
      <c r="O34" s="160" t="str">
        <f>VLOOKUP(A34,'BASE TRABAJO'!$A$1:$U$872,15,FALSE)</f>
        <v>Teléfonos: 412767056
Celular: +56974305923</v>
      </c>
      <c r="P34" s="160" t="str">
        <f>VLOOKUP(A34,'BASE TRABAJO'!$A$1:$U$872,16,FALSE)</f>
        <v xml:space="preserve">Correos electrónicos: eduardo.gut@gmail.com
                                        paula.quilodran@programasamigo.cl
</v>
      </c>
      <c r="Q34" s="160">
        <f>VLOOKUP(A34,'BASE TRABAJO'!$A$1:$U$872,17,FALSE)</f>
        <v>0</v>
      </c>
      <c r="R34" s="160" t="str">
        <f>VLOOKUP(A34,'BASE TRABAJO'!$A$1:$U$872,18,FALSE)</f>
        <v>93910: Organizaciones Religiosas.</v>
      </c>
      <c r="S34" s="160" t="str">
        <f>VLOOKUP(A34,'BASE TRABAJO'!$A$1:$U$872,19,FALSE)</f>
        <v xml:space="preserve">Certificado de antecedentes financieros, correspondientes al año 2019, aprobados por el Subdepartamento de Supervisión Financiera Nacional. </v>
      </c>
      <c r="T34" s="161">
        <f>VLOOKUP(A34,'BASE TRABAJO'!$A$1:$U$872,20,FALSE)</f>
        <v>37970</v>
      </c>
      <c r="U34" s="160">
        <v>1750</v>
      </c>
      <c r="V34" s="162">
        <v>2590548</v>
      </c>
      <c r="W34" s="162">
        <v>25307666</v>
      </c>
      <c r="X34" s="161">
        <v>44135</v>
      </c>
      <c r="Y34" s="160" t="s">
        <v>3112</v>
      </c>
      <c r="Z34" s="160" t="s">
        <v>3113</v>
      </c>
      <c r="AA34" s="160" t="s">
        <v>80</v>
      </c>
      <c r="AB34" s="160"/>
    </row>
    <row r="35" spans="1:28" x14ac:dyDescent="0.2">
      <c r="A35" s="163">
        <v>1750</v>
      </c>
      <c r="B35" s="160" t="str">
        <f>VLOOKUP(A35,'BASE TRABAJO'!$A$1:$U$872,2,TRUE)</f>
        <v>Congregación de los Sagrados Corazones de Jesús y María</v>
      </c>
      <c r="C35" s="160">
        <f>VLOOKUP(A35,'BASE TRABAJO'!$A$1:$U$872,3,FALSE)</f>
        <v>817951724</v>
      </c>
      <c r="D35" s="160" t="str">
        <f>VLOOKUP(A35,'BASE TRABAJO'!$A$1:$U$872,4,FALSE)</f>
        <v>Organización Religiosa.</v>
      </c>
      <c r="E35" s="160" t="str">
        <f>VLOOKUP(A35,'BASE TRABAJO'!$A$1:$U$872,5,FALSE)</f>
        <v>Erigida de acuerdo al Derecho Canónico, según consta en Certificado Nº722/2003, emitido por doña Sara Rodríguez Silva, Notario Eclesiástico del Obispado de Valparaíso, con fecha 17 de noviembre del 2003.</v>
      </c>
      <c r="F35" s="160" t="str">
        <f>VLOOKUP(A35,'BASE TRABAJO'!$A$1:$U$872,6,FALSE)</f>
        <v>Indefinida.</v>
      </c>
      <c r="G35" s="160" t="str">
        <f>VLOOKUP(A35,'BASE TRABAJO'!$A$1:$U$872,7,FALSE)</f>
        <v>Actividades Religiosas.</v>
      </c>
      <c r="H35" s="160" t="str">
        <f>VLOOKUP(A35,'BASE TRABAJO'!$A$1:$U$872,8,FALSE)</f>
        <v>no tiene</v>
      </c>
      <c r="I35" s="160">
        <f>VLOOKUP(A35,'BASE TRABAJO'!$A$1:$U$872,9,FALSE)</f>
        <v>0</v>
      </c>
      <c r="J35" s="160">
        <f>VLOOKUP(A35,'BASE TRABAJO'!$A$1:$U$872,10,FALSE)</f>
        <v>0</v>
      </c>
      <c r="K35" s="160" t="str">
        <f>VLOOKUP(A35,'BASE TRABAJO'!$A$1:$U$872,11,FALSE)</f>
        <v>Fray Rubén Eduardo Gutiérrez Quiñones,</v>
      </c>
      <c r="L35" s="160" t="str">
        <f>VLOOKUP(A35,'BASE TRABAJO'!$A$1:$U$872,12,FALSE)</f>
        <v xml:space="preserve">Barros Arana N° 162, Oficina 101, Concepción, Región del Biobío. 
Teléfonos: 412767056
Celular: +56974305923
</v>
      </c>
      <c r="M35" s="160" t="str">
        <f>VLOOKUP(A35,'BASE TRABAJO'!$A$1:$U$872,13,FALSE)</f>
        <v>VIII</v>
      </c>
      <c r="N35" s="160" t="str">
        <f>VLOOKUP(A35,'BASE TRABAJO'!$A$1:$U$872,14,FALSE)</f>
        <v>Concepción</v>
      </c>
      <c r="O35" s="160" t="str">
        <f>VLOOKUP(A35,'BASE TRABAJO'!$A$1:$U$872,15,FALSE)</f>
        <v>Teléfonos: 412767056
Celular: +56974305923</v>
      </c>
      <c r="P35" s="160" t="str">
        <f>VLOOKUP(A35,'BASE TRABAJO'!$A$1:$U$872,16,FALSE)</f>
        <v xml:space="preserve">Correos electrónicos: eduardo.gut@gmail.com
                                        paula.quilodran@programasamigo.cl
</v>
      </c>
      <c r="Q35" s="160">
        <f>VLOOKUP(A35,'BASE TRABAJO'!$A$1:$U$872,17,FALSE)</f>
        <v>0</v>
      </c>
      <c r="R35" s="160" t="str">
        <f>VLOOKUP(A35,'BASE TRABAJO'!$A$1:$U$872,18,FALSE)</f>
        <v>93910: Organizaciones Religiosas.</v>
      </c>
      <c r="S35" s="160" t="str">
        <f>VLOOKUP(A35,'BASE TRABAJO'!$A$1:$U$872,19,FALSE)</f>
        <v xml:space="preserve">Certificado de antecedentes financieros, correspondientes al año 2019, aprobados por el Subdepartamento de Supervisión Financiera Nacional. </v>
      </c>
      <c r="T35" s="161">
        <f>VLOOKUP(A35,'BASE TRABAJO'!$A$1:$U$872,20,FALSE)</f>
        <v>37970</v>
      </c>
      <c r="U35" s="160">
        <v>1750</v>
      </c>
      <c r="V35" s="162">
        <v>27686286</v>
      </c>
      <c r="W35" s="162">
        <v>257973613</v>
      </c>
      <c r="X35" s="161">
        <v>44135</v>
      </c>
      <c r="Y35" s="160" t="s">
        <v>3112</v>
      </c>
      <c r="Z35" s="160" t="s">
        <v>3113</v>
      </c>
      <c r="AA35" s="160" t="s">
        <v>3136</v>
      </c>
      <c r="AB35" s="160"/>
    </row>
    <row r="36" spans="1:28" x14ac:dyDescent="0.2">
      <c r="A36" s="163">
        <v>1750</v>
      </c>
      <c r="B36" s="160" t="str">
        <f>VLOOKUP(A36,'BASE TRABAJO'!$A$1:$U$872,2,TRUE)</f>
        <v>Congregación de los Sagrados Corazones de Jesús y María</v>
      </c>
      <c r="C36" s="160">
        <f>VLOOKUP(A36,'BASE TRABAJO'!$A$1:$U$872,3,FALSE)</f>
        <v>817951724</v>
      </c>
      <c r="D36" s="160" t="str">
        <f>VLOOKUP(A36,'BASE TRABAJO'!$A$1:$U$872,4,FALSE)</f>
        <v>Organización Religiosa.</v>
      </c>
      <c r="E36" s="160" t="str">
        <f>VLOOKUP(A36,'BASE TRABAJO'!$A$1:$U$872,5,FALSE)</f>
        <v>Erigida de acuerdo al Derecho Canónico, según consta en Certificado Nº722/2003, emitido por doña Sara Rodríguez Silva, Notario Eclesiástico del Obispado de Valparaíso, con fecha 17 de noviembre del 2003.</v>
      </c>
      <c r="F36" s="160" t="str">
        <f>VLOOKUP(A36,'BASE TRABAJO'!$A$1:$U$872,6,FALSE)</f>
        <v>Indefinida.</v>
      </c>
      <c r="G36" s="160" t="str">
        <f>VLOOKUP(A36,'BASE TRABAJO'!$A$1:$U$872,7,FALSE)</f>
        <v>Actividades Religiosas.</v>
      </c>
      <c r="H36" s="160" t="str">
        <f>VLOOKUP(A36,'BASE TRABAJO'!$A$1:$U$872,8,FALSE)</f>
        <v>no tiene</v>
      </c>
      <c r="I36" s="160">
        <f>VLOOKUP(A36,'BASE TRABAJO'!$A$1:$U$872,9,FALSE)</f>
        <v>0</v>
      </c>
      <c r="J36" s="160">
        <f>VLOOKUP(A36,'BASE TRABAJO'!$A$1:$U$872,10,FALSE)</f>
        <v>0</v>
      </c>
      <c r="K36" s="160" t="str">
        <f>VLOOKUP(A36,'BASE TRABAJO'!$A$1:$U$872,11,FALSE)</f>
        <v>Fray Rubén Eduardo Gutiérrez Quiñones,</v>
      </c>
      <c r="L36" s="160" t="str">
        <f>VLOOKUP(A36,'BASE TRABAJO'!$A$1:$U$872,12,FALSE)</f>
        <v xml:space="preserve">Barros Arana N° 162, Oficina 101, Concepción, Región del Biobío. 
Teléfonos: 412767056
Celular: +56974305923
</v>
      </c>
      <c r="M36" s="160" t="str">
        <f>VLOOKUP(A36,'BASE TRABAJO'!$A$1:$U$872,13,FALSE)</f>
        <v>VIII</v>
      </c>
      <c r="N36" s="160" t="str">
        <f>VLOOKUP(A36,'BASE TRABAJO'!$A$1:$U$872,14,FALSE)</f>
        <v>Concepción</v>
      </c>
      <c r="O36" s="160" t="str">
        <f>VLOOKUP(A36,'BASE TRABAJO'!$A$1:$U$872,15,FALSE)</f>
        <v>Teléfonos: 412767056
Celular: +56974305923</v>
      </c>
      <c r="P36" s="160" t="str">
        <f>VLOOKUP(A36,'BASE TRABAJO'!$A$1:$U$872,16,FALSE)</f>
        <v xml:space="preserve">Correos electrónicos: eduardo.gut@gmail.com
                                        paula.quilodran@programasamigo.cl
</v>
      </c>
      <c r="Q36" s="160">
        <f>VLOOKUP(A36,'BASE TRABAJO'!$A$1:$U$872,17,FALSE)</f>
        <v>0</v>
      </c>
      <c r="R36" s="160" t="str">
        <f>VLOOKUP(A36,'BASE TRABAJO'!$A$1:$U$872,18,FALSE)</f>
        <v>93910: Organizaciones Religiosas.</v>
      </c>
      <c r="S36" s="160" t="str">
        <f>VLOOKUP(A36,'BASE TRABAJO'!$A$1:$U$872,19,FALSE)</f>
        <v xml:space="preserve">Certificado de antecedentes financieros, correspondientes al año 2019, aprobados por el Subdepartamento de Supervisión Financiera Nacional. </v>
      </c>
      <c r="T36" s="161">
        <f>VLOOKUP(A36,'BASE TRABAJO'!$A$1:$U$872,20,FALSE)</f>
        <v>37970</v>
      </c>
      <c r="U36" s="160">
        <v>1750</v>
      </c>
      <c r="V36" s="162">
        <v>7617369</v>
      </c>
      <c r="W36" s="162">
        <v>78134070</v>
      </c>
      <c r="X36" s="161">
        <v>44135</v>
      </c>
      <c r="Y36" s="160" t="s">
        <v>3112</v>
      </c>
      <c r="Z36" s="160" t="s">
        <v>3113</v>
      </c>
      <c r="AA36" s="160" t="s">
        <v>3137</v>
      </c>
      <c r="AB36" s="160"/>
    </row>
    <row r="37" spans="1:28" x14ac:dyDescent="0.2">
      <c r="A37" s="163">
        <v>1750</v>
      </c>
      <c r="B37" s="160" t="str">
        <f>VLOOKUP(A37,'BASE TRABAJO'!$A$1:$U$872,2,TRUE)</f>
        <v>Congregación de los Sagrados Corazones de Jesús y María</v>
      </c>
      <c r="C37" s="160">
        <f>VLOOKUP(A37,'BASE TRABAJO'!$A$1:$U$872,3,FALSE)</f>
        <v>817951724</v>
      </c>
      <c r="D37" s="160" t="str">
        <f>VLOOKUP(A37,'BASE TRABAJO'!$A$1:$U$872,4,FALSE)</f>
        <v>Organización Religiosa.</v>
      </c>
      <c r="E37" s="160" t="str">
        <f>VLOOKUP(A37,'BASE TRABAJO'!$A$1:$U$872,5,FALSE)</f>
        <v>Erigida de acuerdo al Derecho Canónico, según consta en Certificado Nº722/2003, emitido por doña Sara Rodríguez Silva, Notario Eclesiástico del Obispado de Valparaíso, con fecha 17 de noviembre del 2003.</v>
      </c>
      <c r="F37" s="160" t="str">
        <f>VLOOKUP(A37,'BASE TRABAJO'!$A$1:$U$872,6,FALSE)</f>
        <v>Indefinida.</v>
      </c>
      <c r="G37" s="160" t="str">
        <f>VLOOKUP(A37,'BASE TRABAJO'!$A$1:$U$872,7,FALSE)</f>
        <v>Actividades Religiosas.</v>
      </c>
      <c r="H37" s="160" t="str">
        <f>VLOOKUP(A37,'BASE TRABAJO'!$A$1:$U$872,8,FALSE)</f>
        <v>no tiene</v>
      </c>
      <c r="I37" s="160">
        <f>VLOOKUP(A37,'BASE TRABAJO'!$A$1:$U$872,9,FALSE)</f>
        <v>0</v>
      </c>
      <c r="J37" s="160">
        <f>VLOOKUP(A37,'BASE TRABAJO'!$A$1:$U$872,10,FALSE)</f>
        <v>0</v>
      </c>
      <c r="K37" s="160" t="str">
        <f>VLOOKUP(A37,'BASE TRABAJO'!$A$1:$U$872,11,FALSE)</f>
        <v>Fray Rubén Eduardo Gutiérrez Quiñones,</v>
      </c>
      <c r="L37" s="160" t="str">
        <f>VLOOKUP(A37,'BASE TRABAJO'!$A$1:$U$872,12,FALSE)</f>
        <v xml:space="preserve">Barros Arana N° 162, Oficina 101, Concepción, Región del Biobío. 
Teléfonos: 412767056
Celular: +56974305923
</v>
      </c>
      <c r="M37" s="160" t="str">
        <f>VLOOKUP(A37,'BASE TRABAJO'!$A$1:$U$872,13,FALSE)</f>
        <v>VIII</v>
      </c>
      <c r="N37" s="160" t="str">
        <f>VLOOKUP(A37,'BASE TRABAJO'!$A$1:$U$872,14,FALSE)</f>
        <v>Concepción</v>
      </c>
      <c r="O37" s="160" t="str">
        <f>VLOOKUP(A37,'BASE TRABAJO'!$A$1:$U$872,15,FALSE)</f>
        <v>Teléfonos: 412767056
Celular: +56974305923</v>
      </c>
      <c r="P37" s="160" t="str">
        <f>VLOOKUP(A37,'BASE TRABAJO'!$A$1:$U$872,16,FALSE)</f>
        <v xml:space="preserve">Correos electrónicos: eduardo.gut@gmail.com
                                        paula.quilodran@programasamigo.cl
</v>
      </c>
      <c r="Q37" s="160">
        <f>VLOOKUP(A37,'BASE TRABAJO'!$A$1:$U$872,17,FALSE)</f>
        <v>0</v>
      </c>
      <c r="R37" s="160" t="str">
        <f>VLOOKUP(A37,'BASE TRABAJO'!$A$1:$U$872,18,FALSE)</f>
        <v>93910: Organizaciones Religiosas.</v>
      </c>
      <c r="S37" s="160" t="str">
        <f>VLOOKUP(A37,'BASE TRABAJO'!$A$1:$U$872,19,FALSE)</f>
        <v xml:space="preserve">Certificado de antecedentes financieros, correspondientes al año 2019, aprobados por el Subdepartamento de Supervisión Financiera Nacional. </v>
      </c>
      <c r="T37" s="161">
        <f>VLOOKUP(A37,'BASE TRABAJO'!$A$1:$U$872,20,FALSE)</f>
        <v>37970</v>
      </c>
      <c r="U37" s="160">
        <v>1750</v>
      </c>
      <c r="V37" s="162">
        <v>24693174</v>
      </c>
      <c r="W37" s="162">
        <v>242396693</v>
      </c>
      <c r="X37" s="161">
        <v>44135</v>
      </c>
      <c r="Y37" s="160" t="s">
        <v>3112</v>
      </c>
      <c r="Z37" s="160" t="s">
        <v>3113</v>
      </c>
      <c r="AA37" s="160" t="s">
        <v>3118</v>
      </c>
      <c r="AB37" s="160"/>
    </row>
    <row r="38" spans="1:28" x14ac:dyDescent="0.2">
      <c r="A38" s="163">
        <v>1750</v>
      </c>
      <c r="B38" s="160" t="str">
        <f>VLOOKUP(A38,'BASE TRABAJO'!$A$1:$U$872,2,TRUE)</f>
        <v>Congregación de los Sagrados Corazones de Jesús y María</v>
      </c>
      <c r="C38" s="160">
        <f>VLOOKUP(A38,'BASE TRABAJO'!$A$1:$U$872,3,FALSE)</f>
        <v>817951724</v>
      </c>
      <c r="D38" s="160" t="str">
        <f>VLOOKUP(A38,'BASE TRABAJO'!$A$1:$U$872,4,FALSE)</f>
        <v>Organización Religiosa.</v>
      </c>
      <c r="E38" s="160" t="str">
        <f>VLOOKUP(A38,'BASE TRABAJO'!$A$1:$U$872,5,FALSE)</f>
        <v>Erigida de acuerdo al Derecho Canónico, según consta en Certificado Nº722/2003, emitido por doña Sara Rodríguez Silva, Notario Eclesiástico del Obispado de Valparaíso, con fecha 17 de noviembre del 2003.</v>
      </c>
      <c r="F38" s="160" t="str">
        <f>VLOOKUP(A38,'BASE TRABAJO'!$A$1:$U$872,6,FALSE)</f>
        <v>Indefinida.</v>
      </c>
      <c r="G38" s="160" t="str">
        <f>VLOOKUP(A38,'BASE TRABAJO'!$A$1:$U$872,7,FALSE)</f>
        <v>Actividades Religiosas.</v>
      </c>
      <c r="H38" s="160" t="str">
        <f>VLOOKUP(A38,'BASE TRABAJO'!$A$1:$U$872,8,FALSE)</f>
        <v>no tiene</v>
      </c>
      <c r="I38" s="160">
        <f>VLOOKUP(A38,'BASE TRABAJO'!$A$1:$U$872,9,FALSE)</f>
        <v>0</v>
      </c>
      <c r="J38" s="160">
        <f>VLOOKUP(A38,'BASE TRABAJO'!$A$1:$U$872,10,FALSE)</f>
        <v>0</v>
      </c>
      <c r="K38" s="160" t="str">
        <f>VLOOKUP(A38,'BASE TRABAJO'!$A$1:$U$872,11,FALSE)</f>
        <v>Fray Rubén Eduardo Gutiérrez Quiñones,</v>
      </c>
      <c r="L38" s="160" t="str">
        <f>VLOOKUP(A38,'BASE TRABAJO'!$A$1:$U$872,12,FALSE)</f>
        <v xml:space="preserve">Barros Arana N° 162, Oficina 101, Concepción, Región del Biobío. 
Teléfonos: 412767056
Celular: +56974305923
</v>
      </c>
      <c r="M38" s="160" t="str">
        <f>VLOOKUP(A38,'BASE TRABAJO'!$A$1:$U$872,13,FALSE)</f>
        <v>VIII</v>
      </c>
      <c r="N38" s="160" t="str">
        <f>VLOOKUP(A38,'BASE TRABAJO'!$A$1:$U$872,14,FALSE)</f>
        <v>Concepción</v>
      </c>
      <c r="O38" s="160" t="str">
        <f>VLOOKUP(A38,'BASE TRABAJO'!$A$1:$U$872,15,FALSE)</f>
        <v>Teléfonos: 412767056
Celular: +56974305923</v>
      </c>
      <c r="P38" s="160" t="str">
        <f>VLOOKUP(A38,'BASE TRABAJO'!$A$1:$U$872,16,FALSE)</f>
        <v xml:space="preserve">Correos electrónicos: eduardo.gut@gmail.com
                                        paula.quilodran@programasamigo.cl
</v>
      </c>
      <c r="Q38" s="160">
        <f>VLOOKUP(A38,'BASE TRABAJO'!$A$1:$U$872,17,FALSE)</f>
        <v>0</v>
      </c>
      <c r="R38" s="160" t="str">
        <f>VLOOKUP(A38,'BASE TRABAJO'!$A$1:$U$872,18,FALSE)</f>
        <v>93910: Organizaciones Religiosas.</v>
      </c>
      <c r="S38" s="160" t="str">
        <f>VLOOKUP(A38,'BASE TRABAJO'!$A$1:$U$872,19,FALSE)</f>
        <v xml:space="preserve">Certificado de antecedentes financieros, correspondientes al año 2019, aprobados por el Subdepartamento de Supervisión Financiera Nacional. </v>
      </c>
      <c r="T38" s="161">
        <f>VLOOKUP(A38,'BASE TRABAJO'!$A$1:$U$872,20,FALSE)</f>
        <v>37970</v>
      </c>
      <c r="U38" s="160">
        <v>1750</v>
      </c>
      <c r="V38" s="162">
        <v>17030807</v>
      </c>
      <c r="W38" s="162">
        <v>344608492</v>
      </c>
      <c r="X38" s="161">
        <v>44135</v>
      </c>
      <c r="Y38" s="160" t="s">
        <v>3112</v>
      </c>
      <c r="Z38" s="160" t="s">
        <v>3113</v>
      </c>
      <c r="AA38" s="160" t="s">
        <v>3138</v>
      </c>
      <c r="AB38" s="160"/>
    </row>
    <row r="39" spans="1:28" x14ac:dyDescent="0.2">
      <c r="A39" s="163">
        <v>1800</v>
      </c>
      <c r="B39" s="160" t="str">
        <f>VLOOKUP(A39,'BASE TRABAJO'!$A$1:$U$872,2,TRUE)</f>
        <v>Fundación Ciudad del Niño</v>
      </c>
      <c r="C39" s="160">
        <f>VLOOKUP(A39,'BASE TRABAJO'!$A$1:$U$872,3,FALSE)</f>
        <v>700376001</v>
      </c>
      <c r="D39" s="160" t="str">
        <f>VLOOKUP(A39,'BASE TRABAJO'!$A$1:$U$872,4,FALSE)</f>
        <v>Fundación de Derecho Privado</v>
      </c>
      <c r="E39" s="160" t="str">
        <f>VLOOKUP(A39,'BASE TRABAJO'!$A$1:$U$872,5,FALSE)</f>
        <v>Otorgada por Decreto Supremo N° 629, de fecha 14 de febrero de 1938, del Ministerio de Justicia.</v>
      </c>
      <c r="F39" s="160" t="str">
        <f>VLOOKUP(A39,'BASE TRABAJO'!$A$1:$U$872,6,FALSE)</f>
        <v xml:space="preserve">Certificado de Vigencia de persona jurídica sin fines de lucro Folio N° 500345686181, emitido con fecha 14 de septiembre de 2020, del Servicio de Registro Civil e Identificación. </v>
      </c>
      <c r="G39" s="160" t="str">
        <f>VLOOKUP(A39,'BASE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60" t="str">
        <f>VLOOKUP(A39,'BASE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39" s="160" t="str">
        <f>VLOOKUP(A39,'BASE TRABAJO'!$A$1:$U$872,9,FALSE)</f>
        <v>: 3 años.</v>
      </c>
      <c r="J39" s="160" t="str">
        <f>VLOOKUP(A39,'BASE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39" s="160" t="str">
        <f>VLOOKUP(A39,'BASE TRABAJO'!$A$1:$U$872,11,FALSE)</f>
        <v xml:space="preserve">José Pedro Silva Prado, 
Edmundo Crespo Pisano,
</v>
      </c>
      <c r="L39" s="160" t="str">
        <f>VLOOKUP(A39,'BASE TRABAJO'!$A$1:$U$872,12,FALSE)</f>
        <v xml:space="preserve">Paseo Pdte. Errázuriz Echaurren N° 2631, 5° piso, comuna de Providencia, Santiago, Región Metropolitana.
</v>
      </c>
      <c r="M39" s="160" t="str">
        <f>VLOOKUP(A39,'BASE TRABAJO'!$A$1:$U$872,13,FALSE)</f>
        <v>XIII</v>
      </c>
      <c r="N39" s="160" t="str">
        <f>VLOOKUP(A39,'BASE TRABAJO'!$A$1:$U$872,14,FALSE)</f>
        <v>Providencia</v>
      </c>
      <c r="O39" s="160" t="str">
        <f>VLOOKUP(A39,'BASE TRABAJO'!$A$1:$U$872,15,FALSE)</f>
        <v>228737900 - 228737980</v>
      </c>
      <c r="P39" s="160" t="str">
        <f>VLOOKUP(A39,'BASE TRABAJO'!$A$1:$U$872,16,FALSE)</f>
        <v>http://www.ciudaddelnino.cl</v>
      </c>
      <c r="Q39" s="160">
        <f>VLOOKUP(A39,'BASE TRABAJO'!$A$1:$U$872,17,FALSE)</f>
        <v>0</v>
      </c>
      <c r="R39" s="160" t="str">
        <f>VLOOKUP(A39,'BASE TRABAJO'!$A$1:$U$872,18,FALSE)</f>
        <v>93401: Instituciones de Asistencia Social</v>
      </c>
      <c r="S39" s="160" t="str">
        <f>VLOOKUP(A39,'BASE TRABAJO'!$A$1:$U$872,19,FALSE)</f>
        <v xml:space="preserve">Se acompaña certificado de antecedentes financieros, correspondientes al año 2018, APROBADO POR EL  Subdepartamento de Supervisión Financiera Nacional.  </v>
      </c>
      <c r="T39" s="161">
        <f>VLOOKUP(A39,'BASE TRABAJO'!$A$1:$U$872,20,FALSE)</f>
        <v>37970</v>
      </c>
      <c r="U39" s="160">
        <v>1800</v>
      </c>
      <c r="V39" s="162">
        <v>15344018</v>
      </c>
      <c r="W39" s="162">
        <v>173382216</v>
      </c>
      <c r="X39" s="161">
        <v>44135</v>
      </c>
      <c r="Y39" s="160" t="s">
        <v>3112</v>
      </c>
      <c r="Z39" s="160" t="s">
        <v>3113</v>
      </c>
      <c r="AA39" s="160" t="s">
        <v>3139</v>
      </c>
      <c r="AB39" s="160"/>
    </row>
    <row r="40" spans="1:28" x14ac:dyDescent="0.2">
      <c r="A40" s="163">
        <v>1800</v>
      </c>
      <c r="B40" s="160" t="str">
        <f>VLOOKUP(A40,'BASE TRABAJO'!$A$1:$U$872,2,TRUE)</f>
        <v>Fundación Ciudad del Niño</v>
      </c>
      <c r="C40" s="160">
        <f>VLOOKUP(A40,'BASE TRABAJO'!$A$1:$U$872,3,FALSE)</f>
        <v>700376001</v>
      </c>
      <c r="D40" s="160" t="str">
        <f>VLOOKUP(A40,'BASE TRABAJO'!$A$1:$U$872,4,FALSE)</f>
        <v>Fundación de Derecho Privado</v>
      </c>
      <c r="E40" s="160" t="str">
        <f>VLOOKUP(A40,'BASE TRABAJO'!$A$1:$U$872,5,FALSE)</f>
        <v>Otorgada por Decreto Supremo N° 629, de fecha 14 de febrero de 1938, del Ministerio de Justicia.</v>
      </c>
      <c r="F40" s="160" t="str">
        <f>VLOOKUP(A40,'BASE TRABAJO'!$A$1:$U$872,6,FALSE)</f>
        <v xml:space="preserve">Certificado de Vigencia de persona jurídica sin fines de lucro Folio N° 500345686181, emitido con fecha 14 de septiembre de 2020, del Servicio de Registro Civil e Identificación. </v>
      </c>
      <c r="G40" s="160" t="str">
        <f>VLOOKUP(A40,'BASE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60" t="str">
        <f>VLOOKUP(A40,'BASE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0" s="160" t="str">
        <f>VLOOKUP(A40,'BASE TRABAJO'!$A$1:$U$872,9,FALSE)</f>
        <v>: 3 años.</v>
      </c>
      <c r="J40" s="160" t="str">
        <f>VLOOKUP(A40,'BASE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0" s="160" t="str">
        <f>VLOOKUP(A40,'BASE TRABAJO'!$A$1:$U$872,11,FALSE)</f>
        <v xml:space="preserve">José Pedro Silva Prado, 
Edmundo Crespo Pisano,
</v>
      </c>
      <c r="L40" s="160" t="str">
        <f>VLOOKUP(A40,'BASE TRABAJO'!$A$1:$U$872,12,FALSE)</f>
        <v xml:space="preserve">Paseo Pdte. Errázuriz Echaurren N° 2631, 5° piso, comuna de Providencia, Santiago, Región Metropolitana.
</v>
      </c>
      <c r="M40" s="160" t="str">
        <f>VLOOKUP(A40,'BASE TRABAJO'!$A$1:$U$872,13,FALSE)</f>
        <v>XIII</v>
      </c>
      <c r="N40" s="160" t="str">
        <f>VLOOKUP(A40,'BASE TRABAJO'!$A$1:$U$872,14,FALSE)</f>
        <v>Providencia</v>
      </c>
      <c r="O40" s="160" t="str">
        <f>VLOOKUP(A40,'BASE TRABAJO'!$A$1:$U$872,15,FALSE)</f>
        <v>228737900 - 228737980</v>
      </c>
      <c r="P40" s="160" t="str">
        <f>VLOOKUP(A40,'BASE TRABAJO'!$A$1:$U$872,16,FALSE)</f>
        <v>http://www.ciudaddelnino.cl</v>
      </c>
      <c r="Q40" s="160">
        <f>VLOOKUP(A40,'BASE TRABAJO'!$A$1:$U$872,17,FALSE)</f>
        <v>0</v>
      </c>
      <c r="R40" s="160" t="str">
        <f>VLOOKUP(A40,'BASE TRABAJO'!$A$1:$U$872,18,FALSE)</f>
        <v>93401: Instituciones de Asistencia Social</v>
      </c>
      <c r="S40" s="160" t="str">
        <f>VLOOKUP(A40,'BASE TRABAJO'!$A$1:$U$872,19,FALSE)</f>
        <v xml:space="preserve">Se acompaña certificado de antecedentes financieros, correspondientes al año 2018, APROBADO POR EL  Subdepartamento de Supervisión Financiera Nacional.  </v>
      </c>
      <c r="T40" s="161">
        <f>VLOOKUP(A40,'BASE TRABAJO'!$A$1:$U$872,20,FALSE)</f>
        <v>37970</v>
      </c>
      <c r="U40" s="160">
        <v>1800</v>
      </c>
      <c r="V40" s="162">
        <v>73692277</v>
      </c>
      <c r="W40" s="162">
        <v>630721581</v>
      </c>
      <c r="X40" s="161">
        <v>44135</v>
      </c>
      <c r="Y40" s="160" t="s">
        <v>3112</v>
      </c>
      <c r="Z40" s="160" t="s">
        <v>3113</v>
      </c>
      <c r="AA40" s="160" t="s">
        <v>91</v>
      </c>
      <c r="AB40" s="160"/>
    </row>
    <row r="41" spans="1:28" x14ac:dyDescent="0.2">
      <c r="A41" s="163">
        <v>1800</v>
      </c>
      <c r="B41" s="160" t="str">
        <f>VLOOKUP(A41,'BASE TRABAJO'!$A$1:$U$872,2,TRUE)</f>
        <v>Fundación Ciudad del Niño</v>
      </c>
      <c r="C41" s="160">
        <f>VLOOKUP(A41,'BASE TRABAJO'!$A$1:$U$872,3,FALSE)</f>
        <v>700376001</v>
      </c>
      <c r="D41" s="160" t="str">
        <f>VLOOKUP(A41,'BASE TRABAJO'!$A$1:$U$872,4,FALSE)</f>
        <v>Fundación de Derecho Privado</v>
      </c>
      <c r="E41" s="160" t="str">
        <f>VLOOKUP(A41,'BASE TRABAJO'!$A$1:$U$872,5,FALSE)</f>
        <v>Otorgada por Decreto Supremo N° 629, de fecha 14 de febrero de 1938, del Ministerio de Justicia.</v>
      </c>
      <c r="F41" s="160" t="str">
        <f>VLOOKUP(A41,'BASE TRABAJO'!$A$1:$U$872,6,FALSE)</f>
        <v xml:space="preserve">Certificado de Vigencia de persona jurídica sin fines de lucro Folio N° 500345686181, emitido con fecha 14 de septiembre de 2020, del Servicio de Registro Civil e Identificación. </v>
      </c>
      <c r="G41" s="160" t="str">
        <f>VLOOKUP(A41,'BASE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60" t="str">
        <f>VLOOKUP(A41,'BASE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1" s="160" t="str">
        <f>VLOOKUP(A41,'BASE TRABAJO'!$A$1:$U$872,9,FALSE)</f>
        <v>: 3 años.</v>
      </c>
      <c r="J41" s="160" t="str">
        <f>VLOOKUP(A41,'BASE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1" s="160" t="str">
        <f>VLOOKUP(A41,'BASE TRABAJO'!$A$1:$U$872,11,FALSE)</f>
        <v xml:space="preserve">José Pedro Silva Prado, 
Edmundo Crespo Pisano,
</v>
      </c>
      <c r="L41" s="160" t="str">
        <f>VLOOKUP(A41,'BASE TRABAJO'!$A$1:$U$872,12,FALSE)</f>
        <v xml:space="preserve">Paseo Pdte. Errázuriz Echaurren N° 2631, 5° piso, comuna de Providencia, Santiago, Región Metropolitana.
</v>
      </c>
      <c r="M41" s="160" t="str">
        <f>VLOOKUP(A41,'BASE TRABAJO'!$A$1:$U$872,13,FALSE)</f>
        <v>XIII</v>
      </c>
      <c r="N41" s="160" t="str">
        <f>VLOOKUP(A41,'BASE TRABAJO'!$A$1:$U$872,14,FALSE)</f>
        <v>Providencia</v>
      </c>
      <c r="O41" s="160" t="str">
        <f>VLOOKUP(A41,'BASE TRABAJO'!$A$1:$U$872,15,FALSE)</f>
        <v>228737900 - 228737980</v>
      </c>
      <c r="P41" s="160" t="str">
        <f>VLOOKUP(A41,'BASE TRABAJO'!$A$1:$U$872,16,FALSE)</f>
        <v>http://www.ciudaddelnino.cl</v>
      </c>
      <c r="Q41" s="160">
        <f>VLOOKUP(A41,'BASE TRABAJO'!$A$1:$U$872,17,FALSE)</f>
        <v>0</v>
      </c>
      <c r="R41" s="160" t="str">
        <f>VLOOKUP(A41,'BASE TRABAJO'!$A$1:$U$872,18,FALSE)</f>
        <v>93401: Instituciones de Asistencia Social</v>
      </c>
      <c r="S41" s="160" t="str">
        <f>VLOOKUP(A41,'BASE TRABAJO'!$A$1:$U$872,19,FALSE)</f>
        <v xml:space="preserve">Se acompaña certificado de antecedentes financieros, correspondientes al año 2018, APROBADO POR EL  Subdepartamento de Supervisión Financiera Nacional.  </v>
      </c>
      <c r="T41" s="161">
        <f>VLOOKUP(A41,'BASE TRABAJO'!$A$1:$U$872,20,FALSE)</f>
        <v>37970</v>
      </c>
      <c r="U41" s="160">
        <v>1800</v>
      </c>
      <c r="V41" s="162">
        <v>35271314</v>
      </c>
      <c r="W41" s="162">
        <v>293888401</v>
      </c>
      <c r="X41" s="161">
        <v>44135</v>
      </c>
      <c r="Y41" s="160" t="s">
        <v>3112</v>
      </c>
      <c r="Z41" s="160" t="s">
        <v>3113</v>
      </c>
      <c r="AA41" s="160" t="s">
        <v>3116</v>
      </c>
      <c r="AB41" s="160"/>
    </row>
    <row r="42" spans="1:28" x14ac:dyDescent="0.2">
      <c r="A42" s="163">
        <v>1800</v>
      </c>
      <c r="B42" s="160" t="str">
        <f>VLOOKUP(A42,'BASE TRABAJO'!$A$1:$U$872,2,TRUE)</f>
        <v>Fundación Ciudad del Niño</v>
      </c>
      <c r="C42" s="160">
        <f>VLOOKUP(A42,'BASE TRABAJO'!$A$1:$U$872,3,FALSE)</f>
        <v>700376001</v>
      </c>
      <c r="D42" s="160" t="str">
        <f>VLOOKUP(A42,'BASE TRABAJO'!$A$1:$U$872,4,FALSE)</f>
        <v>Fundación de Derecho Privado</v>
      </c>
      <c r="E42" s="160" t="str">
        <f>VLOOKUP(A42,'BASE TRABAJO'!$A$1:$U$872,5,FALSE)</f>
        <v>Otorgada por Decreto Supremo N° 629, de fecha 14 de febrero de 1938, del Ministerio de Justicia.</v>
      </c>
      <c r="F42" s="160" t="str">
        <f>VLOOKUP(A42,'BASE TRABAJO'!$A$1:$U$872,6,FALSE)</f>
        <v xml:space="preserve">Certificado de Vigencia de persona jurídica sin fines de lucro Folio N° 500345686181, emitido con fecha 14 de septiembre de 2020, del Servicio de Registro Civil e Identificación. </v>
      </c>
      <c r="G42" s="160" t="str">
        <f>VLOOKUP(A42,'BASE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60" t="str">
        <f>VLOOKUP(A42,'BASE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2" s="160" t="str">
        <f>VLOOKUP(A42,'BASE TRABAJO'!$A$1:$U$872,9,FALSE)</f>
        <v>: 3 años.</v>
      </c>
      <c r="J42" s="160" t="str">
        <f>VLOOKUP(A42,'BASE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2" s="160" t="str">
        <f>VLOOKUP(A42,'BASE TRABAJO'!$A$1:$U$872,11,FALSE)</f>
        <v xml:space="preserve">José Pedro Silva Prado, 
Edmundo Crespo Pisano,
</v>
      </c>
      <c r="L42" s="160" t="str">
        <f>VLOOKUP(A42,'BASE TRABAJO'!$A$1:$U$872,12,FALSE)</f>
        <v xml:space="preserve">Paseo Pdte. Errázuriz Echaurren N° 2631, 5° piso, comuna de Providencia, Santiago, Región Metropolitana.
</v>
      </c>
      <c r="M42" s="160" t="str">
        <f>VLOOKUP(A42,'BASE TRABAJO'!$A$1:$U$872,13,FALSE)</f>
        <v>XIII</v>
      </c>
      <c r="N42" s="160" t="str">
        <f>VLOOKUP(A42,'BASE TRABAJO'!$A$1:$U$872,14,FALSE)</f>
        <v>Providencia</v>
      </c>
      <c r="O42" s="160" t="str">
        <f>VLOOKUP(A42,'BASE TRABAJO'!$A$1:$U$872,15,FALSE)</f>
        <v>228737900 - 228737980</v>
      </c>
      <c r="P42" s="160" t="str">
        <f>VLOOKUP(A42,'BASE TRABAJO'!$A$1:$U$872,16,FALSE)</f>
        <v>http://www.ciudaddelnino.cl</v>
      </c>
      <c r="Q42" s="160">
        <f>VLOOKUP(A42,'BASE TRABAJO'!$A$1:$U$872,17,FALSE)</f>
        <v>0</v>
      </c>
      <c r="R42" s="160" t="str">
        <f>VLOOKUP(A42,'BASE TRABAJO'!$A$1:$U$872,18,FALSE)</f>
        <v>93401: Instituciones de Asistencia Social</v>
      </c>
      <c r="S42" s="160" t="str">
        <f>VLOOKUP(A42,'BASE TRABAJO'!$A$1:$U$872,19,FALSE)</f>
        <v xml:space="preserve">Se acompaña certificado de antecedentes financieros, correspondientes al año 2018, APROBADO POR EL  Subdepartamento de Supervisión Financiera Nacional.  </v>
      </c>
      <c r="T42" s="161">
        <f>VLOOKUP(A42,'BASE TRABAJO'!$A$1:$U$872,20,FALSE)</f>
        <v>37970</v>
      </c>
      <c r="U42" s="160">
        <v>1800</v>
      </c>
      <c r="V42" s="162">
        <v>69582689</v>
      </c>
      <c r="W42" s="162">
        <v>681228581</v>
      </c>
      <c r="X42" s="161">
        <v>44135</v>
      </c>
      <c r="Y42" s="160" t="s">
        <v>3112</v>
      </c>
      <c r="Z42" s="160" t="s">
        <v>3113</v>
      </c>
      <c r="AA42" s="160" t="s">
        <v>3140</v>
      </c>
      <c r="AB42" s="160"/>
    </row>
    <row r="43" spans="1:28" x14ac:dyDescent="0.2">
      <c r="A43" s="163">
        <v>1800</v>
      </c>
      <c r="B43" s="160" t="str">
        <f>VLOOKUP(A43,'BASE TRABAJO'!$A$1:$U$872,2,TRUE)</f>
        <v>Fundación Ciudad del Niño</v>
      </c>
      <c r="C43" s="160">
        <f>VLOOKUP(A43,'BASE TRABAJO'!$A$1:$U$872,3,FALSE)</f>
        <v>700376001</v>
      </c>
      <c r="D43" s="160" t="str">
        <f>VLOOKUP(A43,'BASE TRABAJO'!$A$1:$U$872,4,FALSE)</f>
        <v>Fundación de Derecho Privado</v>
      </c>
      <c r="E43" s="160" t="str">
        <f>VLOOKUP(A43,'BASE TRABAJO'!$A$1:$U$872,5,FALSE)</f>
        <v>Otorgada por Decreto Supremo N° 629, de fecha 14 de febrero de 1938, del Ministerio de Justicia.</v>
      </c>
      <c r="F43" s="160" t="str">
        <f>VLOOKUP(A43,'BASE TRABAJO'!$A$1:$U$872,6,FALSE)</f>
        <v xml:space="preserve">Certificado de Vigencia de persona jurídica sin fines de lucro Folio N° 500345686181, emitido con fecha 14 de septiembre de 2020, del Servicio de Registro Civil e Identificación. </v>
      </c>
      <c r="G43" s="160" t="str">
        <f>VLOOKUP(A43,'BASE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60" t="str">
        <f>VLOOKUP(A43,'BASE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3" s="160" t="str">
        <f>VLOOKUP(A43,'BASE TRABAJO'!$A$1:$U$872,9,FALSE)</f>
        <v>: 3 años.</v>
      </c>
      <c r="J43" s="160" t="str">
        <f>VLOOKUP(A43,'BASE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3" s="160" t="str">
        <f>VLOOKUP(A43,'BASE TRABAJO'!$A$1:$U$872,11,FALSE)</f>
        <v xml:space="preserve">José Pedro Silva Prado, 
Edmundo Crespo Pisano,
</v>
      </c>
      <c r="L43" s="160" t="str">
        <f>VLOOKUP(A43,'BASE TRABAJO'!$A$1:$U$872,12,FALSE)</f>
        <v xml:space="preserve">Paseo Pdte. Errázuriz Echaurren N° 2631, 5° piso, comuna de Providencia, Santiago, Región Metropolitana.
</v>
      </c>
      <c r="M43" s="160" t="str">
        <f>VLOOKUP(A43,'BASE TRABAJO'!$A$1:$U$872,13,FALSE)</f>
        <v>XIII</v>
      </c>
      <c r="N43" s="160" t="str">
        <f>VLOOKUP(A43,'BASE TRABAJO'!$A$1:$U$872,14,FALSE)</f>
        <v>Providencia</v>
      </c>
      <c r="O43" s="160" t="str">
        <f>VLOOKUP(A43,'BASE TRABAJO'!$A$1:$U$872,15,FALSE)</f>
        <v>228737900 - 228737980</v>
      </c>
      <c r="P43" s="160" t="str">
        <f>VLOOKUP(A43,'BASE TRABAJO'!$A$1:$U$872,16,FALSE)</f>
        <v>http://www.ciudaddelnino.cl</v>
      </c>
      <c r="Q43" s="160">
        <f>VLOOKUP(A43,'BASE TRABAJO'!$A$1:$U$872,17,FALSE)</f>
        <v>0</v>
      </c>
      <c r="R43" s="160" t="str">
        <f>VLOOKUP(A43,'BASE TRABAJO'!$A$1:$U$872,18,FALSE)</f>
        <v>93401: Instituciones de Asistencia Social</v>
      </c>
      <c r="S43" s="160" t="str">
        <f>VLOOKUP(A43,'BASE TRABAJO'!$A$1:$U$872,19,FALSE)</f>
        <v xml:space="preserve">Se acompaña certificado de antecedentes financieros, correspondientes al año 2018, APROBADO POR EL  Subdepartamento de Supervisión Financiera Nacional.  </v>
      </c>
      <c r="T43" s="161">
        <f>VLOOKUP(A43,'BASE TRABAJO'!$A$1:$U$872,20,FALSE)</f>
        <v>37970</v>
      </c>
      <c r="U43" s="160">
        <v>1800</v>
      </c>
      <c r="V43" s="162">
        <v>52057633</v>
      </c>
      <c r="W43" s="162">
        <v>707627893</v>
      </c>
      <c r="X43" s="161">
        <v>44135</v>
      </c>
      <c r="Y43" s="160" t="s">
        <v>3112</v>
      </c>
      <c r="Z43" s="160" t="s">
        <v>3113</v>
      </c>
      <c r="AA43" s="160" t="s">
        <v>3141</v>
      </c>
      <c r="AB43" s="160"/>
    </row>
    <row r="44" spans="1:28" x14ac:dyDescent="0.2">
      <c r="A44" s="163">
        <v>1800</v>
      </c>
      <c r="B44" s="160" t="str">
        <f>VLOOKUP(A44,'BASE TRABAJO'!$A$1:$U$872,2,TRUE)</f>
        <v>Fundación Ciudad del Niño</v>
      </c>
      <c r="C44" s="160">
        <f>VLOOKUP(A44,'BASE TRABAJO'!$A$1:$U$872,3,FALSE)</f>
        <v>700376001</v>
      </c>
      <c r="D44" s="160" t="str">
        <f>VLOOKUP(A44,'BASE TRABAJO'!$A$1:$U$872,4,FALSE)</f>
        <v>Fundación de Derecho Privado</v>
      </c>
      <c r="E44" s="160" t="str">
        <f>VLOOKUP(A44,'BASE TRABAJO'!$A$1:$U$872,5,FALSE)</f>
        <v>Otorgada por Decreto Supremo N° 629, de fecha 14 de febrero de 1938, del Ministerio de Justicia.</v>
      </c>
      <c r="F44" s="160" t="str">
        <f>VLOOKUP(A44,'BASE TRABAJO'!$A$1:$U$872,6,FALSE)</f>
        <v xml:space="preserve">Certificado de Vigencia de persona jurídica sin fines de lucro Folio N° 500345686181, emitido con fecha 14 de septiembre de 2020, del Servicio de Registro Civil e Identificación. </v>
      </c>
      <c r="G44" s="160" t="str">
        <f>VLOOKUP(A44,'BASE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60" t="str">
        <f>VLOOKUP(A44,'BASE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4" s="160" t="str">
        <f>VLOOKUP(A44,'BASE TRABAJO'!$A$1:$U$872,9,FALSE)</f>
        <v>: 3 años.</v>
      </c>
      <c r="J44" s="160" t="str">
        <f>VLOOKUP(A44,'BASE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4" s="160" t="str">
        <f>VLOOKUP(A44,'BASE TRABAJO'!$A$1:$U$872,11,FALSE)</f>
        <v xml:space="preserve">José Pedro Silva Prado, 
Edmundo Crespo Pisano,
</v>
      </c>
      <c r="L44" s="160" t="str">
        <f>VLOOKUP(A44,'BASE TRABAJO'!$A$1:$U$872,12,FALSE)</f>
        <v xml:space="preserve">Paseo Pdte. Errázuriz Echaurren N° 2631, 5° piso, comuna de Providencia, Santiago, Región Metropolitana.
</v>
      </c>
      <c r="M44" s="160" t="str">
        <f>VLOOKUP(A44,'BASE TRABAJO'!$A$1:$U$872,13,FALSE)</f>
        <v>XIII</v>
      </c>
      <c r="N44" s="160" t="str">
        <f>VLOOKUP(A44,'BASE TRABAJO'!$A$1:$U$872,14,FALSE)</f>
        <v>Providencia</v>
      </c>
      <c r="O44" s="160" t="str">
        <f>VLOOKUP(A44,'BASE TRABAJO'!$A$1:$U$872,15,FALSE)</f>
        <v>228737900 - 228737980</v>
      </c>
      <c r="P44" s="160" t="str">
        <f>VLOOKUP(A44,'BASE TRABAJO'!$A$1:$U$872,16,FALSE)</f>
        <v>http://www.ciudaddelnino.cl</v>
      </c>
      <c r="Q44" s="160">
        <f>VLOOKUP(A44,'BASE TRABAJO'!$A$1:$U$872,17,FALSE)</f>
        <v>0</v>
      </c>
      <c r="R44" s="160" t="str">
        <f>VLOOKUP(A44,'BASE TRABAJO'!$A$1:$U$872,18,FALSE)</f>
        <v>93401: Instituciones de Asistencia Social</v>
      </c>
      <c r="S44" s="160" t="str">
        <f>VLOOKUP(A44,'BASE TRABAJO'!$A$1:$U$872,19,FALSE)</f>
        <v xml:space="preserve">Se acompaña certificado de antecedentes financieros, correspondientes al año 2018, APROBADO POR EL  Subdepartamento de Supervisión Financiera Nacional.  </v>
      </c>
      <c r="T44" s="161">
        <f>VLOOKUP(A44,'BASE TRABAJO'!$A$1:$U$872,20,FALSE)</f>
        <v>37970</v>
      </c>
      <c r="U44" s="160">
        <v>1800</v>
      </c>
      <c r="V44" s="162">
        <v>22184685</v>
      </c>
      <c r="W44" s="162">
        <v>197673589</v>
      </c>
      <c r="X44" s="161">
        <v>44135</v>
      </c>
      <c r="Y44" s="160" t="s">
        <v>3112</v>
      </c>
      <c r="Z44" s="160" t="s">
        <v>3113</v>
      </c>
      <c r="AA44" s="160" t="s">
        <v>3142</v>
      </c>
      <c r="AB44" s="160"/>
    </row>
    <row r="45" spans="1:28" x14ac:dyDescent="0.2">
      <c r="A45" s="163">
        <v>1800</v>
      </c>
      <c r="B45" s="160" t="str">
        <f>VLOOKUP(A45,'BASE TRABAJO'!$A$1:$U$872,2,TRUE)</f>
        <v>Fundación Ciudad del Niño</v>
      </c>
      <c r="C45" s="160">
        <f>VLOOKUP(A45,'BASE TRABAJO'!$A$1:$U$872,3,FALSE)</f>
        <v>700376001</v>
      </c>
      <c r="D45" s="160" t="str">
        <f>VLOOKUP(A45,'BASE TRABAJO'!$A$1:$U$872,4,FALSE)</f>
        <v>Fundación de Derecho Privado</v>
      </c>
      <c r="E45" s="160" t="str">
        <f>VLOOKUP(A45,'BASE TRABAJO'!$A$1:$U$872,5,FALSE)</f>
        <v>Otorgada por Decreto Supremo N° 629, de fecha 14 de febrero de 1938, del Ministerio de Justicia.</v>
      </c>
      <c r="F45" s="160" t="str">
        <f>VLOOKUP(A45,'BASE TRABAJO'!$A$1:$U$872,6,FALSE)</f>
        <v xml:space="preserve">Certificado de Vigencia de persona jurídica sin fines de lucro Folio N° 500345686181, emitido con fecha 14 de septiembre de 2020, del Servicio de Registro Civil e Identificación. </v>
      </c>
      <c r="G45" s="160" t="str">
        <f>VLOOKUP(A45,'BASE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60" t="str">
        <f>VLOOKUP(A45,'BASE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5" s="160" t="str">
        <f>VLOOKUP(A45,'BASE TRABAJO'!$A$1:$U$872,9,FALSE)</f>
        <v>: 3 años.</v>
      </c>
      <c r="J45" s="160" t="str">
        <f>VLOOKUP(A45,'BASE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5" s="160" t="str">
        <f>VLOOKUP(A45,'BASE TRABAJO'!$A$1:$U$872,11,FALSE)</f>
        <v xml:space="preserve">José Pedro Silva Prado, 
Edmundo Crespo Pisano,
</v>
      </c>
      <c r="L45" s="160" t="str">
        <f>VLOOKUP(A45,'BASE TRABAJO'!$A$1:$U$872,12,FALSE)</f>
        <v xml:space="preserve">Paseo Pdte. Errázuriz Echaurren N° 2631, 5° piso, comuna de Providencia, Santiago, Región Metropolitana.
</v>
      </c>
      <c r="M45" s="160" t="str">
        <f>VLOOKUP(A45,'BASE TRABAJO'!$A$1:$U$872,13,FALSE)</f>
        <v>XIII</v>
      </c>
      <c r="N45" s="160" t="str">
        <f>VLOOKUP(A45,'BASE TRABAJO'!$A$1:$U$872,14,FALSE)</f>
        <v>Providencia</v>
      </c>
      <c r="O45" s="160" t="str">
        <f>VLOOKUP(A45,'BASE TRABAJO'!$A$1:$U$872,15,FALSE)</f>
        <v>228737900 - 228737980</v>
      </c>
      <c r="P45" s="160" t="str">
        <f>VLOOKUP(A45,'BASE TRABAJO'!$A$1:$U$872,16,FALSE)</f>
        <v>http://www.ciudaddelnino.cl</v>
      </c>
      <c r="Q45" s="160">
        <f>VLOOKUP(A45,'BASE TRABAJO'!$A$1:$U$872,17,FALSE)</f>
        <v>0</v>
      </c>
      <c r="R45" s="160" t="str">
        <f>VLOOKUP(A45,'BASE TRABAJO'!$A$1:$U$872,18,FALSE)</f>
        <v>93401: Instituciones de Asistencia Social</v>
      </c>
      <c r="S45" s="160" t="str">
        <f>VLOOKUP(A45,'BASE TRABAJO'!$A$1:$U$872,19,FALSE)</f>
        <v xml:space="preserve">Se acompaña certificado de antecedentes financieros, correspondientes al año 2018, APROBADO POR EL  Subdepartamento de Supervisión Financiera Nacional.  </v>
      </c>
      <c r="T45" s="161">
        <f>VLOOKUP(A45,'BASE TRABAJO'!$A$1:$U$872,20,FALSE)</f>
        <v>37970</v>
      </c>
      <c r="U45" s="160">
        <v>1800</v>
      </c>
      <c r="V45" s="162">
        <v>55962657</v>
      </c>
      <c r="W45" s="162">
        <v>491067780</v>
      </c>
      <c r="X45" s="161">
        <v>44135</v>
      </c>
      <c r="Y45" s="160" t="s">
        <v>3112</v>
      </c>
      <c r="Z45" s="160" t="s">
        <v>3113</v>
      </c>
      <c r="AA45" s="160" t="s">
        <v>3143</v>
      </c>
      <c r="AB45" s="160"/>
    </row>
    <row r="46" spans="1:28" x14ac:dyDescent="0.2">
      <c r="A46" s="163">
        <v>1800</v>
      </c>
      <c r="B46" s="160" t="str">
        <f>VLOOKUP(A46,'BASE TRABAJO'!$A$1:$U$872,2,TRUE)</f>
        <v>Fundación Ciudad del Niño</v>
      </c>
      <c r="C46" s="160">
        <f>VLOOKUP(A46,'BASE TRABAJO'!$A$1:$U$872,3,FALSE)</f>
        <v>700376001</v>
      </c>
      <c r="D46" s="160" t="str">
        <f>VLOOKUP(A46,'BASE TRABAJO'!$A$1:$U$872,4,FALSE)</f>
        <v>Fundación de Derecho Privado</v>
      </c>
      <c r="E46" s="160" t="str">
        <f>VLOOKUP(A46,'BASE TRABAJO'!$A$1:$U$872,5,FALSE)</f>
        <v>Otorgada por Decreto Supremo N° 629, de fecha 14 de febrero de 1938, del Ministerio de Justicia.</v>
      </c>
      <c r="F46" s="160" t="str">
        <f>VLOOKUP(A46,'BASE TRABAJO'!$A$1:$U$872,6,FALSE)</f>
        <v xml:space="preserve">Certificado de Vigencia de persona jurídica sin fines de lucro Folio N° 500345686181, emitido con fecha 14 de septiembre de 2020, del Servicio de Registro Civil e Identificación. </v>
      </c>
      <c r="G46" s="160" t="str">
        <f>VLOOKUP(A46,'BASE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60" t="str">
        <f>VLOOKUP(A46,'BASE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6" s="160" t="str">
        <f>VLOOKUP(A46,'BASE TRABAJO'!$A$1:$U$872,9,FALSE)</f>
        <v>: 3 años.</v>
      </c>
      <c r="J46" s="160" t="str">
        <f>VLOOKUP(A46,'BASE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6" s="160" t="str">
        <f>VLOOKUP(A46,'BASE TRABAJO'!$A$1:$U$872,11,FALSE)</f>
        <v xml:space="preserve">José Pedro Silva Prado, 
Edmundo Crespo Pisano,
</v>
      </c>
      <c r="L46" s="160" t="str">
        <f>VLOOKUP(A46,'BASE TRABAJO'!$A$1:$U$872,12,FALSE)</f>
        <v xml:space="preserve">Paseo Pdte. Errázuriz Echaurren N° 2631, 5° piso, comuna de Providencia, Santiago, Región Metropolitana.
</v>
      </c>
      <c r="M46" s="160" t="str">
        <f>VLOOKUP(A46,'BASE TRABAJO'!$A$1:$U$872,13,FALSE)</f>
        <v>XIII</v>
      </c>
      <c r="N46" s="160" t="str">
        <f>VLOOKUP(A46,'BASE TRABAJO'!$A$1:$U$872,14,FALSE)</f>
        <v>Providencia</v>
      </c>
      <c r="O46" s="160" t="str">
        <f>VLOOKUP(A46,'BASE TRABAJO'!$A$1:$U$872,15,FALSE)</f>
        <v>228737900 - 228737980</v>
      </c>
      <c r="P46" s="160" t="str">
        <f>VLOOKUP(A46,'BASE TRABAJO'!$A$1:$U$872,16,FALSE)</f>
        <v>http://www.ciudaddelnino.cl</v>
      </c>
      <c r="Q46" s="160">
        <f>VLOOKUP(A46,'BASE TRABAJO'!$A$1:$U$872,17,FALSE)</f>
        <v>0</v>
      </c>
      <c r="R46" s="160" t="str">
        <f>VLOOKUP(A46,'BASE TRABAJO'!$A$1:$U$872,18,FALSE)</f>
        <v>93401: Instituciones de Asistencia Social</v>
      </c>
      <c r="S46" s="160" t="str">
        <f>VLOOKUP(A46,'BASE TRABAJO'!$A$1:$U$872,19,FALSE)</f>
        <v xml:space="preserve">Se acompaña certificado de antecedentes financieros, correspondientes al año 2018, APROBADO POR EL  Subdepartamento de Supervisión Financiera Nacional.  </v>
      </c>
      <c r="T46" s="161">
        <f>VLOOKUP(A46,'BASE TRABAJO'!$A$1:$U$872,20,FALSE)</f>
        <v>37970</v>
      </c>
      <c r="U46" s="160">
        <v>1800</v>
      </c>
      <c r="V46" s="162">
        <v>8512290</v>
      </c>
      <c r="W46" s="162">
        <v>71837280</v>
      </c>
      <c r="X46" s="161">
        <v>44135</v>
      </c>
      <c r="Y46" s="160" t="s">
        <v>3112</v>
      </c>
      <c r="Z46" s="160" t="s">
        <v>3113</v>
      </c>
      <c r="AA46" s="160" t="s">
        <v>3144</v>
      </c>
      <c r="AB46" s="160"/>
    </row>
    <row r="47" spans="1:28" x14ac:dyDescent="0.2">
      <c r="A47" s="163">
        <v>1800</v>
      </c>
      <c r="B47" s="160" t="str">
        <f>VLOOKUP(A47,'BASE TRABAJO'!$A$1:$U$872,2,TRUE)</f>
        <v>Fundación Ciudad del Niño</v>
      </c>
      <c r="C47" s="160">
        <f>VLOOKUP(A47,'BASE TRABAJO'!$A$1:$U$872,3,FALSE)</f>
        <v>700376001</v>
      </c>
      <c r="D47" s="160" t="str">
        <f>VLOOKUP(A47,'BASE TRABAJO'!$A$1:$U$872,4,FALSE)</f>
        <v>Fundación de Derecho Privado</v>
      </c>
      <c r="E47" s="160" t="str">
        <f>VLOOKUP(A47,'BASE TRABAJO'!$A$1:$U$872,5,FALSE)</f>
        <v>Otorgada por Decreto Supremo N° 629, de fecha 14 de febrero de 1938, del Ministerio de Justicia.</v>
      </c>
      <c r="F47" s="160" t="str">
        <f>VLOOKUP(A47,'BASE TRABAJO'!$A$1:$U$872,6,FALSE)</f>
        <v xml:space="preserve">Certificado de Vigencia de persona jurídica sin fines de lucro Folio N° 500345686181, emitido con fecha 14 de septiembre de 2020, del Servicio de Registro Civil e Identificación. </v>
      </c>
      <c r="G47" s="160" t="str">
        <f>VLOOKUP(A47,'BASE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60" t="str">
        <f>VLOOKUP(A47,'BASE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7" s="160" t="str">
        <f>VLOOKUP(A47,'BASE TRABAJO'!$A$1:$U$872,9,FALSE)</f>
        <v>: 3 años.</v>
      </c>
      <c r="J47" s="160" t="str">
        <f>VLOOKUP(A47,'BASE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7" s="160" t="str">
        <f>VLOOKUP(A47,'BASE TRABAJO'!$A$1:$U$872,11,FALSE)</f>
        <v xml:space="preserve">José Pedro Silva Prado, 
Edmundo Crespo Pisano,
</v>
      </c>
      <c r="L47" s="160" t="str">
        <f>VLOOKUP(A47,'BASE TRABAJO'!$A$1:$U$872,12,FALSE)</f>
        <v xml:space="preserve">Paseo Pdte. Errázuriz Echaurren N° 2631, 5° piso, comuna de Providencia, Santiago, Región Metropolitana.
</v>
      </c>
      <c r="M47" s="160" t="str">
        <f>VLOOKUP(A47,'BASE TRABAJO'!$A$1:$U$872,13,FALSE)</f>
        <v>XIII</v>
      </c>
      <c r="N47" s="160" t="str">
        <f>VLOOKUP(A47,'BASE TRABAJO'!$A$1:$U$872,14,FALSE)</f>
        <v>Providencia</v>
      </c>
      <c r="O47" s="160" t="str">
        <f>VLOOKUP(A47,'BASE TRABAJO'!$A$1:$U$872,15,FALSE)</f>
        <v>228737900 - 228737980</v>
      </c>
      <c r="P47" s="160" t="str">
        <f>VLOOKUP(A47,'BASE TRABAJO'!$A$1:$U$872,16,FALSE)</f>
        <v>http://www.ciudaddelnino.cl</v>
      </c>
      <c r="Q47" s="160">
        <f>VLOOKUP(A47,'BASE TRABAJO'!$A$1:$U$872,17,FALSE)</f>
        <v>0</v>
      </c>
      <c r="R47" s="160" t="str">
        <f>VLOOKUP(A47,'BASE TRABAJO'!$A$1:$U$872,18,FALSE)</f>
        <v>93401: Instituciones de Asistencia Social</v>
      </c>
      <c r="S47" s="160" t="str">
        <f>VLOOKUP(A47,'BASE TRABAJO'!$A$1:$U$872,19,FALSE)</f>
        <v xml:space="preserve">Se acompaña certificado de antecedentes financieros, correspondientes al año 2018, APROBADO POR EL  Subdepartamento de Supervisión Financiera Nacional.  </v>
      </c>
      <c r="T47" s="161">
        <f>VLOOKUP(A47,'BASE TRABAJO'!$A$1:$U$872,20,FALSE)</f>
        <v>37970</v>
      </c>
      <c r="U47" s="160">
        <v>1800</v>
      </c>
      <c r="V47" s="162">
        <v>13488288</v>
      </c>
      <c r="W47" s="162">
        <v>130436406</v>
      </c>
      <c r="X47" s="161">
        <v>44135</v>
      </c>
      <c r="Y47" s="160" t="s">
        <v>3112</v>
      </c>
      <c r="Z47" s="160" t="s">
        <v>3113</v>
      </c>
      <c r="AA47" s="160" t="s">
        <v>60</v>
      </c>
      <c r="AB47" s="160"/>
    </row>
    <row r="48" spans="1:28" x14ac:dyDescent="0.2">
      <c r="A48" s="163">
        <v>1800</v>
      </c>
      <c r="B48" s="160" t="str">
        <f>VLOOKUP(A48,'BASE TRABAJO'!$A$1:$U$872,2,TRUE)</f>
        <v>Fundación Ciudad del Niño</v>
      </c>
      <c r="C48" s="160">
        <f>VLOOKUP(A48,'BASE TRABAJO'!$A$1:$U$872,3,FALSE)</f>
        <v>700376001</v>
      </c>
      <c r="D48" s="160" t="str">
        <f>VLOOKUP(A48,'BASE TRABAJO'!$A$1:$U$872,4,FALSE)</f>
        <v>Fundación de Derecho Privado</v>
      </c>
      <c r="E48" s="160" t="str">
        <f>VLOOKUP(A48,'BASE TRABAJO'!$A$1:$U$872,5,FALSE)</f>
        <v>Otorgada por Decreto Supremo N° 629, de fecha 14 de febrero de 1938, del Ministerio de Justicia.</v>
      </c>
      <c r="F48" s="160" t="str">
        <f>VLOOKUP(A48,'BASE TRABAJO'!$A$1:$U$872,6,FALSE)</f>
        <v xml:space="preserve">Certificado de Vigencia de persona jurídica sin fines de lucro Folio N° 500345686181, emitido con fecha 14 de septiembre de 2020, del Servicio de Registro Civil e Identificación. </v>
      </c>
      <c r="G48" s="160" t="str">
        <f>VLOOKUP(A48,'BASE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60" t="str">
        <f>VLOOKUP(A48,'BASE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8" s="160" t="str">
        <f>VLOOKUP(A48,'BASE TRABAJO'!$A$1:$U$872,9,FALSE)</f>
        <v>: 3 años.</v>
      </c>
      <c r="J48" s="160" t="str">
        <f>VLOOKUP(A48,'BASE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8" s="160" t="str">
        <f>VLOOKUP(A48,'BASE TRABAJO'!$A$1:$U$872,11,FALSE)</f>
        <v xml:space="preserve">José Pedro Silva Prado, 
Edmundo Crespo Pisano,
</v>
      </c>
      <c r="L48" s="160" t="str">
        <f>VLOOKUP(A48,'BASE TRABAJO'!$A$1:$U$872,12,FALSE)</f>
        <v xml:space="preserve">Paseo Pdte. Errázuriz Echaurren N° 2631, 5° piso, comuna de Providencia, Santiago, Región Metropolitana.
</v>
      </c>
      <c r="M48" s="160" t="str">
        <f>VLOOKUP(A48,'BASE TRABAJO'!$A$1:$U$872,13,FALSE)</f>
        <v>XIII</v>
      </c>
      <c r="N48" s="160" t="str">
        <f>VLOOKUP(A48,'BASE TRABAJO'!$A$1:$U$872,14,FALSE)</f>
        <v>Providencia</v>
      </c>
      <c r="O48" s="160" t="str">
        <f>VLOOKUP(A48,'BASE TRABAJO'!$A$1:$U$872,15,FALSE)</f>
        <v>228737900 - 228737980</v>
      </c>
      <c r="P48" s="160" t="str">
        <f>VLOOKUP(A48,'BASE TRABAJO'!$A$1:$U$872,16,FALSE)</f>
        <v>http://www.ciudaddelnino.cl</v>
      </c>
      <c r="Q48" s="160">
        <f>VLOOKUP(A48,'BASE TRABAJO'!$A$1:$U$872,17,FALSE)</f>
        <v>0</v>
      </c>
      <c r="R48" s="160" t="str">
        <f>VLOOKUP(A48,'BASE TRABAJO'!$A$1:$U$872,18,FALSE)</f>
        <v>93401: Instituciones de Asistencia Social</v>
      </c>
      <c r="S48" s="160" t="str">
        <f>VLOOKUP(A48,'BASE TRABAJO'!$A$1:$U$872,19,FALSE)</f>
        <v xml:space="preserve">Se acompaña certificado de antecedentes financieros, correspondientes al año 2018, APROBADO POR EL  Subdepartamento de Supervisión Financiera Nacional.  </v>
      </c>
      <c r="T48" s="161">
        <f>VLOOKUP(A48,'BASE TRABAJO'!$A$1:$U$872,20,FALSE)</f>
        <v>37970</v>
      </c>
      <c r="U48" s="160">
        <v>1800</v>
      </c>
      <c r="V48" s="162">
        <v>21984307</v>
      </c>
      <c r="W48" s="162">
        <v>210417621</v>
      </c>
      <c r="X48" s="161">
        <v>44135</v>
      </c>
      <c r="Y48" s="160" t="s">
        <v>3112</v>
      </c>
      <c r="Z48" s="160" t="s">
        <v>3113</v>
      </c>
      <c r="AA48" s="160" t="s">
        <v>3145</v>
      </c>
      <c r="AB48" s="160"/>
    </row>
    <row r="49" spans="1:28" x14ac:dyDescent="0.2">
      <c r="A49" s="163">
        <v>1800</v>
      </c>
      <c r="B49" s="160" t="str">
        <f>VLOOKUP(A49,'BASE TRABAJO'!$A$1:$U$872,2,TRUE)</f>
        <v>Fundación Ciudad del Niño</v>
      </c>
      <c r="C49" s="160">
        <f>VLOOKUP(A49,'BASE TRABAJO'!$A$1:$U$872,3,FALSE)</f>
        <v>700376001</v>
      </c>
      <c r="D49" s="160" t="str">
        <f>VLOOKUP(A49,'BASE TRABAJO'!$A$1:$U$872,4,FALSE)</f>
        <v>Fundación de Derecho Privado</v>
      </c>
      <c r="E49" s="160" t="str">
        <f>VLOOKUP(A49,'BASE TRABAJO'!$A$1:$U$872,5,FALSE)</f>
        <v>Otorgada por Decreto Supremo N° 629, de fecha 14 de febrero de 1938, del Ministerio de Justicia.</v>
      </c>
      <c r="F49" s="160" t="str">
        <f>VLOOKUP(A49,'BASE TRABAJO'!$A$1:$U$872,6,FALSE)</f>
        <v xml:space="preserve">Certificado de Vigencia de persona jurídica sin fines de lucro Folio N° 500345686181, emitido con fecha 14 de septiembre de 2020, del Servicio de Registro Civil e Identificación. </v>
      </c>
      <c r="G49" s="160" t="str">
        <f>VLOOKUP(A49,'BASE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60" t="str">
        <f>VLOOKUP(A49,'BASE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49" s="160" t="str">
        <f>VLOOKUP(A49,'BASE TRABAJO'!$A$1:$U$872,9,FALSE)</f>
        <v>: 3 años.</v>
      </c>
      <c r="J49" s="160" t="str">
        <f>VLOOKUP(A49,'BASE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49" s="160" t="str">
        <f>VLOOKUP(A49,'BASE TRABAJO'!$A$1:$U$872,11,FALSE)</f>
        <v xml:space="preserve">José Pedro Silva Prado, 
Edmundo Crespo Pisano,
</v>
      </c>
      <c r="L49" s="160" t="str">
        <f>VLOOKUP(A49,'BASE TRABAJO'!$A$1:$U$872,12,FALSE)</f>
        <v xml:space="preserve">Paseo Pdte. Errázuriz Echaurren N° 2631, 5° piso, comuna de Providencia, Santiago, Región Metropolitana.
</v>
      </c>
      <c r="M49" s="160" t="str">
        <f>VLOOKUP(A49,'BASE TRABAJO'!$A$1:$U$872,13,FALSE)</f>
        <v>XIII</v>
      </c>
      <c r="N49" s="160" t="str">
        <f>VLOOKUP(A49,'BASE TRABAJO'!$A$1:$U$872,14,FALSE)</f>
        <v>Providencia</v>
      </c>
      <c r="O49" s="160" t="str">
        <f>VLOOKUP(A49,'BASE TRABAJO'!$A$1:$U$872,15,FALSE)</f>
        <v>228737900 - 228737980</v>
      </c>
      <c r="P49" s="160" t="str">
        <f>VLOOKUP(A49,'BASE TRABAJO'!$A$1:$U$872,16,FALSE)</f>
        <v>http://www.ciudaddelnino.cl</v>
      </c>
      <c r="Q49" s="160">
        <f>VLOOKUP(A49,'BASE TRABAJO'!$A$1:$U$872,17,FALSE)</f>
        <v>0</v>
      </c>
      <c r="R49" s="160" t="str">
        <f>VLOOKUP(A49,'BASE TRABAJO'!$A$1:$U$872,18,FALSE)</f>
        <v>93401: Instituciones de Asistencia Social</v>
      </c>
      <c r="S49" s="160" t="str">
        <f>VLOOKUP(A49,'BASE TRABAJO'!$A$1:$U$872,19,FALSE)</f>
        <v xml:space="preserve">Se acompaña certificado de antecedentes financieros, correspondientes al año 2018, APROBADO POR EL  Subdepartamento de Supervisión Financiera Nacional.  </v>
      </c>
      <c r="T49" s="161">
        <f>VLOOKUP(A49,'BASE TRABAJO'!$A$1:$U$872,20,FALSE)</f>
        <v>37970</v>
      </c>
      <c r="U49" s="160">
        <v>1800</v>
      </c>
      <c r="V49" s="162">
        <v>6026400</v>
      </c>
      <c r="W49" s="162">
        <v>89683110</v>
      </c>
      <c r="X49" s="161">
        <v>44135</v>
      </c>
      <c r="Y49" s="160" t="s">
        <v>3112</v>
      </c>
      <c r="Z49" s="160" t="s">
        <v>3113</v>
      </c>
      <c r="AA49" s="160" t="s">
        <v>3146</v>
      </c>
      <c r="AB49" s="160"/>
    </row>
    <row r="50" spans="1:28" x14ac:dyDescent="0.2">
      <c r="A50" s="163">
        <v>1800</v>
      </c>
      <c r="B50" s="160" t="str">
        <f>VLOOKUP(A50,'BASE TRABAJO'!$A$1:$U$872,2,TRUE)</f>
        <v>Fundación Ciudad del Niño</v>
      </c>
      <c r="C50" s="160">
        <f>VLOOKUP(A50,'BASE TRABAJO'!$A$1:$U$872,3,FALSE)</f>
        <v>700376001</v>
      </c>
      <c r="D50" s="160" t="str">
        <f>VLOOKUP(A50,'BASE TRABAJO'!$A$1:$U$872,4,FALSE)</f>
        <v>Fundación de Derecho Privado</v>
      </c>
      <c r="E50" s="160" t="str">
        <f>VLOOKUP(A50,'BASE TRABAJO'!$A$1:$U$872,5,FALSE)</f>
        <v>Otorgada por Decreto Supremo N° 629, de fecha 14 de febrero de 1938, del Ministerio de Justicia.</v>
      </c>
      <c r="F50" s="160" t="str">
        <f>VLOOKUP(A50,'BASE TRABAJO'!$A$1:$U$872,6,FALSE)</f>
        <v xml:space="preserve">Certificado de Vigencia de persona jurídica sin fines de lucro Folio N° 500345686181, emitido con fecha 14 de septiembre de 2020, del Servicio de Registro Civil e Identificación. </v>
      </c>
      <c r="G50" s="160" t="str">
        <f>VLOOKUP(A50,'BASE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60" t="str">
        <f>VLOOKUP(A50,'BASE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0" s="160" t="str">
        <f>VLOOKUP(A50,'BASE TRABAJO'!$A$1:$U$872,9,FALSE)</f>
        <v>: 3 años.</v>
      </c>
      <c r="J50" s="160" t="str">
        <f>VLOOKUP(A50,'BASE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0" s="160" t="str">
        <f>VLOOKUP(A50,'BASE TRABAJO'!$A$1:$U$872,11,FALSE)</f>
        <v xml:space="preserve">José Pedro Silva Prado, 
Edmundo Crespo Pisano,
</v>
      </c>
      <c r="L50" s="160" t="str">
        <f>VLOOKUP(A50,'BASE TRABAJO'!$A$1:$U$872,12,FALSE)</f>
        <v xml:space="preserve">Paseo Pdte. Errázuriz Echaurren N° 2631, 5° piso, comuna de Providencia, Santiago, Región Metropolitana.
</v>
      </c>
      <c r="M50" s="160" t="str">
        <f>VLOOKUP(A50,'BASE TRABAJO'!$A$1:$U$872,13,FALSE)</f>
        <v>XIII</v>
      </c>
      <c r="N50" s="160" t="str">
        <f>VLOOKUP(A50,'BASE TRABAJO'!$A$1:$U$872,14,FALSE)</f>
        <v>Providencia</v>
      </c>
      <c r="O50" s="160" t="str">
        <f>VLOOKUP(A50,'BASE TRABAJO'!$A$1:$U$872,15,FALSE)</f>
        <v>228737900 - 228737980</v>
      </c>
      <c r="P50" s="160" t="str">
        <f>VLOOKUP(A50,'BASE TRABAJO'!$A$1:$U$872,16,FALSE)</f>
        <v>http://www.ciudaddelnino.cl</v>
      </c>
      <c r="Q50" s="160">
        <f>VLOOKUP(A50,'BASE TRABAJO'!$A$1:$U$872,17,FALSE)</f>
        <v>0</v>
      </c>
      <c r="R50" s="160" t="str">
        <f>VLOOKUP(A50,'BASE TRABAJO'!$A$1:$U$872,18,FALSE)</f>
        <v>93401: Instituciones de Asistencia Social</v>
      </c>
      <c r="S50" s="160" t="str">
        <f>VLOOKUP(A50,'BASE TRABAJO'!$A$1:$U$872,19,FALSE)</f>
        <v xml:space="preserve">Se acompaña certificado de antecedentes financieros, correspondientes al año 2018, APROBADO POR EL  Subdepartamento de Supervisión Financiera Nacional.  </v>
      </c>
      <c r="T50" s="161">
        <f>VLOOKUP(A50,'BASE TRABAJO'!$A$1:$U$872,20,FALSE)</f>
        <v>37970</v>
      </c>
      <c r="U50" s="160">
        <v>1800</v>
      </c>
      <c r="V50" s="162">
        <v>6870096</v>
      </c>
      <c r="W50" s="162">
        <v>73767654</v>
      </c>
      <c r="X50" s="161">
        <v>44135</v>
      </c>
      <c r="Y50" s="160" t="s">
        <v>3112</v>
      </c>
      <c r="Z50" s="160" t="s">
        <v>3113</v>
      </c>
      <c r="AA50" s="160" t="s">
        <v>3147</v>
      </c>
      <c r="AB50" s="160"/>
    </row>
    <row r="51" spans="1:28" x14ac:dyDescent="0.2">
      <c r="A51" s="163">
        <v>1800</v>
      </c>
      <c r="B51" s="160" t="str">
        <f>VLOOKUP(A51,'BASE TRABAJO'!$A$1:$U$872,2,TRUE)</f>
        <v>Fundación Ciudad del Niño</v>
      </c>
      <c r="C51" s="160">
        <f>VLOOKUP(A51,'BASE TRABAJO'!$A$1:$U$872,3,FALSE)</f>
        <v>700376001</v>
      </c>
      <c r="D51" s="160" t="str">
        <f>VLOOKUP(A51,'BASE TRABAJO'!$A$1:$U$872,4,FALSE)</f>
        <v>Fundación de Derecho Privado</v>
      </c>
      <c r="E51" s="160" t="str">
        <f>VLOOKUP(A51,'BASE TRABAJO'!$A$1:$U$872,5,FALSE)</f>
        <v>Otorgada por Decreto Supremo N° 629, de fecha 14 de febrero de 1938, del Ministerio de Justicia.</v>
      </c>
      <c r="F51" s="160" t="str">
        <f>VLOOKUP(A51,'BASE TRABAJO'!$A$1:$U$872,6,FALSE)</f>
        <v xml:space="preserve">Certificado de Vigencia de persona jurídica sin fines de lucro Folio N° 500345686181, emitido con fecha 14 de septiembre de 2020, del Servicio de Registro Civil e Identificación. </v>
      </c>
      <c r="G51" s="160" t="str">
        <f>VLOOKUP(A51,'BASE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60" t="str">
        <f>VLOOKUP(A51,'BASE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1" s="160" t="str">
        <f>VLOOKUP(A51,'BASE TRABAJO'!$A$1:$U$872,9,FALSE)</f>
        <v>: 3 años.</v>
      </c>
      <c r="J51" s="160" t="str">
        <f>VLOOKUP(A51,'BASE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1" s="160" t="str">
        <f>VLOOKUP(A51,'BASE TRABAJO'!$A$1:$U$872,11,FALSE)</f>
        <v xml:space="preserve">José Pedro Silva Prado, 
Edmundo Crespo Pisano,
</v>
      </c>
      <c r="L51" s="160" t="str">
        <f>VLOOKUP(A51,'BASE TRABAJO'!$A$1:$U$872,12,FALSE)</f>
        <v xml:space="preserve">Paseo Pdte. Errázuriz Echaurren N° 2631, 5° piso, comuna de Providencia, Santiago, Región Metropolitana.
</v>
      </c>
      <c r="M51" s="160" t="str">
        <f>VLOOKUP(A51,'BASE TRABAJO'!$A$1:$U$872,13,FALSE)</f>
        <v>XIII</v>
      </c>
      <c r="N51" s="160" t="str">
        <f>VLOOKUP(A51,'BASE TRABAJO'!$A$1:$U$872,14,FALSE)</f>
        <v>Providencia</v>
      </c>
      <c r="O51" s="160" t="str">
        <f>VLOOKUP(A51,'BASE TRABAJO'!$A$1:$U$872,15,FALSE)</f>
        <v>228737900 - 228737980</v>
      </c>
      <c r="P51" s="160" t="str">
        <f>VLOOKUP(A51,'BASE TRABAJO'!$A$1:$U$872,16,FALSE)</f>
        <v>http://www.ciudaddelnino.cl</v>
      </c>
      <c r="Q51" s="160">
        <f>VLOOKUP(A51,'BASE TRABAJO'!$A$1:$U$872,17,FALSE)</f>
        <v>0</v>
      </c>
      <c r="R51" s="160" t="str">
        <f>VLOOKUP(A51,'BASE TRABAJO'!$A$1:$U$872,18,FALSE)</f>
        <v>93401: Instituciones de Asistencia Social</v>
      </c>
      <c r="S51" s="160" t="str">
        <f>VLOOKUP(A51,'BASE TRABAJO'!$A$1:$U$872,19,FALSE)</f>
        <v xml:space="preserve">Se acompaña certificado de antecedentes financieros, correspondientes al año 2018, APROBADO POR EL  Subdepartamento de Supervisión Financiera Nacional.  </v>
      </c>
      <c r="T51" s="161">
        <f>VLOOKUP(A51,'BASE TRABAJO'!$A$1:$U$872,20,FALSE)</f>
        <v>37970</v>
      </c>
      <c r="U51" s="160">
        <v>1800</v>
      </c>
      <c r="V51" s="162">
        <v>34538504</v>
      </c>
      <c r="W51" s="162">
        <v>288491460</v>
      </c>
      <c r="X51" s="161">
        <v>44135</v>
      </c>
      <c r="Y51" s="160" t="s">
        <v>3112</v>
      </c>
      <c r="Z51" s="160" t="s">
        <v>3113</v>
      </c>
      <c r="AA51" s="160" t="s">
        <v>3148</v>
      </c>
      <c r="AB51" s="160"/>
    </row>
    <row r="52" spans="1:28" x14ac:dyDescent="0.2">
      <c r="A52" s="163">
        <v>1800</v>
      </c>
      <c r="B52" s="160" t="str">
        <f>VLOOKUP(A52,'BASE TRABAJO'!$A$1:$U$872,2,TRUE)</f>
        <v>Fundación Ciudad del Niño</v>
      </c>
      <c r="C52" s="160">
        <f>VLOOKUP(A52,'BASE TRABAJO'!$A$1:$U$872,3,FALSE)</f>
        <v>700376001</v>
      </c>
      <c r="D52" s="160" t="str">
        <f>VLOOKUP(A52,'BASE TRABAJO'!$A$1:$U$872,4,FALSE)</f>
        <v>Fundación de Derecho Privado</v>
      </c>
      <c r="E52" s="160" t="str">
        <f>VLOOKUP(A52,'BASE TRABAJO'!$A$1:$U$872,5,FALSE)</f>
        <v>Otorgada por Decreto Supremo N° 629, de fecha 14 de febrero de 1938, del Ministerio de Justicia.</v>
      </c>
      <c r="F52" s="160" t="str">
        <f>VLOOKUP(A52,'BASE TRABAJO'!$A$1:$U$872,6,FALSE)</f>
        <v xml:space="preserve">Certificado de Vigencia de persona jurídica sin fines de lucro Folio N° 500345686181, emitido con fecha 14 de septiembre de 2020, del Servicio de Registro Civil e Identificación. </v>
      </c>
      <c r="G52" s="160" t="str">
        <f>VLOOKUP(A52,'BASE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60" t="str">
        <f>VLOOKUP(A52,'BASE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2" s="160" t="str">
        <f>VLOOKUP(A52,'BASE TRABAJO'!$A$1:$U$872,9,FALSE)</f>
        <v>: 3 años.</v>
      </c>
      <c r="J52" s="160" t="str">
        <f>VLOOKUP(A52,'BASE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2" s="160" t="str">
        <f>VLOOKUP(A52,'BASE TRABAJO'!$A$1:$U$872,11,FALSE)</f>
        <v xml:space="preserve">José Pedro Silva Prado, 
Edmundo Crespo Pisano,
</v>
      </c>
      <c r="L52" s="160" t="str">
        <f>VLOOKUP(A52,'BASE TRABAJO'!$A$1:$U$872,12,FALSE)</f>
        <v xml:space="preserve">Paseo Pdte. Errázuriz Echaurren N° 2631, 5° piso, comuna de Providencia, Santiago, Región Metropolitana.
</v>
      </c>
      <c r="M52" s="160" t="str">
        <f>VLOOKUP(A52,'BASE TRABAJO'!$A$1:$U$872,13,FALSE)</f>
        <v>XIII</v>
      </c>
      <c r="N52" s="160" t="str">
        <f>VLOOKUP(A52,'BASE TRABAJO'!$A$1:$U$872,14,FALSE)</f>
        <v>Providencia</v>
      </c>
      <c r="O52" s="160" t="str">
        <f>VLOOKUP(A52,'BASE TRABAJO'!$A$1:$U$872,15,FALSE)</f>
        <v>228737900 - 228737980</v>
      </c>
      <c r="P52" s="160" t="str">
        <f>VLOOKUP(A52,'BASE TRABAJO'!$A$1:$U$872,16,FALSE)</f>
        <v>http://www.ciudaddelnino.cl</v>
      </c>
      <c r="Q52" s="160">
        <f>VLOOKUP(A52,'BASE TRABAJO'!$A$1:$U$872,17,FALSE)</f>
        <v>0</v>
      </c>
      <c r="R52" s="160" t="str">
        <f>VLOOKUP(A52,'BASE TRABAJO'!$A$1:$U$872,18,FALSE)</f>
        <v>93401: Instituciones de Asistencia Social</v>
      </c>
      <c r="S52" s="160" t="str">
        <f>VLOOKUP(A52,'BASE TRABAJO'!$A$1:$U$872,19,FALSE)</f>
        <v xml:space="preserve">Se acompaña certificado de antecedentes financieros, correspondientes al año 2018, APROBADO POR EL  Subdepartamento de Supervisión Financiera Nacional.  </v>
      </c>
      <c r="T52" s="161">
        <f>VLOOKUP(A52,'BASE TRABAJO'!$A$1:$U$872,20,FALSE)</f>
        <v>37970</v>
      </c>
      <c r="U52" s="160">
        <v>1800</v>
      </c>
      <c r="V52" s="162">
        <v>22885254</v>
      </c>
      <c r="W52" s="162">
        <v>181794818</v>
      </c>
      <c r="X52" s="161">
        <v>44135</v>
      </c>
      <c r="Y52" s="160" t="s">
        <v>3112</v>
      </c>
      <c r="Z52" s="160" t="s">
        <v>3113</v>
      </c>
      <c r="AA52" s="160" t="s">
        <v>98</v>
      </c>
      <c r="AB52" s="160"/>
    </row>
    <row r="53" spans="1:28" x14ac:dyDescent="0.2">
      <c r="A53" s="163">
        <v>1800</v>
      </c>
      <c r="B53" s="160" t="str">
        <f>VLOOKUP(A53,'BASE TRABAJO'!$A$1:$U$872,2,TRUE)</f>
        <v>Fundación Ciudad del Niño</v>
      </c>
      <c r="C53" s="160">
        <f>VLOOKUP(A53,'BASE TRABAJO'!$A$1:$U$872,3,FALSE)</f>
        <v>700376001</v>
      </c>
      <c r="D53" s="160" t="str">
        <f>VLOOKUP(A53,'BASE TRABAJO'!$A$1:$U$872,4,FALSE)</f>
        <v>Fundación de Derecho Privado</v>
      </c>
      <c r="E53" s="160" t="str">
        <f>VLOOKUP(A53,'BASE TRABAJO'!$A$1:$U$872,5,FALSE)</f>
        <v>Otorgada por Decreto Supremo N° 629, de fecha 14 de febrero de 1938, del Ministerio de Justicia.</v>
      </c>
      <c r="F53" s="160" t="str">
        <f>VLOOKUP(A53,'BASE TRABAJO'!$A$1:$U$872,6,FALSE)</f>
        <v xml:space="preserve">Certificado de Vigencia de persona jurídica sin fines de lucro Folio N° 500345686181, emitido con fecha 14 de septiembre de 2020, del Servicio de Registro Civil e Identificación. </v>
      </c>
      <c r="G53" s="160" t="str">
        <f>VLOOKUP(A53,'BASE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60" t="str">
        <f>VLOOKUP(A53,'BASE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3" s="160" t="str">
        <f>VLOOKUP(A53,'BASE TRABAJO'!$A$1:$U$872,9,FALSE)</f>
        <v>: 3 años.</v>
      </c>
      <c r="J53" s="160" t="str">
        <f>VLOOKUP(A53,'BASE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3" s="160" t="str">
        <f>VLOOKUP(A53,'BASE TRABAJO'!$A$1:$U$872,11,FALSE)</f>
        <v xml:space="preserve">José Pedro Silva Prado, 
Edmundo Crespo Pisano,
</v>
      </c>
      <c r="L53" s="160" t="str">
        <f>VLOOKUP(A53,'BASE TRABAJO'!$A$1:$U$872,12,FALSE)</f>
        <v xml:space="preserve">Paseo Pdte. Errázuriz Echaurren N° 2631, 5° piso, comuna de Providencia, Santiago, Región Metropolitana.
</v>
      </c>
      <c r="M53" s="160" t="str">
        <f>VLOOKUP(A53,'BASE TRABAJO'!$A$1:$U$872,13,FALSE)</f>
        <v>XIII</v>
      </c>
      <c r="N53" s="160" t="str">
        <f>VLOOKUP(A53,'BASE TRABAJO'!$A$1:$U$872,14,FALSE)</f>
        <v>Providencia</v>
      </c>
      <c r="O53" s="160" t="str">
        <f>VLOOKUP(A53,'BASE TRABAJO'!$A$1:$U$872,15,FALSE)</f>
        <v>228737900 - 228737980</v>
      </c>
      <c r="P53" s="160" t="str">
        <f>VLOOKUP(A53,'BASE TRABAJO'!$A$1:$U$872,16,FALSE)</f>
        <v>http://www.ciudaddelnino.cl</v>
      </c>
      <c r="Q53" s="160">
        <f>VLOOKUP(A53,'BASE TRABAJO'!$A$1:$U$872,17,FALSE)</f>
        <v>0</v>
      </c>
      <c r="R53" s="160" t="str">
        <f>VLOOKUP(A53,'BASE TRABAJO'!$A$1:$U$872,18,FALSE)</f>
        <v>93401: Instituciones de Asistencia Social</v>
      </c>
      <c r="S53" s="160" t="str">
        <f>VLOOKUP(A53,'BASE TRABAJO'!$A$1:$U$872,19,FALSE)</f>
        <v xml:space="preserve">Se acompaña certificado de antecedentes financieros, correspondientes al año 2018, APROBADO POR EL  Subdepartamento de Supervisión Financiera Nacional.  </v>
      </c>
      <c r="T53" s="161">
        <f>VLOOKUP(A53,'BASE TRABAJO'!$A$1:$U$872,20,FALSE)</f>
        <v>37970</v>
      </c>
      <c r="U53" s="160">
        <v>1800</v>
      </c>
      <c r="V53" s="162">
        <v>22327812</v>
      </c>
      <c r="W53" s="162">
        <v>217699520</v>
      </c>
      <c r="X53" s="161">
        <v>44135</v>
      </c>
      <c r="Y53" s="160" t="s">
        <v>3112</v>
      </c>
      <c r="Z53" s="160" t="s">
        <v>3113</v>
      </c>
      <c r="AA53" s="160" t="s">
        <v>3149</v>
      </c>
      <c r="AB53" s="160"/>
    </row>
    <row r="54" spans="1:28" x14ac:dyDescent="0.2">
      <c r="A54" s="163">
        <v>1800</v>
      </c>
      <c r="B54" s="160" t="str">
        <f>VLOOKUP(A54,'BASE TRABAJO'!$A$1:$U$872,2,TRUE)</f>
        <v>Fundación Ciudad del Niño</v>
      </c>
      <c r="C54" s="160">
        <f>VLOOKUP(A54,'BASE TRABAJO'!$A$1:$U$872,3,FALSE)</f>
        <v>700376001</v>
      </c>
      <c r="D54" s="160" t="str">
        <f>VLOOKUP(A54,'BASE TRABAJO'!$A$1:$U$872,4,FALSE)</f>
        <v>Fundación de Derecho Privado</v>
      </c>
      <c r="E54" s="160" t="str">
        <f>VLOOKUP(A54,'BASE TRABAJO'!$A$1:$U$872,5,FALSE)</f>
        <v>Otorgada por Decreto Supremo N° 629, de fecha 14 de febrero de 1938, del Ministerio de Justicia.</v>
      </c>
      <c r="F54" s="160" t="str">
        <f>VLOOKUP(A54,'BASE TRABAJO'!$A$1:$U$872,6,FALSE)</f>
        <v xml:space="preserve">Certificado de Vigencia de persona jurídica sin fines de lucro Folio N° 500345686181, emitido con fecha 14 de septiembre de 2020, del Servicio de Registro Civil e Identificación. </v>
      </c>
      <c r="G54" s="160" t="str">
        <f>VLOOKUP(A54,'BASE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60" t="str">
        <f>VLOOKUP(A54,'BASE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4" s="160" t="str">
        <f>VLOOKUP(A54,'BASE TRABAJO'!$A$1:$U$872,9,FALSE)</f>
        <v>: 3 años.</v>
      </c>
      <c r="J54" s="160" t="str">
        <f>VLOOKUP(A54,'BASE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4" s="160" t="str">
        <f>VLOOKUP(A54,'BASE TRABAJO'!$A$1:$U$872,11,FALSE)</f>
        <v xml:space="preserve">José Pedro Silva Prado, 
Edmundo Crespo Pisano,
</v>
      </c>
      <c r="L54" s="160" t="str">
        <f>VLOOKUP(A54,'BASE TRABAJO'!$A$1:$U$872,12,FALSE)</f>
        <v xml:space="preserve">Paseo Pdte. Errázuriz Echaurren N° 2631, 5° piso, comuna de Providencia, Santiago, Región Metropolitana.
</v>
      </c>
      <c r="M54" s="160" t="str">
        <f>VLOOKUP(A54,'BASE TRABAJO'!$A$1:$U$872,13,FALSE)</f>
        <v>XIII</v>
      </c>
      <c r="N54" s="160" t="str">
        <f>VLOOKUP(A54,'BASE TRABAJO'!$A$1:$U$872,14,FALSE)</f>
        <v>Providencia</v>
      </c>
      <c r="O54" s="160" t="str">
        <f>VLOOKUP(A54,'BASE TRABAJO'!$A$1:$U$872,15,FALSE)</f>
        <v>228737900 - 228737980</v>
      </c>
      <c r="P54" s="160" t="str">
        <f>VLOOKUP(A54,'BASE TRABAJO'!$A$1:$U$872,16,FALSE)</f>
        <v>http://www.ciudaddelnino.cl</v>
      </c>
      <c r="Q54" s="160">
        <f>VLOOKUP(A54,'BASE TRABAJO'!$A$1:$U$872,17,FALSE)</f>
        <v>0</v>
      </c>
      <c r="R54" s="160" t="str">
        <f>VLOOKUP(A54,'BASE TRABAJO'!$A$1:$U$872,18,FALSE)</f>
        <v>93401: Instituciones de Asistencia Social</v>
      </c>
      <c r="S54" s="160" t="str">
        <f>VLOOKUP(A54,'BASE TRABAJO'!$A$1:$U$872,19,FALSE)</f>
        <v xml:space="preserve">Se acompaña certificado de antecedentes financieros, correspondientes al año 2018, APROBADO POR EL  Subdepartamento de Supervisión Financiera Nacional.  </v>
      </c>
      <c r="T54" s="161">
        <f>VLOOKUP(A54,'BASE TRABAJO'!$A$1:$U$872,20,FALSE)</f>
        <v>37970</v>
      </c>
      <c r="U54" s="160">
        <v>1800</v>
      </c>
      <c r="V54" s="162">
        <v>17747748</v>
      </c>
      <c r="W54" s="162">
        <v>174783582</v>
      </c>
      <c r="X54" s="161">
        <v>44135</v>
      </c>
      <c r="Y54" s="160" t="s">
        <v>3112</v>
      </c>
      <c r="Z54" s="160" t="s">
        <v>3113</v>
      </c>
      <c r="AA54" s="160" t="s">
        <v>3150</v>
      </c>
      <c r="AB54" s="160"/>
    </row>
    <row r="55" spans="1:28" x14ac:dyDescent="0.2">
      <c r="A55" s="163">
        <v>1800</v>
      </c>
      <c r="B55" s="160" t="str">
        <f>VLOOKUP(A55,'BASE TRABAJO'!$A$1:$U$872,2,TRUE)</f>
        <v>Fundación Ciudad del Niño</v>
      </c>
      <c r="C55" s="160">
        <f>VLOOKUP(A55,'BASE TRABAJO'!$A$1:$U$872,3,FALSE)</f>
        <v>700376001</v>
      </c>
      <c r="D55" s="160" t="str">
        <f>VLOOKUP(A55,'BASE TRABAJO'!$A$1:$U$872,4,FALSE)</f>
        <v>Fundación de Derecho Privado</v>
      </c>
      <c r="E55" s="160" t="str">
        <f>VLOOKUP(A55,'BASE TRABAJO'!$A$1:$U$872,5,FALSE)</f>
        <v>Otorgada por Decreto Supremo N° 629, de fecha 14 de febrero de 1938, del Ministerio de Justicia.</v>
      </c>
      <c r="F55" s="160" t="str">
        <f>VLOOKUP(A55,'BASE TRABAJO'!$A$1:$U$872,6,FALSE)</f>
        <v xml:space="preserve">Certificado de Vigencia de persona jurídica sin fines de lucro Folio N° 500345686181, emitido con fecha 14 de septiembre de 2020, del Servicio de Registro Civil e Identificación. </v>
      </c>
      <c r="G55" s="160" t="str">
        <f>VLOOKUP(A55,'BASE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60" t="str">
        <f>VLOOKUP(A55,'BASE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5" s="160" t="str">
        <f>VLOOKUP(A55,'BASE TRABAJO'!$A$1:$U$872,9,FALSE)</f>
        <v>: 3 años.</v>
      </c>
      <c r="J55" s="160" t="str">
        <f>VLOOKUP(A55,'BASE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5" s="160" t="str">
        <f>VLOOKUP(A55,'BASE TRABAJO'!$A$1:$U$872,11,FALSE)</f>
        <v xml:space="preserve">José Pedro Silva Prado, 
Edmundo Crespo Pisano,
</v>
      </c>
      <c r="L55" s="160" t="str">
        <f>VLOOKUP(A55,'BASE TRABAJO'!$A$1:$U$872,12,FALSE)</f>
        <v xml:space="preserve">Paseo Pdte. Errázuriz Echaurren N° 2631, 5° piso, comuna de Providencia, Santiago, Región Metropolitana.
</v>
      </c>
      <c r="M55" s="160" t="str">
        <f>VLOOKUP(A55,'BASE TRABAJO'!$A$1:$U$872,13,FALSE)</f>
        <v>XIII</v>
      </c>
      <c r="N55" s="160" t="str">
        <f>VLOOKUP(A55,'BASE TRABAJO'!$A$1:$U$872,14,FALSE)</f>
        <v>Providencia</v>
      </c>
      <c r="O55" s="160" t="str">
        <f>VLOOKUP(A55,'BASE TRABAJO'!$A$1:$U$872,15,FALSE)</f>
        <v>228737900 - 228737980</v>
      </c>
      <c r="P55" s="160" t="str">
        <f>VLOOKUP(A55,'BASE TRABAJO'!$A$1:$U$872,16,FALSE)</f>
        <v>http://www.ciudaddelnino.cl</v>
      </c>
      <c r="Q55" s="160">
        <f>VLOOKUP(A55,'BASE TRABAJO'!$A$1:$U$872,17,FALSE)</f>
        <v>0</v>
      </c>
      <c r="R55" s="160" t="str">
        <f>VLOOKUP(A55,'BASE TRABAJO'!$A$1:$U$872,18,FALSE)</f>
        <v>93401: Instituciones de Asistencia Social</v>
      </c>
      <c r="S55" s="160" t="str">
        <f>VLOOKUP(A55,'BASE TRABAJO'!$A$1:$U$872,19,FALSE)</f>
        <v xml:space="preserve">Se acompaña certificado de antecedentes financieros, correspondientes al año 2018, APROBADO POR EL  Subdepartamento de Supervisión Financiera Nacional.  </v>
      </c>
      <c r="T55" s="161">
        <f>VLOOKUP(A55,'BASE TRABAJO'!$A$1:$U$872,20,FALSE)</f>
        <v>37970</v>
      </c>
      <c r="U55" s="160">
        <v>1800</v>
      </c>
      <c r="V55" s="162">
        <v>62370005</v>
      </c>
      <c r="W55" s="162">
        <v>739340874</v>
      </c>
      <c r="X55" s="161">
        <v>44135</v>
      </c>
      <c r="Y55" s="160" t="s">
        <v>3112</v>
      </c>
      <c r="Z55" s="160" t="s">
        <v>3113</v>
      </c>
      <c r="AA55" s="160" t="s">
        <v>3126</v>
      </c>
      <c r="AB55" s="160"/>
    </row>
    <row r="56" spans="1:28" x14ac:dyDescent="0.2">
      <c r="A56" s="163">
        <v>1800</v>
      </c>
      <c r="B56" s="160" t="str">
        <f>VLOOKUP(A56,'BASE TRABAJO'!$A$1:$U$872,2,TRUE)</f>
        <v>Fundación Ciudad del Niño</v>
      </c>
      <c r="C56" s="160">
        <f>VLOOKUP(A56,'BASE TRABAJO'!$A$1:$U$872,3,FALSE)</f>
        <v>700376001</v>
      </c>
      <c r="D56" s="160" t="str">
        <f>VLOOKUP(A56,'BASE TRABAJO'!$A$1:$U$872,4,FALSE)</f>
        <v>Fundación de Derecho Privado</v>
      </c>
      <c r="E56" s="160" t="str">
        <f>VLOOKUP(A56,'BASE TRABAJO'!$A$1:$U$872,5,FALSE)</f>
        <v>Otorgada por Decreto Supremo N° 629, de fecha 14 de febrero de 1938, del Ministerio de Justicia.</v>
      </c>
      <c r="F56" s="160" t="str">
        <f>VLOOKUP(A56,'BASE TRABAJO'!$A$1:$U$872,6,FALSE)</f>
        <v xml:space="preserve">Certificado de Vigencia de persona jurídica sin fines de lucro Folio N° 500345686181, emitido con fecha 14 de septiembre de 2020, del Servicio de Registro Civil e Identificación. </v>
      </c>
      <c r="G56" s="160" t="str">
        <f>VLOOKUP(A56,'BASE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60" t="str">
        <f>VLOOKUP(A56,'BASE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6" s="160" t="str">
        <f>VLOOKUP(A56,'BASE TRABAJO'!$A$1:$U$872,9,FALSE)</f>
        <v>: 3 años.</v>
      </c>
      <c r="J56" s="160" t="str">
        <f>VLOOKUP(A56,'BASE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6" s="160" t="str">
        <f>VLOOKUP(A56,'BASE TRABAJO'!$A$1:$U$872,11,FALSE)</f>
        <v xml:space="preserve">José Pedro Silva Prado, 
Edmundo Crespo Pisano,
</v>
      </c>
      <c r="L56" s="160" t="str">
        <f>VLOOKUP(A56,'BASE TRABAJO'!$A$1:$U$872,12,FALSE)</f>
        <v xml:space="preserve">Paseo Pdte. Errázuriz Echaurren N° 2631, 5° piso, comuna de Providencia, Santiago, Región Metropolitana.
</v>
      </c>
      <c r="M56" s="160" t="str">
        <f>VLOOKUP(A56,'BASE TRABAJO'!$A$1:$U$872,13,FALSE)</f>
        <v>XIII</v>
      </c>
      <c r="N56" s="160" t="str">
        <f>VLOOKUP(A56,'BASE TRABAJO'!$A$1:$U$872,14,FALSE)</f>
        <v>Providencia</v>
      </c>
      <c r="O56" s="160" t="str">
        <f>VLOOKUP(A56,'BASE TRABAJO'!$A$1:$U$872,15,FALSE)</f>
        <v>228737900 - 228737980</v>
      </c>
      <c r="P56" s="160" t="str">
        <f>VLOOKUP(A56,'BASE TRABAJO'!$A$1:$U$872,16,FALSE)</f>
        <v>http://www.ciudaddelnino.cl</v>
      </c>
      <c r="Q56" s="160">
        <f>VLOOKUP(A56,'BASE TRABAJO'!$A$1:$U$872,17,FALSE)</f>
        <v>0</v>
      </c>
      <c r="R56" s="160" t="str">
        <f>VLOOKUP(A56,'BASE TRABAJO'!$A$1:$U$872,18,FALSE)</f>
        <v>93401: Instituciones de Asistencia Social</v>
      </c>
      <c r="S56" s="160" t="str">
        <f>VLOOKUP(A56,'BASE TRABAJO'!$A$1:$U$872,19,FALSE)</f>
        <v xml:space="preserve">Se acompaña certificado de antecedentes financieros, correspondientes al año 2018, APROBADO POR EL  Subdepartamento de Supervisión Financiera Nacional.  </v>
      </c>
      <c r="T56" s="161">
        <f>VLOOKUP(A56,'BASE TRABAJO'!$A$1:$U$872,20,FALSE)</f>
        <v>37970</v>
      </c>
      <c r="U56" s="160">
        <v>1800</v>
      </c>
      <c r="V56" s="162">
        <v>7213601</v>
      </c>
      <c r="W56" s="162">
        <v>102489709</v>
      </c>
      <c r="X56" s="161">
        <v>44135</v>
      </c>
      <c r="Y56" s="160" t="s">
        <v>3112</v>
      </c>
      <c r="Z56" s="160" t="s">
        <v>3113</v>
      </c>
      <c r="AA56" s="160" t="s">
        <v>3151</v>
      </c>
      <c r="AB56" s="160"/>
    </row>
    <row r="57" spans="1:28" x14ac:dyDescent="0.2">
      <c r="A57" s="163">
        <v>1800</v>
      </c>
      <c r="B57" s="160" t="str">
        <f>VLOOKUP(A57,'BASE TRABAJO'!$A$1:$U$872,2,TRUE)</f>
        <v>Fundación Ciudad del Niño</v>
      </c>
      <c r="C57" s="160">
        <f>VLOOKUP(A57,'BASE TRABAJO'!$A$1:$U$872,3,FALSE)</f>
        <v>700376001</v>
      </c>
      <c r="D57" s="160" t="str">
        <f>VLOOKUP(A57,'BASE TRABAJO'!$A$1:$U$872,4,FALSE)</f>
        <v>Fundación de Derecho Privado</v>
      </c>
      <c r="E57" s="160" t="str">
        <f>VLOOKUP(A57,'BASE TRABAJO'!$A$1:$U$872,5,FALSE)</f>
        <v>Otorgada por Decreto Supremo N° 629, de fecha 14 de febrero de 1938, del Ministerio de Justicia.</v>
      </c>
      <c r="F57" s="160" t="str">
        <f>VLOOKUP(A57,'BASE TRABAJO'!$A$1:$U$872,6,FALSE)</f>
        <v xml:space="preserve">Certificado de Vigencia de persona jurídica sin fines de lucro Folio N° 500345686181, emitido con fecha 14 de septiembre de 2020, del Servicio de Registro Civil e Identificación. </v>
      </c>
      <c r="G57" s="160" t="str">
        <f>VLOOKUP(A57,'BASE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60" t="str">
        <f>VLOOKUP(A57,'BASE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7" s="160" t="str">
        <f>VLOOKUP(A57,'BASE TRABAJO'!$A$1:$U$872,9,FALSE)</f>
        <v>: 3 años.</v>
      </c>
      <c r="J57" s="160" t="str">
        <f>VLOOKUP(A57,'BASE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7" s="160" t="str">
        <f>VLOOKUP(A57,'BASE TRABAJO'!$A$1:$U$872,11,FALSE)</f>
        <v xml:space="preserve">José Pedro Silva Prado, 
Edmundo Crespo Pisano,
</v>
      </c>
      <c r="L57" s="160" t="str">
        <f>VLOOKUP(A57,'BASE TRABAJO'!$A$1:$U$872,12,FALSE)</f>
        <v xml:space="preserve">Paseo Pdte. Errázuriz Echaurren N° 2631, 5° piso, comuna de Providencia, Santiago, Región Metropolitana.
</v>
      </c>
      <c r="M57" s="160" t="str">
        <f>VLOOKUP(A57,'BASE TRABAJO'!$A$1:$U$872,13,FALSE)</f>
        <v>XIII</v>
      </c>
      <c r="N57" s="160" t="str">
        <f>VLOOKUP(A57,'BASE TRABAJO'!$A$1:$U$872,14,FALSE)</f>
        <v>Providencia</v>
      </c>
      <c r="O57" s="160" t="str">
        <f>VLOOKUP(A57,'BASE TRABAJO'!$A$1:$U$872,15,FALSE)</f>
        <v>228737900 - 228737980</v>
      </c>
      <c r="P57" s="160" t="str">
        <f>VLOOKUP(A57,'BASE TRABAJO'!$A$1:$U$872,16,FALSE)</f>
        <v>http://www.ciudaddelnino.cl</v>
      </c>
      <c r="Q57" s="160">
        <f>VLOOKUP(A57,'BASE TRABAJO'!$A$1:$U$872,17,FALSE)</f>
        <v>0</v>
      </c>
      <c r="R57" s="160" t="str">
        <f>VLOOKUP(A57,'BASE TRABAJO'!$A$1:$U$872,18,FALSE)</f>
        <v>93401: Instituciones de Asistencia Social</v>
      </c>
      <c r="S57" s="160" t="str">
        <f>VLOOKUP(A57,'BASE TRABAJO'!$A$1:$U$872,19,FALSE)</f>
        <v xml:space="preserve">Se acompaña certificado de antecedentes financieros, correspondientes al año 2018, APROBADO POR EL  Subdepartamento de Supervisión Financiera Nacional.  </v>
      </c>
      <c r="T57" s="161">
        <f>VLOOKUP(A57,'BASE TRABAJO'!$A$1:$U$872,20,FALSE)</f>
        <v>37970</v>
      </c>
      <c r="U57" s="160">
        <v>1800</v>
      </c>
      <c r="V57" s="162">
        <v>20923661</v>
      </c>
      <c r="W57" s="162">
        <v>200984256</v>
      </c>
      <c r="X57" s="161">
        <v>44135</v>
      </c>
      <c r="Y57" s="160" t="s">
        <v>3112</v>
      </c>
      <c r="Z57" s="160" t="s">
        <v>3113</v>
      </c>
      <c r="AA57" s="160" t="s">
        <v>3152</v>
      </c>
      <c r="AB57" s="160"/>
    </row>
    <row r="58" spans="1:28" x14ac:dyDescent="0.2">
      <c r="A58" s="163">
        <v>1800</v>
      </c>
      <c r="B58" s="160" t="str">
        <f>VLOOKUP(A58,'BASE TRABAJO'!$A$1:$U$872,2,TRUE)</f>
        <v>Fundación Ciudad del Niño</v>
      </c>
      <c r="C58" s="160">
        <f>VLOOKUP(A58,'BASE TRABAJO'!$A$1:$U$872,3,FALSE)</f>
        <v>700376001</v>
      </c>
      <c r="D58" s="160" t="str">
        <f>VLOOKUP(A58,'BASE TRABAJO'!$A$1:$U$872,4,FALSE)</f>
        <v>Fundación de Derecho Privado</v>
      </c>
      <c r="E58" s="160" t="str">
        <f>VLOOKUP(A58,'BASE TRABAJO'!$A$1:$U$872,5,FALSE)</f>
        <v>Otorgada por Decreto Supremo N° 629, de fecha 14 de febrero de 1938, del Ministerio de Justicia.</v>
      </c>
      <c r="F58" s="160" t="str">
        <f>VLOOKUP(A58,'BASE TRABAJO'!$A$1:$U$872,6,FALSE)</f>
        <v xml:space="preserve">Certificado de Vigencia de persona jurídica sin fines de lucro Folio N° 500345686181, emitido con fecha 14 de septiembre de 2020, del Servicio de Registro Civil e Identificación. </v>
      </c>
      <c r="G58" s="160" t="str">
        <f>VLOOKUP(A58,'BASE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60" t="str">
        <f>VLOOKUP(A58,'BASE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8" s="160" t="str">
        <f>VLOOKUP(A58,'BASE TRABAJO'!$A$1:$U$872,9,FALSE)</f>
        <v>: 3 años.</v>
      </c>
      <c r="J58" s="160" t="str">
        <f>VLOOKUP(A58,'BASE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8" s="160" t="str">
        <f>VLOOKUP(A58,'BASE TRABAJO'!$A$1:$U$872,11,FALSE)</f>
        <v xml:space="preserve">José Pedro Silva Prado, 
Edmundo Crespo Pisano,
</v>
      </c>
      <c r="L58" s="160" t="str">
        <f>VLOOKUP(A58,'BASE TRABAJO'!$A$1:$U$872,12,FALSE)</f>
        <v xml:space="preserve">Paseo Pdte. Errázuriz Echaurren N° 2631, 5° piso, comuna de Providencia, Santiago, Región Metropolitana.
</v>
      </c>
      <c r="M58" s="160" t="str">
        <f>VLOOKUP(A58,'BASE TRABAJO'!$A$1:$U$872,13,FALSE)</f>
        <v>XIII</v>
      </c>
      <c r="N58" s="160" t="str">
        <f>VLOOKUP(A58,'BASE TRABAJO'!$A$1:$U$872,14,FALSE)</f>
        <v>Providencia</v>
      </c>
      <c r="O58" s="160" t="str">
        <f>VLOOKUP(A58,'BASE TRABAJO'!$A$1:$U$872,15,FALSE)</f>
        <v>228737900 - 228737980</v>
      </c>
      <c r="P58" s="160" t="str">
        <f>VLOOKUP(A58,'BASE TRABAJO'!$A$1:$U$872,16,FALSE)</f>
        <v>http://www.ciudaddelnino.cl</v>
      </c>
      <c r="Q58" s="160">
        <f>VLOOKUP(A58,'BASE TRABAJO'!$A$1:$U$872,17,FALSE)</f>
        <v>0</v>
      </c>
      <c r="R58" s="160" t="str">
        <f>VLOOKUP(A58,'BASE TRABAJO'!$A$1:$U$872,18,FALSE)</f>
        <v>93401: Instituciones de Asistencia Social</v>
      </c>
      <c r="S58" s="160" t="str">
        <f>VLOOKUP(A58,'BASE TRABAJO'!$A$1:$U$872,19,FALSE)</f>
        <v xml:space="preserve">Se acompaña certificado de antecedentes financieros, correspondientes al año 2018, APROBADO POR EL  Subdepartamento de Supervisión Financiera Nacional.  </v>
      </c>
      <c r="T58" s="161">
        <f>VLOOKUP(A58,'BASE TRABAJO'!$A$1:$U$872,20,FALSE)</f>
        <v>37970</v>
      </c>
      <c r="U58" s="160">
        <v>1800</v>
      </c>
      <c r="V58" s="162">
        <v>77592244</v>
      </c>
      <c r="W58" s="162">
        <v>743620860</v>
      </c>
      <c r="X58" s="161">
        <v>44135</v>
      </c>
      <c r="Y58" s="160" t="s">
        <v>3112</v>
      </c>
      <c r="Z58" s="160" t="s">
        <v>3113</v>
      </c>
      <c r="AA58" s="160" t="s">
        <v>3153</v>
      </c>
      <c r="AB58" s="160"/>
    </row>
    <row r="59" spans="1:28" x14ac:dyDescent="0.2">
      <c r="A59" s="163">
        <v>1800</v>
      </c>
      <c r="B59" s="160" t="str">
        <f>VLOOKUP(A59,'BASE TRABAJO'!$A$1:$U$872,2,TRUE)</f>
        <v>Fundación Ciudad del Niño</v>
      </c>
      <c r="C59" s="160">
        <f>VLOOKUP(A59,'BASE TRABAJO'!$A$1:$U$872,3,FALSE)</f>
        <v>700376001</v>
      </c>
      <c r="D59" s="160" t="str">
        <f>VLOOKUP(A59,'BASE TRABAJO'!$A$1:$U$872,4,FALSE)</f>
        <v>Fundación de Derecho Privado</v>
      </c>
      <c r="E59" s="160" t="str">
        <f>VLOOKUP(A59,'BASE TRABAJO'!$A$1:$U$872,5,FALSE)</f>
        <v>Otorgada por Decreto Supremo N° 629, de fecha 14 de febrero de 1938, del Ministerio de Justicia.</v>
      </c>
      <c r="F59" s="160" t="str">
        <f>VLOOKUP(A59,'BASE TRABAJO'!$A$1:$U$872,6,FALSE)</f>
        <v xml:space="preserve">Certificado de Vigencia de persona jurídica sin fines de lucro Folio N° 500345686181, emitido con fecha 14 de septiembre de 2020, del Servicio de Registro Civil e Identificación. </v>
      </c>
      <c r="G59" s="160" t="str">
        <f>VLOOKUP(A59,'BASE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60" t="str">
        <f>VLOOKUP(A59,'BASE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59" s="160" t="str">
        <f>VLOOKUP(A59,'BASE TRABAJO'!$A$1:$U$872,9,FALSE)</f>
        <v>: 3 años.</v>
      </c>
      <c r="J59" s="160" t="str">
        <f>VLOOKUP(A59,'BASE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59" s="160" t="str">
        <f>VLOOKUP(A59,'BASE TRABAJO'!$A$1:$U$872,11,FALSE)</f>
        <v xml:space="preserve">José Pedro Silva Prado, 
Edmundo Crespo Pisano,
</v>
      </c>
      <c r="L59" s="160" t="str">
        <f>VLOOKUP(A59,'BASE TRABAJO'!$A$1:$U$872,12,FALSE)</f>
        <v xml:space="preserve">Paseo Pdte. Errázuriz Echaurren N° 2631, 5° piso, comuna de Providencia, Santiago, Región Metropolitana.
</v>
      </c>
      <c r="M59" s="160" t="str">
        <f>VLOOKUP(A59,'BASE TRABAJO'!$A$1:$U$872,13,FALSE)</f>
        <v>XIII</v>
      </c>
      <c r="N59" s="160" t="str">
        <f>VLOOKUP(A59,'BASE TRABAJO'!$A$1:$U$872,14,FALSE)</f>
        <v>Providencia</v>
      </c>
      <c r="O59" s="160" t="str">
        <f>VLOOKUP(A59,'BASE TRABAJO'!$A$1:$U$872,15,FALSE)</f>
        <v>228737900 - 228737980</v>
      </c>
      <c r="P59" s="160" t="str">
        <f>VLOOKUP(A59,'BASE TRABAJO'!$A$1:$U$872,16,FALSE)</f>
        <v>http://www.ciudaddelnino.cl</v>
      </c>
      <c r="Q59" s="160">
        <f>VLOOKUP(A59,'BASE TRABAJO'!$A$1:$U$872,17,FALSE)</f>
        <v>0</v>
      </c>
      <c r="R59" s="160" t="str">
        <f>VLOOKUP(A59,'BASE TRABAJO'!$A$1:$U$872,18,FALSE)</f>
        <v>93401: Instituciones de Asistencia Social</v>
      </c>
      <c r="S59" s="160" t="str">
        <f>VLOOKUP(A59,'BASE TRABAJO'!$A$1:$U$872,19,FALSE)</f>
        <v xml:space="preserve">Se acompaña certificado de antecedentes financieros, correspondientes al año 2018, APROBADO POR EL  Subdepartamento de Supervisión Financiera Nacional.  </v>
      </c>
      <c r="T59" s="161">
        <f>VLOOKUP(A59,'BASE TRABAJO'!$A$1:$U$872,20,FALSE)</f>
        <v>37970</v>
      </c>
      <c r="U59" s="160">
        <v>1800</v>
      </c>
      <c r="V59" s="162">
        <v>15568200</v>
      </c>
      <c r="W59" s="162">
        <v>144275456</v>
      </c>
      <c r="X59" s="161">
        <v>44135</v>
      </c>
      <c r="Y59" s="160" t="s">
        <v>3112</v>
      </c>
      <c r="Z59" s="160" t="s">
        <v>3113</v>
      </c>
      <c r="AA59" s="160" t="s">
        <v>3154</v>
      </c>
      <c r="AB59" s="160"/>
    </row>
    <row r="60" spans="1:28" x14ac:dyDescent="0.2">
      <c r="A60" s="163">
        <v>1800</v>
      </c>
      <c r="B60" s="160" t="str">
        <f>VLOOKUP(A60,'BASE TRABAJO'!$A$1:$U$872,2,TRUE)</f>
        <v>Fundación Ciudad del Niño</v>
      </c>
      <c r="C60" s="160">
        <f>VLOOKUP(A60,'BASE TRABAJO'!$A$1:$U$872,3,FALSE)</f>
        <v>700376001</v>
      </c>
      <c r="D60" s="160" t="str">
        <f>VLOOKUP(A60,'BASE TRABAJO'!$A$1:$U$872,4,FALSE)</f>
        <v>Fundación de Derecho Privado</v>
      </c>
      <c r="E60" s="160" t="str">
        <f>VLOOKUP(A60,'BASE TRABAJO'!$A$1:$U$872,5,FALSE)</f>
        <v>Otorgada por Decreto Supremo N° 629, de fecha 14 de febrero de 1938, del Ministerio de Justicia.</v>
      </c>
      <c r="F60" s="160" t="str">
        <f>VLOOKUP(A60,'BASE TRABAJO'!$A$1:$U$872,6,FALSE)</f>
        <v xml:space="preserve">Certificado de Vigencia de persona jurídica sin fines de lucro Folio N° 500345686181, emitido con fecha 14 de septiembre de 2020, del Servicio de Registro Civil e Identificación. </v>
      </c>
      <c r="G60" s="160" t="str">
        <f>VLOOKUP(A60,'BASE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60" t="str">
        <f>VLOOKUP(A60,'BASE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0" s="160" t="str">
        <f>VLOOKUP(A60,'BASE TRABAJO'!$A$1:$U$872,9,FALSE)</f>
        <v>: 3 años.</v>
      </c>
      <c r="J60" s="160" t="str">
        <f>VLOOKUP(A60,'BASE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0" s="160" t="str">
        <f>VLOOKUP(A60,'BASE TRABAJO'!$A$1:$U$872,11,FALSE)</f>
        <v xml:space="preserve">José Pedro Silva Prado, 
Edmundo Crespo Pisano,
</v>
      </c>
      <c r="L60" s="160" t="str">
        <f>VLOOKUP(A60,'BASE TRABAJO'!$A$1:$U$872,12,FALSE)</f>
        <v xml:space="preserve">Paseo Pdte. Errázuriz Echaurren N° 2631, 5° piso, comuna de Providencia, Santiago, Región Metropolitana.
</v>
      </c>
      <c r="M60" s="160" t="str">
        <f>VLOOKUP(A60,'BASE TRABAJO'!$A$1:$U$872,13,FALSE)</f>
        <v>XIII</v>
      </c>
      <c r="N60" s="160" t="str">
        <f>VLOOKUP(A60,'BASE TRABAJO'!$A$1:$U$872,14,FALSE)</f>
        <v>Providencia</v>
      </c>
      <c r="O60" s="160" t="str">
        <f>VLOOKUP(A60,'BASE TRABAJO'!$A$1:$U$872,15,FALSE)</f>
        <v>228737900 - 228737980</v>
      </c>
      <c r="P60" s="160" t="str">
        <f>VLOOKUP(A60,'BASE TRABAJO'!$A$1:$U$872,16,FALSE)</f>
        <v>http://www.ciudaddelnino.cl</v>
      </c>
      <c r="Q60" s="160">
        <f>VLOOKUP(A60,'BASE TRABAJO'!$A$1:$U$872,17,FALSE)</f>
        <v>0</v>
      </c>
      <c r="R60" s="160" t="str">
        <f>VLOOKUP(A60,'BASE TRABAJO'!$A$1:$U$872,18,FALSE)</f>
        <v>93401: Instituciones de Asistencia Social</v>
      </c>
      <c r="S60" s="160" t="str">
        <f>VLOOKUP(A60,'BASE TRABAJO'!$A$1:$U$872,19,FALSE)</f>
        <v xml:space="preserve">Se acompaña certificado de antecedentes financieros, correspondientes al año 2018, APROBADO POR EL  Subdepartamento de Supervisión Financiera Nacional.  </v>
      </c>
      <c r="T60" s="161">
        <f>VLOOKUP(A60,'BASE TRABAJO'!$A$1:$U$872,20,FALSE)</f>
        <v>37970</v>
      </c>
      <c r="U60" s="160">
        <v>1800</v>
      </c>
      <c r="V60" s="162">
        <v>35421260</v>
      </c>
      <c r="W60" s="162">
        <v>385061211</v>
      </c>
      <c r="X60" s="161">
        <v>44135</v>
      </c>
      <c r="Y60" s="160" t="s">
        <v>3112</v>
      </c>
      <c r="Z60" s="160" t="s">
        <v>3113</v>
      </c>
      <c r="AA60" s="160" t="s">
        <v>3114</v>
      </c>
      <c r="AB60" s="160"/>
    </row>
    <row r="61" spans="1:28" x14ac:dyDescent="0.2">
      <c r="A61" s="163">
        <v>1800</v>
      </c>
      <c r="B61" s="160" t="str">
        <f>VLOOKUP(A61,'BASE TRABAJO'!$A$1:$U$872,2,TRUE)</f>
        <v>Fundación Ciudad del Niño</v>
      </c>
      <c r="C61" s="160">
        <f>VLOOKUP(A61,'BASE TRABAJO'!$A$1:$U$872,3,FALSE)</f>
        <v>700376001</v>
      </c>
      <c r="D61" s="160" t="str">
        <f>VLOOKUP(A61,'BASE TRABAJO'!$A$1:$U$872,4,FALSE)</f>
        <v>Fundación de Derecho Privado</v>
      </c>
      <c r="E61" s="160" t="str">
        <f>VLOOKUP(A61,'BASE TRABAJO'!$A$1:$U$872,5,FALSE)</f>
        <v>Otorgada por Decreto Supremo N° 629, de fecha 14 de febrero de 1938, del Ministerio de Justicia.</v>
      </c>
      <c r="F61" s="160" t="str">
        <f>VLOOKUP(A61,'BASE TRABAJO'!$A$1:$U$872,6,FALSE)</f>
        <v xml:space="preserve">Certificado de Vigencia de persona jurídica sin fines de lucro Folio N° 500345686181, emitido con fecha 14 de septiembre de 2020, del Servicio de Registro Civil e Identificación. </v>
      </c>
      <c r="G61" s="160" t="str">
        <f>VLOOKUP(A61,'BASE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60" t="str">
        <f>VLOOKUP(A61,'BASE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1" s="160" t="str">
        <f>VLOOKUP(A61,'BASE TRABAJO'!$A$1:$U$872,9,FALSE)</f>
        <v>: 3 años.</v>
      </c>
      <c r="J61" s="160" t="str">
        <f>VLOOKUP(A61,'BASE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1" s="160" t="str">
        <f>VLOOKUP(A61,'BASE TRABAJO'!$A$1:$U$872,11,FALSE)</f>
        <v xml:space="preserve">José Pedro Silva Prado, 
Edmundo Crespo Pisano,
</v>
      </c>
      <c r="L61" s="160" t="str">
        <f>VLOOKUP(A61,'BASE TRABAJO'!$A$1:$U$872,12,FALSE)</f>
        <v xml:space="preserve">Paseo Pdte. Errázuriz Echaurren N° 2631, 5° piso, comuna de Providencia, Santiago, Región Metropolitana.
</v>
      </c>
      <c r="M61" s="160" t="str">
        <f>VLOOKUP(A61,'BASE TRABAJO'!$A$1:$U$872,13,FALSE)</f>
        <v>XIII</v>
      </c>
      <c r="N61" s="160" t="str">
        <f>VLOOKUP(A61,'BASE TRABAJO'!$A$1:$U$872,14,FALSE)</f>
        <v>Providencia</v>
      </c>
      <c r="O61" s="160" t="str">
        <f>VLOOKUP(A61,'BASE TRABAJO'!$A$1:$U$872,15,FALSE)</f>
        <v>228737900 - 228737980</v>
      </c>
      <c r="P61" s="160" t="str">
        <f>VLOOKUP(A61,'BASE TRABAJO'!$A$1:$U$872,16,FALSE)</f>
        <v>http://www.ciudaddelnino.cl</v>
      </c>
      <c r="Q61" s="160">
        <f>VLOOKUP(A61,'BASE TRABAJO'!$A$1:$U$872,17,FALSE)</f>
        <v>0</v>
      </c>
      <c r="R61" s="160" t="str">
        <f>VLOOKUP(A61,'BASE TRABAJO'!$A$1:$U$872,18,FALSE)</f>
        <v>93401: Instituciones de Asistencia Social</v>
      </c>
      <c r="S61" s="160" t="str">
        <f>VLOOKUP(A61,'BASE TRABAJO'!$A$1:$U$872,19,FALSE)</f>
        <v xml:space="preserve">Se acompaña certificado de antecedentes financieros, correspondientes al año 2018, APROBADO POR EL  Subdepartamento de Supervisión Financiera Nacional.  </v>
      </c>
      <c r="T61" s="161">
        <f>VLOOKUP(A61,'BASE TRABAJO'!$A$1:$U$872,20,FALSE)</f>
        <v>37970</v>
      </c>
      <c r="U61" s="160">
        <v>1800</v>
      </c>
      <c r="V61" s="162">
        <v>13310811</v>
      </c>
      <c r="W61" s="162">
        <v>137722523</v>
      </c>
      <c r="X61" s="161">
        <v>44135</v>
      </c>
      <c r="Y61" s="160" t="s">
        <v>3112</v>
      </c>
      <c r="Z61" s="160" t="s">
        <v>3113</v>
      </c>
      <c r="AA61" s="160" t="s">
        <v>3155</v>
      </c>
      <c r="AB61" s="160"/>
    </row>
    <row r="62" spans="1:28" x14ac:dyDescent="0.2">
      <c r="A62" s="163">
        <v>1800</v>
      </c>
      <c r="B62" s="160" t="str">
        <f>VLOOKUP(A62,'BASE TRABAJO'!$A$1:$U$872,2,TRUE)</f>
        <v>Fundación Ciudad del Niño</v>
      </c>
      <c r="C62" s="160">
        <f>VLOOKUP(A62,'BASE TRABAJO'!$A$1:$U$872,3,FALSE)</f>
        <v>700376001</v>
      </c>
      <c r="D62" s="160" t="str">
        <f>VLOOKUP(A62,'BASE TRABAJO'!$A$1:$U$872,4,FALSE)</f>
        <v>Fundación de Derecho Privado</v>
      </c>
      <c r="E62" s="160" t="str">
        <f>VLOOKUP(A62,'BASE TRABAJO'!$A$1:$U$872,5,FALSE)</f>
        <v>Otorgada por Decreto Supremo N° 629, de fecha 14 de febrero de 1938, del Ministerio de Justicia.</v>
      </c>
      <c r="F62" s="160" t="str">
        <f>VLOOKUP(A62,'BASE TRABAJO'!$A$1:$U$872,6,FALSE)</f>
        <v xml:space="preserve">Certificado de Vigencia de persona jurídica sin fines de lucro Folio N° 500345686181, emitido con fecha 14 de septiembre de 2020, del Servicio de Registro Civil e Identificación. </v>
      </c>
      <c r="G62" s="160" t="str">
        <f>VLOOKUP(A62,'BASE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60" t="str">
        <f>VLOOKUP(A62,'BASE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2" s="160" t="str">
        <f>VLOOKUP(A62,'BASE TRABAJO'!$A$1:$U$872,9,FALSE)</f>
        <v>: 3 años.</v>
      </c>
      <c r="J62" s="160" t="str">
        <f>VLOOKUP(A62,'BASE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2" s="160" t="str">
        <f>VLOOKUP(A62,'BASE TRABAJO'!$A$1:$U$872,11,FALSE)</f>
        <v xml:space="preserve">José Pedro Silva Prado, 
Edmundo Crespo Pisano,
</v>
      </c>
      <c r="L62" s="160" t="str">
        <f>VLOOKUP(A62,'BASE TRABAJO'!$A$1:$U$872,12,FALSE)</f>
        <v xml:space="preserve">Paseo Pdte. Errázuriz Echaurren N° 2631, 5° piso, comuna de Providencia, Santiago, Región Metropolitana.
</v>
      </c>
      <c r="M62" s="160" t="str">
        <f>VLOOKUP(A62,'BASE TRABAJO'!$A$1:$U$872,13,FALSE)</f>
        <v>XIII</v>
      </c>
      <c r="N62" s="160" t="str">
        <f>VLOOKUP(A62,'BASE TRABAJO'!$A$1:$U$872,14,FALSE)</f>
        <v>Providencia</v>
      </c>
      <c r="O62" s="160" t="str">
        <f>VLOOKUP(A62,'BASE TRABAJO'!$A$1:$U$872,15,FALSE)</f>
        <v>228737900 - 228737980</v>
      </c>
      <c r="P62" s="160" t="str">
        <f>VLOOKUP(A62,'BASE TRABAJO'!$A$1:$U$872,16,FALSE)</f>
        <v>http://www.ciudaddelnino.cl</v>
      </c>
      <c r="Q62" s="160">
        <f>VLOOKUP(A62,'BASE TRABAJO'!$A$1:$U$872,17,FALSE)</f>
        <v>0</v>
      </c>
      <c r="R62" s="160" t="str">
        <f>VLOOKUP(A62,'BASE TRABAJO'!$A$1:$U$872,18,FALSE)</f>
        <v>93401: Instituciones de Asistencia Social</v>
      </c>
      <c r="S62" s="160" t="str">
        <f>VLOOKUP(A62,'BASE TRABAJO'!$A$1:$U$872,19,FALSE)</f>
        <v xml:space="preserve">Se acompaña certificado de antecedentes financieros, correspondientes al año 2018, APROBADO POR EL  Subdepartamento de Supervisión Financiera Nacional.  </v>
      </c>
      <c r="T62" s="161">
        <f>VLOOKUP(A62,'BASE TRABAJO'!$A$1:$U$872,20,FALSE)</f>
        <v>37970</v>
      </c>
      <c r="U62" s="160">
        <v>1800</v>
      </c>
      <c r="V62" s="162">
        <v>13310811</v>
      </c>
      <c r="W62" s="162">
        <v>133108110</v>
      </c>
      <c r="X62" s="161">
        <v>44135</v>
      </c>
      <c r="Y62" s="160" t="s">
        <v>3112</v>
      </c>
      <c r="Z62" s="160" t="s">
        <v>3113</v>
      </c>
      <c r="AA62" s="160" t="s">
        <v>3156</v>
      </c>
      <c r="AB62" s="160"/>
    </row>
    <row r="63" spans="1:28" x14ac:dyDescent="0.2">
      <c r="A63" s="163">
        <v>1800</v>
      </c>
      <c r="B63" s="160" t="str">
        <f>VLOOKUP(A63,'BASE TRABAJO'!$A$1:$U$872,2,TRUE)</f>
        <v>Fundación Ciudad del Niño</v>
      </c>
      <c r="C63" s="160">
        <f>VLOOKUP(A63,'BASE TRABAJO'!$A$1:$U$872,3,FALSE)</f>
        <v>700376001</v>
      </c>
      <c r="D63" s="160" t="str">
        <f>VLOOKUP(A63,'BASE TRABAJO'!$A$1:$U$872,4,FALSE)</f>
        <v>Fundación de Derecho Privado</v>
      </c>
      <c r="E63" s="160" t="str">
        <f>VLOOKUP(A63,'BASE TRABAJO'!$A$1:$U$872,5,FALSE)</f>
        <v>Otorgada por Decreto Supremo N° 629, de fecha 14 de febrero de 1938, del Ministerio de Justicia.</v>
      </c>
      <c r="F63" s="160" t="str">
        <f>VLOOKUP(A63,'BASE TRABAJO'!$A$1:$U$872,6,FALSE)</f>
        <v xml:space="preserve">Certificado de Vigencia de persona jurídica sin fines de lucro Folio N° 500345686181, emitido con fecha 14 de septiembre de 2020, del Servicio de Registro Civil e Identificación. </v>
      </c>
      <c r="G63" s="160" t="str">
        <f>VLOOKUP(A63,'BASE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60" t="str">
        <f>VLOOKUP(A63,'BASE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3" s="160" t="str">
        <f>VLOOKUP(A63,'BASE TRABAJO'!$A$1:$U$872,9,FALSE)</f>
        <v>: 3 años.</v>
      </c>
      <c r="J63" s="160" t="str">
        <f>VLOOKUP(A63,'BASE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3" s="160" t="str">
        <f>VLOOKUP(A63,'BASE TRABAJO'!$A$1:$U$872,11,FALSE)</f>
        <v xml:space="preserve">José Pedro Silva Prado, 
Edmundo Crespo Pisano,
</v>
      </c>
      <c r="L63" s="160" t="str">
        <f>VLOOKUP(A63,'BASE TRABAJO'!$A$1:$U$872,12,FALSE)</f>
        <v xml:space="preserve">Paseo Pdte. Errázuriz Echaurren N° 2631, 5° piso, comuna de Providencia, Santiago, Región Metropolitana.
</v>
      </c>
      <c r="M63" s="160" t="str">
        <f>VLOOKUP(A63,'BASE TRABAJO'!$A$1:$U$872,13,FALSE)</f>
        <v>XIII</v>
      </c>
      <c r="N63" s="160" t="str">
        <f>VLOOKUP(A63,'BASE TRABAJO'!$A$1:$U$872,14,FALSE)</f>
        <v>Providencia</v>
      </c>
      <c r="O63" s="160" t="str">
        <f>VLOOKUP(A63,'BASE TRABAJO'!$A$1:$U$872,15,FALSE)</f>
        <v>228737900 - 228737980</v>
      </c>
      <c r="P63" s="160" t="str">
        <f>VLOOKUP(A63,'BASE TRABAJO'!$A$1:$U$872,16,FALSE)</f>
        <v>http://www.ciudaddelnino.cl</v>
      </c>
      <c r="Q63" s="160">
        <f>VLOOKUP(A63,'BASE TRABAJO'!$A$1:$U$872,17,FALSE)</f>
        <v>0</v>
      </c>
      <c r="R63" s="160" t="str">
        <f>VLOOKUP(A63,'BASE TRABAJO'!$A$1:$U$872,18,FALSE)</f>
        <v>93401: Instituciones de Asistencia Social</v>
      </c>
      <c r="S63" s="160" t="str">
        <f>VLOOKUP(A63,'BASE TRABAJO'!$A$1:$U$872,19,FALSE)</f>
        <v xml:space="preserve">Se acompaña certificado de antecedentes financieros, correspondientes al año 2018, APROBADO POR EL  Subdepartamento de Supervisión Financiera Nacional.  </v>
      </c>
      <c r="T63" s="161">
        <f>VLOOKUP(A63,'BASE TRABAJO'!$A$1:$U$872,20,FALSE)</f>
        <v>37970</v>
      </c>
      <c r="U63" s="160">
        <v>1800</v>
      </c>
      <c r="V63" s="162">
        <v>35212010</v>
      </c>
      <c r="W63" s="162">
        <v>350166308</v>
      </c>
      <c r="X63" s="161">
        <v>44135</v>
      </c>
      <c r="Y63" s="160" t="s">
        <v>3112</v>
      </c>
      <c r="Z63" s="160" t="s">
        <v>3113</v>
      </c>
      <c r="AA63" s="160" t="s">
        <v>3157</v>
      </c>
      <c r="AB63" s="160"/>
    </row>
    <row r="64" spans="1:28" x14ac:dyDescent="0.2">
      <c r="A64" s="163">
        <v>1800</v>
      </c>
      <c r="B64" s="160" t="str">
        <f>VLOOKUP(A64,'BASE TRABAJO'!$A$1:$U$872,2,TRUE)</f>
        <v>Fundación Ciudad del Niño</v>
      </c>
      <c r="C64" s="160">
        <f>VLOOKUP(A64,'BASE TRABAJO'!$A$1:$U$872,3,FALSE)</f>
        <v>700376001</v>
      </c>
      <c r="D64" s="160" t="str">
        <f>VLOOKUP(A64,'BASE TRABAJO'!$A$1:$U$872,4,FALSE)</f>
        <v>Fundación de Derecho Privado</v>
      </c>
      <c r="E64" s="160" t="str">
        <f>VLOOKUP(A64,'BASE TRABAJO'!$A$1:$U$872,5,FALSE)</f>
        <v>Otorgada por Decreto Supremo N° 629, de fecha 14 de febrero de 1938, del Ministerio de Justicia.</v>
      </c>
      <c r="F64" s="160" t="str">
        <f>VLOOKUP(A64,'BASE TRABAJO'!$A$1:$U$872,6,FALSE)</f>
        <v xml:space="preserve">Certificado de Vigencia de persona jurídica sin fines de lucro Folio N° 500345686181, emitido con fecha 14 de septiembre de 2020, del Servicio de Registro Civil e Identificación. </v>
      </c>
      <c r="G64" s="160" t="str">
        <f>VLOOKUP(A64,'BASE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60" t="str">
        <f>VLOOKUP(A64,'BASE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4" s="160" t="str">
        <f>VLOOKUP(A64,'BASE TRABAJO'!$A$1:$U$872,9,FALSE)</f>
        <v>: 3 años.</v>
      </c>
      <c r="J64" s="160" t="str">
        <f>VLOOKUP(A64,'BASE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4" s="160" t="str">
        <f>VLOOKUP(A64,'BASE TRABAJO'!$A$1:$U$872,11,FALSE)</f>
        <v xml:space="preserve">José Pedro Silva Prado, 
Edmundo Crespo Pisano,
</v>
      </c>
      <c r="L64" s="160" t="str">
        <f>VLOOKUP(A64,'BASE TRABAJO'!$A$1:$U$872,12,FALSE)</f>
        <v xml:space="preserve">Paseo Pdte. Errázuriz Echaurren N° 2631, 5° piso, comuna de Providencia, Santiago, Región Metropolitana.
</v>
      </c>
      <c r="M64" s="160" t="str">
        <f>VLOOKUP(A64,'BASE TRABAJO'!$A$1:$U$872,13,FALSE)</f>
        <v>XIII</v>
      </c>
      <c r="N64" s="160" t="str">
        <f>VLOOKUP(A64,'BASE TRABAJO'!$A$1:$U$872,14,FALSE)</f>
        <v>Providencia</v>
      </c>
      <c r="O64" s="160" t="str">
        <f>VLOOKUP(A64,'BASE TRABAJO'!$A$1:$U$872,15,FALSE)</f>
        <v>228737900 - 228737980</v>
      </c>
      <c r="P64" s="160" t="str">
        <f>VLOOKUP(A64,'BASE TRABAJO'!$A$1:$U$872,16,FALSE)</f>
        <v>http://www.ciudaddelnino.cl</v>
      </c>
      <c r="Q64" s="160">
        <f>VLOOKUP(A64,'BASE TRABAJO'!$A$1:$U$872,17,FALSE)</f>
        <v>0</v>
      </c>
      <c r="R64" s="160" t="str">
        <f>VLOOKUP(A64,'BASE TRABAJO'!$A$1:$U$872,18,FALSE)</f>
        <v>93401: Instituciones de Asistencia Social</v>
      </c>
      <c r="S64" s="160" t="str">
        <f>VLOOKUP(A64,'BASE TRABAJO'!$A$1:$U$872,19,FALSE)</f>
        <v xml:space="preserve">Se acompaña certificado de antecedentes financieros, correspondientes al año 2018, APROBADO POR EL  Subdepartamento de Supervisión Financiera Nacional.  </v>
      </c>
      <c r="T64" s="161">
        <f>VLOOKUP(A64,'BASE TRABAJO'!$A$1:$U$872,20,FALSE)</f>
        <v>37970</v>
      </c>
      <c r="U64" s="160">
        <v>1800</v>
      </c>
      <c r="V64" s="162">
        <v>24130710</v>
      </c>
      <c r="W64" s="162">
        <v>204835752</v>
      </c>
      <c r="X64" s="161">
        <v>44135</v>
      </c>
      <c r="Y64" s="160" t="s">
        <v>3112</v>
      </c>
      <c r="Z64" s="160" t="s">
        <v>3113</v>
      </c>
      <c r="AA64" s="160" t="s">
        <v>3158</v>
      </c>
      <c r="AB64" s="160"/>
    </row>
    <row r="65" spans="1:28" x14ac:dyDescent="0.2">
      <c r="A65" s="163">
        <v>1800</v>
      </c>
      <c r="B65" s="160" t="str">
        <f>VLOOKUP(A65,'BASE TRABAJO'!$A$1:$U$872,2,TRUE)</f>
        <v>Fundación Ciudad del Niño</v>
      </c>
      <c r="C65" s="160">
        <f>VLOOKUP(A65,'BASE TRABAJO'!$A$1:$U$872,3,FALSE)</f>
        <v>700376001</v>
      </c>
      <c r="D65" s="160" t="str">
        <f>VLOOKUP(A65,'BASE TRABAJO'!$A$1:$U$872,4,FALSE)</f>
        <v>Fundación de Derecho Privado</v>
      </c>
      <c r="E65" s="160" t="str">
        <f>VLOOKUP(A65,'BASE TRABAJO'!$A$1:$U$872,5,FALSE)</f>
        <v>Otorgada por Decreto Supremo N° 629, de fecha 14 de febrero de 1938, del Ministerio de Justicia.</v>
      </c>
      <c r="F65" s="160" t="str">
        <f>VLOOKUP(A65,'BASE TRABAJO'!$A$1:$U$872,6,FALSE)</f>
        <v xml:space="preserve">Certificado de Vigencia de persona jurídica sin fines de lucro Folio N° 500345686181, emitido con fecha 14 de septiembre de 2020, del Servicio de Registro Civil e Identificación. </v>
      </c>
      <c r="G65" s="160" t="str">
        <f>VLOOKUP(A65,'BASE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60" t="str">
        <f>VLOOKUP(A65,'BASE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5" s="160" t="str">
        <f>VLOOKUP(A65,'BASE TRABAJO'!$A$1:$U$872,9,FALSE)</f>
        <v>: 3 años.</v>
      </c>
      <c r="J65" s="160" t="str">
        <f>VLOOKUP(A65,'BASE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5" s="160" t="str">
        <f>VLOOKUP(A65,'BASE TRABAJO'!$A$1:$U$872,11,FALSE)</f>
        <v xml:space="preserve">José Pedro Silva Prado, 
Edmundo Crespo Pisano,
</v>
      </c>
      <c r="L65" s="160" t="str">
        <f>VLOOKUP(A65,'BASE TRABAJO'!$A$1:$U$872,12,FALSE)</f>
        <v xml:space="preserve">Paseo Pdte. Errázuriz Echaurren N° 2631, 5° piso, comuna de Providencia, Santiago, Región Metropolitana.
</v>
      </c>
      <c r="M65" s="160" t="str">
        <f>VLOOKUP(A65,'BASE TRABAJO'!$A$1:$U$872,13,FALSE)</f>
        <v>XIII</v>
      </c>
      <c r="N65" s="160" t="str">
        <f>VLOOKUP(A65,'BASE TRABAJO'!$A$1:$U$872,14,FALSE)</f>
        <v>Providencia</v>
      </c>
      <c r="O65" s="160" t="str">
        <f>VLOOKUP(A65,'BASE TRABAJO'!$A$1:$U$872,15,FALSE)</f>
        <v>228737900 - 228737980</v>
      </c>
      <c r="P65" s="160" t="str">
        <f>VLOOKUP(A65,'BASE TRABAJO'!$A$1:$U$872,16,FALSE)</f>
        <v>http://www.ciudaddelnino.cl</v>
      </c>
      <c r="Q65" s="160">
        <f>VLOOKUP(A65,'BASE TRABAJO'!$A$1:$U$872,17,FALSE)</f>
        <v>0</v>
      </c>
      <c r="R65" s="160" t="str">
        <f>VLOOKUP(A65,'BASE TRABAJO'!$A$1:$U$872,18,FALSE)</f>
        <v>93401: Instituciones de Asistencia Social</v>
      </c>
      <c r="S65" s="160" t="str">
        <f>VLOOKUP(A65,'BASE TRABAJO'!$A$1:$U$872,19,FALSE)</f>
        <v xml:space="preserve">Se acompaña certificado de antecedentes financieros, correspondientes al año 2018, APROBADO POR EL  Subdepartamento de Supervisión Financiera Nacional.  </v>
      </c>
      <c r="T65" s="161">
        <f>VLOOKUP(A65,'BASE TRABAJO'!$A$1:$U$872,20,FALSE)</f>
        <v>37970</v>
      </c>
      <c r="U65" s="160">
        <v>1800</v>
      </c>
      <c r="V65" s="162">
        <v>39664426</v>
      </c>
      <c r="W65" s="162">
        <v>431001234</v>
      </c>
      <c r="X65" s="161">
        <v>44135</v>
      </c>
      <c r="Y65" s="160" t="s">
        <v>3112</v>
      </c>
      <c r="Z65" s="160" t="s">
        <v>3113</v>
      </c>
      <c r="AA65" s="160" t="s">
        <v>3159</v>
      </c>
      <c r="AB65" s="160"/>
    </row>
    <row r="66" spans="1:28" x14ac:dyDescent="0.2">
      <c r="A66" s="163">
        <v>1800</v>
      </c>
      <c r="B66" s="160" t="str">
        <f>VLOOKUP(A66,'BASE TRABAJO'!$A$1:$U$872,2,TRUE)</f>
        <v>Fundación Ciudad del Niño</v>
      </c>
      <c r="C66" s="160">
        <f>VLOOKUP(A66,'BASE TRABAJO'!$A$1:$U$872,3,FALSE)</f>
        <v>700376001</v>
      </c>
      <c r="D66" s="160" t="str">
        <f>VLOOKUP(A66,'BASE TRABAJO'!$A$1:$U$872,4,FALSE)</f>
        <v>Fundación de Derecho Privado</v>
      </c>
      <c r="E66" s="160" t="str">
        <f>VLOOKUP(A66,'BASE TRABAJO'!$A$1:$U$872,5,FALSE)</f>
        <v>Otorgada por Decreto Supremo N° 629, de fecha 14 de febrero de 1938, del Ministerio de Justicia.</v>
      </c>
      <c r="F66" s="160" t="str">
        <f>VLOOKUP(A66,'BASE TRABAJO'!$A$1:$U$872,6,FALSE)</f>
        <v xml:space="preserve">Certificado de Vigencia de persona jurídica sin fines de lucro Folio N° 500345686181, emitido con fecha 14 de septiembre de 2020, del Servicio de Registro Civil e Identificación. </v>
      </c>
      <c r="G66" s="160" t="str">
        <f>VLOOKUP(A66,'BASE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60" t="str">
        <f>VLOOKUP(A66,'BASE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6" s="160" t="str">
        <f>VLOOKUP(A66,'BASE TRABAJO'!$A$1:$U$872,9,FALSE)</f>
        <v>: 3 años.</v>
      </c>
      <c r="J66" s="160" t="str">
        <f>VLOOKUP(A66,'BASE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6" s="160" t="str">
        <f>VLOOKUP(A66,'BASE TRABAJO'!$A$1:$U$872,11,FALSE)</f>
        <v xml:space="preserve">José Pedro Silva Prado, 
Edmundo Crespo Pisano,
</v>
      </c>
      <c r="L66" s="160" t="str">
        <f>VLOOKUP(A66,'BASE TRABAJO'!$A$1:$U$872,12,FALSE)</f>
        <v xml:space="preserve">Paseo Pdte. Errázuriz Echaurren N° 2631, 5° piso, comuna de Providencia, Santiago, Región Metropolitana.
</v>
      </c>
      <c r="M66" s="160" t="str">
        <f>VLOOKUP(A66,'BASE TRABAJO'!$A$1:$U$872,13,FALSE)</f>
        <v>XIII</v>
      </c>
      <c r="N66" s="160" t="str">
        <f>VLOOKUP(A66,'BASE TRABAJO'!$A$1:$U$872,14,FALSE)</f>
        <v>Providencia</v>
      </c>
      <c r="O66" s="160" t="str">
        <f>VLOOKUP(A66,'BASE TRABAJO'!$A$1:$U$872,15,FALSE)</f>
        <v>228737900 - 228737980</v>
      </c>
      <c r="P66" s="160" t="str">
        <f>VLOOKUP(A66,'BASE TRABAJO'!$A$1:$U$872,16,FALSE)</f>
        <v>http://www.ciudaddelnino.cl</v>
      </c>
      <c r="Q66" s="160">
        <f>VLOOKUP(A66,'BASE TRABAJO'!$A$1:$U$872,17,FALSE)</f>
        <v>0</v>
      </c>
      <c r="R66" s="160" t="str">
        <f>VLOOKUP(A66,'BASE TRABAJO'!$A$1:$U$872,18,FALSE)</f>
        <v>93401: Instituciones de Asistencia Social</v>
      </c>
      <c r="S66" s="160" t="str">
        <f>VLOOKUP(A66,'BASE TRABAJO'!$A$1:$U$872,19,FALSE)</f>
        <v xml:space="preserve">Se acompaña certificado de antecedentes financieros, correspondientes al año 2018, APROBADO POR EL  Subdepartamento de Supervisión Financiera Nacional.  </v>
      </c>
      <c r="T66" s="161">
        <f>VLOOKUP(A66,'BASE TRABAJO'!$A$1:$U$872,20,FALSE)</f>
        <v>37970</v>
      </c>
      <c r="U66" s="160">
        <v>1800</v>
      </c>
      <c r="V66" s="162">
        <v>149240675</v>
      </c>
      <c r="W66" s="162">
        <v>1427365690</v>
      </c>
      <c r="X66" s="161">
        <v>44135</v>
      </c>
      <c r="Y66" s="160" t="s">
        <v>3112</v>
      </c>
      <c r="Z66" s="160" t="s">
        <v>3113</v>
      </c>
      <c r="AA66" s="160" t="s">
        <v>3160</v>
      </c>
      <c r="AB66" s="160"/>
    </row>
    <row r="67" spans="1:28" x14ac:dyDescent="0.2">
      <c r="A67" s="163">
        <v>1800</v>
      </c>
      <c r="B67" s="160" t="str">
        <f>VLOOKUP(A67,'BASE TRABAJO'!$A$1:$U$872,2,TRUE)</f>
        <v>Fundación Ciudad del Niño</v>
      </c>
      <c r="C67" s="160">
        <f>VLOOKUP(A67,'BASE TRABAJO'!$A$1:$U$872,3,FALSE)</f>
        <v>700376001</v>
      </c>
      <c r="D67" s="160" t="str">
        <f>VLOOKUP(A67,'BASE TRABAJO'!$A$1:$U$872,4,FALSE)</f>
        <v>Fundación de Derecho Privado</v>
      </c>
      <c r="E67" s="160" t="str">
        <f>VLOOKUP(A67,'BASE TRABAJO'!$A$1:$U$872,5,FALSE)</f>
        <v>Otorgada por Decreto Supremo N° 629, de fecha 14 de febrero de 1938, del Ministerio de Justicia.</v>
      </c>
      <c r="F67" s="160" t="str">
        <f>VLOOKUP(A67,'BASE TRABAJO'!$A$1:$U$872,6,FALSE)</f>
        <v xml:space="preserve">Certificado de Vigencia de persona jurídica sin fines de lucro Folio N° 500345686181, emitido con fecha 14 de septiembre de 2020, del Servicio de Registro Civil e Identificación. </v>
      </c>
      <c r="G67" s="160" t="str">
        <f>VLOOKUP(A67,'BASE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60" t="str">
        <f>VLOOKUP(A67,'BASE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7" s="160" t="str">
        <f>VLOOKUP(A67,'BASE TRABAJO'!$A$1:$U$872,9,FALSE)</f>
        <v>: 3 años.</v>
      </c>
      <c r="J67" s="160" t="str">
        <f>VLOOKUP(A67,'BASE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7" s="160" t="str">
        <f>VLOOKUP(A67,'BASE TRABAJO'!$A$1:$U$872,11,FALSE)</f>
        <v xml:space="preserve">José Pedro Silva Prado, 
Edmundo Crespo Pisano,
</v>
      </c>
      <c r="L67" s="160" t="str">
        <f>VLOOKUP(A67,'BASE TRABAJO'!$A$1:$U$872,12,FALSE)</f>
        <v xml:space="preserve">Paseo Pdte. Errázuriz Echaurren N° 2631, 5° piso, comuna de Providencia, Santiago, Región Metropolitana.
</v>
      </c>
      <c r="M67" s="160" t="str">
        <f>VLOOKUP(A67,'BASE TRABAJO'!$A$1:$U$872,13,FALSE)</f>
        <v>XIII</v>
      </c>
      <c r="N67" s="160" t="str">
        <f>VLOOKUP(A67,'BASE TRABAJO'!$A$1:$U$872,14,FALSE)</f>
        <v>Providencia</v>
      </c>
      <c r="O67" s="160" t="str">
        <f>VLOOKUP(A67,'BASE TRABAJO'!$A$1:$U$872,15,FALSE)</f>
        <v>228737900 - 228737980</v>
      </c>
      <c r="P67" s="160" t="str">
        <f>VLOOKUP(A67,'BASE TRABAJO'!$A$1:$U$872,16,FALSE)</f>
        <v>http://www.ciudaddelnino.cl</v>
      </c>
      <c r="Q67" s="160">
        <f>VLOOKUP(A67,'BASE TRABAJO'!$A$1:$U$872,17,FALSE)</f>
        <v>0</v>
      </c>
      <c r="R67" s="160" t="str">
        <f>VLOOKUP(A67,'BASE TRABAJO'!$A$1:$U$872,18,FALSE)</f>
        <v>93401: Instituciones de Asistencia Social</v>
      </c>
      <c r="S67" s="160" t="str">
        <f>VLOOKUP(A67,'BASE TRABAJO'!$A$1:$U$872,19,FALSE)</f>
        <v xml:space="preserve">Se acompaña certificado de antecedentes financieros, correspondientes al año 2018, APROBADO POR EL  Subdepartamento de Supervisión Financiera Nacional.  </v>
      </c>
      <c r="T67" s="161">
        <f>VLOOKUP(A67,'BASE TRABAJO'!$A$1:$U$872,20,FALSE)</f>
        <v>37970</v>
      </c>
      <c r="U67" s="160">
        <v>1800</v>
      </c>
      <c r="V67" s="162">
        <v>22659264</v>
      </c>
      <c r="W67" s="162">
        <v>231186186</v>
      </c>
      <c r="X67" s="161">
        <v>44135</v>
      </c>
      <c r="Y67" s="160" t="s">
        <v>3112</v>
      </c>
      <c r="Z67" s="160" t="s">
        <v>3113</v>
      </c>
      <c r="AA67" s="160" t="s">
        <v>3161</v>
      </c>
      <c r="AB67" s="160"/>
    </row>
    <row r="68" spans="1:28" x14ac:dyDescent="0.2">
      <c r="A68" s="163">
        <v>1800</v>
      </c>
      <c r="B68" s="160" t="str">
        <f>VLOOKUP(A68,'BASE TRABAJO'!$A$1:$U$872,2,TRUE)</f>
        <v>Fundación Ciudad del Niño</v>
      </c>
      <c r="C68" s="160">
        <f>VLOOKUP(A68,'BASE TRABAJO'!$A$1:$U$872,3,FALSE)</f>
        <v>700376001</v>
      </c>
      <c r="D68" s="160" t="str">
        <f>VLOOKUP(A68,'BASE TRABAJO'!$A$1:$U$872,4,FALSE)</f>
        <v>Fundación de Derecho Privado</v>
      </c>
      <c r="E68" s="160" t="str">
        <f>VLOOKUP(A68,'BASE TRABAJO'!$A$1:$U$872,5,FALSE)</f>
        <v>Otorgada por Decreto Supremo N° 629, de fecha 14 de febrero de 1938, del Ministerio de Justicia.</v>
      </c>
      <c r="F68" s="160" t="str">
        <f>VLOOKUP(A68,'BASE TRABAJO'!$A$1:$U$872,6,FALSE)</f>
        <v xml:space="preserve">Certificado de Vigencia de persona jurídica sin fines de lucro Folio N° 500345686181, emitido con fecha 14 de septiembre de 2020, del Servicio de Registro Civil e Identificación. </v>
      </c>
      <c r="G68" s="160" t="str">
        <f>VLOOKUP(A68,'BASE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60" t="str">
        <f>VLOOKUP(A68,'BASE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8" s="160" t="str">
        <f>VLOOKUP(A68,'BASE TRABAJO'!$A$1:$U$872,9,FALSE)</f>
        <v>: 3 años.</v>
      </c>
      <c r="J68" s="160" t="str">
        <f>VLOOKUP(A68,'BASE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8" s="160" t="str">
        <f>VLOOKUP(A68,'BASE TRABAJO'!$A$1:$U$872,11,FALSE)</f>
        <v xml:space="preserve">José Pedro Silva Prado, 
Edmundo Crespo Pisano,
</v>
      </c>
      <c r="L68" s="160" t="str">
        <f>VLOOKUP(A68,'BASE TRABAJO'!$A$1:$U$872,12,FALSE)</f>
        <v xml:space="preserve">Paseo Pdte. Errázuriz Echaurren N° 2631, 5° piso, comuna de Providencia, Santiago, Región Metropolitana.
</v>
      </c>
      <c r="M68" s="160" t="str">
        <f>VLOOKUP(A68,'BASE TRABAJO'!$A$1:$U$872,13,FALSE)</f>
        <v>XIII</v>
      </c>
      <c r="N68" s="160" t="str">
        <f>VLOOKUP(A68,'BASE TRABAJO'!$A$1:$U$872,14,FALSE)</f>
        <v>Providencia</v>
      </c>
      <c r="O68" s="160" t="str">
        <f>VLOOKUP(A68,'BASE TRABAJO'!$A$1:$U$872,15,FALSE)</f>
        <v>228737900 - 228737980</v>
      </c>
      <c r="P68" s="160" t="str">
        <f>VLOOKUP(A68,'BASE TRABAJO'!$A$1:$U$872,16,FALSE)</f>
        <v>http://www.ciudaddelnino.cl</v>
      </c>
      <c r="Q68" s="160">
        <f>VLOOKUP(A68,'BASE TRABAJO'!$A$1:$U$872,17,FALSE)</f>
        <v>0</v>
      </c>
      <c r="R68" s="160" t="str">
        <f>VLOOKUP(A68,'BASE TRABAJO'!$A$1:$U$872,18,FALSE)</f>
        <v>93401: Instituciones de Asistencia Social</v>
      </c>
      <c r="S68" s="160" t="str">
        <f>VLOOKUP(A68,'BASE TRABAJO'!$A$1:$U$872,19,FALSE)</f>
        <v xml:space="preserve">Se acompaña certificado de antecedentes financieros, correspondientes al año 2018, APROBADO POR EL  Subdepartamento de Supervisión Financiera Nacional.  </v>
      </c>
      <c r="T68" s="161">
        <f>VLOOKUP(A68,'BASE TRABAJO'!$A$1:$U$872,20,FALSE)</f>
        <v>37970</v>
      </c>
      <c r="U68" s="160">
        <v>1800</v>
      </c>
      <c r="V68" s="162">
        <v>27516208</v>
      </c>
      <c r="W68" s="162">
        <v>268210190</v>
      </c>
      <c r="X68" s="161">
        <v>44135</v>
      </c>
      <c r="Y68" s="160" t="s">
        <v>3112</v>
      </c>
      <c r="Z68" s="160" t="s">
        <v>3113</v>
      </c>
      <c r="AA68" s="160" t="s">
        <v>3162</v>
      </c>
      <c r="AB68" s="160"/>
    </row>
    <row r="69" spans="1:28" x14ac:dyDescent="0.2">
      <c r="A69" s="163">
        <v>1800</v>
      </c>
      <c r="B69" s="160" t="str">
        <f>VLOOKUP(A69,'BASE TRABAJO'!$A$1:$U$872,2,TRUE)</f>
        <v>Fundación Ciudad del Niño</v>
      </c>
      <c r="C69" s="160">
        <f>VLOOKUP(A69,'BASE TRABAJO'!$A$1:$U$872,3,FALSE)</f>
        <v>700376001</v>
      </c>
      <c r="D69" s="160" t="str">
        <f>VLOOKUP(A69,'BASE TRABAJO'!$A$1:$U$872,4,FALSE)</f>
        <v>Fundación de Derecho Privado</v>
      </c>
      <c r="E69" s="160" t="str">
        <f>VLOOKUP(A69,'BASE TRABAJO'!$A$1:$U$872,5,FALSE)</f>
        <v>Otorgada por Decreto Supremo N° 629, de fecha 14 de febrero de 1938, del Ministerio de Justicia.</v>
      </c>
      <c r="F69" s="160" t="str">
        <f>VLOOKUP(A69,'BASE TRABAJO'!$A$1:$U$872,6,FALSE)</f>
        <v xml:space="preserve">Certificado de Vigencia de persona jurídica sin fines de lucro Folio N° 500345686181, emitido con fecha 14 de septiembre de 2020, del Servicio de Registro Civil e Identificación. </v>
      </c>
      <c r="G69" s="160" t="str">
        <f>VLOOKUP(A69,'BASE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60" t="str">
        <f>VLOOKUP(A69,'BASE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69" s="160" t="str">
        <f>VLOOKUP(A69,'BASE TRABAJO'!$A$1:$U$872,9,FALSE)</f>
        <v>: 3 años.</v>
      </c>
      <c r="J69" s="160" t="str">
        <f>VLOOKUP(A69,'BASE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69" s="160" t="str">
        <f>VLOOKUP(A69,'BASE TRABAJO'!$A$1:$U$872,11,FALSE)</f>
        <v xml:space="preserve">José Pedro Silva Prado, 
Edmundo Crespo Pisano,
</v>
      </c>
      <c r="L69" s="160" t="str">
        <f>VLOOKUP(A69,'BASE TRABAJO'!$A$1:$U$872,12,FALSE)</f>
        <v xml:space="preserve">Paseo Pdte. Errázuriz Echaurren N° 2631, 5° piso, comuna de Providencia, Santiago, Región Metropolitana.
</v>
      </c>
      <c r="M69" s="160" t="str">
        <f>VLOOKUP(A69,'BASE TRABAJO'!$A$1:$U$872,13,FALSE)</f>
        <v>XIII</v>
      </c>
      <c r="N69" s="160" t="str">
        <f>VLOOKUP(A69,'BASE TRABAJO'!$A$1:$U$872,14,FALSE)</f>
        <v>Providencia</v>
      </c>
      <c r="O69" s="160" t="str">
        <f>VLOOKUP(A69,'BASE TRABAJO'!$A$1:$U$872,15,FALSE)</f>
        <v>228737900 - 228737980</v>
      </c>
      <c r="P69" s="160" t="str">
        <f>VLOOKUP(A69,'BASE TRABAJO'!$A$1:$U$872,16,FALSE)</f>
        <v>http://www.ciudaddelnino.cl</v>
      </c>
      <c r="Q69" s="160">
        <f>VLOOKUP(A69,'BASE TRABAJO'!$A$1:$U$872,17,FALSE)</f>
        <v>0</v>
      </c>
      <c r="R69" s="160" t="str">
        <f>VLOOKUP(A69,'BASE TRABAJO'!$A$1:$U$872,18,FALSE)</f>
        <v>93401: Instituciones de Asistencia Social</v>
      </c>
      <c r="S69" s="160" t="str">
        <f>VLOOKUP(A69,'BASE TRABAJO'!$A$1:$U$872,19,FALSE)</f>
        <v xml:space="preserve">Se acompaña certificado de antecedentes financieros, correspondientes al año 2018, APROBADO POR EL  Subdepartamento de Supervisión Financiera Nacional.  </v>
      </c>
      <c r="T69" s="161">
        <f>VLOOKUP(A69,'BASE TRABAJO'!$A$1:$U$872,20,FALSE)</f>
        <v>37970</v>
      </c>
      <c r="U69" s="160">
        <v>1800</v>
      </c>
      <c r="V69" s="162">
        <v>19491386</v>
      </c>
      <c r="W69" s="162">
        <v>209679114</v>
      </c>
      <c r="X69" s="161">
        <v>44135</v>
      </c>
      <c r="Y69" s="160" t="s">
        <v>3112</v>
      </c>
      <c r="Z69" s="160" t="s">
        <v>3113</v>
      </c>
      <c r="AA69" s="160" t="s">
        <v>3163</v>
      </c>
      <c r="AB69" s="160"/>
    </row>
    <row r="70" spans="1:28" x14ac:dyDescent="0.2">
      <c r="A70" s="163">
        <v>1800</v>
      </c>
      <c r="B70" s="160" t="str">
        <f>VLOOKUP(A70,'BASE TRABAJO'!$A$1:$U$872,2,TRUE)</f>
        <v>Fundación Ciudad del Niño</v>
      </c>
      <c r="C70" s="160">
        <f>VLOOKUP(A70,'BASE TRABAJO'!$A$1:$U$872,3,FALSE)</f>
        <v>700376001</v>
      </c>
      <c r="D70" s="160" t="str">
        <f>VLOOKUP(A70,'BASE TRABAJO'!$A$1:$U$872,4,FALSE)</f>
        <v>Fundación de Derecho Privado</v>
      </c>
      <c r="E70" s="160" t="str">
        <f>VLOOKUP(A70,'BASE TRABAJO'!$A$1:$U$872,5,FALSE)</f>
        <v>Otorgada por Decreto Supremo N° 629, de fecha 14 de febrero de 1938, del Ministerio de Justicia.</v>
      </c>
      <c r="F70" s="160" t="str">
        <f>VLOOKUP(A70,'BASE TRABAJO'!$A$1:$U$872,6,FALSE)</f>
        <v xml:space="preserve">Certificado de Vigencia de persona jurídica sin fines de lucro Folio N° 500345686181, emitido con fecha 14 de septiembre de 2020, del Servicio de Registro Civil e Identificación. </v>
      </c>
      <c r="G70" s="160" t="str">
        <f>VLOOKUP(A70,'BASE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60" t="str">
        <f>VLOOKUP(A70,'BASE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0" s="160" t="str">
        <f>VLOOKUP(A70,'BASE TRABAJO'!$A$1:$U$872,9,FALSE)</f>
        <v>: 3 años.</v>
      </c>
      <c r="J70" s="160" t="str">
        <f>VLOOKUP(A70,'BASE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0" s="160" t="str">
        <f>VLOOKUP(A70,'BASE TRABAJO'!$A$1:$U$872,11,FALSE)</f>
        <v xml:space="preserve">José Pedro Silva Prado, 
Edmundo Crespo Pisano,
</v>
      </c>
      <c r="L70" s="160" t="str">
        <f>VLOOKUP(A70,'BASE TRABAJO'!$A$1:$U$872,12,FALSE)</f>
        <v xml:space="preserve">Paseo Pdte. Errázuriz Echaurren N° 2631, 5° piso, comuna de Providencia, Santiago, Región Metropolitana.
</v>
      </c>
      <c r="M70" s="160" t="str">
        <f>VLOOKUP(A70,'BASE TRABAJO'!$A$1:$U$872,13,FALSE)</f>
        <v>XIII</v>
      </c>
      <c r="N70" s="160" t="str">
        <f>VLOOKUP(A70,'BASE TRABAJO'!$A$1:$U$872,14,FALSE)</f>
        <v>Providencia</v>
      </c>
      <c r="O70" s="160" t="str">
        <f>VLOOKUP(A70,'BASE TRABAJO'!$A$1:$U$872,15,FALSE)</f>
        <v>228737900 - 228737980</v>
      </c>
      <c r="P70" s="160" t="str">
        <f>VLOOKUP(A70,'BASE TRABAJO'!$A$1:$U$872,16,FALSE)</f>
        <v>http://www.ciudaddelnino.cl</v>
      </c>
      <c r="Q70" s="160">
        <f>VLOOKUP(A70,'BASE TRABAJO'!$A$1:$U$872,17,FALSE)</f>
        <v>0</v>
      </c>
      <c r="R70" s="160" t="str">
        <f>VLOOKUP(A70,'BASE TRABAJO'!$A$1:$U$872,18,FALSE)</f>
        <v>93401: Instituciones de Asistencia Social</v>
      </c>
      <c r="S70" s="160" t="str">
        <f>VLOOKUP(A70,'BASE TRABAJO'!$A$1:$U$872,19,FALSE)</f>
        <v xml:space="preserve">Se acompaña certificado de antecedentes financieros, correspondientes al año 2018, APROBADO POR EL  Subdepartamento de Supervisión Financiera Nacional.  </v>
      </c>
      <c r="T70" s="161">
        <f>VLOOKUP(A70,'BASE TRABAJO'!$A$1:$U$872,20,FALSE)</f>
        <v>37970</v>
      </c>
      <c r="U70" s="160">
        <v>1800</v>
      </c>
      <c r="V70" s="162">
        <v>6440715</v>
      </c>
      <c r="W70" s="162">
        <v>92161939</v>
      </c>
      <c r="X70" s="161">
        <v>44135</v>
      </c>
      <c r="Y70" s="160" t="s">
        <v>3112</v>
      </c>
      <c r="Z70" s="160" t="s">
        <v>3113</v>
      </c>
      <c r="AA70" s="160" t="s">
        <v>3164</v>
      </c>
      <c r="AB70" s="160"/>
    </row>
    <row r="71" spans="1:28" x14ac:dyDescent="0.2">
      <c r="A71" s="163">
        <v>1800</v>
      </c>
      <c r="B71" s="160" t="str">
        <f>VLOOKUP(A71,'BASE TRABAJO'!$A$1:$U$872,2,TRUE)</f>
        <v>Fundación Ciudad del Niño</v>
      </c>
      <c r="C71" s="160">
        <f>VLOOKUP(A71,'BASE TRABAJO'!$A$1:$U$872,3,FALSE)</f>
        <v>700376001</v>
      </c>
      <c r="D71" s="160" t="str">
        <f>VLOOKUP(A71,'BASE TRABAJO'!$A$1:$U$872,4,FALSE)</f>
        <v>Fundación de Derecho Privado</v>
      </c>
      <c r="E71" s="160" t="str">
        <f>VLOOKUP(A71,'BASE TRABAJO'!$A$1:$U$872,5,FALSE)</f>
        <v>Otorgada por Decreto Supremo N° 629, de fecha 14 de febrero de 1938, del Ministerio de Justicia.</v>
      </c>
      <c r="F71" s="160" t="str">
        <f>VLOOKUP(A71,'BASE TRABAJO'!$A$1:$U$872,6,FALSE)</f>
        <v xml:space="preserve">Certificado de Vigencia de persona jurídica sin fines de lucro Folio N° 500345686181, emitido con fecha 14 de septiembre de 2020, del Servicio de Registro Civil e Identificación. </v>
      </c>
      <c r="G71" s="160" t="str">
        <f>VLOOKUP(A71,'BASE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60" t="str">
        <f>VLOOKUP(A71,'BASE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1" s="160" t="str">
        <f>VLOOKUP(A71,'BASE TRABAJO'!$A$1:$U$872,9,FALSE)</f>
        <v>: 3 años.</v>
      </c>
      <c r="J71" s="160" t="str">
        <f>VLOOKUP(A71,'BASE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1" s="160" t="str">
        <f>VLOOKUP(A71,'BASE TRABAJO'!$A$1:$U$872,11,FALSE)</f>
        <v xml:space="preserve">José Pedro Silva Prado, 
Edmundo Crespo Pisano,
</v>
      </c>
      <c r="L71" s="160" t="str">
        <f>VLOOKUP(A71,'BASE TRABAJO'!$A$1:$U$872,12,FALSE)</f>
        <v xml:space="preserve">Paseo Pdte. Errázuriz Echaurren N° 2631, 5° piso, comuna de Providencia, Santiago, Región Metropolitana.
</v>
      </c>
      <c r="M71" s="160" t="str">
        <f>VLOOKUP(A71,'BASE TRABAJO'!$A$1:$U$872,13,FALSE)</f>
        <v>XIII</v>
      </c>
      <c r="N71" s="160" t="str">
        <f>VLOOKUP(A71,'BASE TRABAJO'!$A$1:$U$872,14,FALSE)</f>
        <v>Providencia</v>
      </c>
      <c r="O71" s="160" t="str">
        <f>VLOOKUP(A71,'BASE TRABAJO'!$A$1:$U$872,15,FALSE)</f>
        <v>228737900 - 228737980</v>
      </c>
      <c r="P71" s="160" t="str">
        <f>VLOOKUP(A71,'BASE TRABAJO'!$A$1:$U$872,16,FALSE)</f>
        <v>http://www.ciudaddelnino.cl</v>
      </c>
      <c r="Q71" s="160">
        <f>VLOOKUP(A71,'BASE TRABAJO'!$A$1:$U$872,17,FALSE)</f>
        <v>0</v>
      </c>
      <c r="R71" s="160" t="str">
        <f>VLOOKUP(A71,'BASE TRABAJO'!$A$1:$U$872,18,FALSE)</f>
        <v>93401: Instituciones de Asistencia Social</v>
      </c>
      <c r="S71" s="160" t="str">
        <f>VLOOKUP(A71,'BASE TRABAJO'!$A$1:$U$872,19,FALSE)</f>
        <v xml:space="preserve">Se acompaña certificado de antecedentes financieros, correspondientes al año 2018, APROBADO POR EL  Subdepartamento de Supervisión Financiera Nacional.  </v>
      </c>
      <c r="T71" s="161">
        <f>VLOOKUP(A71,'BASE TRABAJO'!$A$1:$U$872,20,FALSE)</f>
        <v>37970</v>
      </c>
      <c r="U71" s="160">
        <v>1800</v>
      </c>
      <c r="V71" s="162">
        <v>31076136</v>
      </c>
      <c r="W71" s="162">
        <v>290822298</v>
      </c>
      <c r="X71" s="161">
        <v>44135</v>
      </c>
      <c r="Y71" s="160" t="s">
        <v>3112</v>
      </c>
      <c r="Z71" s="160" t="s">
        <v>3113</v>
      </c>
      <c r="AA71" s="160" t="s">
        <v>3165</v>
      </c>
      <c r="AB71" s="160"/>
    </row>
    <row r="72" spans="1:28" x14ac:dyDescent="0.2">
      <c r="A72" s="163">
        <v>1800</v>
      </c>
      <c r="B72" s="160" t="str">
        <f>VLOOKUP(A72,'BASE TRABAJO'!$A$1:$U$872,2,TRUE)</f>
        <v>Fundación Ciudad del Niño</v>
      </c>
      <c r="C72" s="160">
        <f>VLOOKUP(A72,'BASE TRABAJO'!$A$1:$U$872,3,FALSE)</f>
        <v>700376001</v>
      </c>
      <c r="D72" s="160" t="str">
        <f>VLOOKUP(A72,'BASE TRABAJO'!$A$1:$U$872,4,FALSE)</f>
        <v>Fundación de Derecho Privado</v>
      </c>
      <c r="E72" s="160" t="str">
        <f>VLOOKUP(A72,'BASE TRABAJO'!$A$1:$U$872,5,FALSE)</f>
        <v>Otorgada por Decreto Supremo N° 629, de fecha 14 de febrero de 1938, del Ministerio de Justicia.</v>
      </c>
      <c r="F72" s="160" t="str">
        <f>VLOOKUP(A72,'BASE TRABAJO'!$A$1:$U$872,6,FALSE)</f>
        <v xml:space="preserve">Certificado de Vigencia de persona jurídica sin fines de lucro Folio N° 500345686181, emitido con fecha 14 de septiembre de 2020, del Servicio de Registro Civil e Identificación. </v>
      </c>
      <c r="G72" s="160" t="str">
        <f>VLOOKUP(A72,'BASE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60" t="str">
        <f>VLOOKUP(A72,'BASE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2" s="160" t="str">
        <f>VLOOKUP(A72,'BASE TRABAJO'!$A$1:$U$872,9,FALSE)</f>
        <v>: 3 años.</v>
      </c>
      <c r="J72" s="160" t="str">
        <f>VLOOKUP(A72,'BASE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2" s="160" t="str">
        <f>VLOOKUP(A72,'BASE TRABAJO'!$A$1:$U$872,11,FALSE)</f>
        <v xml:space="preserve">José Pedro Silva Prado, 
Edmundo Crespo Pisano,
</v>
      </c>
      <c r="L72" s="160" t="str">
        <f>VLOOKUP(A72,'BASE TRABAJO'!$A$1:$U$872,12,FALSE)</f>
        <v xml:space="preserve">Paseo Pdte. Errázuriz Echaurren N° 2631, 5° piso, comuna de Providencia, Santiago, Región Metropolitana.
</v>
      </c>
      <c r="M72" s="160" t="str">
        <f>VLOOKUP(A72,'BASE TRABAJO'!$A$1:$U$872,13,FALSE)</f>
        <v>XIII</v>
      </c>
      <c r="N72" s="160" t="str">
        <f>VLOOKUP(A72,'BASE TRABAJO'!$A$1:$U$872,14,FALSE)</f>
        <v>Providencia</v>
      </c>
      <c r="O72" s="160" t="str">
        <f>VLOOKUP(A72,'BASE TRABAJO'!$A$1:$U$872,15,FALSE)</f>
        <v>228737900 - 228737980</v>
      </c>
      <c r="P72" s="160" t="str">
        <f>VLOOKUP(A72,'BASE TRABAJO'!$A$1:$U$872,16,FALSE)</f>
        <v>http://www.ciudaddelnino.cl</v>
      </c>
      <c r="Q72" s="160">
        <f>VLOOKUP(A72,'BASE TRABAJO'!$A$1:$U$872,17,FALSE)</f>
        <v>0</v>
      </c>
      <c r="R72" s="160" t="str">
        <f>VLOOKUP(A72,'BASE TRABAJO'!$A$1:$U$872,18,FALSE)</f>
        <v>93401: Instituciones de Asistencia Social</v>
      </c>
      <c r="S72" s="160" t="str">
        <f>VLOOKUP(A72,'BASE TRABAJO'!$A$1:$U$872,19,FALSE)</f>
        <v xml:space="preserve">Se acompaña certificado de antecedentes financieros, correspondientes al año 2018, APROBADO POR EL  Subdepartamento de Supervisión Financiera Nacional.  </v>
      </c>
      <c r="T72" s="161">
        <f>VLOOKUP(A72,'BASE TRABAJO'!$A$1:$U$872,20,FALSE)</f>
        <v>37970</v>
      </c>
      <c r="U72" s="160">
        <v>1800</v>
      </c>
      <c r="V72" s="162">
        <v>9039600</v>
      </c>
      <c r="W72" s="162">
        <v>67795860</v>
      </c>
      <c r="X72" s="161">
        <v>44135</v>
      </c>
      <c r="Y72" s="160" t="s">
        <v>3112</v>
      </c>
      <c r="Z72" s="160" t="s">
        <v>3113</v>
      </c>
      <c r="AA72" s="160" t="s">
        <v>3166</v>
      </c>
      <c r="AB72" s="160"/>
    </row>
    <row r="73" spans="1:28" x14ac:dyDescent="0.2">
      <c r="A73" s="163">
        <v>1800</v>
      </c>
      <c r="B73" s="160" t="str">
        <f>VLOOKUP(A73,'BASE TRABAJO'!$A$1:$U$872,2,TRUE)</f>
        <v>Fundación Ciudad del Niño</v>
      </c>
      <c r="C73" s="160">
        <f>VLOOKUP(A73,'BASE TRABAJO'!$A$1:$U$872,3,FALSE)</f>
        <v>700376001</v>
      </c>
      <c r="D73" s="160" t="str">
        <f>VLOOKUP(A73,'BASE TRABAJO'!$A$1:$U$872,4,FALSE)</f>
        <v>Fundación de Derecho Privado</v>
      </c>
      <c r="E73" s="160" t="str">
        <f>VLOOKUP(A73,'BASE TRABAJO'!$A$1:$U$872,5,FALSE)</f>
        <v>Otorgada por Decreto Supremo N° 629, de fecha 14 de febrero de 1938, del Ministerio de Justicia.</v>
      </c>
      <c r="F73" s="160" t="str">
        <f>VLOOKUP(A73,'BASE TRABAJO'!$A$1:$U$872,6,FALSE)</f>
        <v xml:space="preserve">Certificado de Vigencia de persona jurídica sin fines de lucro Folio N° 500345686181, emitido con fecha 14 de septiembre de 2020, del Servicio de Registro Civil e Identificación. </v>
      </c>
      <c r="G73" s="160" t="str">
        <f>VLOOKUP(A73,'BASE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60" t="str">
        <f>VLOOKUP(A73,'BASE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3" s="160" t="str">
        <f>VLOOKUP(A73,'BASE TRABAJO'!$A$1:$U$872,9,FALSE)</f>
        <v>: 3 años.</v>
      </c>
      <c r="J73" s="160" t="str">
        <f>VLOOKUP(A73,'BASE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3" s="160" t="str">
        <f>VLOOKUP(A73,'BASE TRABAJO'!$A$1:$U$872,11,FALSE)</f>
        <v xml:space="preserve">José Pedro Silva Prado, 
Edmundo Crespo Pisano,
</v>
      </c>
      <c r="L73" s="160" t="str">
        <f>VLOOKUP(A73,'BASE TRABAJO'!$A$1:$U$872,12,FALSE)</f>
        <v xml:space="preserve">Paseo Pdte. Errázuriz Echaurren N° 2631, 5° piso, comuna de Providencia, Santiago, Región Metropolitana.
</v>
      </c>
      <c r="M73" s="160" t="str">
        <f>VLOOKUP(A73,'BASE TRABAJO'!$A$1:$U$872,13,FALSE)</f>
        <v>XIII</v>
      </c>
      <c r="N73" s="160" t="str">
        <f>VLOOKUP(A73,'BASE TRABAJO'!$A$1:$U$872,14,FALSE)</f>
        <v>Providencia</v>
      </c>
      <c r="O73" s="160" t="str">
        <f>VLOOKUP(A73,'BASE TRABAJO'!$A$1:$U$872,15,FALSE)</f>
        <v>228737900 - 228737980</v>
      </c>
      <c r="P73" s="160" t="str">
        <f>VLOOKUP(A73,'BASE TRABAJO'!$A$1:$U$872,16,FALSE)</f>
        <v>http://www.ciudaddelnino.cl</v>
      </c>
      <c r="Q73" s="160">
        <f>VLOOKUP(A73,'BASE TRABAJO'!$A$1:$U$872,17,FALSE)</f>
        <v>0</v>
      </c>
      <c r="R73" s="160" t="str">
        <f>VLOOKUP(A73,'BASE TRABAJO'!$A$1:$U$872,18,FALSE)</f>
        <v>93401: Instituciones de Asistencia Social</v>
      </c>
      <c r="S73" s="160" t="str">
        <f>VLOOKUP(A73,'BASE TRABAJO'!$A$1:$U$872,19,FALSE)</f>
        <v xml:space="preserve">Se acompaña certificado de antecedentes financieros, correspondientes al año 2018, APROBADO POR EL  Subdepartamento de Supervisión Financiera Nacional.  </v>
      </c>
      <c r="T73" s="161">
        <f>VLOOKUP(A73,'BASE TRABAJO'!$A$1:$U$872,20,FALSE)</f>
        <v>37970</v>
      </c>
      <c r="U73" s="160">
        <v>1800</v>
      </c>
      <c r="V73" s="162">
        <v>16150451</v>
      </c>
      <c r="W73" s="162">
        <v>160524458</v>
      </c>
      <c r="X73" s="161">
        <v>44135</v>
      </c>
      <c r="Y73" s="160" t="s">
        <v>3112</v>
      </c>
      <c r="Z73" s="160" t="s">
        <v>3113</v>
      </c>
      <c r="AA73" s="160" t="s">
        <v>3167</v>
      </c>
      <c r="AB73" s="160"/>
    </row>
    <row r="74" spans="1:28" x14ac:dyDescent="0.2">
      <c r="A74" s="163">
        <v>1800</v>
      </c>
      <c r="B74" s="160" t="str">
        <f>VLOOKUP(A74,'BASE TRABAJO'!$A$1:$U$872,2,TRUE)</f>
        <v>Fundación Ciudad del Niño</v>
      </c>
      <c r="C74" s="160">
        <f>VLOOKUP(A74,'BASE TRABAJO'!$A$1:$U$872,3,FALSE)</f>
        <v>700376001</v>
      </c>
      <c r="D74" s="160" t="str">
        <f>VLOOKUP(A74,'BASE TRABAJO'!$A$1:$U$872,4,FALSE)</f>
        <v>Fundación de Derecho Privado</v>
      </c>
      <c r="E74" s="160" t="str">
        <f>VLOOKUP(A74,'BASE TRABAJO'!$A$1:$U$872,5,FALSE)</f>
        <v>Otorgada por Decreto Supremo N° 629, de fecha 14 de febrero de 1938, del Ministerio de Justicia.</v>
      </c>
      <c r="F74" s="160" t="str">
        <f>VLOOKUP(A74,'BASE TRABAJO'!$A$1:$U$872,6,FALSE)</f>
        <v xml:space="preserve">Certificado de Vigencia de persona jurídica sin fines de lucro Folio N° 500345686181, emitido con fecha 14 de septiembre de 2020, del Servicio de Registro Civil e Identificación. </v>
      </c>
      <c r="G74" s="160" t="str">
        <f>VLOOKUP(A74,'BASE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60" t="str">
        <f>VLOOKUP(A74,'BASE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4" s="160" t="str">
        <f>VLOOKUP(A74,'BASE TRABAJO'!$A$1:$U$872,9,FALSE)</f>
        <v>: 3 años.</v>
      </c>
      <c r="J74" s="160" t="str">
        <f>VLOOKUP(A74,'BASE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4" s="160" t="str">
        <f>VLOOKUP(A74,'BASE TRABAJO'!$A$1:$U$872,11,FALSE)</f>
        <v xml:space="preserve">José Pedro Silva Prado, 
Edmundo Crespo Pisano,
</v>
      </c>
      <c r="L74" s="160" t="str">
        <f>VLOOKUP(A74,'BASE TRABAJO'!$A$1:$U$872,12,FALSE)</f>
        <v xml:space="preserve">Paseo Pdte. Errázuriz Echaurren N° 2631, 5° piso, comuna de Providencia, Santiago, Región Metropolitana.
</v>
      </c>
      <c r="M74" s="160" t="str">
        <f>VLOOKUP(A74,'BASE TRABAJO'!$A$1:$U$872,13,FALSE)</f>
        <v>XIII</v>
      </c>
      <c r="N74" s="160" t="str">
        <f>VLOOKUP(A74,'BASE TRABAJO'!$A$1:$U$872,14,FALSE)</f>
        <v>Providencia</v>
      </c>
      <c r="O74" s="160" t="str">
        <f>VLOOKUP(A74,'BASE TRABAJO'!$A$1:$U$872,15,FALSE)</f>
        <v>228737900 - 228737980</v>
      </c>
      <c r="P74" s="160" t="str">
        <f>VLOOKUP(A74,'BASE TRABAJO'!$A$1:$U$872,16,FALSE)</f>
        <v>http://www.ciudaddelnino.cl</v>
      </c>
      <c r="Q74" s="160">
        <f>VLOOKUP(A74,'BASE TRABAJO'!$A$1:$U$872,17,FALSE)</f>
        <v>0</v>
      </c>
      <c r="R74" s="160" t="str">
        <f>VLOOKUP(A74,'BASE TRABAJO'!$A$1:$U$872,18,FALSE)</f>
        <v>93401: Instituciones de Asistencia Social</v>
      </c>
      <c r="S74" s="160" t="str">
        <f>VLOOKUP(A74,'BASE TRABAJO'!$A$1:$U$872,19,FALSE)</f>
        <v xml:space="preserve">Se acompaña certificado de antecedentes financieros, correspondientes al año 2018, APROBADO POR EL  Subdepartamento de Supervisión Financiera Nacional.  </v>
      </c>
      <c r="T74" s="161">
        <f>VLOOKUP(A74,'BASE TRABAJO'!$A$1:$U$872,20,FALSE)</f>
        <v>37970</v>
      </c>
      <c r="U74" s="160">
        <v>1800</v>
      </c>
      <c r="V74" s="162">
        <v>30980718</v>
      </c>
      <c r="W74" s="162">
        <v>313774912</v>
      </c>
      <c r="X74" s="161">
        <v>44135</v>
      </c>
      <c r="Y74" s="160" t="s">
        <v>3112</v>
      </c>
      <c r="Z74" s="160" t="s">
        <v>3113</v>
      </c>
      <c r="AA74" s="160" t="s">
        <v>3168</v>
      </c>
      <c r="AB74" s="160"/>
    </row>
    <row r="75" spans="1:28" x14ac:dyDescent="0.2">
      <c r="A75" s="163">
        <v>1800</v>
      </c>
      <c r="B75" s="160" t="str">
        <f>VLOOKUP(A75,'BASE TRABAJO'!$A$1:$U$872,2,TRUE)</f>
        <v>Fundación Ciudad del Niño</v>
      </c>
      <c r="C75" s="160">
        <f>VLOOKUP(A75,'BASE TRABAJO'!$A$1:$U$872,3,FALSE)</f>
        <v>700376001</v>
      </c>
      <c r="D75" s="160" t="str">
        <f>VLOOKUP(A75,'BASE TRABAJO'!$A$1:$U$872,4,FALSE)</f>
        <v>Fundación de Derecho Privado</v>
      </c>
      <c r="E75" s="160" t="str">
        <f>VLOOKUP(A75,'BASE TRABAJO'!$A$1:$U$872,5,FALSE)</f>
        <v>Otorgada por Decreto Supremo N° 629, de fecha 14 de febrero de 1938, del Ministerio de Justicia.</v>
      </c>
      <c r="F75" s="160" t="str">
        <f>VLOOKUP(A75,'BASE TRABAJO'!$A$1:$U$872,6,FALSE)</f>
        <v xml:space="preserve">Certificado de Vigencia de persona jurídica sin fines de lucro Folio N° 500345686181, emitido con fecha 14 de septiembre de 2020, del Servicio de Registro Civil e Identificación. </v>
      </c>
      <c r="G75" s="160" t="str">
        <f>VLOOKUP(A75,'BASE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60" t="str">
        <f>VLOOKUP(A75,'BASE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5" s="160" t="str">
        <f>VLOOKUP(A75,'BASE TRABAJO'!$A$1:$U$872,9,FALSE)</f>
        <v>: 3 años.</v>
      </c>
      <c r="J75" s="160" t="str">
        <f>VLOOKUP(A75,'BASE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5" s="160" t="str">
        <f>VLOOKUP(A75,'BASE TRABAJO'!$A$1:$U$872,11,FALSE)</f>
        <v xml:space="preserve">José Pedro Silva Prado, 
Edmundo Crespo Pisano,
</v>
      </c>
      <c r="L75" s="160" t="str">
        <f>VLOOKUP(A75,'BASE TRABAJO'!$A$1:$U$872,12,FALSE)</f>
        <v xml:space="preserve">Paseo Pdte. Errázuriz Echaurren N° 2631, 5° piso, comuna de Providencia, Santiago, Región Metropolitana.
</v>
      </c>
      <c r="M75" s="160" t="str">
        <f>VLOOKUP(A75,'BASE TRABAJO'!$A$1:$U$872,13,FALSE)</f>
        <v>XIII</v>
      </c>
      <c r="N75" s="160" t="str">
        <f>VLOOKUP(A75,'BASE TRABAJO'!$A$1:$U$872,14,FALSE)</f>
        <v>Providencia</v>
      </c>
      <c r="O75" s="160" t="str">
        <f>VLOOKUP(A75,'BASE TRABAJO'!$A$1:$U$872,15,FALSE)</f>
        <v>228737900 - 228737980</v>
      </c>
      <c r="P75" s="160" t="str">
        <f>VLOOKUP(A75,'BASE TRABAJO'!$A$1:$U$872,16,FALSE)</f>
        <v>http://www.ciudaddelnino.cl</v>
      </c>
      <c r="Q75" s="160">
        <f>VLOOKUP(A75,'BASE TRABAJO'!$A$1:$U$872,17,FALSE)</f>
        <v>0</v>
      </c>
      <c r="R75" s="160" t="str">
        <f>VLOOKUP(A75,'BASE TRABAJO'!$A$1:$U$872,18,FALSE)</f>
        <v>93401: Instituciones de Asistencia Social</v>
      </c>
      <c r="S75" s="160" t="str">
        <f>VLOOKUP(A75,'BASE TRABAJO'!$A$1:$U$872,19,FALSE)</f>
        <v xml:space="preserve">Se acompaña certificado de antecedentes financieros, correspondientes al año 2018, APROBADO POR EL  Subdepartamento de Supervisión Financiera Nacional.  </v>
      </c>
      <c r="T75" s="161">
        <f>VLOOKUP(A75,'BASE TRABAJO'!$A$1:$U$872,20,FALSE)</f>
        <v>37970</v>
      </c>
      <c r="U75" s="160">
        <v>1800</v>
      </c>
      <c r="V75" s="162">
        <v>48655814</v>
      </c>
      <c r="W75" s="162">
        <v>475580188</v>
      </c>
      <c r="X75" s="161">
        <v>44135</v>
      </c>
      <c r="Y75" s="160" t="s">
        <v>3112</v>
      </c>
      <c r="Z75" s="160" t="s">
        <v>3113</v>
      </c>
      <c r="AA75" s="160" t="s">
        <v>3169</v>
      </c>
      <c r="AB75" s="160"/>
    </row>
    <row r="76" spans="1:28" x14ac:dyDescent="0.2">
      <c r="A76" s="163">
        <v>1800</v>
      </c>
      <c r="B76" s="160" t="str">
        <f>VLOOKUP(A76,'BASE TRABAJO'!$A$1:$U$872,2,TRUE)</f>
        <v>Fundación Ciudad del Niño</v>
      </c>
      <c r="C76" s="160">
        <f>VLOOKUP(A76,'BASE TRABAJO'!$A$1:$U$872,3,FALSE)</f>
        <v>700376001</v>
      </c>
      <c r="D76" s="160" t="str">
        <f>VLOOKUP(A76,'BASE TRABAJO'!$A$1:$U$872,4,FALSE)</f>
        <v>Fundación de Derecho Privado</v>
      </c>
      <c r="E76" s="160" t="str">
        <f>VLOOKUP(A76,'BASE TRABAJO'!$A$1:$U$872,5,FALSE)</f>
        <v>Otorgada por Decreto Supremo N° 629, de fecha 14 de febrero de 1938, del Ministerio de Justicia.</v>
      </c>
      <c r="F76" s="160" t="str">
        <f>VLOOKUP(A76,'BASE TRABAJO'!$A$1:$U$872,6,FALSE)</f>
        <v xml:space="preserve">Certificado de Vigencia de persona jurídica sin fines de lucro Folio N° 500345686181, emitido con fecha 14 de septiembre de 2020, del Servicio de Registro Civil e Identificación. </v>
      </c>
      <c r="G76" s="160" t="str">
        <f>VLOOKUP(A76,'BASE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60" t="str">
        <f>VLOOKUP(A76,'BASE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6" s="160" t="str">
        <f>VLOOKUP(A76,'BASE TRABAJO'!$A$1:$U$872,9,FALSE)</f>
        <v>: 3 años.</v>
      </c>
      <c r="J76" s="160" t="str">
        <f>VLOOKUP(A76,'BASE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6" s="160" t="str">
        <f>VLOOKUP(A76,'BASE TRABAJO'!$A$1:$U$872,11,FALSE)</f>
        <v xml:space="preserve">José Pedro Silva Prado, 
Edmundo Crespo Pisano,
</v>
      </c>
      <c r="L76" s="160" t="str">
        <f>VLOOKUP(A76,'BASE TRABAJO'!$A$1:$U$872,12,FALSE)</f>
        <v xml:space="preserve">Paseo Pdte. Errázuriz Echaurren N° 2631, 5° piso, comuna de Providencia, Santiago, Región Metropolitana.
</v>
      </c>
      <c r="M76" s="160" t="str">
        <f>VLOOKUP(A76,'BASE TRABAJO'!$A$1:$U$872,13,FALSE)</f>
        <v>XIII</v>
      </c>
      <c r="N76" s="160" t="str">
        <f>VLOOKUP(A76,'BASE TRABAJO'!$A$1:$U$872,14,FALSE)</f>
        <v>Providencia</v>
      </c>
      <c r="O76" s="160" t="str">
        <f>VLOOKUP(A76,'BASE TRABAJO'!$A$1:$U$872,15,FALSE)</f>
        <v>228737900 - 228737980</v>
      </c>
      <c r="P76" s="160" t="str">
        <f>VLOOKUP(A76,'BASE TRABAJO'!$A$1:$U$872,16,FALSE)</f>
        <v>http://www.ciudaddelnino.cl</v>
      </c>
      <c r="Q76" s="160">
        <f>VLOOKUP(A76,'BASE TRABAJO'!$A$1:$U$872,17,FALSE)</f>
        <v>0</v>
      </c>
      <c r="R76" s="160" t="str">
        <f>VLOOKUP(A76,'BASE TRABAJO'!$A$1:$U$872,18,FALSE)</f>
        <v>93401: Instituciones de Asistencia Social</v>
      </c>
      <c r="S76" s="160" t="str">
        <f>VLOOKUP(A76,'BASE TRABAJO'!$A$1:$U$872,19,FALSE)</f>
        <v xml:space="preserve">Se acompaña certificado de antecedentes financieros, correspondientes al año 2018, APROBADO POR EL  Subdepartamento de Supervisión Financiera Nacional.  </v>
      </c>
      <c r="T76" s="161">
        <f>VLOOKUP(A76,'BASE TRABAJO'!$A$1:$U$872,20,FALSE)</f>
        <v>37970</v>
      </c>
      <c r="U76" s="160">
        <v>1800</v>
      </c>
      <c r="V76" s="162">
        <v>34689786</v>
      </c>
      <c r="W76" s="162">
        <v>314828601</v>
      </c>
      <c r="X76" s="161">
        <v>44135</v>
      </c>
      <c r="Y76" s="160" t="s">
        <v>3112</v>
      </c>
      <c r="Z76" s="160" t="s">
        <v>3113</v>
      </c>
      <c r="AA76" s="160" t="s">
        <v>82</v>
      </c>
      <c r="AB76" s="160"/>
    </row>
    <row r="77" spans="1:28" x14ac:dyDescent="0.2">
      <c r="A77" s="163">
        <v>1800</v>
      </c>
      <c r="B77" s="160" t="str">
        <f>VLOOKUP(A77,'BASE TRABAJO'!$A$1:$U$872,2,TRUE)</f>
        <v>Fundación Ciudad del Niño</v>
      </c>
      <c r="C77" s="160">
        <f>VLOOKUP(A77,'BASE TRABAJO'!$A$1:$U$872,3,FALSE)</f>
        <v>700376001</v>
      </c>
      <c r="D77" s="160" t="str">
        <f>VLOOKUP(A77,'BASE TRABAJO'!$A$1:$U$872,4,FALSE)</f>
        <v>Fundación de Derecho Privado</v>
      </c>
      <c r="E77" s="160" t="str">
        <f>VLOOKUP(A77,'BASE TRABAJO'!$A$1:$U$872,5,FALSE)</f>
        <v>Otorgada por Decreto Supremo N° 629, de fecha 14 de febrero de 1938, del Ministerio de Justicia.</v>
      </c>
      <c r="F77" s="160" t="str">
        <f>VLOOKUP(A77,'BASE TRABAJO'!$A$1:$U$872,6,FALSE)</f>
        <v xml:space="preserve">Certificado de Vigencia de persona jurídica sin fines de lucro Folio N° 500345686181, emitido con fecha 14 de septiembre de 2020, del Servicio de Registro Civil e Identificación. </v>
      </c>
      <c r="G77" s="160" t="str">
        <f>VLOOKUP(A77,'BASE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60" t="str">
        <f>VLOOKUP(A77,'BASE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7" s="160" t="str">
        <f>VLOOKUP(A77,'BASE TRABAJO'!$A$1:$U$872,9,FALSE)</f>
        <v>: 3 años.</v>
      </c>
      <c r="J77" s="160" t="str">
        <f>VLOOKUP(A77,'BASE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7" s="160" t="str">
        <f>VLOOKUP(A77,'BASE TRABAJO'!$A$1:$U$872,11,FALSE)</f>
        <v xml:space="preserve">José Pedro Silva Prado, 
Edmundo Crespo Pisano,
</v>
      </c>
      <c r="L77" s="160" t="str">
        <f>VLOOKUP(A77,'BASE TRABAJO'!$A$1:$U$872,12,FALSE)</f>
        <v xml:space="preserve">Paseo Pdte. Errázuriz Echaurren N° 2631, 5° piso, comuna de Providencia, Santiago, Región Metropolitana.
</v>
      </c>
      <c r="M77" s="160" t="str">
        <f>VLOOKUP(A77,'BASE TRABAJO'!$A$1:$U$872,13,FALSE)</f>
        <v>XIII</v>
      </c>
      <c r="N77" s="160" t="str">
        <f>VLOOKUP(A77,'BASE TRABAJO'!$A$1:$U$872,14,FALSE)</f>
        <v>Providencia</v>
      </c>
      <c r="O77" s="160" t="str">
        <f>VLOOKUP(A77,'BASE TRABAJO'!$A$1:$U$872,15,FALSE)</f>
        <v>228737900 - 228737980</v>
      </c>
      <c r="P77" s="160" t="str">
        <f>VLOOKUP(A77,'BASE TRABAJO'!$A$1:$U$872,16,FALSE)</f>
        <v>http://www.ciudaddelnino.cl</v>
      </c>
      <c r="Q77" s="160">
        <f>VLOOKUP(A77,'BASE TRABAJO'!$A$1:$U$872,17,FALSE)</f>
        <v>0</v>
      </c>
      <c r="R77" s="160" t="str">
        <f>VLOOKUP(A77,'BASE TRABAJO'!$A$1:$U$872,18,FALSE)</f>
        <v>93401: Instituciones de Asistencia Social</v>
      </c>
      <c r="S77" s="160" t="str">
        <f>VLOOKUP(A77,'BASE TRABAJO'!$A$1:$U$872,19,FALSE)</f>
        <v xml:space="preserve">Se acompaña certificado de antecedentes financieros, correspondientes al año 2018, APROBADO POR EL  Subdepartamento de Supervisión Financiera Nacional.  </v>
      </c>
      <c r="T77" s="161">
        <f>VLOOKUP(A77,'BASE TRABAJO'!$A$1:$U$872,20,FALSE)</f>
        <v>37970</v>
      </c>
      <c r="U77" s="160">
        <v>1800</v>
      </c>
      <c r="V77" s="162">
        <v>44976802</v>
      </c>
      <c r="W77" s="162">
        <v>507617160</v>
      </c>
      <c r="X77" s="161">
        <v>44135</v>
      </c>
      <c r="Y77" s="160" t="s">
        <v>3112</v>
      </c>
      <c r="Z77" s="160" t="s">
        <v>3113</v>
      </c>
      <c r="AA77" s="160" t="s">
        <v>3170</v>
      </c>
      <c r="AB77" s="160"/>
    </row>
    <row r="78" spans="1:28" x14ac:dyDescent="0.2">
      <c r="A78" s="163">
        <v>1800</v>
      </c>
      <c r="B78" s="160" t="str">
        <f>VLOOKUP(A78,'BASE TRABAJO'!$A$1:$U$872,2,TRUE)</f>
        <v>Fundación Ciudad del Niño</v>
      </c>
      <c r="C78" s="160">
        <f>VLOOKUP(A78,'BASE TRABAJO'!$A$1:$U$872,3,FALSE)</f>
        <v>700376001</v>
      </c>
      <c r="D78" s="160" t="str">
        <f>VLOOKUP(A78,'BASE TRABAJO'!$A$1:$U$872,4,FALSE)</f>
        <v>Fundación de Derecho Privado</v>
      </c>
      <c r="E78" s="160" t="str">
        <f>VLOOKUP(A78,'BASE TRABAJO'!$A$1:$U$872,5,FALSE)</f>
        <v>Otorgada por Decreto Supremo N° 629, de fecha 14 de febrero de 1938, del Ministerio de Justicia.</v>
      </c>
      <c r="F78" s="160" t="str">
        <f>VLOOKUP(A78,'BASE TRABAJO'!$A$1:$U$872,6,FALSE)</f>
        <v xml:space="preserve">Certificado de Vigencia de persona jurídica sin fines de lucro Folio N° 500345686181, emitido con fecha 14 de septiembre de 2020, del Servicio de Registro Civil e Identificación. </v>
      </c>
      <c r="G78" s="160" t="str">
        <f>VLOOKUP(A78,'BASE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60" t="str">
        <f>VLOOKUP(A78,'BASE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8" s="160" t="str">
        <f>VLOOKUP(A78,'BASE TRABAJO'!$A$1:$U$872,9,FALSE)</f>
        <v>: 3 años.</v>
      </c>
      <c r="J78" s="160" t="str">
        <f>VLOOKUP(A78,'BASE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8" s="160" t="str">
        <f>VLOOKUP(A78,'BASE TRABAJO'!$A$1:$U$872,11,FALSE)</f>
        <v xml:space="preserve">José Pedro Silva Prado, 
Edmundo Crespo Pisano,
</v>
      </c>
      <c r="L78" s="160" t="str">
        <f>VLOOKUP(A78,'BASE TRABAJO'!$A$1:$U$872,12,FALSE)</f>
        <v xml:space="preserve">Paseo Pdte. Errázuriz Echaurren N° 2631, 5° piso, comuna de Providencia, Santiago, Región Metropolitana.
</v>
      </c>
      <c r="M78" s="160" t="str">
        <f>VLOOKUP(A78,'BASE TRABAJO'!$A$1:$U$872,13,FALSE)</f>
        <v>XIII</v>
      </c>
      <c r="N78" s="160" t="str">
        <f>VLOOKUP(A78,'BASE TRABAJO'!$A$1:$U$872,14,FALSE)</f>
        <v>Providencia</v>
      </c>
      <c r="O78" s="160" t="str">
        <f>VLOOKUP(A78,'BASE TRABAJO'!$A$1:$U$872,15,FALSE)</f>
        <v>228737900 - 228737980</v>
      </c>
      <c r="P78" s="160" t="str">
        <f>VLOOKUP(A78,'BASE TRABAJO'!$A$1:$U$872,16,FALSE)</f>
        <v>http://www.ciudaddelnino.cl</v>
      </c>
      <c r="Q78" s="160">
        <f>VLOOKUP(A78,'BASE TRABAJO'!$A$1:$U$872,17,FALSE)</f>
        <v>0</v>
      </c>
      <c r="R78" s="160" t="str">
        <f>VLOOKUP(A78,'BASE TRABAJO'!$A$1:$U$872,18,FALSE)</f>
        <v>93401: Instituciones de Asistencia Social</v>
      </c>
      <c r="S78" s="160" t="str">
        <f>VLOOKUP(A78,'BASE TRABAJO'!$A$1:$U$872,19,FALSE)</f>
        <v xml:space="preserve">Se acompaña certificado de antecedentes financieros, correspondientes al año 2018, APROBADO POR EL  Subdepartamento de Supervisión Financiera Nacional.  </v>
      </c>
      <c r="T78" s="161">
        <f>VLOOKUP(A78,'BASE TRABAJO'!$A$1:$U$872,20,FALSE)</f>
        <v>37970</v>
      </c>
      <c r="U78" s="160">
        <v>1800</v>
      </c>
      <c r="V78" s="162">
        <v>23352300</v>
      </c>
      <c r="W78" s="162">
        <v>209236608</v>
      </c>
      <c r="X78" s="161">
        <v>44135</v>
      </c>
      <c r="Y78" s="160" t="s">
        <v>3112</v>
      </c>
      <c r="Z78" s="160" t="s">
        <v>3113</v>
      </c>
      <c r="AA78" s="160" t="s">
        <v>3121</v>
      </c>
      <c r="AB78" s="160"/>
    </row>
    <row r="79" spans="1:28" x14ac:dyDescent="0.2">
      <c r="A79" s="163">
        <v>1800</v>
      </c>
      <c r="B79" s="160" t="str">
        <f>VLOOKUP(A79,'BASE TRABAJO'!$A$1:$U$872,2,TRUE)</f>
        <v>Fundación Ciudad del Niño</v>
      </c>
      <c r="C79" s="160">
        <f>VLOOKUP(A79,'BASE TRABAJO'!$A$1:$U$872,3,FALSE)</f>
        <v>700376001</v>
      </c>
      <c r="D79" s="160" t="str">
        <f>VLOOKUP(A79,'BASE TRABAJO'!$A$1:$U$872,4,FALSE)</f>
        <v>Fundación de Derecho Privado</v>
      </c>
      <c r="E79" s="160" t="str">
        <f>VLOOKUP(A79,'BASE TRABAJO'!$A$1:$U$872,5,FALSE)</f>
        <v>Otorgada por Decreto Supremo N° 629, de fecha 14 de febrero de 1938, del Ministerio de Justicia.</v>
      </c>
      <c r="F79" s="160" t="str">
        <f>VLOOKUP(A79,'BASE TRABAJO'!$A$1:$U$872,6,FALSE)</f>
        <v xml:space="preserve">Certificado de Vigencia de persona jurídica sin fines de lucro Folio N° 500345686181, emitido con fecha 14 de septiembre de 2020, del Servicio de Registro Civil e Identificación. </v>
      </c>
      <c r="G79" s="160" t="str">
        <f>VLOOKUP(A79,'BASE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160" t="str">
        <f>VLOOKUP(A79,'BASE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79" s="160" t="str">
        <f>VLOOKUP(A79,'BASE TRABAJO'!$A$1:$U$872,9,FALSE)</f>
        <v>: 3 años.</v>
      </c>
      <c r="J79" s="160" t="str">
        <f>VLOOKUP(A79,'BASE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79" s="160" t="str">
        <f>VLOOKUP(A79,'BASE TRABAJO'!$A$1:$U$872,11,FALSE)</f>
        <v xml:space="preserve">José Pedro Silva Prado, 
Edmundo Crespo Pisano,
</v>
      </c>
      <c r="L79" s="160" t="str">
        <f>VLOOKUP(A79,'BASE TRABAJO'!$A$1:$U$872,12,FALSE)</f>
        <v xml:space="preserve">Paseo Pdte. Errázuriz Echaurren N° 2631, 5° piso, comuna de Providencia, Santiago, Región Metropolitana.
</v>
      </c>
      <c r="M79" s="160" t="str">
        <f>VLOOKUP(A79,'BASE TRABAJO'!$A$1:$U$872,13,FALSE)</f>
        <v>XIII</v>
      </c>
      <c r="N79" s="160" t="str">
        <f>VLOOKUP(A79,'BASE TRABAJO'!$A$1:$U$872,14,FALSE)</f>
        <v>Providencia</v>
      </c>
      <c r="O79" s="160" t="str">
        <f>VLOOKUP(A79,'BASE TRABAJO'!$A$1:$U$872,15,FALSE)</f>
        <v>228737900 - 228737980</v>
      </c>
      <c r="P79" s="160" t="str">
        <f>VLOOKUP(A79,'BASE TRABAJO'!$A$1:$U$872,16,FALSE)</f>
        <v>http://www.ciudaddelnino.cl</v>
      </c>
      <c r="Q79" s="160">
        <f>VLOOKUP(A79,'BASE TRABAJO'!$A$1:$U$872,17,FALSE)</f>
        <v>0</v>
      </c>
      <c r="R79" s="160" t="str">
        <f>VLOOKUP(A79,'BASE TRABAJO'!$A$1:$U$872,18,FALSE)</f>
        <v>93401: Instituciones de Asistencia Social</v>
      </c>
      <c r="S79" s="160" t="str">
        <f>VLOOKUP(A79,'BASE TRABAJO'!$A$1:$U$872,19,FALSE)</f>
        <v xml:space="preserve">Se acompaña certificado de antecedentes financieros, correspondientes al año 2018, APROBADO POR EL  Subdepartamento de Supervisión Financiera Nacional.  </v>
      </c>
      <c r="T79" s="161">
        <f>VLOOKUP(A79,'BASE TRABAJO'!$A$1:$U$872,20,FALSE)</f>
        <v>37970</v>
      </c>
      <c r="U79" s="160">
        <v>1800</v>
      </c>
      <c r="V79" s="162">
        <v>39231864</v>
      </c>
      <c r="W79" s="162">
        <v>364338160</v>
      </c>
      <c r="X79" s="161">
        <v>44135</v>
      </c>
      <c r="Y79" s="160" t="s">
        <v>3112</v>
      </c>
      <c r="Z79" s="160" t="s">
        <v>3113</v>
      </c>
      <c r="AA79" s="160" t="s">
        <v>3171</v>
      </c>
      <c r="AB79" s="160"/>
    </row>
    <row r="80" spans="1:28" x14ac:dyDescent="0.2">
      <c r="A80" s="163">
        <v>1800</v>
      </c>
      <c r="B80" s="160" t="str">
        <f>VLOOKUP(A80,'BASE TRABAJO'!$A$1:$U$872,2,TRUE)</f>
        <v>Fundación Ciudad del Niño</v>
      </c>
      <c r="C80" s="160">
        <f>VLOOKUP(A80,'BASE TRABAJO'!$A$1:$U$872,3,FALSE)</f>
        <v>700376001</v>
      </c>
      <c r="D80" s="160" t="str">
        <f>VLOOKUP(A80,'BASE TRABAJO'!$A$1:$U$872,4,FALSE)</f>
        <v>Fundación de Derecho Privado</v>
      </c>
      <c r="E80" s="160" t="str">
        <f>VLOOKUP(A80,'BASE TRABAJO'!$A$1:$U$872,5,FALSE)</f>
        <v>Otorgada por Decreto Supremo N° 629, de fecha 14 de febrero de 1938, del Ministerio de Justicia.</v>
      </c>
      <c r="F80" s="160" t="str">
        <f>VLOOKUP(A80,'BASE TRABAJO'!$A$1:$U$872,6,FALSE)</f>
        <v xml:space="preserve">Certificado de Vigencia de persona jurídica sin fines de lucro Folio N° 500345686181, emitido con fecha 14 de septiembre de 2020, del Servicio de Registro Civil e Identificación. </v>
      </c>
      <c r="G80" s="160" t="str">
        <f>VLOOKUP(A80,'BASE TRABAJO'!$A$1:$U$872,7,FALSE)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0" s="160" t="str">
        <f>VLOOKUP(A80,'BASE TRABAJO'!$A$1:$U$872,8,FALSE)</f>
        <v>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v>
      </c>
      <c r="I80" s="160" t="str">
        <f>VLOOKUP(A80,'BASE TRABAJO'!$A$1:$U$872,9,FALSE)</f>
        <v>: 3 años.</v>
      </c>
      <c r="J80" s="160" t="str">
        <f>VLOOKUP(A80,'BASE TRABAJO'!$A$1:$U$872,10,FALSE)</f>
        <v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v>
      </c>
      <c r="K80" s="160" t="str">
        <f>VLOOKUP(A80,'BASE TRABAJO'!$A$1:$U$872,11,FALSE)</f>
        <v xml:space="preserve">José Pedro Silva Prado, 
Edmundo Crespo Pisano,
</v>
      </c>
      <c r="L80" s="160" t="str">
        <f>VLOOKUP(A80,'BASE TRABAJO'!$A$1:$U$872,12,FALSE)</f>
        <v xml:space="preserve">Paseo Pdte. Errázuriz Echaurren N° 2631, 5° piso, comuna de Providencia, Santiago, Región Metropolitana.
</v>
      </c>
      <c r="M80" s="160" t="str">
        <f>VLOOKUP(A80,'BASE TRABAJO'!$A$1:$U$872,13,FALSE)</f>
        <v>XIII</v>
      </c>
      <c r="N80" s="160" t="str">
        <f>VLOOKUP(A80,'BASE TRABAJO'!$A$1:$U$872,14,FALSE)</f>
        <v>Providencia</v>
      </c>
      <c r="O80" s="160" t="str">
        <f>VLOOKUP(A80,'BASE TRABAJO'!$A$1:$U$872,15,FALSE)</f>
        <v>228737900 - 228737980</v>
      </c>
      <c r="P80" s="160" t="str">
        <f>VLOOKUP(A80,'BASE TRABAJO'!$A$1:$U$872,16,FALSE)</f>
        <v>http://www.ciudaddelnino.cl</v>
      </c>
      <c r="Q80" s="160">
        <f>VLOOKUP(A80,'BASE TRABAJO'!$A$1:$U$872,17,FALSE)</f>
        <v>0</v>
      </c>
      <c r="R80" s="160" t="str">
        <f>VLOOKUP(A80,'BASE TRABAJO'!$A$1:$U$872,18,FALSE)</f>
        <v>93401: Instituciones de Asistencia Social</v>
      </c>
      <c r="S80" s="160" t="str">
        <f>VLOOKUP(A80,'BASE TRABAJO'!$A$1:$U$872,19,FALSE)</f>
        <v xml:space="preserve">Se acompaña certificado de antecedentes financieros, correspondientes al año 2018, APROBADO POR EL  Subdepartamento de Supervisión Financiera Nacional.  </v>
      </c>
      <c r="T80" s="161">
        <f>VLOOKUP(A80,'BASE TRABAJO'!$A$1:$U$872,20,FALSE)</f>
        <v>37970</v>
      </c>
      <c r="U80" s="160">
        <v>1800</v>
      </c>
      <c r="V80" s="162">
        <v>17747748</v>
      </c>
      <c r="W80" s="162">
        <v>157022989</v>
      </c>
      <c r="X80" s="161">
        <v>44135</v>
      </c>
      <c r="Y80" s="160" t="s">
        <v>3112</v>
      </c>
      <c r="Z80" s="160" t="s">
        <v>3113</v>
      </c>
      <c r="AA80" s="160" t="s">
        <v>3172</v>
      </c>
      <c r="AB80" s="160"/>
    </row>
    <row r="81" spans="1:28" x14ac:dyDescent="0.2">
      <c r="A81" s="163">
        <v>1950</v>
      </c>
      <c r="B81" s="160" t="str">
        <f>VLOOKUP(A81,'BASE TRABAJO'!$A$1:$U$872,2,TRUE)</f>
        <v>Corporación Iglesia Alianza Cristiana y Misionera</v>
      </c>
      <c r="C81" s="160">
        <f>VLOOKUP(A81,'BASE TRABAJO'!$A$1:$U$872,3,FALSE)</f>
        <v>700175006</v>
      </c>
      <c r="D81" s="160" t="str">
        <f>VLOOKUP(A81,'BASE TRABAJO'!$A$1:$U$872,4,FALSE)</f>
        <v>Corporación de Derecho Privado</v>
      </c>
      <c r="E81" s="160" t="str">
        <f>VLOOKUP(A81,'BASE TRABAJO'!$A$1:$U$872,5,FALSE)</f>
        <v>Otorgado por Decreto Supremo Nº 2234, del 11 de noviembre de 1920, por el Ministerio de Justicia.</v>
      </c>
      <c r="F81" s="160" t="str">
        <f>VLOOKUP(A81,'BASE TRABAJO'!$A$1:$U$872,6,FALSE)</f>
        <v xml:space="preserve">Certificado de Vigencia, folio Nº 500341168221, de 18 de agosto de 2020, del Servicio de Registro Civil e Identificación.
</v>
      </c>
      <c r="G81" s="160" t="str">
        <f>VLOOKUP(A81,'BASE TRABAJO'!$A$1:$U$872,7,FALSE)</f>
        <v>Crear y sostener Iglesias, bibliotecas y centro de reunión, escuelas, hogares de ancianos, infantiles y juveniles y, en general, centros que permitan la difusión del Evangelio, a la vez que hacer obra social en beneficio de la Comunidad.</v>
      </c>
      <c r="H81" s="160" t="str">
        <f>VLOOKUP(A81,'BASE TRABAJO'!$A$1:$U$872,8,FALSE)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1" s="160" t="str">
        <f>VLOOKUP(A81,'BASE TRABAJO'!$A$1:$U$872,9,FALSE)</f>
        <v>3 años</v>
      </c>
      <c r="J81" s="160" t="str">
        <f>VLOOKUP(A81,'BASE TRABAJO'!$A$1:$U$872,10,FALSE)</f>
        <v>14 de marzo de 2020 al 14 de marzo de 2023.</v>
      </c>
      <c r="K81" s="160" t="str">
        <f>VLOOKUP(A81,'BASE TRABAJO'!$A$1:$U$872,11,FALSE)</f>
        <v xml:space="preserve">Presidente: Pastor Carlos Iván Flores Hernández </v>
      </c>
      <c r="L81" s="160" t="str">
        <f>VLOOKUP(A81,'BASE TRABAJO'!$A$1:$U$872,12,FALSE)</f>
        <v xml:space="preserve">Dinamarca Nº 711, Temuco, Novena Región. 
Bustamante N° 56, Providencia, RM
</v>
      </c>
      <c r="M81" s="160" t="str">
        <f>VLOOKUP(A81,'BASE TRABAJO'!$A$1:$U$872,13,FALSE)</f>
        <v>XIII</v>
      </c>
      <c r="N81" s="160" t="str">
        <f>VLOOKUP(A81,'BASE TRABAJO'!$A$1:$U$872,14,FALSE)</f>
        <v>Temuco</v>
      </c>
      <c r="O81" s="160" t="str">
        <f>VLOOKUP(A81,'BASE TRABAJO'!$A$1:$U$872,15,FALSE)</f>
        <v xml:space="preserve">(45) 465726
+56977590129
</v>
      </c>
      <c r="P81" s="160" t="str">
        <f>VLOOKUP(A81,'BASE TRABAJO'!$A$1:$U$872,16,FALSE)</f>
        <v>secretaria@acym.cl</v>
      </c>
      <c r="Q81" s="160">
        <f>VLOOKUP(A81,'BASE TRABAJO'!$A$1:$U$872,17,FALSE)</f>
        <v>0</v>
      </c>
      <c r="R81" s="160" t="str">
        <f>VLOOKUP(A81,'BASE TRABAJO'!$A$1:$U$872,18,FALSE)</f>
        <v>93401: Instituciones de Asistencia Social.</v>
      </c>
      <c r="S81" s="160" t="str">
        <f>VLOOKUP(A81,'BASE TRABAJO'!$A$1:$U$872,19,FALSE)</f>
        <v>Se acompañan antecedentes Financieros correspondientes al año 2019, aprobados por el Subdepartamento de  Supervisión Financiera Nacional.</v>
      </c>
      <c r="T81" s="161">
        <f>VLOOKUP(A81,'BASE TRABAJO'!$A$1:$U$872,20,FALSE)</f>
        <v>37970</v>
      </c>
      <c r="U81" s="160">
        <v>1950</v>
      </c>
      <c r="V81" s="162">
        <v>0</v>
      </c>
      <c r="W81" s="162">
        <v>266125933</v>
      </c>
      <c r="X81" s="161">
        <v>44135</v>
      </c>
      <c r="Y81" s="160" t="s">
        <v>3112</v>
      </c>
      <c r="Z81" s="160" t="s">
        <v>3113</v>
      </c>
      <c r="AA81" s="160" t="s">
        <v>3173</v>
      </c>
      <c r="AB81" s="160"/>
    </row>
    <row r="82" spans="1:28" x14ac:dyDescent="0.2">
      <c r="A82" s="163">
        <v>2150</v>
      </c>
      <c r="B82" s="160" t="str">
        <f>VLOOKUP(A82,'BASE TRABAJO'!$A$1:$U$872,2,TRUE)</f>
        <v>Fundación COANIL</v>
      </c>
      <c r="C82" s="160">
        <f>VLOOKUP(A82,'BASE TRABAJO'!$A$1:$U$872,3,FALSE)</f>
        <v>702670004</v>
      </c>
      <c r="D82" s="160" t="str">
        <f>VLOOKUP(A82,'BASE TRABAJO'!$A$1:$U$872,4,FALSE)</f>
        <v>Fundación de Derecho Privado.</v>
      </c>
      <c r="E82" s="160" t="str">
        <f>VLOOKUP(A82,'BASE TRABAJO'!$A$1:$U$872,5,FALSE)</f>
        <v xml:space="preserve">Decreto Supremo Nº 213, de 17 de febrero de 1975, del Ministerio de Justicia. </v>
      </c>
      <c r="F82" s="160" t="str">
        <f>VLOOKUP(A82,'BASE TRABAJO'!$A$1:$U$872,6,FALSE)</f>
        <v>Certificado de Vigencia Folio Nº 500242065288, de 30 de julio de 2019, del Servicio de Registro Civil e Identificación</v>
      </c>
      <c r="G82" s="160" t="str">
        <f>VLOOKUP(A82,'BASE TRABAJO'!$A$1:$U$872,7,FALSE)</f>
        <v xml:space="preserve">Propender al desarrollo integral de los niños intelectualmente limitados hasta su incorporación a la vida del trabajo.
</v>
      </c>
      <c r="H82" s="160" t="str">
        <f>VLOOKUP(A82,'BASE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2" s="160" t="str">
        <f>VLOOKUP(A82,'BASE TRABAJO'!$A$1:$U$872,9,FALSE)</f>
        <v>Duran dos años en sus funciones. Renovación parcial anual de tres directores</v>
      </c>
      <c r="J82" s="160" t="str">
        <f>VLOOKUP(A82,'BASE TRABAJO'!$A$1:$U$872,10,FALSE)</f>
        <v>Renovación total de directorio el 28 de marzo de 2018</v>
      </c>
      <c r="K82" s="160" t="str">
        <f>VLOOKUP(A82,'BASE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2" s="160" t="str">
        <f>VLOOKUP(A82,'BASE TRABAJO'!$A$1:$U$872,12,FALSE)</f>
        <v xml:space="preserve">Julio Prado N° 1761, comuna de Ñuñoa, Región Metropolitana
</v>
      </c>
      <c r="M82" s="160" t="str">
        <f>VLOOKUP(A82,'BASE TRABAJO'!$A$1:$U$872,13,FALSE)</f>
        <v>XIII</v>
      </c>
      <c r="N82" s="160" t="str">
        <f>VLOOKUP(A82,'BASE TRABAJO'!$A$1:$U$872,14,FALSE)</f>
        <v>Ñuñoa</v>
      </c>
      <c r="O82" s="160" t="str">
        <f>VLOOKUP(A82,'BASE TRABAJO'!$A$1:$U$872,15,FALSE)</f>
        <v xml:space="preserve">4768500
</v>
      </c>
      <c r="P82" s="160" t="str">
        <f>VLOOKUP(A82,'BASE TRABAJO'!$A$1:$U$872,16,FALSE)</f>
        <v xml:space="preserve">gerenciageneral@coanil.cl
</v>
      </c>
      <c r="Q82" s="160">
        <f>VLOOKUP(A82,'BASE TRABAJO'!$A$1:$U$872,17,FALSE)</f>
        <v>0</v>
      </c>
      <c r="R82" s="160">
        <f>VLOOKUP(A82,'BASE TRABAJO'!$A$1:$U$872,18,FALSE)</f>
        <v>93401</v>
      </c>
      <c r="S82" s="160" t="str">
        <f>VLOOKUP(A82,'BASE TRABAJO'!$A$1:$U$872,19,FALSE)</f>
        <v>Se acompaña Certificado de Antecedentes Financieros de la Institución correspondiente al año 2018, aprobados USUFI</v>
      </c>
      <c r="T82" s="161">
        <f>VLOOKUP(A82,'BASE TRABAJO'!$A$1:$U$872,20,FALSE)</f>
        <v>37970</v>
      </c>
      <c r="U82" s="160">
        <v>2150</v>
      </c>
      <c r="V82" s="162">
        <v>61719977</v>
      </c>
      <c r="W82" s="162">
        <v>340122702</v>
      </c>
      <c r="X82" s="161">
        <v>44135</v>
      </c>
      <c r="Y82" s="160" t="s">
        <v>3112</v>
      </c>
      <c r="Z82" s="160" t="s">
        <v>3113</v>
      </c>
      <c r="AA82" s="160" t="s">
        <v>91</v>
      </c>
      <c r="AB82" s="160"/>
    </row>
    <row r="83" spans="1:28" x14ac:dyDescent="0.2">
      <c r="A83" s="163">
        <v>2150</v>
      </c>
      <c r="B83" s="160" t="str">
        <f>VLOOKUP(A83,'BASE TRABAJO'!$A$1:$U$872,2,TRUE)</f>
        <v>Fundación COANIL</v>
      </c>
      <c r="C83" s="160">
        <f>VLOOKUP(A83,'BASE TRABAJO'!$A$1:$U$872,3,FALSE)</f>
        <v>702670004</v>
      </c>
      <c r="D83" s="160" t="str">
        <f>VLOOKUP(A83,'BASE TRABAJO'!$A$1:$U$872,4,FALSE)</f>
        <v>Fundación de Derecho Privado.</v>
      </c>
      <c r="E83" s="160" t="str">
        <f>VLOOKUP(A83,'BASE TRABAJO'!$A$1:$U$872,5,FALSE)</f>
        <v xml:space="preserve">Decreto Supremo Nº 213, de 17 de febrero de 1975, del Ministerio de Justicia. </v>
      </c>
      <c r="F83" s="160" t="str">
        <f>VLOOKUP(A83,'BASE TRABAJO'!$A$1:$U$872,6,FALSE)</f>
        <v>Certificado de Vigencia Folio Nº 500242065288, de 30 de julio de 2019, del Servicio de Registro Civil e Identificación</v>
      </c>
      <c r="G83" s="160" t="str">
        <f>VLOOKUP(A83,'BASE TRABAJO'!$A$1:$U$872,7,FALSE)</f>
        <v xml:space="preserve">Propender al desarrollo integral de los niños intelectualmente limitados hasta su incorporación a la vida del trabajo.
</v>
      </c>
      <c r="H83" s="160" t="str">
        <f>VLOOKUP(A83,'BASE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3" s="160" t="str">
        <f>VLOOKUP(A83,'BASE TRABAJO'!$A$1:$U$872,9,FALSE)</f>
        <v>Duran dos años en sus funciones. Renovación parcial anual de tres directores</v>
      </c>
      <c r="J83" s="160" t="str">
        <f>VLOOKUP(A83,'BASE TRABAJO'!$A$1:$U$872,10,FALSE)</f>
        <v>Renovación total de directorio el 28 de marzo de 2018</v>
      </c>
      <c r="K83" s="160" t="str">
        <f>VLOOKUP(A83,'BASE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3" s="160" t="str">
        <f>VLOOKUP(A83,'BASE TRABAJO'!$A$1:$U$872,12,FALSE)</f>
        <v xml:space="preserve">Julio Prado N° 1761, comuna de Ñuñoa, Región Metropolitana
</v>
      </c>
      <c r="M83" s="160" t="str">
        <f>VLOOKUP(A83,'BASE TRABAJO'!$A$1:$U$872,13,FALSE)</f>
        <v>XIII</v>
      </c>
      <c r="N83" s="160" t="str">
        <f>VLOOKUP(A83,'BASE TRABAJO'!$A$1:$U$872,14,FALSE)</f>
        <v>Ñuñoa</v>
      </c>
      <c r="O83" s="160" t="str">
        <f>VLOOKUP(A83,'BASE TRABAJO'!$A$1:$U$872,15,FALSE)</f>
        <v xml:space="preserve">4768500
</v>
      </c>
      <c r="P83" s="160" t="str">
        <f>VLOOKUP(A83,'BASE TRABAJO'!$A$1:$U$872,16,FALSE)</f>
        <v xml:space="preserve">gerenciageneral@coanil.cl
</v>
      </c>
      <c r="Q83" s="160">
        <f>VLOOKUP(A83,'BASE TRABAJO'!$A$1:$U$872,17,FALSE)</f>
        <v>0</v>
      </c>
      <c r="R83" s="160">
        <f>VLOOKUP(A83,'BASE TRABAJO'!$A$1:$U$872,18,FALSE)</f>
        <v>93401</v>
      </c>
      <c r="S83" s="160" t="str">
        <f>VLOOKUP(A83,'BASE TRABAJO'!$A$1:$U$872,19,FALSE)</f>
        <v>Se acompaña Certificado de Antecedentes Financieros de la Institución correspondiente al año 2018, aprobados USUFI</v>
      </c>
      <c r="T83" s="161">
        <f>VLOOKUP(A83,'BASE TRABAJO'!$A$1:$U$872,20,FALSE)</f>
        <v>37970</v>
      </c>
      <c r="U83" s="160">
        <v>2150</v>
      </c>
      <c r="V83" s="162">
        <v>8360227</v>
      </c>
      <c r="W83" s="162">
        <v>79467463</v>
      </c>
      <c r="X83" s="161">
        <v>44135</v>
      </c>
      <c r="Y83" s="160" t="s">
        <v>3112</v>
      </c>
      <c r="Z83" s="160" t="s">
        <v>3113</v>
      </c>
      <c r="AA83" s="160" t="s">
        <v>3115</v>
      </c>
      <c r="AB83" s="160"/>
    </row>
    <row r="84" spans="1:28" x14ac:dyDescent="0.2">
      <c r="A84" s="163">
        <v>2150</v>
      </c>
      <c r="B84" s="160" t="str">
        <f>VLOOKUP(A84,'BASE TRABAJO'!$A$1:$U$872,2,TRUE)</f>
        <v>Fundación COANIL</v>
      </c>
      <c r="C84" s="160">
        <f>VLOOKUP(A84,'BASE TRABAJO'!$A$1:$U$872,3,FALSE)</f>
        <v>702670004</v>
      </c>
      <c r="D84" s="160" t="str">
        <f>VLOOKUP(A84,'BASE TRABAJO'!$A$1:$U$872,4,FALSE)</f>
        <v>Fundación de Derecho Privado.</v>
      </c>
      <c r="E84" s="160" t="str">
        <f>VLOOKUP(A84,'BASE TRABAJO'!$A$1:$U$872,5,FALSE)</f>
        <v xml:space="preserve">Decreto Supremo Nº 213, de 17 de febrero de 1975, del Ministerio de Justicia. </v>
      </c>
      <c r="F84" s="160" t="str">
        <f>VLOOKUP(A84,'BASE TRABAJO'!$A$1:$U$872,6,FALSE)</f>
        <v>Certificado de Vigencia Folio Nº 500242065288, de 30 de julio de 2019, del Servicio de Registro Civil e Identificación</v>
      </c>
      <c r="G84" s="160" t="str">
        <f>VLOOKUP(A84,'BASE TRABAJO'!$A$1:$U$872,7,FALSE)</f>
        <v xml:space="preserve">Propender al desarrollo integral de los niños intelectualmente limitados hasta su incorporación a la vida del trabajo.
</v>
      </c>
      <c r="H84" s="160" t="str">
        <f>VLOOKUP(A84,'BASE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4" s="160" t="str">
        <f>VLOOKUP(A84,'BASE TRABAJO'!$A$1:$U$872,9,FALSE)</f>
        <v>Duran dos años en sus funciones. Renovación parcial anual de tres directores</v>
      </c>
      <c r="J84" s="160" t="str">
        <f>VLOOKUP(A84,'BASE TRABAJO'!$A$1:$U$872,10,FALSE)</f>
        <v>Renovación total de directorio el 28 de marzo de 2018</v>
      </c>
      <c r="K84" s="160" t="str">
        <f>VLOOKUP(A84,'BASE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4" s="160" t="str">
        <f>VLOOKUP(A84,'BASE TRABAJO'!$A$1:$U$872,12,FALSE)</f>
        <v xml:space="preserve">Julio Prado N° 1761, comuna de Ñuñoa, Región Metropolitana
</v>
      </c>
      <c r="M84" s="160" t="str">
        <f>VLOOKUP(A84,'BASE TRABAJO'!$A$1:$U$872,13,FALSE)</f>
        <v>XIII</v>
      </c>
      <c r="N84" s="160" t="str">
        <f>VLOOKUP(A84,'BASE TRABAJO'!$A$1:$U$872,14,FALSE)</f>
        <v>Ñuñoa</v>
      </c>
      <c r="O84" s="160" t="str">
        <f>VLOOKUP(A84,'BASE TRABAJO'!$A$1:$U$872,15,FALSE)</f>
        <v xml:space="preserve">4768500
</v>
      </c>
      <c r="P84" s="160" t="str">
        <f>VLOOKUP(A84,'BASE TRABAJO'!$A$1:$U$872,16,FALSE)</f>
        <v xml:space="preserve">gerenciageneral@coanil.cl
</v>
      </c>
      <c r="Q84" s="160">
        <f>VLOOKUP(A84,'BASE TRABAJO'!$A$1:$U$872,17,FALSE)</f>
        <v>0</v>
      </c>
      <c r="R84" s="160">
        <f>VLOOKUP(A84,'BASE TRABAJO'!$A$1:$U$872,18,FALSE)</f>
        <v>93401</v>
      </c>
      <c r="S84" s="160" t="str">
        <f>VLOOKUP(A84,'BASE TRABAJO'!$A$1:$U$872,19,FALSE)</f>
        <v>Se acompaña Certificado de Antecedentes Financieros de la Institución correspondiente al año 2018, aprobados USUFI</v>
      </c>
      <c r="T84" s="161">
        <f>VLOOKUP(A84,'BASE TRABAJO'!$A$1:$U$872,20,FALSE)</f>
        <v>37970</v>
      </c>
      <c r="U84" s="160">
        <v>2150</v>
      </c>
      <c r="V84" s="162">
        <v>27807015</v>
      </c>
      <c r="W84" s="162">
        <v>258114022</v>
      </c>
      <c r="X84" s="161">
        <v>44135</v>
      </c>
      <c r="Y84" s="160" t="s">
        <v>3112</v>
      </c>
      <c r="Z84" s="160" t="s">
        <v>3113</v>
      </c>
      <c r="AA84" s="160" t="s">
        <v>3143</v>
      </c>
      <c r="AB84" s="160"/>
    </row>
    <row r="85" spans="1:28" x14ac:dyDescent="0.2">
      <c r="A85" s="163">
        <v>2150</v>
      </c>
      <c r="B85" s="160" t="str">
        <f>VLOOKUP(A85,'BASE TRABAJO'!$A$1:$U$872,2,TRUE)</f>
        <v>Fundación COANIL</v>
      </c>
      <c r="C85" s="160">
        <f>VLOOKUP(A85,'BASE TRABAJO'!$A$1:$U$872,3,FALSE)</f>
        <v>702670004</v>
      </c>
      <c r="D85" s="160" t="str">
        <f>VLOOKUP(A85,'BASE TRABAJO'!$A$1:$U$872,4,FALSE)</f>
        <v>Fundación de Derecho Privado.</v>
      </c>
      <c r="E85" s="160" t="str">
        <f>VLOOKUP(A85,'BASE TRABAJO'!$A$1:$U$872,5,FALSE)</f>
        <v xml:space="preserve">Decreto Supremo Nº 213, de 17 de febrero de 1975, del Ministerio de Justicia. </v>
      </c>
      <c r="F85" s="160" t="str">
        <f>VLOOKUP(A85,'BASE TRABAJO'!$A$1:$U$872,6,FALSE)</f>
        <v>Certificado de Vigencia Folio Nº 500242065288, de 30 de julio de 2019, del Servicio de Registro Civil e Identificación</v>
      </c>
      <c r="G85" s="160" t="str">
        <f>VLOOKUP(A85,'BASE TRABAJO'!$A$1:$U$872,7,FALSE)</f>
        <v xml:space="preserve">Propender al desarrollo integral de los niños intelectualmente limitados hasta su incorporación a la vida del trabajo.
</v>
      </c>
      <c r="H85" s="160" t="str">
        <f>VLOOKUP(A85,'BASE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5" s="160" t="str">
        <f>VLOOKUP(A85,'BASE TRABAJO'!$A$1:$U$872,9,FALSE)</f>
        <v>Duran dos años en sus funciones. Renovación parcial anual de tres directores</v>
      </c>
      <c r="J85" s="160" t="str">
        <f>VLOOKUP(A85,'BASE TRABAJO'!$A$1:$U$872,10,FALSE)</f>
        <v>Renovación total de directorio el 28 de marzo de 2018</v>
      </c>
      <c r="K85" s="160" t="str">
        <f>VLOOKUP(A85,'BASE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5" s="160" t="str">
        <f>VLOOKUP(A85,'BASE TRABAJO'!$A$1:$U$872,12,FALSE)</f>
        <v xml:space="preserve">Julio Prado N° 1761, comuna de Ñuñoa, Región Metropolitana
</v>
      </c>
      <c r="M85" s="160" t="str">
        <f>VLOOKUP(A85,'BASE TRABAJO'!$A$1:$U$872,13,FALSE)</f>
        <v>XIII</v>
      </c>
      <c r="N85" s="160" t="str">
        <f>VLOOKUP(A85,'BASE TRABAJO'!$A$1:$U$872,14,FALSE)</f>
        <v>Ñuñoa</v>
      </c>
      <c r="O85" s="160" t="str">
        <f>VLOOKUP(A85,'BASE TRABAJO'!$A$1:$U$872,15,FALSE)</f>
        <v xml:space="preserve">4768500
</v>
      </c>
      <c r="P85" s="160" t="str">
        <f>VLOOKUP(A85,'BASE TRABAJO'!$A$1:$U$872,16,FALSE)</f>
        <v xml:space="preserve">gerenciageneral@coanil.cl
</v>
      </c>
      <c r="Q85" s="160">
        <f>VLOOKUP(A85,'BASE TRABAJO'!$A$1:$U$872,17,FALSE)</f>
        <v>0</v>
      </c>
      <c r="R85" s="160">
        <f>VLOOKUP(A85,'BASE TRABAJO'!$A$1:$U$872,18,FALSE)</f>
        <v>93401</v>
      </c>
      <c r="S85" s="160" t="str">
        <f>VLOOKUP(A85,'BASE TRABAJO'!$A$1:$U$872,19,FALSE)</f>
        <v>Se acompaña Certificado de Antecedentes Financieros de la Institución correspondiente al año 2018, aprobados USUFI</v>
      </c>
      <c r="T85" s="161">
        <f>VLOOKUP(A85,'BASE TRABAJO'!$A$1:$U$872,20,FALSE)</f>
        <v>37970</v>
      </c>
      <c r="U85" s="160">
        <v>2150</v>
      </c>
      <c r="V85" s="162">
        <v>17943883</v>
      </c>
      <c r="W85" s="162">
        <v>140824246</v>
      </c>
      <c r="X85" s="161">
        <v>44135</v>
      </c>
      <c r="Y85" s="160" t="s">
        <v>3112</v>
      </c>
      <c r="Z85" s="160" t="s">
        <v>3113</v>
      </c>
      <c r="AA85" s="160" t="s">
        <v>3174</v>
      </c>
      <c r="AB85" s="160"/>
    </row>
    <row r="86" spans="1:28" x14ac:dyDescent="0.2">
      <c r="A86" s="163">
        <v>2150</v>
      </c>
      <c r="B86" s="160" t="str">
        <f>VLOOKUP(A86,'BASE TRABAJO'!$A$1:$U$872,2,TRUE)</f>
        <v>Fundación COANIL</v>
      </c>
      <c r="C86" s="160">
        <f>VLOOKUP(A86,'BASE TRABAJO'!$A$1:$U$872,3,FALSE)</f>
        <v>702670004</v>
      </c>
      <c r="D86" s="160" t="str">
        <f>VLOOKUP(A86,'BASE TRABAJO'!$A$1:$U$872,4,FALSE)</f>
        <v>Fundación de Derecho Privado.</v>
      </c>
      <c r="E86" s="160" t="str">
        <f>VLOOKUP(A86,'BASE TRABAJO'!$A$1:$U$872,5,FALSE)</f>
        <v xml:space="preserve">Decreto Supremo Nº 213, de 17 de febrero de 1975, del Ministerio de Justicia. </v>
      </c>
      <c r="F86" s="160" t="str">
        <f>VLOOKUP(A86,'BASE TRABAJO'!$A$1:$U$872,6,FALSE)</f>
        <v>Certificado de Vigencia Folio Nº 500242065288, de 30 de julio de 2019, del Servicio de Registro Civil e Identificación</v>
      </c>
      <c r="G86" s="160" t="str">
        <f>VLOOKUP(A86,'BASE TRABAJO'!$A$1:$U$872,7,FALSE)</f>
        <v xml:space="preserve">Propender al desarrollo integral de los niños intelectualmente limitados hasta su incorporación a la vida del trabajo.
</v>
      </c>
      <c r="H86" s="160" t="str">
        <f>VLOOKUP(A86,'BASE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6" s="160" t="str">
        <f>VLOOKUP(A86,'BASE TRABAJO'!$A$1:$U$872,9,FALSE)</f>
        <v>Duran dos años en sus funciones. Renovación parcial anual de tres directores</v>
      </c>
      <c r="J86" s="160" t="str">
        <f>VLOOKUP(A86,'BASE TRABAJO'!$A$1:$U$872,10,FALSE)</f>
        <v>Renovación total de directorio el 28 de marzo de 2018</v>
      </c>
      <c r="K86" s="160" t="str">
        <f>VLOOKUP(A86,'BASE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6" s="160" t="str">
        <f>VLOOKUP(A86,'BASE TRABAJO'!$A$1:$U$872,12,FALSE)</f>
        <v xml:space="preserve">Julio Prado N° 1761, comuna de Ñuñoa, Región Metropolitana
</v>
      </c>
      <c r="M86" s="160" t="str">
        <f>VLOOKUP(A86,'BASE TRABAJO'!$A$1:$U$872,13,FALSE)</f>
        <v>XIII</v>
      </c>
      <c r="N86" s="160" t="str">
        <f>VLOOKUP(A86,'BASE TRABAJO'!$A$1:$U$872,14,FALSE)</f>
        <v>Ñuñoa</v>
      </c>
      <c r="O86" s="160" t="str">
        <f>VLOOKUP(A86,'BASE TRABAJO'!$A$1:$U$872,15,FALSE)</f>
        <v xml:space="preserve">4768500
</v>
      </c>
      <c r="P86" s="160" t="str">
        <f>VLOOKUP(A86,'BASE TRABAJO'!$A$1:$U$872,16,FALSE)</f>
        <v xml:space="preserve">gerenciageneral@coanil.cl
</v>
      </c>
      <c r="Q86" s="160">
        <f>VLOOKUP(A86,'BASE TRABAJO'!$A$1:$U$872,17,FALSE)</f>
        <v>0</v>
      </c>
      <c r="R86" s="160">
        <f>VLOOKUP(A86,'BASE TRABAJO'!$A$1:$U$872,18,FALSE)</f>
        <v>93401</v>
      </c>
      <c r="S86" s="160" t="str">
        <f>VLOOKUP(A86,'BASE TRABAJO'!$A$1:$U$872,19,FALSE)</f>
        <v>Se acompaña Certificado de Antecedentes Financieros de la Institución correspondiente al año 2018, aprobados USUFI</v>
      </c>
      <c r="T86" s="161">
        <f>VLOOKUP(A86,'BASE TRABAJO'!$A$1:$U$872,20,FALSE)</f>
        <v>37970</v>
      </c>
      <c r="U86" s="160">
        <v>2150</v>
      </c>
      <c r="V86" s="162">
        <v>47376956</v>
      </c>
      <c r="W86" s="162">
        <v>182100914</v>
      </c>
      <c r="X86" s="161">
        <v>44135</v>
      </c>
      <c r="Y86" s="160" t="s">
        <v>3112</v>
      </c>
      <c r="Z86" s="160" t="s">
        <v>3113</v>
      </c>
      <c r="AA86" s="160" t="s">
        <v>3175</v>
      </c>
      <c r="AB86" s="160"/>
    </row>
    <row r="87" spans="1:28" x14ac:dyDescent="0.2">
      <c r="A87" s="163">
        <v>2150</v>
      </c>
      <c r="B87" s="160" t="str">
        <f>VLOOKUP(A87,'BASE TRABAJO'!$A$1:$U$872,2,TRUE)</f>
        <v>Fundación COANIL</v>
      </c>
      <c r="C87" s="160">
        <f>VLOOKUP(A87,'BASE TRABAJO'!$A$1:$U$872,3,FALSE)</f>
        <v>702670004</v>
      </c>
      <c r="D87" s="160" t="str">
        <f>VLOOKUP(A87,'BASE TRABAJO'!$A$1:$U$872,4,FALSE)</f>
        <v>Fundación de Derecho Privado.</v>
      </c>
      <c r="E87" s="160" t="str">
        <f>VLOOKUP(A87,'BASE TRABAJO'!$A$1:$U$872,5,FALSE)</f>
        <v xml:space="preserve">Decreto Supremo Nº 213, de 17 de febrero de 1975, del Ministerio de Justicia. </v>
      </c>
      <c r="F87" s="160" t="str">
        <f>VLOOKUP(A87,'BASE TRABAJO'!$A$1:$U$872,6,FALSE)</f>
        <v>Certificado de Vigencia Folio Nº 500242065288, de 30 de julio de 2019, del Servicio de Registro Civil e Identificación</v>
      </c>
      <c r="G87" s="160" t="str">
        <f>VLOOKUP(A87,'BASE TRABAJO'!$A$1:$U$872,7,FALSE)</f>
        <v xml:space="preserve">Propender al desarrollo integral de los niños intelectualmente limitados hasta su incorporación a la vida del trabajo.
</v>
      </c>
      <c r="H87" s="160" t="str">
        <f>VLOOKUP(A87,'BASE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7" s="160" t="str">
        <f>VLOOKUP(A87,'BASE TRABAJO'!$A$1:$U$872,9,FALSE)</f>
        <v>Duran dos años en sus funciones. Renovación parcial anual de tres directores</v>
      </c>
      <c r="J87" s="160" t="str">
        <f>VLOOKUP(A87,'BASE TRABAJO'!$A$1:$U$872,10,FALSE)</f>
        <v>Renovación total de directorio el 28 de marzo de 2018</v>
      </c>
      <c r="K87" s="160" t="str">
        <f>VLOOKUP(A87,'BASE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7" s="160" t="str">
        <f>VLOOKUP(A87,'BASE TRABAJO'!$A$1:$U$872,12,FALSE)</f>
        <v xml:space="preserve">Julio Prado N° 1761, comuna de Ñuñoa, Región Metropolitana
</v>
      </c>
      <c r="M87" s="160" t="str">
        <f>VLOOKUP(A87,'BASE TRABAJO'!$A$1:$U$872,13,FALSE)</f>
        <v>XIII</v>
      </c>
      <c r="N87" s="160" t="str">
        <f>VLOOKUP(A87,'BASE TRABAJO'!$A$1:$U$872,14,FALSE)</f>
        <v>Ñuñoa</v>
      </c>
      <c r="O87" s="160" t="str">
        <f>VLOOKUP(A87,'BASE TRABAJO'!$A$1:$U$872,15,FALSE)</f>
        <v xml:space="preserve">4768500
</v>
      </c>
      <c r="P87" s="160" t="str">
        <f>VLOOKUP(A87,'BASE TRABAJO'!$A$1:$U$872,16,FALSE)</f>
        <v xml:space="preserve">gerenciageneral@coanil.cl
</v>
      </c>
      <c r="Q87" s="160">
        <f>VLOOKUP(A87,'BASE TRABAJO'!$A$1:$U$872,17,FALSE)</f>
        <v>0</v>
      </c>
      <c r="R87" s="160">
        <f>VLOOKUP(A87,'BASE TRABAJO'!$A$1:$U$872,18,FALSE)</f>
        <v>93401</v>
      </c>
      <c r="S87" s="160" t="str">
        <f>VLOOKUP(A87,'BASE TRABAJO'!$A$1:$U$872,19,FALSE)</f>
        <v>Se acompaña Certificado de Antecedentes Financieros de la Institución correspondiente al año 2018, aprobados USUFI</v>
      </c>
      <c r="T87" s="161">
        <f>VLOOKUP(A87,'BASE TRABAJO'!$A$1:$U$872,20,FALSE)</f>
        <v>37970</v>
      </c>
      <c r="U87" s="160">
        <v>2150</v>
      </c>
      <c r="V87" s="162">
        <v>5840670</v>
      </c>
      <c r="W87" s="162">
        <v>59152306</v>
      </c>
      <c r="X87" s="161">
        <v>44135</v>
      </c>
      <c r="Y87" s="160" t="s">
        <v>3112</v>
      </c>
      <c r="Z87" s="160" t="s">
        <v>3113</v>
      </c>
      <c r="AA87" s="160" t="s">
        <v>3176</v>
      </c>
      <c r="AB87" s="160"/>
    </row>
    <row r="88" spans="1:28" x14ac:dyDescent="0.2">
      <c r="A88" s="163">
        <v>2150</v>
      </c>
      <c r="B88" s="160" t="str">
        <f>VLOOKUP(A88,'BASE TRABAJO'!$A$1:$U$872,2,TRUE)</f>
        <v>Fundación COANIL</v>
      </c>
      <c r="C88" s="160">
        <f>VLOOKUP(A88,'BASE TRABAJO'!$A$1:$U$872,3,FALSE)</f>
        <v>702670004</v>
      </c>
      <c r="D88" s="160" t="str">
        <f>VLOOKUP(A88,'BASE TRABAJO'!$A$1:$U$872,4,FALSE)</f>
        <v>Fundación de Derecho Privado.</v>
      </c>
      <c r="E88" s="160" t="str">
        <f>VLOOKUP(A88,'BASE TRABAJO'!$A$1:$U$872,5,FALSE)</f>
        <v xml:space="preserve">Decreto Supremo Nº 213, de 17 de febrero de 1975, del Ministerio de Justicia. </v>
      </c>
      <c r="F88" s="160" t="str">
        <f>VLOOKUP(A88,'BASE TRABAJO'!$A$1:$U$872,6,FALSE)</f>
        <v>Certificado de Vigencia Folio Nº 500242065288, de 30 de julio de 2019, del Servicio de Registro Civil e Identificación</v>
      </c>
      <c r="G88" s="160" t="str">
        <f>VLOOKUP(A88,'BASE TRABAJO'!$A$1:$U$872,7,FALSE)</f>
        <v xml:space="preserve">Propender al desarrollo integral de los niños intelectualmente limitados hasta su incorporación a la vida del trabajo.
</v>
      </c>
      <c r="H88" s="160" t="str">
        <f>VLOOKUP(A88,'BASE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8" s="160" t="str">
        <f>VLOOKUP(A88,'BASE TRABAJO'!$A$1:$U$872,9,FALSE)</f>
        <v>Duran dos años en sus funciones. Renovación parcial anual de tres directores</v>
      </c>
      <c r="J88" s="160" t="str">
        <f>VLOOKUP(A88,'BASE TRABAJO'!$A$1:$U$872,10,FALSE)</f>
        <v>Renovación total de directorio el 28 de marzo de 2018</v>
      </c>
      <c r="K88" s="160" t="str">
        <f>VLOOKUP(A88,'BASE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8" s="160" t="str">
        <f>VLOOKUP(A88,'BASE TRABAJO'!$A$1:$U$872,12,FALSE)</f>
        <v xml:space="preserve">Julio Prado N° 1761, comuna de Ñuñoa, Región Metropolitana
</v>
      </c>
      <c r="M88" s="160" t="str">
        <f>VLOOKUP(A88,'BASE TRABAJO'!$A$1:$U$872,13,FALSE)</f>
        <v>XIII</v>
      </c>
      <c r="N88" s="160" t="str">
        <f>VLOOKUP(A88,'BASE TRABAJO'!$A$1:$U$872,14,FALSE)</f>
        <v>Ñuñoa</v>
      </c>
      <c r="O88" s="160" t="str">
        <f>VLOOKUP(A88,'BASE TRABAJO'!$A$1:$U$872,15,FALSE)</f>
        <v xml:space="preserve">4768500
</v>
      </c>
      <c r="P88" s="160" t="str">
        <f>VLOOKUP(A88,'BASE TRABAJO'!$A$1:$U$872,16,FALSE)</f>
        <v xml:space="preserve">gerenciageneral@coanil.cl
</v>
      </c>
      <c r="Q88" s="160">
        <f>VLOOKUP(A88,'BASE TRABAJO'!$A$1:$U$872,17,FALSE)</f>
        <v>0</v>
      </c>
      <c r="R88" s="160">
        <f>VLOOKUP(A88,'BASE TRABAJO'!$A$1:$U$872,18,FALSE)</f>
        <v>93401</v>
      </c>
      <c r="S88" s="160" t="str">
        <f>VLOOKUP(A88,'BASE TRABAJO'!$A$1:$U$872,19,FALSE)</f>
        <v>Se acompaña Certificado de Antecedentes Financieros de la Institución correspondiente al año 2018, aprobados USUFI</v>
      </c>
      <c r="T88" s="161">
        <f>VLOOKUP(A88,'BASE TRABAJO'!$A$1:$U$872,20,FALSE)</f>
        <v>37970</v>
      </c>
      <c r="U88" s="160">
        <v>2150</v>
      </c>
      <c r="V88" s="162">
        <v>0</v>
      </c>
      <c r="W88" s="162">
        <v>69613846</v>
      </c>
      <c r="X88" s="161">
        <v>44135</v>
      </c>
      <c r="Y88" s="160" t="s">
        <v>3112</v>
      </c>
      <c r="Z88" s="160" t="s">
        <v>3113</v>
      </c>
      <c r="AA88" s="160" t="s">
        <v>3177</v>
      </c>
      <c r="AB88" s="160"/>
    </row>
    <row r="89" spans="1:28" x14ac:dyDescent="0.2">
      <c r="A89" s="163">
        <v>2150</v>
      </c>
      <c r="B89" s="160" t="str">
        <f>VLOOKUP(A89,'BASE TRABAJO'!$A$1:$U$872,2,TRUE)</f>
        <v>Fundación COANIL</v>
      </c>
      <c r="C89" s="160">
        <f>VLOOKUP(A89,'BASE TRABAJO'!$A$1:$U$872,3,FALSE)</f>
        <v>702670004</v>
      </c>
      <c r="D89" s="160" t="str">
        <f>VLOOKUP(A89,'BASE TRABAJO'!$A$1:$U$872,4,FALSE)</f>
        <v>Fundación de Derecho Privado.</v>
      </c>
      <c r="E89" s="160" t="str">
        <f>VLOOKUP(A89,'BASE TRABAJO'!$A$1:$U$872,5,FALSE)</f>
        <v xml:space="preserve">Decreto Supremo Nº 213, de 17 de febrero de 1975, del Ministerio de Justicia. </v>
      </c>
      <c r="F89" s="160" t="str">
        <f>VLOOKUP(A89,'BASE TRABAJO'!$A$1:$U$872,6,FALSE)</f>
        <v>Certificado de Vigencia Folio Nº 500242065288, de 30 de julio de 2019, del Servicio de Registro Civil e Identificación</v>
      </c>
      <c r="G89" s="160" t="str">
        <f>VLOOKUP(A89,'BASE TRABAJO'!$A$1:$U$872,7,FALSE)</f>
        <v xml:space="preserve">Propender al desarrollo integral de los niños intelectualmente limitados hasta su incorporación a la vida del trabajo.
</v>
      </c>
      <c r="H89" s="160" t="str">
        <f>VLOOKUP(A89,'BASE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9" s="160" t="str">
        <f>VLOOKUP(A89,'BASE TRABAJO'!$A$1:$U$872,9,FALSE)</f>
        <v>Duran dos años en sus funciones. Renovación parcial anual de tres directores</v>
      </c>
      <c r="J89" s="160" t="str">
        <f>VLOOKUP(A89,'BASE TRABAJO'!$A$1:$U$872,10,FALSE)</f>
        <v>Renovación total de directorio el 28 de marzo de 2018</v>
      </c>
      <c r="K89" s="160" t="str">
        <f>VLOOKUP(A89,'BASE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9" s="160" t="str">
        <f>VLOOKUP(A89,'BASE TRABAJO'!$A$1:$U$872,12,FALSE)</f>
        <v xml:space="preserve">Julio Prado N° 1761, comuna de Ñuñoa, Región Metropolitana
</v>
      </c>
      <c r="M89" s="160" t="str">
        <f>VLOOKUP(A89,'BASE TRABAJO'!$A$1:$U$872,13,FALSE)</f>
        <v>XIII</v>
      </c>
      <c r="N89" s="160" t="str">
        <f>VLOOKUP(A89,'BASE TRABAJO'!$A$1:$U$872,14,FALSE)</f>
        <v>Ñuñoa</v>
      </c>
      <c r="O89" s="160" t="str">
        <f>VLOOKUP(A89,'BASE TRABAJO'!$A$1:$U$872,15,FALSE)</f>
        <v xml:space="preserve">4768500
</v>
      </c>
      <c r="P89" s="160" t="str">
        <f>VLOOKUP(A89,'BASE TRABAJO'!$A$1:$U$872,16,FALSE)</f>
        <v xml:space="preserve">gerenciageneral@coanil.cl
</v>
      </c>
      <c r="Q89" s="160">
        <f>VLOOKUP(A89,'BASE TRABAJO'!$A$1:$U$872,17,FALSE)</f>
        <v>0</v>
      </c>
      <c r="R89" s="160">
        <f>VLOOKUP(A89,'BASE TRABAJO'!$A$1:$U$872,18,FALSE)</f>
        <v>93401</v>
      </c>
      <c r="S89" s="160" t="str">
        <f>VLOOKUP(A89,'BASE TRABAJO'!$A$1:$U$872,19,FALSE)</f>
        <v>Se acompaña Certificado de Antecedentes Financieros de la Institución correspondiente al año 2018, aprobados USUFI</v>
      </c>
      <c r="T89" s="161">
        <f>VLOOKUP(A89,'BASE TRABAJO'!$A$1:$U$872,20,FALSE)</f>
        <v>37970</v>
      </c>
      <c r="U89" s="160">
        <v>2150</v>
      </c>
      <c r="V89" s="162">
        <v>5661117</v>
      </c>
      <c r="W89" s="162">
        <v>53384543</v>
      </c>
      <c r="X89" s="161">
        <v>44135</v>
      </c>
      <c r="Y89" s="160" t="s">
        <v>3112</v>
      </c>
      <c r="Z89" s="160" t="s">
        <v>3113</v>
      </c>
      <c r="AA89" s="160" t="s">
        <v>3149</v>
      </c>
      <c r="AB89" s="160"/>
    </row>
    <row r="90" spans="1:28" x14ac:dyDescent="0.2">
      <c r="A90" s="163">
        <v>2150</v>
      </c>
      <c r="B90" s="160" t="str">
        <f>VLOOKUP(A90,'BASE TRABAJO'!$A$1:$U$872,2,TRUE)</f>
        <v>Fundación COANIL</v>
      </c>
      <c r="C90" s="160">
        <f>VLOOKUP(A90,'BASE TRABAJO'!$A$1:$U$872,3,FALSE)</f>
        <v>702670004</v>
      </c>
      <c r="D90" s="160" t="str">
        <f>VLOOKUP(A90,'BASE TRABAJO'!$A$1:$U$872,4,FALSE)</f>
        <v>Fundación de Derecho Privado.</v>
      </c>
      <c r="E90" s="160" t="str">
        <f>VLOOKUP(A90,'BASE TRABAJO'!$A$1:$U$872,5,FALSE)</f>
        <v xml:space="preserve">Decreto Supremo Nº 213, de 17 de febrero de 1975, del Ministerio de Justicia. </v>
      </c>
      <c r="F90" s="160" t="str">
        <f>VLOOKUP(A90,'BASE TRABAJO'!$A$1:$U$872,6,FALSE)</f>
        <v>Certificado de Vigencia Folio Nº 500242065288, de 30 de julio de 2019, del Servicio de Registro Civil e Identificación</v>
      </c>
      <c r="G90" s="160" t="str">
        <f>VLOOKUP(A90,'BASE TRABAJO'!$A$1:$U$872,7,FALSE)</f>
        <v xml:space="preserve">Propender al desarrollo integral de los niños intelectualmente limitados hasta su incorporación a la vida del trabajo.
</v>
      </c>
      <c r="H90" s="160" t="str">
        <f>VLOOKUP(A90,'BASE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0" s="160" t="str">
        <f>VLOOKUP(A90,'BASE TRABAJO'!$A$1:$U$872,9,FALSE)</f>
        <v>Duran dos años en sus funciones. Renovación parcial anual de tres directores</v>
      </c>
      <c r="J90" s="160" t="str">
        <f>VLOOKUP(A90,'BASE TRABAJO'!$A$1:$U$872,10,FALSE)</f>
        <v>Renovación total de directorio el 28 de marzo de 2018</v>
      </c>
      <c r="K90" s="160" t="str">
        <f>VLOOKUP(A90,'BASE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0" s="160" t="str">
        <f>VLOOKUP(A90,'BASE TRABAJO'!$A$1:$U$872,12,FALSE)</f>
        <v xml:space="preserve">Julio Prado N° 1761, comuna de Ñuñoa, Región Metropolitana
</v>
      </c>
      <c r="M90" s="160" t="str">
        <f>VLOOKUP(A90,'BASE TRABAJO'!$A$1:$U$872,13,FALSE)</f>
        <v>XIII</v>
      </c>
      <c r="N90" s="160" t="str">
        <f>VLOOKUP(A90,'BASE TRABAJO'!$A$1:$U$872,14,FALSE)</f>
        <v>Ñuñoa</v>
      </c>
      <c r="O90" s="160" t="str">
        <f>VLOOKUP(A90,'BASE TRABAJO'!$A$1:$U$872,15,FALSE)</f>
        <v xml:space="preserve">4768500
</v>
      </c>
      <c r="P90" s="160" t="str">
        <f>VLOOKUP(A90,'BASE TRABAJO'!$A$1:$U$872,16,FALSE)</f>
        <v xml:space="preserve">gerenciageneral@coanil.cl
</v>
      </c>
      <c r="Q90" s="160">
        <f>VLOOKUP(A90,'BASE TRABAJO'!$A$1:$U$872,17,FALSE)</f>
        <v>0</v>
      </c>
      <c r="R90" s="160">
        <f>VLOOKUP(A90,'BASE TRABAJO'!$A$1:$U$872,18,FALSE)</f>
        <v>93401</v>
      </c>
      <c r="S90" s="160" t="str">
        <f>VLOOKUP(A90,'BASE TRABAJO'!$A$1:$U$872,19,FALSE)</f>
        <v>Se acompaña Certificado de Antecedentes Financieros de la Institución correspondiente al año 2018, aprobados USUFI</v>
      </c>
      <c r="T90" s="161">
        <f>VLOOKUP(A90,'BASE TRABAJO'!$A$1:$U$872,20,FALSE)</f>
        <v>37970</v>
      </c>
      <c r="U90" s="160">
        <v>2150</v>
      </c>
      <c r="V90" s="162">
        <v>0</v>
      </c>
      <c r="W90" s="162">
        <v>8360881</v>
      </c>
      <c r="X90" s="161">
        <v>44135</v>
      </c>
      <c r="Y90" s="160" t="s">
        <v>3112</v>
      </c>
      <c r="Z90" s="160" t="s">
        <v>3113</v>
      </c>
      <c r="AA90" s="160" t="s">
        <v>3178</v>
      </c>
      <c r="AB90" s="160"/>
    </row>
    <row r="91" spans="1:28" x14ac:dyDescent="0.2">
      <c r="A91" s="163">
        <v>2150</v>
      </c>
      <c r="B91" s="160" t="str">
        <f>VLOOKUP(A91,'BASE TRABAJO'!$A$1:$U$872,2,TRUE)</f>
        <v>Fundación COANIL</v>
      </c>
      <c r="C91" s="160">
        <f>VLOOKUP(A91,'BASE TRABAJO'!$A$1:$U$872,3,FALSE)</f>
        <v>702670004</v>
      </c>
      <c r="D91" s="160" t="str">
        <f>VLOOKUP(A91,'BASE TRABAJO'!$A$1:$U$872,4,FALSE)</f>
        <v>Fundación de Derecho Privado.</v>
      </c>
      <c r="E91" s="160" t="str">
        <f>VLOOKUP(A91,'BASE TRABAJO'!$A$1:$U$872,5,FALSE)</f>
        <v xml:space="preserve">Decreto Supremo Nº 213, de 17 de febrero de 1975, del Ministerio de Justicia. </v>
      </c>
      <c r="F91" s="160" t="str">
        <f>VLOOKUP(A91,'BASE TRABAJO'!$A$1:$U$872,6,FALSE)</f>
        <v>Certificado de Vigencia Folio Nº 500242065288, de 30 de julio de 2019, del Servicio de Registro Civil e Identificación</v>
      </c>
      <c r="G91" s="160" t="str">
        <f>VLOOKUP(A91,'BASE TRABAJO'!$A$1:$U$872,7,FALSE)</f>
        <v xml:space="preserve">Propender al desarrollo integral de los niños intelectualmente limitados hasta su incorporación a la vida del trabajo.
</v>
      </c>
      <c r="H91" s="160" t="str">
        <f>VLOOKUP(A91,'BASE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1" s="160" t="str">
        <f>VLOOKUP(A91,'BASE TRABAJO'!$A$1:$U$872,9,FALSE)</f>
        <v>Duran dos años en sus funciones. Renovación parcial anual de tres directores</v>
      </c>
      <c r="J91" s="160" t="str">
        <f>VLOOKUP(A91,'BASE TRABAJO'!$A$1:$U$872,10,FALSE)</f>
        <v>Renovación total de directorio el 28 de marzo de 2018</v>
      </c>
      <c r="K91" s="160" t="str">
        <f>VLOOKUP(A91,'BASE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1" s="160" t="str">
        <f>VLOOKUP(A91,'BASE TRABAJO'!$A$1:$U$872,12,FALSE)</f>
        <v xml:space="preserve">Julio Prado N° 1761, comuna de Ñuñoa, Región Metropolitana
</v>
      </c>
      <c r="M91" s="160" t="str">
        <f>VLOOKUP(A91,'BASE TRABAJO'!$A$1:$U$872,13,FALSE)</f>
        <v>XIII</v>
      </c>
      <c r="N91" s="160" t="str">
        <f>VLOOKUP(A91,'BASE TRABAJO'!$A$1:$U$872,14,FALSE)</f>
        <v>Ñuñoa</v>
      </c>
      <c r="O91" s="160" t="str">
        <f>VLOOKUP(A91,'BASE TRABAJO'!$A$1:$U$872,15,FALSE)</f>
        <v xml:space="preserve">4768500
</v>
      </c>
      <c r="P91" s="160" t="str">
        <f>VLOOKUP(A91,'BASE TRABAJO'!$A$1:$U$872,16,FALSE)</f>
        <v xml:space="preserve">gerenciageneral@coanil.cl
</v>
      </c>
      <c r="Q91" s="160">
        <f>VLOOKUP(A91,'BASE TRABAJO'!$A$1:$U$872,17,FALSE)</f>
        <v>0</v>
      </c>
      <c r="R91" s="160">
        <f>VLOOKUP(A91,'BASE TRABAJO'!$A$1:$U$872,18,FALSE)</f>
        <v>93401</v>
      </c>
      <c r="S91" s="160" t="str">
        <f>VLOOKUP(A91,'BASE TRABAJO'!$A$1:$U$872,19,FALSE)</f>
        <v>Se acompaña Certificado de Antecedentes Financieros de la Institución correspondiente al año 2018, aprobados USUFI</v>
      </c>
      <c r="T91" s="161">
        <f>VLOOKUP(A91,'BASE TRABAJO'!$A$1:$U$872,20,FALSE)</f>
        <v>37970</v>
      </c>
      <c r="U91" s="160">
        <v>2150</v>
      </c>
      <c r="V91" s="162">
        <v>24604586</v>
      </c>
      <c r="W91" s="162">
        <v>241875588</v>
      </c>
      <c r="X91" s="161">
        <v>44135</v>
      </c>
      <c r="Y91" s="160" t="s">
        <v>3112</v>
      </c>
      <c r="Z91" s="160" t="s">
        <v>3113</v>
      </c>
      <c r="AA91" s="160" t="s">
        <v>3114</v>
      </c>
      <c r="AB91" s="160"/>
    </row>
    <row r="92" spans="1:28" x14ac:dyDescent="0.2">
      <c r="A92" s="163">
        <v>2150</v>
      </c>
      <c r="B92" s="160" t="str">
        <f>VLOOKUP(A92,'BASE TRABAJO'!$A$1:$U$872,2,TRUE)</f>
        <v>Fundación COANIL</v>
      </c>
      <c r="C92" s="160">
        <f>VLOOKUP(A92,'BASE TRABAJO'!$A$1:$U$872,3,FALSE)</f>
        <v>702670004</v>
      </c>
      <c r="D92" s="160" t="str">
        <f>VLOOKUP(A92,'BASE TRABAJO'!$A$1:$U$872,4,FALSE)</f>
        <v>Fundación de Derecho Privado.</v>
      </c>
      <c r="E92" s="160" t="str">
        <f>VLOOKUP(A92,'BASE TRABAJO'!$A$1:$U$872,5,FALSE)</f>
        <v xml:space="preserve">Decreto Supremo Nº 213, de 17 de febrero de 1975, del Ministerio de Justicia. </v>
      </c>
      <c r="F92" s="160" t="str">
        <f>VLOOKUP(A92,'BASE TRABAJO'!$A$1:$U$872,6,FALSE)</f>
        <v>Certificado de Vigencia Folio Nº 500242065288, de 30 de julio de 2019, del Servicio de Registro Civil e Identificación</v>
      </c>
      <c r="G92" s="160" t="str">
        <f>VLOOKUP(A92,'BASE TRABAJO'!$A$1:$U$872,7,FALSE)</f>
        <v xml:space="preserve">Propender al desarrollo integral de los niños intelectualmente limitados hasta su incorporación a la vida del trabajo.
</v>
      </c>
      <c r="H92" s="160" t="str">
        <f>VLOOKUP(A92,'BASE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2" s="160" t="str">
        <f>VLOOKUP(A92,'BASE TRABAJO'!$A$1:$U$872,9,FALSE)</f>
        <v>Duran dos años en sus funciones. Renovación parcial anual de tres directores</v>
      </c>
      <c r="J92" s="160" t="str">
        <f>VLOOKUP(A92,'BASE TRABAJO'!$A$1:$U$872,10,FALSE)</f>
        <v>Renovación total de directorio el 28 de marzo de 2018</v>
      </c>
      <c r="K92" s="160" t="str">
        <f>VLOOKUP(A92,'BASE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2" s="160" t="str">
        <f>VLOOKUP(A92,'BASE TRABAJO'!$A$1:$U$872,12,FALSE)</f>
        <v xml:space="preserve">Julio Prado N° 1761, comuna de Ñuñoa, Región Metropolitana
</v>
      </c>
      <c r="M92" s="160" t="str">
        <f>VLOOKUP(A92,'BASE TRABAJO'!$A$1:$U$872,13,FALSE)</f>
        <v>XIII</v>
      </c>
      <c r="N92" s="160" t="str">
        <f>VLOOKUP(A92,'BASE TRABAJO'!$A$1:$U$872,14,FALSE)</f>
        <v>Ñuñoa</v>
      </c>
      <c r="O92" s="160" t="str">
        <f>VLOOKUP(A92,'BASE TRABAJO'!$A$1:$U$872,15,FALSE)</f>
        <v xml:space="preserve">4768500
</v>
      </c>
      <c r="P92" s="160" t="str">
        <f>VLOOKUP(A92,'BASE TRABAJO'!$A$1:$U$872,16,FALSE)</f>
        <v xml:space="preserve">gerenciageneral@coanil.cl
</v>
      </c>
      <c r="Q92" s="160">
        <f>VLOOKUP(A92,'BASE TRABAJO'!$A$1:$U$872,17,FALSE)</f>
        <v>0</v>
      </c>
      <c r="R92" s="160">
        <f>VLOOKUP(A92,'BASE TRABAJO'!$A$1:$U$872,18,FALSE)</f>
        <v>93401</v>
      </c>
      <c r="S92" s="160" t="str">
        <f>VLOOKUP(A92,'BASE TRABAJO'!$A$1:$U$872,19,FALSE)</f>
        <v>Se acompaña Certificado de Antecedentes Financieros de la Institución correspondiente al año 2018, aprobados USUFI</v>
      </c>
      <c r="T92" s="161">
        <f>VLOOKUP(A92,'BASE TRABAJO'!$A$1:$U$872,20,FALSE)</f>
        <v>37970</v>
      </c>
      <c r="U92" s="160">
        <v>2150</v>
      </c>
      <c r="V92" s="162">
        <v>0</v>
      </c>
      <c r="W92" s="162">
        <v>50049058</v>
      </c>
      <c r="X92" s="161">
        <v>44135</v>
      </c>
      <c r="Y92" s="160" t="s">
        <v>3112</v>
      </c>
      <c r="Z92" s="160" t="s">
        <v>3113</v>
      </c>
      <c r="AA92" s="160" t="s">
        <v>3179</v>
      </c>
      <c r="AB92" s="160"/>
    </row>
    <row r="93" spans="1:28" x14ac:dyDescent="0.2">
      <c r="A93" s="163">
        <v>2150</v>
      </c>
      <c r="B93" s="160" t="str">
        <f>VLOOKUP(A93,'BASE TRABAJO'!$A$1:$U$872,2,TRUE)</f>
        <v>Fundación COANIL</v>
      </c>
      <c r="C93" s="160">
        <f>VLOOKUP(A93,'BASE TRABAJO'!$A$1:$U$872,3,FALSE)</f>
        <v>702670004</v>
      </c>
      <c r="D93" s="160" t="str">
        <f>VLOOKUP(A93,'BASE TRABAJO'!$A$1:$U$872,4,FALSE)</f>
        <v>Fundación de Derecho Privado.</v>
      </c>
      <c r="E93" s="160" t="str">
        <f>VLOOKUP(A93,'BASE TRABAJO'!$A$1:$U$872,5,FALSE)</f>
        <v xml:space="preserve">Decreto Supremo Nº 213, de 17 de febrero de 1975, del Ministerio de Justicia. </v>
      </c>
      <c r="F93" s="160" t="str">
        <f>VLOOKUP(A93,'BASE TRABAJO'!$A$1:$U$872,6,FALSE)</f>
        <v>Certificado de Vigencia Folio Nº 500242065288, de 30 de julio de 2019, del Servicio de Registro Civil e Identificación</v>
      </c>
      <c r="G93" s="160" t="str">
        <f>VLOOKUP(A93,'BASE TRABAJO'!$A$1:$U$872,7,FALSE)</f>
        <v xml:space="preserve">Propender al desarrollo integral de los niños intelectualmente limitados hasta su incorporación a la vida del trabajo.
</v>
      </c>
      <c r="H93" s="160" t="str">
        <f>VLOOKUP(A93,'BASE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3" s="160" t="str">
        <f>VLOOKUP(A93,'BASE TRABAJO'!$A$1:$U$872,9,FALSE)</f>
        <v>Duran dos años en sus funciones. Renovación parcial anual de tres directores</v>
      </c>
      <c r="J93" s="160" t="str">
        <f>VLOOKUP(A93,'BASE TRABAJO'!$A$1:$U$872,10,FALSE)</f>
        <v>Renovación total de directorio el 28 de marzo de 2018</v>
      </c>
      <c r="K93" s="160" t="str">
        <f>VLOOKUP(A93,'BASE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3" s="160" t="str">
        <f>VLOOKUP(A93,'BASE TRABAJO'!$A$1:$U$872,12,FALSE)</f>
        <v xml:space="preserve">Julio Prado N° 1761, comuna de Ñuñoa, Región Metropolitana
</v>
      </c>
      <c r="M93" s="160" t="str">
        <f>VLOOKUP(A93,'BASE TRABAJO'!$A$1:$U$872,13,FALSE)</f>
        <v>XIII</v>
      </c>
      <c r="N93" s="160" t="str">
        <f>VLOOKUP(A93,'BASE TRABAJO'!$A$1:$U$872,14,FALSE)</f>
        <v>Ñuñoa</v>
      </c>
      <c r="O93" s="160" t="str">
        <f>VLOOKUP(A93,'BASE TRABAJO'!$A$1:$U$872,15,FALSE)</f>
        <v xml:space="preserve">4768500
</v>
      </c>
      <c r="P93" s="160" t="str">
        <f>VLOOKUP(A93,'BASE TRABAJO'!$A$1:$U$872,16,FALSE)</f>
        <v xml:space="preserve">gerenciageneral@coanil.cl
</v>
      </c>
      <c r="Q93" s="160">
        <f>VLOOKUP(A93,'BASE TRABAJO'!$A$1:$U$872,17,FALSE)</f>
        <v>0</v>
      </c>
      <c r="R93" s="160">
        <f>VLOOKUP(A93,'BASE TRABAJO'!$A$1:$U$872,18,FALSE)</f>
        <v>93401</v>
      </c>
      <c r="S93" s="160" t="str">
        <f>VLOOKUP(A93,'BASE TRABAJO'!$A$1:$U$872,19,FALSE)</f>
        <v>Se acompaña Certificado de Antecedentes Financieros de la Institución correspondiente al año 2018, aprobados USUFI</v>
      </c>
      <c r="T93" s="161">
        <f>VLOOKUP(A93,'BASE TRABAJO'!$A$1:$U$872,20,FALSE)</f>
        <v>37970</v>
      </c>
      <c r="U93" s="160">
        <v>2150</v>
      </c>
      <c r="V93" s="162">
        <v>11676150</v>
      </c>
      <c r="W93" s="162">
        <v>115516044</v>
      </c>
      <c r="X93" s="161">
        <v>44135</v>
      </c>
      <c r="Y93" s="160" t="s">
        <v>3112</v>
      </c>
      <c r="Z93" s="160" t="s">
        <v>3113</v>
      </c>
      <c r="AA93" s="160" t="s">
        <v>49</v>
      </c>
      <c r="AB93" s="160"/>
    </row>
    <row r="94" spans="1:28" x14ac:dyDescent="0.2">
      <c r="A94" s="163">
        <v>2150</v>
      </c>
      <c r="B94" s="160" t="str">
        <f>VLOOKUP(A94,'BASE TRABAJO'!$A$1:$U$872,2,TRUE)</f>
        <v>Fundación COANIL</v>
      </c>
      <c r="C94" s="160">
        <f>VLOOKUP(A94,'BASE TRABAJO'!$A$1:$U$872,3,FALSE)</f>
        <v>702670004</v>
      </c>
      <c r="D94" s="160" t="str">
        <f>VLOOKUP(A94,'BASE TRABAJO'!$A$1:$U$872,4,FALSE)</f>
        <v>Fundación de Derecho Privado.</v>
      </c>
      <c r="E94" s="160" t="str">
        <f>VLOOKUP(A94,'BASE TRABAJO'!$A$1:$U$872,5,FALSE)</f>
        <v xml:space="preserve">Decreto Supremo Nº 213, de 17 de febrero de 1975, del Ministerio de Justicia. </v>
      </c>
      <c r="F94" s="160" t="str">
        <f>VLOOKUP(A94,'BASE TRABAJO'!$A$1:$U$872,6,FALSE)</f>
        <v>Certificado de Vigencia Folio Nº 500242065288, de 30 de julio de 2019, del Servicio de Registro Civil e Identificación</v>
      </c>
      <c r="G94" s="160" t="str">
        <f>VLOOKUP(A94,'BASE TRABAJO'!$A$1:$U$872,7,FALSE)</f>
        <v xml:space="preserve">Propender al desarrollo integral de los niños intelectualmente limitados hasta su incorporación a la vida del trabajo.
</v>
      </c>
      <c r="H94" s="160" t="str">
        <f>VLOOKUP(A94,'BASE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4" s="160" t="str">
        <f>VLOOKUP(A94,'BASE TRABAJO'!$A$1:$U$872,9,FALSE)</f>
        <v>Duran dos años en sus funciones. Renovación parcial anual de tres directores</v>
      </c>
      <c r="J94" s="160" t="str">
        <f>VLOOKUP(A94,'BASE TRABAJO'!$A$1:$U$872,10,FALSE)</f>
        <v>Renovación total de directorio el 28 de marzo de 2018</v>
      </c>
      <c r="K94" s="160" t="str">
        <f>VLOOKUP(A94,'BASE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4" s="160" t="str">
        <f>VLOOKUP(A94,'BASE TRABAJO'!$A$1:$U$872,12,FALSE)</f>
        <v xml:space="preserve">Julio Prado N° 1761, comuna de Ñuñoa, Región Metropolitana
</v>
      </c>
      <c r="M94" s="160" t="str">
        <f>VLOOKUP(A94,'BASE TRABAJO'!$A$1:$U$872,13,FALSE)</f>
        <v>XIII</v>
      </c>
      <c r="N94" s="160" t="str">
        <f>VLOOKUP(A94,'BASE TRABAJO'!$A$1:$U$872,14,FALSE)</f>
        <v>Ñuñoa</v>
      </c>
      <c r="O94" s="160" t="str">
        <f>VLOOKUP(A94,'BASE TRABAJO'!$A$1:$U$872,15,FALSE)</f>
        <v xml:space="preserve">4768500
</v>
      </c>
      <c r="P94" s="160" t="str">
        <f>VLOOKUP(A94,'BASE TRABAJO'!$A$1:$U$872,16,FALSE)</f>
        <v xml:space="preserve">gerenciageneral@coanil.cl
</v>
      </c>
      <c r="Q94" s="160">
        <f>VLOOKUP(A94,'BASE TRABAJO'!$A$1:$U$872,17,FALSE)</f>
        <v>0</v>
      </c>
      <c r="R94" s="160">
        <f>VLOOKUP(A94,'BASE TRABAJO'!$A$1:$U$872,18,FALSE)</f>
        <v>93401</v>
      </c>
      <c r="S94" s="160" t="str">
        <f>VLOOKUP(A94,'BASE TRABAJO'!$A$1:$U$872,19,FALSE)</f>
        <v>Se acompaña Certificado de Antecedentes Financieros de la Institución correspondiente al año 2018, aprobados USUFI</v>
      </c>
      <c r="T94" s="161">
        <f>VLOOKUP(A94,'BASE TRABAJO'!$A$1:$U$872,20,FALSE)</f>
        <v>37970</v>
      </c>
      <c r="U94" s="160">
        <v>2150</v>
      </c>
      <c r="V94" s="162">
        <v>15253078</v>
      </c>
      <c r="W94" s="162">
        <v>168856949</v>
      </c>
      <c r="X94" s="161">
        <v>44135</v>
      </c>
      <c r="Y94" s="160" t="s">
        <v>3112</v>
      </c>
      <c r="Z94" s="160" t="s">
        <v>3113</v>
      </c>
      <c r="AA94" s="160" t="s">
        <v>3160</v>
      </c>
      <c r="AB94" s="160"/>
    </row>
    <row r="95" spans="1:28" x14ac:dyDescent="0.2">
      <c r="A95" s="163">
        <v>2150</v>
      </c>
      <c r="B95" s="160" t="str">
        <f>VLOOKUP(A95,'BASE TRABAJO'!$A$1:$U$872,2,TRUE)</f>
        <v>Fundación COANIL</v>
      </c>
      <c r="C95" s="160">
        <f>VLOOKUP(A95,'BASE TRABAJO'!$A$1:$U$872,3,FALSE)</f>
        <v>702670004</v>
      </c>
      <c r="D95" s="160" t="str">
        <f>VLOOKUP(A95,'BASE TRABAJO'!$A$1:$U$872,4,FALSE)</f>
        <v>Fundación de Derecho Privado.</v>
      </c>
      <c r="E95" s="160" t="str">
        <f>VLOOKUP(A95,'BASE TRABAJO'!$A$1:$U$872,5,FALSE)</f>
        <v xml:space="preserve">Decreto Supremo Nº 213, de 17 de febrero de 1975, del Ministerio de Justicia. </v>
      </c>
      <c r="F95" s="160" t="str">
        <f>VLOOKUP(A95,'BASE TRABAJO'!$A$1:$U$872,6,FALSE)</f>
        <v>Certificado de Vigencia Folio Nº 500242065288, de 30 de julio de 2019, del Servicio de Registro Civil e Identificación</v>
      </c>
      <c r="G95" s="160" t="str">
        <f>VLOOKUP(A95,'BASE TRABAJO'!$A$1:$U$872,7,FALSE)</f>
        <v xml:space="preserve">Propender al desarrollo integral de los niños intelectualmente limitados hasta su incorporación a la vida del trabajo.
</v>
      </c>
      <c r="H95" s="160" t="str">
        <f>VLOOKUP(A95,'BASE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5" s="160" t="str">
        <f>VLOOKUP(A95,'BASE TRABAJO'!$A$1:$U$872,9,FALSE)</f>
        <v>Duran dos años en sus funciones. Renovación parcial anual de tres directores</v>
      </c>
      <c r="J95" s="160" t="str">
        <f>VLOOKUP(A95,'BASE TRABAJO'!$A$1:$U$872,10,FALSE)</f>
        <v>Renovación total de directorio el 28 de marzo de 2018</v>
      </c>
      <c r="K95" s="160" t="str">
        <f>VLOOKUP(A95,'BASE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5" s="160" t="str">
        <f>VLOOKUP(A95,'BASE TRABAJO'!$A$1:$U$872,12,FALSE)</f>
        <v xml:space="preserve">Julio Prado N° 1761, comuna de Ñuñoa, Región Metropolitana
</v>
      </c>
      <c r="M95" s="160" t="str">
        <f>VLOOKUP(A95,'BASE TRABAJO'!$A$1:$U$872,13,FALSE)</f>
        <v>XIII</v>
      </c>
      <c r="N95" s="160" t="str">
        <f>VLOOKUP(A95,'BASE TRABAJO'!$A$1:$U$872,14,FALSE)</f>
        <v>Ñuñoa</v>
      </c>
      <c r="O95" s="160" t="str">
        <f>VLOOKUP(A95,'BASE TRABAJO'!$A$1:$U$872,15,FALSE)</f>
        <v xml:space="preserve">4768500
</v>
      </c>
      <c r="P95" s="160" t="str">
        <f>VLOOKUP(A95,'BASE TRABAJO'!$A$1:$U$872,16,FALSE)</f>
        <v xml:space="preserve">gerenciageneral@coanil.cl
</v>
      </c>
      <c r="Q95" s="160">
        <f>VLOOKUP(A95,'BASE TRABAJO'!$A$1:$U$872,17,FALSE)</f>
        <v>0</v>
      </c>
      <c r="R95" s="160">
        <f>VLOOKUP(A95,'BASE TRABAJO'!$A$1:$U$872,18,FALSE)</f>
        <v>93401</v>
      </c>
      <c r="S95" s="160" t="str">
        <f>VLOOKUP(A95,'BASE TRABAJO'!$A$1:$U$872,19,FALSE)</f>
        <v>Se acompaña Certificado de Antecedentes Financieros de la Institución correspondiente al año 2018, aprobados USUFI</v>
      </c>
      <c r="T95" s="161">
        <f>VLOOKUP(A95,'BASE TRABAJO'!$A$1:$U$872,20,FALSE)</f>
        <v>37970</v>
      </c>
      <c r="U95" s="160">
        <v>2150</v>
      </c>
      <c r="V95" s="162">
        <v>16344802</v>
      </c>
      <c r="W95" s="162">
        <v>166043463</v>
      </c>
      <c r="X95" s="161">
        <v>44135</v>
      </c>
      <c r="Y95" s="160" t="s">
        <v>3112</v>
      </c>
      <c r="Z95" s="160" t="s">
        <v>3113</v>
      </c>
      <c r="AA95" s="160" t="s">
        <v>3180</v>
      </c>
      <c r="AB95" s="160"/>
    </row>
    <row r="96" spans="1:28" x14ac:dyDescent="0.2">
      <c r="A96" s="163">
        <v>2150</v>
      </c>
      <c r="B96" s="160" t="str">
        <f>VLOOKUP(A96,'BASE TRABAJO'!$A$1:$U$872,2,TRUE)</f>
        <v>Fundación COANIL</v>
      </c>
      <c r="C96" s="160">
        <f>VLOOKUP(A96,'BASE TRABAJO'!$A$1:$U$872,3,FALSE)</f>
        <v>702670004</v>
      </c>
      <c r="D96" s="160" t="str">
        <f>VLOOKUP(A96,'BASE TRABAJO'!$A$1:$U$872,4,FALSE)</f>
        <v>Fundación de Derecho Privado.</v>
      </c>
      <c r="E96" s="160" t="str">
        <f>VLOOKUP(A96,'BASE TRABAJO'!$A$1:$U$872,5,FALSE)</f>
        <v xml:space="preserve">Decreto Supremo Nº 213, de 17 de febrero de 1975, del Ministerio de Justicia. </v>
      </c>
      <c r="F96" s="160" t="str">
        <f>VLOOKUP(A96,'BASE TRABAJO'!$A$1:$U$872,6,FALSE)</f>
        <v>Certificado de Vigencia Folio Nº 500242065288, de 30 de julio de 2019, del Servicio de Registro Civil e Identificación</v>
      </c>
      <c r="G96" s="160" t="str">
        <f>VLOOKUP(A96,'BASE TRABAJO'!$A$1:$U$872,7,FALSE)</f>
        <v xml:space="preserve">Propender al desarrollo integral de los niños intelectualmente limitados hasta su incorporación a la vida del trabajo.
</v>
      </c>
      <c r="H96" s="160" t="str">
        <f>VLOOKUP(A96,'BASE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6" s="160" t="str">
        <f>VLOOKUP(A96,'BASE TRABAJO'!$A$1:$U$872,9,FALSE)</f>
        <v>Duran dos años en sus funciones. Renovación parcial anual de tres directores</v>
      </c>
      <c r="J96" s="160" t="str">
        <f>VLOOKUP(A96,'BASE TRABAJO'!$A$1:$U$872,10,FALSE)</f>
        <v>Renovación total de directorio el 28 de marzo de 2018</v>
      </c>
      <c r="K96" s="160" t="str">
        <f>VLOOKUP(A96,'BASE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6" s="160" t="str">
        <f>VLOOKUP(A96,'BASE TRABAJO'!$A$1:$U$872,12,FALSE)</f>
        <v xml:space="preserve">Julio Prado N° 1761, comuna de Ñuñoa, Región Metropolitana
</v>
      </c>
      <c r="M96" s="160" t="str">
        <f>VLOOKUP(A96,'BASE TRABAJO'!$A$1:$U$872,13,FALSE)</f>
        <v>XIII</v>
      </c>
      <c r="N96" s="160" t="str">
        <f>VLOOKUP(A96,'BASE TRABAJO'!$A$1:$U$872,14,FALSE)</f>
        <v>Ñuñoa</v>
      </c>
      <c r="O96" s="160" t="str">
        <f>VLOOKUP(A96,'BASE TRABAJO'!$A$1:$U$872,15,FALSE)</f>
        <v xml:space="preserve">4768500
</v>
      </c>
      <c r="P96" s="160" t="str">
        <f>VLOOKUP(A96,'BASE TRABAJO'!$A$1:$U$872,16,FALSE)</f>
        <v xml:space="preserve">gerenciageneral@coanil.cl
</v>
      </c>
      <c r="Q96" s="160">
        <f>VLOOKUP(A96,'BASE TRABAJO'!$A$1:$U$872,17,FALSE)</f>
        <v>0</v>
      </c>
      <c r="R96" s="160">
        <f>VLOOKUP(A96,'BASE TRABAJO'!$A$1:$U$872,18,FALSE)</f>
        <v>93401</v>
      </c>
      <c r="S96" s="160" t="str">
        <f>VLOOKUP(A96,'BASE TRABAJO'!$A$1:$U$872,19,FALSE)</f>
        <v>Se acompaña Certificado de Antecedentes Financieros de la Institución correspondiente al año 2018, aprobados USUFI</v>
      </c>
      <c r="T96" s="161">
        <f>VLOOKUP(A96,'BASE TRABAJO'!$A$1:$U$872,20,FALSE)</f>
        <v>37970</v>
      </c>
      <c r="U96" s="160">
        <v>2150</v>
      </c>
      <c r="V96" s="162">
        <v>4436937</v>
      </c>
      <c r="W96" s="162">
        <v>58525643</v>
      </c>
      <c r="X96" s="161">
        <v>44135</v>
      </c>
      <c r="Y96" s="160" t="s">
        <v>3112</v>
      </c>
      <c r="Z96" s="160" t="s">
        <v>3113</v>
      </c>
      <c r="AA96" s="160" t="s">
        <v>3132</v>
      </c>
      <c r="AB96" s="160"/>
    </row>
    <row r="97" spans="1:28" x14ac:dyDescent="0.2">
      <c r="A97" s="163">
        <v>2150</v>
      </c>
      <c r="B97" s="160" t="str">
        <f>VLOOKUP(A97,'BASE TRABAJO'!$A$1:$U$872,2,TRUE)</f>
        <v>Fundación COANIL</v>
      </c>
      <c r="C97" s="160">
        <f>VLOOKUP(A97,'BASE TRABAJO'!$A$1:$U$872,3,FALSE)</f>
        <v>702670004</v>
      </c>
      <c r="D97" s="160" t="str">
        <f>VLOOKUP(A97,'BASE TRABAJO'!$A$1:$U$872,4,FALSE)</f>
        <v>Fundación de Derecho Privado.</v>
      </c>
      <c r="E97" s="160" t="str">
        <f>VLOOKUP(A97,'BASE TRABAJO'!$A$1:$U$872,5,FALSE)</f>
        <v xml:space="preserve">Decreto Supremo Nº 213, de 17 de febrero de 1975, del Ministerio de Justicia. </v>
      </c>
      <c r="F97" s="160" t="str">
        <f>VLOOKUP(A97,'BASE TRABAJO'!$A$1:$U$872,6,FALSE)</f>
        <v>Certificado de Vigencia Folio Nº 500242065288, de 30 de julio de 2019, del Servicio de Registro Civil e Identificación</v>
      </c>
      <c r="G97" s="160" t="str">
        <f>VLOOKUP(A97,'BASE TRABAJO'!$A$1:$U$872,7,FALSE)</f>
        <v xml:space="preserve">Propender al desarrollo integral de los niños intelectualmente limitados hasta su incorporación a la vida del trabajo.
</v>
      </c>
      <c r="H97" s="160" t="str">
        <f>VLOOKUP(A97,'BASE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7" s="160" t="str">
        <f>VLOOKUP(A97,'BASE TRABAJO'!$A$1:$U$872,9,FALSE)</f>
        <v>Duran dos años en sus funciones. Renovación parcial anual de tres directores</v>
      </c>
      <c r="J97" s="160" t="str">
        <f>VLOOKUP(A97,'BASE TRABAJO'!$A$1:$U$872,10,FALSE)</f>
        <v>Renovación total de directorio el 28 de marzo de 2018</v>
      </c>
      <c r="K97" s="160" t="str">
        <f>VLOOKUP(A97,'BASE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7" s="160" t="str">
        <f>VLOOKUP(A97,'BASE TRABAJO'!$A$1:$U$872,12,FALSE)</f>
        <v xml:space="preserve">Julio Prado N° 1761, comuna de Ñuñoa, Región Metropolitana
</v>
      </c>
      <c r="M97" s="160" t="str">
        <f>VLOOKUP(A97,'BASE TRABAJO'!$A$1:$U$872,13,FALSE)</f>
        <v>XIII</v>
      </c>
      <c r="N97" s="160" t="str">
        <f>VLOOKUP(A97,'BASE TRABAJO'!$A$1:$U$872,14,FALSE)</f>
        <v>Ñuñoa</v>
      </c>
      <c r="O97" s="160" t="str">
        <f>VLOOKUP(A97,'BASE TRABAJO'!$A$1:$U$872,15,FALSE)</f>
        <v xml:space="preserve">4768500
</v>
      </c>
      <c r="P97" s="160" t="str">
        <f>VLOOKUP(A97,'BASE TRABAJO'!$A$1:$U$872,16,FALSE)</f>
        <v xml:space="preserve">gerenciageneral@coanil.cl
</v>
      </c>
      <c r="Q97" s="160">
        <f>VLOOKUP(A97,'BASE TRABAJO'!$A$1:$U$872,17,FALSE)</f>
        <v>0</v>
      </c>
      <c r="R97" s="160">
        <f>VLOOKUP(A97,'BASE TRABAJO'!$A$1:$U$872,18,FALSE)</f>
        <v>93401</v>
      </c>
      <c r="S97" s="160" t="str">
        <f>VLOOKUP(A97,'BASE TRABAJO'!$A$1:$U$872,19,FALSE)</f>
        <v>Se acompaña Certificado de Antecedentes Financieros de la Institución correspondiente al año 2018, aprobados USUFI</v>
      </c>
      <c r="T97" s="161">
        <f>VLOOKUP(A97,'BASE TRABAJO'!$A$1:$U$872,20,FALSE)</f>
        <v>37970</v>
      </c>
      <c r="U97" s="160">
        <v>2150</v>
      </c>
      <c r="V97" s="162">
        <v>8394626</v>
      </c>
      <c r="W97" s="162">
        <v>59074377</v>
      </c>
      <c r="X97" s="161">
        <v>44135</v>
      </c>
      <c r="Y97" s="160" t="s">
        <v>3112</v>
      </c>
      <c r="Z97" s="160" t="s">
        <v>3113</v>
      </c>
      <c r="AA97" s="160" t="s">
        <v>82</v>
      </c>
      <c r="AB97" s="160"/>
    </row>
    <row r="98" spans="1:28" x14ac:dyDescent="0.2">
      <c r="A98" s="163">
        <v>2150</v>
      </c>
      <c r="B98" s="160" t="str">
        <f>VLOOKUP(A98,'BASE TRABAJO'!$A$1:$U$872,2,TRUE)</f>
        <v>Fundación COANIL</v>
      </c>
      <c r="C98" s="160">
        <f>VLOOKUP(A98,'BASE TRABAJO'!$A$1:$U$872,3,FALSE)</f>
        <v>702670004</v>
      </c>
      <c r="D98" s="160" t="str">
        <f>VLOOKUP(A98,'BASE TRABAJO'!$A$1:$U$872,4,FALSE)</f>
        <v>Fundación de Derecho Privado.</v>
      </c>
      <c r="E98" s="160" t="str">
        <f>VLOOKUP(A98,'BASE TRABAJO'!$A$1:$U$872,5,FALSE)</f>
        <v xml:space="preserve">Decreto Supremo Nº 213, de 17 de febrero de 1975, del Ministerio de Justicia. </v>
      </c>
      <c r="F98" s="160" t="str">
        <f>VLOOKUP(A98,'BASE TRABAJO'!$A$1:$U$872,6,FALSE)</f>
        <v>Certificado de Vigencia Folio Nº 500242065288, de 30 de julio de 2019, del Servicio de Registro Civil e Identificación</v>
      </c>
      <c r="G98" s="160" t="str">
        <f>VLOOKUP(A98,'BASE TRABAJO'!$A$1:$U$872,7,FALSE)</f>
        <v xml:space="preserve">Propender al desarrollo integral de los niños intelectualmente limitados hasta su incorporación a la vida del trabajo.
</v>
      </c>
      <c r="H98" s="160" t="str">
        <f>VLOOKUP(A98,'BASE TRABAJO'!$A$1:$U$872,8,FALSE)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8" s="160" t="str">
        <f>VLOOKUP(A98,'BASE TRABAJO'!$A$1:$U$872,9,FALSE)</f>
        <v>Duran dos años en sus funciones. Renovación parcial anual de tres directores</v>
      </c>
      <c r="J98" s="160" t="str">
        <f>VLOOKUP(A98,'BASE TRABAJO'!$A$1:$U$872,10,FALSE)</f>
        <v>Renovación total de directorio el 28 de marzo de 2018</v>
      </c>
      <c r="K98" s="160" t="str">
        <f>VLOOKUP(A98,'BASE TRABAJO'!$A$1:$U$872,11,FALSE)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8" s="160" t="str">
        <f>VLOOKUP(A98,'BASE TRABAJO'!$A$1:$U$872,12,FALSE)</f>
        <v xml:space="preserve">Julio Prado N° 1761, comuna de Ñuñoa, Región Metropolitana
</v>
      </c>
      <c r="M98" s="160" t="str">
        <f>VLOOKUP(A98,'BASE TRABAJO'!$A$1:$U$872,13,FALSE)</f>
        <v>XIII</v>
      </c>
      <c r="N98" s="160" t="str">
        <f>VLOOKUP(A98,'BASE TRABAJO'!$A$1:$U$872,14,FALSE)</f>
        <v>Ñuñoa</v>
      </c>
      <c r="O98" s="160" t="str">
        <f>VLOOKUP(A98,'BASE TRABAJO'!$A$1:$U$872,15,FALSE)</f>
        <v xml:space="preserve">4768500
</v>
      </c>
      <c r="P98" s="160" t="str">
        <f>VLOOKUP(A98,'BASE TRABAJO'!$A$1:$U$872,16,FALSE)</f>
        <v xml:space="preserve">gerenciageneral@coanil.cl
</v>
      </c>
      <c r="Q98" s="160">
        <f>VLOOKUP(A98,'BASE TRABAJO'!$A$1:$U$872,17,FALSE)</f>
        <v>0</v>
      </c>
      <c r="R98" s="160">
        <f>VLOOKUP(A98,'BASE TRABAJO'!$A$1:$U$872,18,FALSE)</f>
        <v>93401</v>
      </c>
      <c r="S98" s="160" t="str">
        <f>VLOOKUP(A98,'BASE TRABAJO'!$A$1:$U$872,19,FALSE)</f>
        <v>Se acompaña Certificado de Antecedentes Financieros de la Institución correspondiente al año 2018, aprobados USUFI</v>
      </c>
      <c r="T98" s="161">
        <f>VLOOKUP(A98,'BASE TRABAJO'!$A$1:$U$872,20,FALSE)</f>
        <v>37970</v>
      </c>
      <c r="U98" s="160">
        <v>2150</v>
      </c>
      <c r="V98" s="162">
        <v>6359610</v>
      </c>
      <c r="W98" s="162">
        <v>62784998</v>
      </c>
      <c r="X98" s="161">
        <v>44135</v>
      </c>
      <c r="Y98" s="160" t="s">
        <v>3112</v>
      </c>
      <c r="Z98" s="160" t="s">
        <v>3113</v>
      </c>
      <c r="AA98" s="160" t="s">
        <v>3122</v>
      </c>
      <c r="AB98" s="160"/>
    </row>
    <row r="99" spans="1:28" x14ac:dyDescent="0.2">
      <c r="A99" s="163">
        <v>2260</v>
      </c>
      <c r="B99" s="160" t="str">
        <f>VLOOKUP(A99,'BASE TRABAJO'!$A$1:$U$872,2,TRUE)</f>
        <v xml:space="preserve">
Corporación Educacional y Asistencial Hellen Keller
</v>
      </c>
      <c r="C99" s="160">
        <f>VLOOKUP(A99,'BASE TRABAJO'!$A$1:$U$872,3,FALSE)</f>
        <v>711620001</v>
      </c>
      <c r="D99" s="160" t="str">
        <f>VLOOKUP(A99,'BASE TRABAJO'!$A$1:$U$872,4,FALSE)</f>
        <v>Corporación de Derecho Privado.</v>
      </c>
      <c r="E99" s="160" t="str">
        <f>VLOOKUP(A99,'BASE TRABAJO'!$A$1:$U$872,5,FALSE)</f>
        <v>Otorgado por Decreto Supremo Nº 500, de 18 de mayo de 2003, del Ministerio de Justicia.</v>
      </c>
      <c r="F99" s="160" t="str">
        <f>VLOOKUP(A99,'BASE TRABAJO'!$A$1:$U$872,6,FALSE)</f>
        <v xml:space="preserve">Certificado de vigencia de persona jurídica sin fines de lucro, folio Nº 500340076446, de fecha 11 de agosto de 2020, del Servicio de Registro Civil e Identificación.
</v>
      </c>
      <c r="G99" s="160" t="str">
        <f>VLOOKUP(A99,'BASE TRABAJO'!$A$1:$U$872,7,FALSE)</f>
        <v>Su objeto será brindar una atención asistencial al menor sordo en situación irregular; y desarrollar iniciativas para impartir educación diferencial.</v>
      </c>
      <c r="H99" s="160" t="str">
        <f>VLOOKUP(A99,'BASE TRABAJO'!$A$1:$U$872,8,FALSE)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160" t="str">
        <f>VLOOKUP(A99,'BASE TRABAJO'!$A$1:$U$872,9,FALSE)</f>
        <v xml:space="preserve">3 años. </v>
      </c>
      <c r="J99" s="160" t="str">
        <f>VLOOKUP(A99,'BASE TRABAJO'!$A$1:$U$872,10,FALSE)</f>
        <v>14 de enero de 2019 al 14 de enero de 2022.</v>
      </c>
      <c r="K99" s="160" t="str">
        <f>VLOOKUP(A99,'BASE TRABAJO'!$A$1:$U$872,11,FALSE)</f>
        <v xml:space="preserve">Alicia Cristina Véliz Ilabaca 
</v>
      </c>
      <c r="L99" s="160" t="str">
        <f>VLOOKUP(A99,'BASE TRABAJO'!$A$1:$U$872,12,FALSE)</f>
        <v xml:space="preserve">Willy Brandt N° 107, comuna La Florida, Región Metropolitana,
</v>
      </c>
      <c r="M99" s="160" t="str">
        <f>VLOOKUP(A99,'BASE TRABAJO'!$A$1:$U$872,13,FALSE)</f>
        <v>XIII</v>
      </c>
      <c r="N99" s="160" t="str">
        <f>VLOOKUP(A99,'BASE TRABAJO'!$A$1:$U$872,14,FALSE)</f>
        <v>La Florida</v>
      </c>
      <c r="O99" s="160">
        <f>VLOOKUP(A99,'BASE TRABAJO'!$A$1:$U$872,15,FALSE)</f>
        <v>225589874</v>
      </c>
      <c r="P99" s="160" t="str">
        <f>VLOOKUP(A99,'BASE TRABAJO'!$A$1:$U$872,16,FALSE)</f>
        <v xml:space="preserve">centralhellenkeller@gmail.com </v>
      </c>
      <c r="Q99" s="160">
        <f>VLOOKUP(A99,'BASE TRABAJO'!$A$1:$U$872,17,FALSE)</f>
        <v>0</v>
      </c>
      <c r="R99" s="160">
        <f>VLOOKUP(A99,'BASE TRABAJO'!$A$1:$U$872,18,FALSE)</f>
        <v>93401</v>
      </c>
      <c r="S99" s="160" t="str">
        <f>VLOOKUP(A99,'BASE TRABAJO'!$A$1:$U$872,19,FALSE)</f>
        <v>Se acompaña balance general del año 2019 y certificado financiero año 2019, firmado ante notario público, aprobado por el Sub Departamento de Supervisión Financiera Nacional</v>
      </c>
      <c r="T99" s="161">
        <f>VLOOKUP(A99,'BASE TRABAJO'!$A$1:$U$872,20,FALSE)</f>
        <v>37970</v>
      </c>
      <c r="U99" s="160">
        <v>2260</v>
      </c>
      <c r="V99" s="162">
        <v>5326668</v>
      </c>
      <c r="W99" s="162">
        <v>67807044</v>
      </c>
      <c r="X99" s="161">
        <v>44135</v>
      </c>
      <c r="Y99" s="160" t="s">
        <v>3112</v>
      </c>
      <c r="Z99" s="160" t="s">
        <v>3113</v>
      </c>
      <c r="AA99" s="160" t="s">
        <v>3174</v>
      </c>
      <c r="AB99" s="160"/>
    </row>
    <row r="100" spans="1:28" x14ac:dyDescent="0.2">
      <c r="A100" s="163">
        <v>2260</v>
      </c>
      <c r="B100" s="160" t="str">
        <f>VLOOKUP(A100,'BASE TRABAJO'!$A$1:$U$872,2,TRUE)</f>
        <v xml:space="preserve">
Corporación Educacional y Asistencial Hellen Keller
</v>
      </c>
      <c r="C100" s="160">
        <f>VLOOKUP(A100,'BASE TRABAJO'!$A$1:$U$872,3,FALSE)</f>
        <v>711620001</v>
      </c>
      <c r="D100" s="160" t="str">
        <f>VLOOKUP(A100,'BASE TRABAJO'!$A$1:$U$872,4,FALSE)</f>
        <v>Corporación de Derecho Privado.</v>
      </c>
      <c r="E100" s="160" t="str">
        <f>VLOOKUP(A100,'BASE TRABAJO'!$A$1:$U$872,5,FALSE)</f>
        <v>Otorgado por Decreto Supremo Nº 500, de 18 de mayo de 2003, del Ministerio de Justicia.</v>
      </c>
      <c r="F100" s="160" t="str">
        <f>VLOOKUP(A100,'BASE TRABAJO'!$A$1:$U$872,6,FALSE)</f>
        <v xml:space="preserve">Certificado de vigencia de persona jurídica sin fines de lucro, folio Nº 500340076446, de fecha 11 de agosto de 2020, del Servicio de Registro Civil e Identificación.
</v>
      </c>
      <c r="G100" s="160" t="str">
        <f>VLOOKUP(A100,'BASE TRABAJO'!$A$1:$U$872,7,FALSE)</f>
        <v>Su objeto será brindar una atención asistencial al menor sordo en situación irregular; y desarrollar iniciativas para impartir educación diferencial.</v>
      </c>
      <c r="H100" s="160" t="str">
        <f>VLOOKUP(A100,'BASE TRABAJO'!$A$1:$U$872,8,FALSE)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160" t="str">
        <f>VLOOKUP(A100,'BASE TRABAJO'!$A$1:$U$872,9,FALSE)</f>
        <v xml:space="preserve">3 años. </v>
      </c>
      <c r="J100" s="160" t="str">
        <f>VLOOKUP(A100,'BASE TRABAJO'!$A$1:$U$872,10,FALSE)</f>
        <v>14 de enero de 2019 al 14 de enero de 2022.</v>
      </c>
      <c r="K100" s="160" t="str">
        <f>VLOOKUP(A100,'BASE TRABAJO'!$A$1:$U$872,11,FALSE)</f>
        <v xml:space="preserve">Alicia Cristina Véliz Ilabaca 
</v>
      </c>
      <c r="L100" s="160" t="str">
        <f>VLOOKUP(A100,'BASE TRABAJO'!$A$1:$U$872,12,FALSE)</f>
        <v xml:space="preserve">Willy Brandt N° 107, comuna La Florida, Región Metropolitana,
</v>
      </c>
      <c r="M100" s="160" t="str">
        <f>VLOOKUP(A100,'BASE TRABAJO'!$A$1:$U$872,13,FALSE)</f>
        <v>XIII</v>
      </c>
      <c r="N100" s="160" t="str">
        <f>VLOOKUP(A100,'BASE TRABAJO'!$A$1:$U$872,14,FALSE)</f>
        <v>La Florida</v>
      </c>
      <c r="O100" s="160">
        <f>VLOOKUP(A100,'BASE TRABAJO'!$A$1:$U$872,15,FALSE)</f>
        <v>225589874</v>
      </c>
      <c r="P100" s="160" t="str">
        <f>VLOOKUP(A100,'BASE TRABAJO'!$A$1:$U$872,16,FALSE)</f>
        <v xml:space="preserve">centralhellenkeller@gmail.com </v>
      </c>
      <c r="Q100" s="160">
        <f>VLOOKUP(A100,'BASE TRABAJO'!$A$1:$U$872,17,FALSE)</f>
        <v>0</v>
      </c>
      <c r="R100" s="160">
        <f>VLOOKUP(A100,'BASE TRABAJO'!$A$1:$U$872,18,FALSE)</f>
        <v>93401</v>
      </c>
      <c r="S100" s="160" t="str">
        <f>VLOOKUP(A100,'BASE TRABAJO'!$A$1:$U$872,19,FALSE)</f>
        <v>Se acompaña balance general del año 2019 y certificado financiero año 2019, firmado ante notario público, aprobado por el Sub Departamento de Supervisión Financiera Nacional</v>
      </c>
      <c r="T100" s="161">
        <f>VLOOKUP(A100,'BASE TRABAJO'!$A$1:$U$872,20,FALSE)</f>
        <v>37970</v>
      </c>
      <c r="U100" s="160">
        <v>2260</v>
      </c>
      <c r="V100" s="162">
        <v>56120850</v>
      </c>
      <c r="W100" s="162">
        <v>561208500</v>
      </c>
      <c r="X100" s="161">
        <v>44135</v>
      </c>
      <c r="Y100" s="160" t="s">
        <v>3112</v>
      </c>
      <c r="Z100" s="160" t="s">
        <v>3113</v>
      </c>
      <c r="AA100" s="160" t="s">
        <v>3181</v>
      </c>
      <c r="AB100" s="160"/>
    </row>
    <row r="101" spans="1:28" x14ac:dyDescent="0.2">
      <c r="A101" s="163">
        <v>2260</v>
      </c>
      <c r="B101" s="160" t="str">
        <f>VLOOKUP(A101,'BASE TRABAJO'!$A$1:$U$872,2,TRUE)</f>
        <v xml:space="preserve">
Corporación Educacional y Asistencial Hellen Keller
</v>
      </c>
      <c r="C101" s="160">
        <f>VLOOKUP(A101,'BASE TRABAJO'!$A$1:$U$872,3,FALSE)</f>
        <v>711620001</v>
      </c>
      <c r="D101" s="160" t="str">
        <f>VLOOKUP(A101,'BASE TRABAJO'!$A$1:$U$872,4,FALSE)</f>
        <v>Corporación de Derecho Privado.</v>
      </c>
      <c r="E101" s="160" t="str">
        <f>VLOOKUP(A101,'BASE TRABAJO'!$A$1:$U$872,5,FALSE)</f>
        <v>Otorgado por Decreto Supremo Nº 500, de 18 de mayo de 2003, del Ministerio de Justicia.</v>
      </c>
      <c r="F101" s="160" t="str">
        <f>VLOOKUP(A101,'BASE TRABAJO'!$A$1:$U$872,6,FALSE)</f>
        <v xml:space="preserve">Certificado de vigencia de persona jurídica sin fines de lucro, folio Nº 500340076446, de fecha 11 de agosto de 2020, del Servicio de Registro Civil e Identificación.
</v>
      </c>
      <c r="G101" s="160" t="str">
        <f>VLOOKUP(A101,'BASE TRABAJO'!$A$1:$U$872,7,FALSE)</f>
        <v>Su objeto será brindar una atención asistencial al menor sordo en situación irregular; y desarrollar iniciativas para impartir educación diferencial.</v>
      </c>
      <c r="H101" s="160" t="str">
        <f>VLOOKUP(A101,'BASE TRABAJO'!$A$1:$U$872,8,FALSE)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1" s="160" t="str">
        <f>VLOOKUP(A101,'BASE TRABAJO'!$A$1:$U$872,9,FALSE)</f>
        <v xml:space="preserve">3 años. </v>
      </c>
      <c r="J101" s="160" t="str">
        <f>VLOOKUP(A101,'BASE TRABAJO'!$A$1:$U$872,10,FALSE)</f>
        <v>14 de enero de 2019 al 14 de enero de 2022.</v>
      </c>
      <c r="K101" s="160" t="str">
        <f>VLOOKUP(A101,'BASE TRABAJO'!$A$1:$U$872,11,FALSE)</f>
        <v xml:space="preserve">Alicia Cristina Véliz Ilabaca 
</v>
      </c>
      <c r="L101" s="160" t="str">
        <f>VLOOKUP(A101,'BASE TRABAJO'!$A$1:$U$872,12,FALSE)</f>
        <v xml:space="preserve">Willy Brandt N° 107, comuna La Florida, Región Metropolitana,
</v>
      </c>
      <c r="M101" s="160" t="str">
        <f>VLOOKUP(A101,'BASE TRABAJO'!$A$1:$U$872,13,FALSE)</f>
        <v>XIII</v>
      </c>
      <c r="N101" s="160" t="str">
        <f>VLOOKUP(A101,'BASE TRABAJO'!$A$1:$U$872,14,FALSE)</f>
        <v>La Florida</v>
      </c>
      <c r="O101" s="160">
        <f>VLOOKUP(A101,'BASE TRABAJO'!$A$1:$U$872,15,FALSE)</f>
        <v>225589874</v>
      </c>
      <c r="P101" s="160" t="str">
        <f>VLOOKUP(A101,'BASE TRABAJO'!$A$1:$U$872,16,FALSE)</f>
        <v xml:space="preserve">centralhellenkeller@gmail.com </v>
      </c>
      <c r="Q101" s="160">
        <f>VLOOKUP(A101,'BASE TRABAJO'!$A$1:$U$872,17,FALSE)</f>
        <v>0</v>
      </c>
      <c r="R101" s="160">
        <f>VLOOKUP(A101,'BASE TRABAJO'!$A$1:$U$872,18,FALSE)</f>
        <v>93401</v>
      </c>
      <c r="S101" s="160" t="str">
        <f>VLOOKUP(A101,'BASE TRABAJO'!$A$1:$U$872,19,FALSE)</f>
        <v>Se acompaña balance general del año 2019 y certificado financiero año 2019, firmado ante notario público, aprobado por el Sub Departamento de Supervisión Financiera Nacional</v>
      </c>
      <c r="T101" s="161">
        <f>VLOOKUP(A101,'BASE TRABAJO'!$A$1:$U$872,20,FALSE)</f>
        <v>37970</v>
      </c>
      <c r="U101" s="160">
        <v>2260</v>
      </c>
      <c r="V101" s="162">
        <v>9652284</v>
      </c>
      <c r="W101" s="162">
        <v>95900112</v>
      </c>
      <c r="X101" s="161">
        <v>44135</v>
      </c>
      <c r="Y101" s="160" t="s">
        <v>3112</v>
      </c>
      <c r="Z101" s="160" t="s">
        <v>3113</v>
      </c>
      <c r="AA101" s="160" t="s">
        <v>3182</v>
      </c>
      <c r="AB101" s="160"/>
    </row>
    <row r="102" spans="1:28" x14ac:dyDescent="0.2">
      <c r="A102" s="163">
        <v>2260</v>
      </c>
      <c r="B102" s="160" t="str">
        <f>VLOOKUP(A102,'BASE TRABAJO'!$A$1:$U$872,2,TRUE)</f>
        <v xml:space="preserve">
Corporación Educacional y Asistencial Hellen Keller
</v>
      </c>
      <c r="C102" s="160">
        <f>VLOOKUP(A102,'BASE TRABAJO'!$A$1:$U$872,3,FALSE)</f>
        <v>711620001</v>
      </c>
      <c r="D102" s="160" t="str">
        <f>VLOOKUP(A102,'BASE TRABAJO'!$A$1:$U$872,4,FALSE)</f>
        <v>Corporación de Derecho Privado.</v>
      </c>
      <c r="E102" s="160" t="str">
        <f>VLOOKUP(A102,'BASE TRABAJO'!$A$1:$U$872,5,FALSE)</f>
        <v>Otorgado por Decreto Supremo Nº 500, de 18 de mayo de 2003, del Ministerio de Justicia.</v>
      </c>
      <c r="F102" s="160" t="str">
        <f>VLOOKUP(A102,'BASE TRABAJO'!$A$1:$U$872,6,FALSE)</f>
        <v xml:space="preserve">Certificado de vigencia de persona jurídica sin fines de lucro, folio Nº 500340076446, de fecha 11 de agosto de 2020, del Servicio de Registro Civil e Identificación.
</v>
      </c>
      <c r="G102" s="160" t="str">
        <f>VLOOKUP(A102,'BASE TRABAJO'!$A$1:$U$872,7,FALSE)</f>
        <v>Su objeto será brindar una atención asistencial al menor sordo en situación irregular; y desarrollar iniciativas para impartir educación diferencial.</v>
      </c>
      <c r="H102" s="160" t="str">
        <f>VLOOKUP(A102,'BASE TRABAJO'!$A$1:$U$872,8,FALSE)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2" s="160" t="str">
        <f>VLOOKUP(A102,'BASE TRABAJO'!$A$1:$U$872,9,FALSE)</f>
        <v xml:space="preserve">3 años. </v>
      </c>
      <c r="J102" s="160" t="str">
        <f>VLOOKUP(A102,'BASE TRABAJO'!$A$1:$U$872,10,FALSE)</f>
        <v>14 de enero de 2019 al 14 de enero de 2022.</v>
      </c>
      <c r="K102" s="160" t="str">
        <f>VLOOKUP(A102,'BASE TRABAJO'!$A$1:$U$872,11,FALSE)</f>
        <v xml:space="preserve">Alicia Cristina Véliz Ilabaca 
</v>
      </c>
      <c r="L102" s="160" t="str">
        <f>VLOOKUP(A102,'BASE TRABAJO'!$A$1:$U$872,12,FALSE)</f>
        <v xml:space="preserve">Willy Brandt N° 107, comuna La Florida, Región Metropolitana,
</v>
      </c>
      <c r="M102" s="160" t="str">
        <f>VLOOKUP(A102,'BASE TRABAJO'!$A$1:$U$872,13,FALSE)</f>
        <v>XIII</v>
      </c>
      <c r="N102" s="160" t="str">
        <f>VLOOKUP(A102,'BASE TRABAJO'!$A$1:$U$872,14,FALSE)</f>
        <v>La Florida</v>
      </c>
      <c r="O102" s="160">
        <f>VLOOKUP(A102,'BASE TRABAJO'!$A$1:$U$872,15,FALSE)</f>
        <v>225589874</v>
      </c>
      <c r="P102" s="160" t="str">
        <f>VLOOKUP(A102,'BASE TRABAJO'!$A$1:$U$872,16,FALSE)</f>
        <v xml:space="preserve">centralhellenkeller@gmail.com </v>
      </c>
      <c r="Q102" s="160">
        <f>VLOOKUP(A102,'BASE TRABAJO'!$A$1:$U$872,17,FALSE)</f>
        <v>0</v>
      </c>
      <c r="R102" s="160">
        <f>VLOOKUP(A102,'BASE TRABAJO'!$A$1:$U$872,18,FALSE)</f>
        <v>93401</v>
      </c>
      <c r="S102" s="160" t="str">
        <f>VLOOKUP(A102,'BASE TRABAJO'!$A$1:$U$872,19,FALSE)</f>
        <v>Se acompaña balance general del año 2019 y certificado financiero año 2019, firmado ante notario público, aprobado por el Sub Departamento de Supervisión Financiera Nacional</v>
      </c>
      <c r="T102" s="161">
        <f>VLOOKUP(A102,'BASE TRABAJO'!$A$1:$U$872,20,FALSE)</f>
        <v>37970</v>
      </c>
      <c r="U102" s="160">
        <v>2260</v>
      </c>
      <c r="V102" s="162">
        <v>7784100</v>
      </c>
      <c r="W102" s="162">
        <v>77841000</v>
      </c>
      <c r="X102" s="161">
        <v>44135</v>
      </c>
      <c r="Y102" s="160" t="s">
        <v>3112</v>
      </c>
      <c r="Z102" s="160" t="s">
        <v>3113</v>
      </c>
      <c r="AA102" s="160" t="s">
        <v>3183</v>
      </c>
      <c r="AB102" s="160"/>
    </row>
    <row r="103" spans="1:28" x14ac:dyDescent="0.2">
      <c r="A103" s="163">
        <v>2260</v>
      </c>
      <c r="B103" s="160" t="str">
        <f>VLOOKUP(A103,'BASE TRABAJO'!$A$1:$U$872,2,TRUE)</f>
        <v xml:space="preserve">
Corporación Educacional y Asistencial Hellen Keller
</v>
      </c>
      <c r="C103" s="160">
        <f>VLOOKUP(A103,'BASE TRABAJO'!$A$1:$U$872,3,FALSE)</f>
        <v>711620001</v>
      </c>
      <c r="D103" s="160" t="str">
        <f>VLOOKUP(A103,'BASE TRABAJO'!$A$1:$U$872,4,FALSE)</f>
        <v>Corporación de Derecho Privado.</v>
      </c>
      <c r="E103" s="160" t="str">
        <f>VLOOKUP(A103,'BASE TRABAJO'!$A$1:$U$872,5,FALSE)</f>
        <v>Otorgado por Decreto Supremo Nº 500, de 18 de mayo de 2003, del Ministerio de Justicia.</v>
      </c>
      <c r="F103" s="160" t="str">
        <f>VLOOKUP(A103,'BASE TRABAJO'!$A$1:$U$872,6,FALSE)</f>
        <v xml:space="preserve">Certificado de vigencia de persona jurídica sin fines de lucro, folio Nº 500340076446, de fecha 11 de agosto de 2020, del Servicio de Registro Civil e Identificación.
</v>
      </c>
      <c r="G103" s="160" t="str">
        <f>VLOOKUP(A103,'BASE TRABAJO'!$A$1:$U$872,7,FALSE)</f>
        <v>Su objeto será brindar una atención asistencial al menor sordo en situación irregular; y desarrollar iniciativas para impartir educación diferencial.</v>
      </c>
      <c r="H103" s="160" t="str">
        <f>VLOOKUP(A103,'BASE TRABAJO'!$A$1:$U$872,8,FALSE)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3" s="160" t="str">
        <f>VLOOKUP(A103,'BASE TRABAJO'!$A$1:$U$872,9,FALSE)</f>
        <v xml:space="preserve">3 años. </v>
      </c>
      <c r="J103" s="160" t="str">
        <f>VLOOKUP(A103,'BASE TRABAJO'!$A$1:$U$872,10,FALSE)</f>
        <v>14 de enero de 2019 al 14 de enero de 2022.</v>
      </c>
      <c r="K103" s="160" t="str">
        <f>VLOOKUP(A103,'BASE TRABAJO'!$A$1:$U$872,11,FALSE)</f>
        <v xml:space="preserve">Alicia Cristina Véliz Ilabaca 
</v>
      </c>
      <c r="L103" s="160" t="str">
        <f>VLOOKUP(A103,'BASE TRABAJO'!$A$1:$U$872,12,FALSE)</f>
        <v xml:space="preserve">Willy Brandt N° 107, comuna La Florida, Región Metropolitana,
</v>
      </c>
      <c r="M103" s="160" t="str">
        <f>VLOOKUP(A103,'BASE TRABAJO'!$A$1:$U$872,13,FALSE)</f>
        <v>XIII</v>
      </c>
      <c r="N103" s="160" t="str">
        <f>VLOOKUP(A103,'BASE TRABAJO'!$A$1:$U$872,14,FALSE)</f>
        <v>La Florida</v>
      </c>
      <c r="O103" s="160">
        <f>VLOOKUP(A103,'BASE TRABAJO'!$A$1:$U$872,15,FALSE)</f>
        <v>225589874</v>
      </c>
      <c r="P103" s="160" t="str">
        <f>VLOOKUP(A103,'BASE TRABAJO'!$A$1:$U$872,16,FALSE)</f>
        <v xml:space="preserve">centralhellenkeller@gmail.com </v>
      </c>
      <c r="Q103" s="160">
        <f>VLOOKUP(A103,'BASE TRABAJO'!$A$1:$U$872,17,FALSE)</f>
        <v>0</v>
      </c>
      <c r="R103" s="160">
        <f>VLOOKUP(A103,'BASE TRABAJO'!$A$1:$U$872,18,FALSE)</f>
        <v>93401</v>
      </c>
      <c r="S103" s="160" t="str">
        <f>VLOOKUP(A103,'BASE TRABAJO'!$A$1:$U$872,19,FALSE)</f>
        <v>Se acompaña balance general del año 2019 y certificado financiero año 2019, firmado ante notario público, aprobado por el Sub Departamento de Supervisión Financiera Nacional</v>
      </c>
      <c r="T103" s="161">
        <f>VLOOKUP(A103,'BASE TRABAJO'!$A$1:$U$872,20,FALSE)</f>
        <v>37970</v>
      </c>
      <c r="U103" s="160">
        <v>2260</v>
      </c>
      <c r="V103" s="162">
        <v>7198200</v>
      </c>
      <c r="W103" s="162">
        <v>189600588</v>
      </c>
      <c r="X103" s="161">
        <v>44135</v>
      </c>
      <c r="Y103" s="160" t="s">
        <v>3112</v>
      </c>
      <c r="Z103" s="160" t="s">
        <v>3113</v>
      </c>
      <c r="AA103" s="160" t="s">
        <v>3169</v>
      </c>
      <c r="AB103" s="160"/>
    </row>
    <row r="104" spans="1:28" x14ac:dyDescent="0.2">
      <c r="A104" s="163">
        <v>2330</v>
      </c>
      <c r="B104" s="160" t="str">
        <f>VLOOKUP(A104,'BASE TRABAJO'!$A$1:$U$872,2,TRUE)</f>
        <v>Corporación Gabriela Mistral.</v>
      </c>
      <c r="C104" s="160">
        <f>VLOOKUP(A104,'BASE TRABAJO'!$A$1:$U$872,3,FALSE)</f>
        <v>713523003</v>
      </c>
      <c r="D104" s="160" t="str">
        <f>VLOOKUP(A104,'BASE TRABAJO'!$A$1:$U$872,4,FALSE)</f>
        <v>Corporación de Derecho Privado.</v>
      </c>
      <c r="E104" s="160" t="str">
        <f>VLOOKUP(A104,'BASE TRABAJO'!$A$1:$U$872,5,FALSE)</f>
        <v xml:space="preserve">Otorgada por Decreto Supremo Nº 1027, de fecha 07 de noviembre de 1986, del Ministerio de Justicia, publicado en el Diario Oficial el día 22 de noviembre de 1986. </v>
      </c>
      <c r="F104" s="160" t="str">
        <f>VLOOKUP(A104,'BASE TRABAJO'!$A$1:$U$872,6,FALSE)</f>
        <v xml:space="preserve">Certificado de Vigencia Folio Nº 500334237413, de 28 de julio de 2020, otorgado por el Servicio de Registro Civil e Identificación.
</v>
      </c>
      <c r="G104" s="160" t="str">
        <f>VLOOKUP(A104,'BASE TRABAJO'!$A$1:$U$872,7,FALSE)</f>
        <v>El desarrollo de actividades de prevención y tratamiento, que sirvan para mejorar la atención a los menores en situación irregular en la Cuarta Región.</v>
      </c>
      <c r="H104" s="160" t="str">
        <f>VLOOKUP(A104,'BASE TRABAJO'!$A$1:$U$872,8,FALSE)</f>
        <v>Presidente: Francisco León Henríquez Adaros
Vicepresidente: Marcelo Hidalgo Molina
Secretario: Carlos Manuel Calvo Muñoz
Tesorero : Jorge Brusher Mac- Farlane 
Directores:
María Lucrecia Rivera Muñoz
René Corbeaux Cruz</v>
      </c>
      <c r="I104" s="160" t="str">
        <f>VLOOKUP(A104,'BASE TRABAJO'!$A$1:$U$872,9,FALSE)</f>
        <v>Durarán 03 años en sus cargos.</v>
      </c>
      <c r="J104" s="160" t="str">
        <f>VLOOKUP(A104,'BASE TRABAJO'!$A$1:$U$872,10,FALSE)</f>
        <v>De 20 de Mayo de 2020 al 20  de Mayo de 2023.</v>
      </c>
      <c r="K104" s="160" t="str">
        <f>VLOOKUP(A104,'BASE TRABAJO'!$A$1:$U$872,11,FALSE)</f>
        <v xml:space="preserve">Presidente: Francisco León Henríquez Adaros, 
Directora Ejecutiva: María Cristina Meléndez Jiménez,
</v>
      </c>
      <c r="L104" s="160" t="str">
        <f>VLOOKUP(A104,'BASE TRABAJO'!$A$1:$U$872,12,FALSE)</f>
        <v xml:space="preserve">La Pampilla S/N, Casilla 98, Coquimbo.
</v>
      </c>
      <c r="M104" s="160" t="str">
        <f>VLOOKUP(A104,'BASE TRABAJO'!$A$1:$U$872,13,FALSE)</f>
        <v>IV</v>
      </c>
      <c r="N104" s="160" t="str">
        <f>VLOOKUP(A104,'BASE TRABAJO'!$A$1:$U$872,14,FALSE)</f>
        <v>Coquimbo</v>
      </c>
      <c r="O104" s="160" t="str">
        <f>VLOOKUP(A104,'BASE TRABAJO'!$A$1:$U$872,15,FALSE)</f>
        <v>(51) 2321039</v>
      </c>
      <c r="P104" s="160" t="str">
        <f>VLOOKUP(A104,'BASE TRABAJO'!$A$1:$U$872,16,FALSE)</f>
        <v xml:space="preserve">cgmistral07@yahoo.es              ugesco@gmail.com
</v>
      </c>
      <c r="Q104" s="160" t="str">
        <f>VLOOKUP(A104,'BASE TRABAJO'!$A$1:$U$872,17,FALSE)</f>
        <v>Casilla 98</v>
      </c>
      <c r="R104" s="160" t="str">
        <f>VLOOKUP(A104,'BASE TRABAJO'!$A$1:$U$872,18,FALSE)</f>
        <v>93401: Institución de Asistencia Social</v>
      </c>
      <c r="S104" s="160" t="str">
        <f>VLOOKUP(A104,'BASE TRABAJO'!$A$1:$U$872,19,FALSE)</f>
        <v xml:space="preserve">Se acompaña certificado financiero correspondiente al año 2019 aprobado por el  Sub Departamento de Supervisión Financiera Nacional. </v>
      </c>
      <c r="T104" s="161">
        <f>VLOOKUP(A104,'BASE TRABAJO'!$A$1:$U$872,20,FALSE)</f>
        <v>37970</v>
      </c>
      <c r="U104" s="160">
        <v>2330</v>
      </c>
      <c r="V104" s="162">
        <v>687010</v>
      </c>
      <c r="W104" s="162">
        <v>57234179</v>
      </c>
      <c r="X104" s="161">
        <v>44135</v>
      </c>
      <c r="Y104" s="160" t="s">
        <v>3112</v>
      </c>
      <c r="Z104" s="160" t="s">
        <v>3113</v>
      </c>
      <c r="AA104" s="160" t="s">
        <v>3184</v>
      </c>
      <c r="AB104" s="160"/>
    </row>
    <row r="105" spans="1:28" x14ac:dyDescent="0.2">
      <c r="A105" s="163">
        <v>2330</v>
      </c>
      <c r="B105" s="160" t="str">
        <f>VLOOKUP(A105,'BASE TRABAJO'!$A$1:$U$872,2,TRUE)</f>
        <v>Corporación Gabriela Mistral.</v>
      </c>
      <c r="C105" s="160">
        <f>VLOOKUP(A105,'BASE TRABAJO'!$A$1:$U$872,3,FALSE)</f>
        <v>713523003</v>
      </c>
      <c r="D105" s="160" t="str">
        <f>VLOOKUP(A105,'BASE TRABAJO'!$A$1:$U$872,4,FALSE)</f>
        <v>Corporación de Derecho Privado.</v>
      </c>
      <c r="E105" s="160" t="str">
        <f>VLOOKUP(A105,'BASE TRABAJO'!$A$1:$U$872,5,FALSE)</f>
        <v xml:space="preserve">Otorgada por Decreto Supremo Nº 1027, de fecha 07 de noviembre de 1986, del Ministerio de Justicia, publicado en el Diario Oficial el día 22 de noviembre de 1986. </v>
      </c>
      <c r="F105" s="160" t="str">
        <f>VLOOKUP(A105,'BASE TRABAJO'!$A$1:$U$872,6,FALSE)</f>
        <v xml:space="preserve">Certificado de Vigencia Folio Nº 500334237413, de 28 de julio de 2020, otorgado por el Servicio de Registro Civil e Identificación.
</v>
      </c>
      <c r="G105" s="160" t="str">
        <f>VLOOKUP(A105,'BASE TRABAJO'!$A$1:$U$872,7,FALSE)</f>
        <v>El desarrollo de actividades de prevención y tratamiento, que sirvan para mejorar la atención a los menores en situación irregular en la Cuarta Región.</v>
      </c>
      <c r="H105" s="160" t="str">
        <f>VLOOKUP(A105,'BASE TRABAJO'!$A$1:$U$872,8,FALSE)</f>
        <v>Presidente: Francisco León Henríquez Adaros
Vicepresidente: Marcelo Hidalgo Molina
Secretario: Carlos Manuel Calvo Muñoz
Tesorero : Jorge Brusher Mac- Farlane 
Directores:
María Lucrecia Rivera Muñoz
René Corbeaux Cruz</v>
      </c>
      <c r="I105" s="160" t="str">
        <f>VLOOKUP(A105,'BASE TRABAJO'!$A$1:$U$872,9,FALSE)</f>
        <v>Durarán 03 años en sus cargos.</v>
      </c>
      <c r="J105" s="160" t="str">
        <f>VLOOKUP(A105,'BASE TRABAJO'!$A$1:$U$872,10,FALSE)</f>
        <v>De 20 de Mayo de 2020 al 20  de Mayo de 2023.</v>
      </c>
      <c r="K105" s="160" t="str">
        <f>VLOOKUP(A105,'BASE TRABAJO'!$A$1:$U$872,11,FALSE)</f>
        <v xml:space="preserve">Presidente: Francisco León Henríquez Adaros, 
Directora Ejecutiva: María Cristina Meléndez Jiménez,
</v>
      </c>
      <c r="L105" s="160" t="str">
        <f>VLOOKUP(A105,'BASE TRABAJO'!$A$1:$U$872,12,FALSE)</f>
        <v xml:space="preserve">La Pampilla S/N, Casilla 98, Coquimbo.
</v>
      </c>
      <c r="M105" s="160" t="str">
        <f>VLOOKUP(A105,'BASE TRABAJO'!$A$1:$U$872,13,FALSE)</f>
        <v>IV</v>
      </c>
      <c r="N105" s="160" t="str">
        <f>VLOOKUP(A105,'BASE TRABAJO'!$A$1:$U$872,14,FALSE)</f>
        <v>Coquimbo</v>
      </c>
      <c r="O105" s="160" t="str">
        <f>VLOOKUP(A105,'BASE TRABAJO'!$A$1:$U$872,15,FALSE)</f>
        <v>(51) 2321039</v>
      </c>
      <c r="P105" s="160" t="str">
        <f>VLOOKUP(A105,'BASE TRABAJO'!$A$1:$U$872,16,FALSE)</f>
        <v xml:space="preserve">cgmistral07@yahoo.es              ugesco@gmail.com
</v>
      </c>
      <c r="Q105" s="160" t="str">
        <f>VLOOKUP(A105,'BASE TRABAJO'!$A$1:$U$872,17,FALSE)</f>
        <v>Casilla 98</v>
      </c>
      <c r="R105" s="160" t="str">
        <f>VLOOKUP(A105,'BASE TRABAJO'!$A$1:$U$872,18,FALSE)</f>
        <v>93401: Institución de Asistencia Social</v>
      </c>
      <c r="S105" s="160" t="str">
        <f>VLOOKUP(A105,'BASE TRABAJO'!$A$1:$U$872,19,FALSE)</f>
        <v xml:space="preserve">Se acompaña certificado financiero correspondiente al año 2019 aprobado por el  Sub Departamento de Supervisión Financiera Nacional. </v>
      </c>
      <c r="T105" s="161">
        <f>VLOOKUP(A105,'BASE TRABAJO'!$A$1:$U$872,20,FALSE)</f>
        <v>37970</v>
      </c>
      <c r="U105" s="160">
        <v>2330</v>
      </c>
      <c r="V105" s="162">
        <v>8158239</v>
      </c>
      <c r="W105" s="162">
        <v>90698247</v>
      </c>
      <c r="X105" s="161">
        <v>44135</v>
      </c>
      <c r="Y105" s="160" t="s">
        <v>3112</v>
      </c>
      <c r="Z105" s="160" t="s">
        <v>3113</v>
      </c>
      <c r="AA105" s="160" t="s">
        <v>3185</v>
      </c>
      <c r="AB105" s="160"/>
    </row>
    <row r="106" spans="1:28" x14ac:dyDescent="0.2">
      <c r="A106" s="163">
        <v>2330</v>
      </c>
      <c r="B106" s="160" t="str">
        <f>VLOOKUP(A106,'BASE TRABAJO'!$A$1:$U$872,2,TRUE)</f>
        <v>Corporación Gabriela Mistral.</v>
      </c>
      <c r="C106" s="160">
        <f>VLOOKUP(A106,'BASE TRABAJO'!$A$1:$U$872,3,FALSE)</f>
        <v>713523003</v>
      </c>
      <c r="D106" s="160" t="str">
        <f>VLOOKUP(A106,'BASE TRABAJO'!$A$1:$U$872,4,FALSE)</f>
        <v>Corporación de Derecho Privado.</v>
      </c>
      <c r="E106" s="160" t="str">
        <f>VLOOKUP(A106,'BASE TRABAJO'!$A$1:$U$872,5,FALSE)</f>
        <v xml:space="preserve">Otorgada por Decreto Supremo Nº 1027, de fecha 07 de noviembre de 1986, del Ministerio de Justicia, publicado en el Diario Oficial el día 22 de noviembre de 1986. </v>
      </c>
      <c r="F106" s="160" t="str">
        <f>VLOOKUP(A106,'BASE TRABAJO'!$A$1:$U$872,6,FALSE)</f>
        <v xml:space="preserve">Certificado de Vigencia Folio Nº 500334237413, de 28 de julio de 2020, otorgado por el Servicio de Registro Civil e Identificación.
</v>
      </c>
      <c r="G106" s="160" t="str">
        <f>VLOOKUP(A106,'BASE TRABAJO'!$A$1:$U$872,7,FALSE)</f>
        <v>El desarrollo de actividades de prevención y tratamiento, que sirvan para mejorar la atención a los menores en situación irregular en la Cuarta Región.</v>
      </c>
      <c r="H106" s="160" t="str">
        <f>VLOOKUP(A106,'BASE TRABAJO'!$A$1:$U$872,8,FALSE)</f>
        <v>Presidente: Francisco León Henríquez Adaros
Vicepresidente: Marcelo Hidalgo Molina
Secretario: Carlos Manuel Calvo Muñoz
Tesorero : Jorge Brusher Mac- Farlane 
Directores:
María Lucrecia Rivera Muñoz
René Corbeaux Cruz</v>
      </c>
      <c r="I106" s="160" t="str">
        <f>VLOOKUP(A106,'BASE TRABAJO'!$A$1:$U$872,9,FALSE)</f>
        <v>Durarán 03 años en sus cargos.</v>
      </c>
      <c r="J106" s="160" t="str">
        <f>VLOOKUP(A106,'BASE TRABAJO'!$A$1:$U$872,10,FALSE)</f>
        <v>De 20 de Mayo de 2020 al 20  de Mayo de 2023.</v>
      </c>
      <c r="K106" s="160" t="str">
        <f>VLOOKUP(A106,'BASE TRABAJO'!$A$1:$U$872,11,FALSE)</f>
        <v xml:space="preserve">Presidente: Francisco León Henríquez Adaros, 
Directora Ejecutiva: María Cristina Meléndez Jiménez,
</v>
      </c>
      <c r="L106" s="160" t="str">
        <f>VLOOKUP(A106,'BASE TRABAJO'!$A$1:$U$872,12,FALSE)</f>
        <v xml:space="preserve">La Pampilla S/N, Casilla 98, Coquimbo.
</v>
      </c>
      <c r="M106" s="160" t="str">
        <f>VLOOKUP(A106,'BASE TRABAJO'!$A$1:$U$872,13,FALSE)</f>
        <v>IV</v>
      </c>
      <c r="N106" s="160" t="str">
        <f>VLOOKUP(A106,'BASE TRABAJO'!$A$1:$U$872,14,FALSE)</f>
        <v>Coquimbo</v>
      </c>
      <c r="O106" s="160" t="str">
        <f>VLOOKUP(A106,'BASE TRABAJO'!$A$1:$U$872,15,FALSE)</f>
        <v>(51) 2321039</v>
      </c>
      <c r="P106" s="160" t="str">
        <f>VLOOKUP(A106,'BASE TRABAJO'!$A$1:$U$872,16,FALSE)</f>
        <v xml:space="preserve">cgmistral07@yahoo.es              ugesco@gmail.com
</v>
      </c>
      <c r="Q106" s="160" t="str">
        <f>VLOOKUP(A106,'BASE TRABAJO'!$A$1:$U$872,17,FALSE)</f>
        <v>Casilla 98</v>
      </c>
      <c r="R106" s="160" t="str">
        <f>VLOOKUP(A106,'BASE TRABAJO'!$A$1:$U$872,18,FALSE)</f>
        <v>93401: Institución de Asistencia Social</v>
      </c>
      <c r="S106" s="160" t="str">
        <f>VLOOKUP(A106,'BASE TRABAJO'!$A$1:$U$872,19,FALSE)</f>
        <v xml:space="preserve">Se acompaña certificado financiero correspondiente al año 2019 aprobado por el  Sub Departamento de Supervisión Financiera Nacional. </v>
      </c>
      <c r="T106" s="161">
        <f>VLOOKUP(A106,'BASE TRABAJO'!$A$1:$U$872,20,FALSE)</f>
        <v>37970</v>
      </c>
      <c r="U106" s="160">
        <v>2330</v>
      </c>
      <c r="V106" s="162">
        <v>17528287</v>
      </c>
      <c r="W106" s="162">
        <v>184084635</v>
      </c>
      <c r="X106" s="161">
        <v>44135</v>
      </c>
      <c r="Y106" s="160" t="s">
        <v>3112</v>
      </c>
      <c r="Z106" s="160" t="s">
        <v>3113</v>
      </c>
      <c r="AA106" s="160" t="s">
        <v>3186</v>
      </c>
      <c r="AB106" s="160"/>
    </row>
    <row r="107" spans="1:28" x14ac:dyDescent="0.2">
      <c r="A107" s="163">
        <v>2330</v>
      </c>
      <c r="B107" s="160" t="str">
        <f>VLOOKUP(A107,'BASE TRABAJO'!$A$1:$U$872,2,TRUE)</f>
        <v>Corporación Gabriela Mistral.</v>
      </c>
      <c r="C107" s="160">
        <f>VLOOKUP(A107,'BASE TRABAJO'!$A$1:$U$872,3,FALSE)</f>
        <v>713523003</v>
      </c>
      <c r="D107" s="160" t="str">
        <f>VLOOKUP(A107,'BASE TRABAJO'!$A$1:$U$872,4,FALSE)</f>
        <v>Corporación de Derecho Privado.</v>
      </c>
      <c r="E107" s="160" t="str">
        <f>VLOOKUP(A107,'BASE TRABAJO'!$A$1:$U$872,5,FALSE)</f>
        <v xml:space="preserve">Otorgada por Decreto Supremo Nº 1027, de fecha 07 de noviembre de 1986, del Ministerio de Justicia, publicado en el Diario Oficial el día 22 de noviembre de 1986. </v>
      </c>
      <c r="F107" s="160" t="str">
        <f>VLOOKUP(A107,'BASE TRABAJO'!$A$1:$U$872,6,FALSE)</f>
        <v xml:space="preserve">Certificado de Vigencia Folio Nº 500334237413, de 28 de julio de 2020, otorgado por el Servicio de Registro Civil e Identificación.
</v>
      </c>
      <c r="G107" s="160" t="str">
        <f>VLOOKUP(A107,'BASE TRABAJO'!$A$1:$U$872,7,FALSE)</f>
        <v>El desarrollo de actividades de prevención y tratamiento, que sirvan para mejorar la atención a los menores en situación irregular en la Cuarta Región.</v>
      </c>
      <c r="H107" s="160" t="str">
        <f>VLOOKUP(A107,'BASE TRABAJO'!$A$1:$U$872,8,FALSE)</f>
        <v>Presidente: Francisco León Henríquez Adaros
Vicepresidente: Marcelo Hidalgo Molina
Secretario: Carlos Manuel Calvo Muñoz
Tesorero : Jorge Brusher Mac- Farlane 
Directores:
María Lucrecia Rivera Muñoz
René Corbeaux Cruz</v>
      </c>
      <c r="I107" s="160" t="str">
        <f>VLOOKUP(A107,'BASE TRABAJO'!$A$1:$U$872,9,FALSE)</f>
        <v>Durarán 03 años en sus cargos.</v>
      </c>
      <c r="J107" s="160" t="str">
        <f>VLOOKUP(A107,'BASE TRABAJO'!$A$1:$U$872,10,FALSE)</f>
        <v>De 20 de Mayo de 2020 al 20  de Mayo de 2023.</v>
      </c>
      <c r="K107" s="160" t="str">
        <f>VLOOKUP(A107,'BASE TRABAJO'!$A$1:$U$872,11,FALSE)</f>
        <v xml:space="preserve">Presidente: Francisco León Henríquez Adaros, 
Directora Ejecutiva: María Cristina Meléndez Jiménez,
</v>
      </c>
      <c r="L107" s="160" t="str">
        <f>VLOOKUP(A107,'BASE TRABAJO'!$A$1:$U$872,12,FALSE)</f>
        <v xml:space="preserve">La Pampilla S/N, Casilla 98, Coquimbo.
</v>
      </c>
      <c r="M107" s="160" t="str">
        <f>VLOOKUP(A107,'BASE TRABAJO'!$A$1:$U$872,13,FALSE)</f>
        <v>IV</v>
      </c>
      <c r="N107" s="160" t="str">
        <f>VLOOKUP(A107,'BASE TRABAJO'!$A$1:$U$872,14,FALSE)</f>
        <v>Coquimbo</v>
      </c>
      <c r="O107" s="160" t="str">
        <f>VLOOKUP(A107,'BASE TRABAJO'!$A$1:$U$872,15,FALSE)</f>
        <v>(51) 2321039</v>
      </c>
      <c r="P107" s="160" t="str">
        <f>VLOOKUP(A107,'BASE TRABAJO'!$A$1:$U$872,16,FALSE)</f>
        <v xml:space="preserve">cgmistral07@yahoo.es              ugesco@gmail.com
</v>
      </c>
      <c r="Q107" s="160" t="str">
        <f>VLOOKUP(A107,'BASE TRABAJO'!$A$1:$U$872,17,FALSE)</f>
        <v>Casilla 98</v>
      </c>
      <c r="R107" s="160" t="str">
        <f>VLOOKUP(A107,'BASE TRABAJO'!$A$1:$U$872,18,FALSE)</f>
        <v>93401: Institución de Asistencia Social</v>
      </c>
      <c r="S107" s="160" t="str">
        <f>VLOOKUP(A107,'BASE TRABAJO'!$A$1:$U$872,19,FALSE)</f>
        <v xml:space="preserve">Se acompaña certificado financiero correspondiente al año 2019 aprobado por el  Sub Departamento de Supervisión Financiera Nacional. </v>
      </c>
      <c r="T107" s="161">
        <f>VLOOKUP(A107,'BASE TRABAJO'!$A$1:$U$872,20,FALSE)</f>
        <v>37970</v>
      </c>
      <c r="U107" s="160">
        <v>2330</v>
      </c>
      <c r="V107" s="162">
        <v>8873874</v>
      </c>
      <c r="W107" s="162">
        <v>88738740</v>
      </c>
      <c r="X107" s="161">
        <v>44135</v>
      </c>
      <c r="Y107" s="160" t="s">
        <v>3112</v>
      </c>
      <c r="Z107" s="160" t="s">
        <v>3113</v>
      </c>
      <c r="AA107" s="160" t="s">
        <v>3125</v>
      </c>
      <c r="AB107" s="160"/>
    </row>
    <row r="108" spans="1:28" x14ac:dyDescent="0.2">
      <c r="A108" s="163">
        <v>2330</v>
      </c>
      <c r="B108" s="160" t="str">
        <f>VLOOKUP(A108,'BASE TRABAJO'!$A$1:$U$872,2,TRUE)</f>
        <v>Corporación Gabriela Mistral.</v>
      </c>
      <c r="C108" s="160">
        <f>VLOOKUP(A108,'BASE TRABAJO'!$A$1:$U$872,3,FALSE)</f>
        <v>713523003</v>
      </c>
      <c r="D108" s="160" t="str">
        <f>VLOOKUP(A108,'BASE TRABAJO'!$A$1:$U$872,4,FALSE)</f>
        <v>Corporación de Derecho Privado.</v>
      </c>
      <c r="E108" s="160" t="str">
        <f>VLOOKUP(A108,'BASE TRABAJO'!$A$1:$U$872,5,FALSE)</f>
        <v xml:space="preserve">Otorgada por Decreto Supremo Nº 1027, de fecha 07 de noviembre de 1986, del Ministerio de Justicia, publicado en el Diario Oficial el día 22 de noviembre de 1986. </v>
      </c>
      <c r="F108" s="160" t="str">
        <f>VLOOKUP(A108,'BASE TRABAJO'!$A$1:$U$872,6,FALSE)</f>
        <v xml:space="preserve">Certificado de Vigencia Folio Nº 500334237413, de 28 de julio de 2020, otorgado por el Servicio de Registro Civil e Identificación.
</v>
      </c>
      <c r="G108" s="160" t="str">
        <f>VLOOKUP(A108,'BASE TRABAJO'!$A$1:$U$872,7,FALSE)</f>
        <v>El desarrollo de actividades de prevención y tratamiento, que sirvan para mejorar la atención a los menores en situación irregular en la Cuarta Región.</v>
      </c>
      <c r="H108" s="160" t="str">
        <f>VLOOKUP(A108,'BASE TRABAJO'!$A$1:$U$872,8,FALSE)</f>
        <v>Presidente: Francisco León Henríquez Adaros
Vicepresidente: Marcelo Hidalgo Molina
Secretario: Carlos Manuel Calvo Muñoz
Tesorero : Jorge Brusher Mac- Farlane 
Directores:
María Lucrecia Rivera Muñoz
René Corbeaux Cruz</v>
      </c>
      <c r="I108" s="160" t="str">
        <f>VLOOKUP(A108,'BASE TRABAJO'!$A$1:$U$872,9,FALSE)</f>
        <v>Durarán 03 años en sus cargos.</v>
      </c>
      <c r="J108" s="160" t="str">
        <f>VLOOKUP(A108,'BASE TRABAJO'!$A$1:$U$872,10,FALSE)</f>
        <v>De 20 de Mayo de 2020 al 20  de Mayo de 2023.</v>
      </c>
      <c r="K108" s="160" t="str">
        <f>VLOOKUP(A108,'BASE TRABAJO'!$A$1:$U$872,11,FALSE)</f>
        <v xml:space="preserve">Presidente: Francisco León Henríquez Adaros, 
Directora Ejecutiva: María Cristina Meléndez Jiménez,
</v>
      </c>
      <c r="L108" s="160" t="str">
        <f>VLOOKUP(A108,'BASE TRABAJO'!$A$1:$U$872,12,FALSE)</f>
        <v xml:space="preserve">La Pampilla S/N, Casilla 98, Coquimbo.
</v>
      </c>
      <c r="M108" s="160" t="str">
        <f>VLOOKUP(A108,'BASE TRABAJO'!$A$1:$U$872,13,FALSE)</f>
        <v>IV</v>
      </c>
      <c r="N108" s="160" t="str">
        <f>VLOOKUP(A108,'BASE TRABAJO'!$A$1:$U$872,14,FALSE)</f>
        <v>Coquimbo</v>
      </c>
      <c r="O108" s="160" t="str">
        <f>VLOOKUP(A108,'BASE TRABAJO'!$A$1:$U$872,15,FALSE)</f>
        <v>(51) 2321039</v>
      </c>
      <c r="P108" s="160" t="str">
        <f>VLOOKUP(A108,'BASE TRABAJO'!$A$1:$U$872,16,FALSE)</f>
        <v xml:space="preserve">cgmistral07@yahoo.es              ugesco@gmail.com
</v>
      </c>
      <c r="Q108" s="160" t="str">
        <f>VLOOKUP(A108,'BASE TRABAJO'!$A$1:$U$872,17,FALSE)</f>
        <v>Casilla 98</v>
      </c>
      <c r="R108" s="160" t="str">
        <f>VLOOKUP(A108,'BASE TRABAJO'!$A$1:$U$872,18,FALSE)</f>
        <v>93401: Institución de Asistencia Social</v>
      </c>
      <c r="S108" s="160" t="str">
        <f>VLOOKUP(A108,'BASE TRABAJO'!$A$1:$U$872,19,FALSE)</f>
        <v xml:space="preserve">Se acompaña certificado financiero correspondiente al año 2019 aprobado por el  Sub Departamento de Supervisión Financiera Nacional. </v>
      </c>
      <c r="T108" s="161">
        <f>VLOOKUP(A108,'BASE TRABAJO'!$A$1:$U$872,20,FALSE)</f>
        <v>37970</v>
      </c>
      <c r="U108" s="160">
        <v>2330</v>
      </c>
      <c r="V108" s="162">
        <v>8158239</v>
      </c>
      <c r="W108" s="162">
        <v>84572975</v>
      </c>
      <c r="X108" s="161">
        <v>44135</v>
      </c>
      <c r="Y108" s="160" t="s">
        <v>3112</v>
      </c>
      <c r="Z108" s="160" t="s">
        <v>3113</v>
      </c>
      <c r="AA108" s="160" t="s">
        <v>3187</v>
      </c>
      <c r="AB108" s="160"/>
    </row>
    <row r="109" spans="1:28" x14ac:dyDescent="0.2">
      <c r="A109" s="163">
        <v>2330</v>
      </c>
      <c r="B109" s="160" t="str">
        <f>VLOOKUP(A109,'BASE TRABAJO'!$A$1:$U$872,2,TRUE)</f>
        <v>Corporación Gabriela Mistral.</v>
      </c>
      <c r="C109" s="160">
        <f>VLOOKUP(A109,'BASE TRABAJO'!$A$1:$U$872,3,FALSE)</f>
        <v>713523003</v>
      </c>
      <c r="D109" s="160" t="str">
        <f>VLOOKUP(A109,'BASE TRABAJO'!$A$1:$U$872,4,FALSE)</f>
        <v>Corporación de Derecho Privado.</v>
      </c>
      <c r="E109" s="160" t="str">
        <f>VLOOKUP(A109,'BASE TRABAJO'!$A$1:$U$872,5,FALSE)</f>
        <v xml:space="preserve">Otorgada por Decreto Supremo Nº 1027, de fecha 07 de noviembre de 1986, del Ministerio de Justicia, publicado en el Diario Oficial el día 22 de noviembre de 1986. </v>
      </c>
      <c r="F109" s="160" t="str">
        <f>VLOOKUP(A109,'BASE TRABAJO'!$A$1:$U$872,6,FALSE)</f>
        <v xml:space="preserve">Certificado de Vigencia Folio Nº 500334237413, de 28 de julio de 2020, otorgado por el Servicio de Registro Civil e Identificación.
</v>
      </c>
      <c r="G109" s="160" t="str">
        <f>VLOOKUP(A109,'BASE TRABAJO'!$A$1:$U$872,7,FALSE)</f>
        <v>El desarrollo de actividades de prevención y tratamiento, que sirvan para mejorar la atención a los menores en situación irregular en la Cuarta Región.</v>
      </c>
      <c r="H109" s="160" t="str">
        <f>VLOOKUP(A109,'BASE TRABAJO'!$A$1:$U$872,8,FALSE)</f>
        <v>Presidente: Francisco León Henríquez Adaros
Vicepresidente: Marcelo Hidalgo Molina
Secretario: Carlos Manuel Calvo Muñoz
Tesorero : Jorge Brusher Mac- Farlane 
Directores:
María Lucrecia Rivera Muñoz
René Corbeaux Cruz</v>
      </c>
      <c r="I109" s="160" t="str">
        <f>VLOOKUP(A109,'BASE TRABAJO'!$A$1:$U$872,9,FALSE)</f>
        <v>Durarán 03 años en sus cargos.</v>
      </c>
      <c r="J109" s="160" t="str">
        <f>VLOOKUP(A109,'BASE TRABAJO'!$A$1:$U$872,10,FALSE)</f>
        <v>De 20 de Mayo de 2020 al 20  de Mayo de 2023.</v>
      </c>
      <c r="K109" s="160" t="str">
        <f>VLOOKUP(A109,'BASE TRABAJO'!$A$1:$U$872,11,FALSE)</f>
        <v xml:space="preserve">Presidente: Francisco León Henríquez Adaros, 
Directora Ejecutiva: María Cristina Meléndez Jiménez,
</v>
      </c>
      <c r="L109" s="160" t="str">
        <f>VLOOKUP(A109,'BASE TRABAJO'!$A$1:$U$872,12,FALSE)</f>
        <v xml:space="preserve">La Pampilla S/N, Casilla 98, Coquimbo.
</v>
      </c>
      <c r="M109" s="160" t="str">
        <f>VLOOKUP(A109,'BASE TRABAJO'!$A$1:$U$872,13,FALSE)</f>
        <v>IV</v>
      </c>
      <c r="N109" s="160" t="str">
        <f>VLOOKUP(A109,'BASE TRABAJO'!$A$1:$U$872,14,FALSE)</f>
        <v>Coquimbo</v>
      </c>
      <c r="O109" s="160" t="str">
        <f>VLOOKUP(A109,'BASE TRABAJO'!$A$1:$U$872,15,FALSE)</f>
        <v>(51) 2321039</v>
      </c>
      <c r="P109" s="160" t="str">
        <f>VLOOKUP(A109,'BASE TRABAJO'!$A$1:$U$872,16,FALSE)</f>
        <v xml:space="preserve">cgmistral07@yahoo.es              ugesco@gmail.com
</v>
      </c>
      <c r="Q109" s="160" t="str">
        <f>VLOOKUP(A109,'BASE TRABAJO'!$A$1:$U$872,17,FALSE)</f>
        <v>Casilla 98</v>
      </c>
      <c r="R109" s="160" t="str">
        <f>VLOOKUP(A109,'BASE TRABAJO'!$A$1:$U$872,18,FALSE)</f>
        <v>93401: Institución de Asistencia Social</v>
      </c>
      <c r="S109" s="160" t="str">
        <f>VLOOKUP(A109,'BASE TRABAJO'!$A$1:$U$872,19,FALSE)</f>
        <v xml:space="preserve">Se acompaña certificado financiero correspondiente al año 2019 aprobado por el  Sub Departamento de Supervisión Financiera Nacional. </v>
      </c>
      <c r="T109" s="161">
        <f>VLOOKUP(A109,'BASE TRABAJO'!$A$1:$U$872,20,FALSE)</f>
        <v>37970</v>
      </c>
      <c r="U109" s="160">
        <v>2330</v>
      </c>
      <c r="V109" s="162">
        <v>7885210</v>
      </c>
      <c r="W109" s="162">
        <v>86742463</v>
      </c>
      <c r="X109" s="161">
        <v>44135</v>
      </c>
      <c r="Y109" s="160" t="s">
        <v>3112</v>
      </c>
      <c r="Z109" s="160" t="s">
        <v>3113</v>
      </c>
      <c r="AA109" s="160" t="s">
        <v>3148</v>
      </c>
      <c r="AB109" s="160"/>
    </row>
    <row r="110" spans="1:28" x14ac:dyDescent="0.2">
      <c r="A110" s="163">
        <v>2330</v>
      </c>
      <c r="B110" s="160" t="str">
        <f>VLOOKUP(A110,'BASE TRABAJO'!$A$1:$U$872,2,TRUE)</f>
        <v>Corporación Gabriela Mistral.</v>
      </c>
      <c r="C110" s="160">
        <f>VLOOKUP(A110,'BASE TRABAJO'!$A$1:$U$872,3,FALSE)</f>
        <v>713523003</v>
      </c>
      <c r="D110" s="160" t="str">
        <f>VLOOKUP(A110,'BASE TRABAJO'!$A$1:$U$872,4,FALSE)</f>
        <v>Corporación de Derecho Privado.</v>
      </c>
      <c r="E110" s="160" t="str">
        <f>VLOOKUP(A110,'BASE TRABAJO'!$A$1:$U$872,5,FALSE)</f>
        <v xml:space="preserve">Otorgada por Decreto Supremo Nº 1027, de fecha 07 de noviembre de 1986, del Ministerio de Justicia, publicado en el Diario Oficial el día 22 de noviembre de 1986. </v>
      </c>
      <c r="F110" s="160" t="str">
        <f>VLOOKUP(A110,'BASE TRABAJO'!$A$1:$U$872,6,FALSE)</f>
        <v xml:space="preserve">Certificado de Vigencia Folio Nº 500334237413, de 28 de julio de 2020, otorgado por el Servicio de Registro Civil e Identificación.
</v>
      </c>
      <c r="G110" s="160" t="str">
        <f>VLOOKUP(A110,'BASE TRABAJO'!$A$1:$U$872,7,FALSE)</f>
        <v>El desarrollo de actividades de prevención y tratamiento, que sirvan para mejorar la atención a los menores en situación irregular en la Cuarta Región.</v>
      </c>
      <c r="H110" s="160" t="str">
        <f>VLOOKUP(A110,'BASE TRABAJO'!$A$1:$U$872,8,FALSE)</f>
        <v>Presidente: Francisco León Henríquez Adaros
Vicepresidente: Marcelo Hidalgo Molina
Secretario: Carlos Manuel Calvo Muñoz
Tesorero : Jorge Brusher Mac- Farlane 
Directores:
María Lucrecia Rivera Muñoz
René Corbeaux Cruz</v>
      </c>
      <c r="I110" s="160" t="str">
        <f>VLOOKUP(A110,'BASE TRABAJO'!$A$1:$U$872,9,FALSE)</f>
        <v>Durarán 03 años en sus cargos.</v>
      </c>
      <c r="J110" s="160" t="str">
        <f>VLOOKUP(A110,'BASE TRABAJO'!$A$1:$U$872,10,FALSE)</f>
        <v>De 20 de Mayo de 2020 al 20  de Mayo de 2023.</v>
      </c>
      <c r="K110" s="160" t="str">
        <f>VLOOKUP(A110,'BASE TRABAJO'!$A$1:$U$872,11,FALSE)</f>
        <v xml:space="preserve">Presidente: Francisco León Henríquez Adaros, 
Directora Ejecutiva: María Cristina Meléndez Jiménez,
</v>
      </c>
      <c r="L110" s="160" t="str">
        <f>VLOOKUP(A110,'BASE TRABAJO'!$A$1:$U$872,12,FALSE)</f>
        <v xml:space="preserve">La Pampilla S/N, Casilla 98, Coquimbo.
</v>
      </c>
      <c r="M110" s="160" t="str">
        <f>VLOOKUP(A110,'BASE TRABAJO'!$A$1:$U$872,13,FALSE)</f>
        <v>IV</v>
      </c>
      <c r="N110" s="160" t="str">
        <f>VLOOKUP(A110,'BASE TRABAJO'!$A$1:$U$872,14,FALSE)</f>
        <v>Coquimbo</v>
      </c>
      <c r="O110" s="160" t="str">
        <f>VLOOKUP(A110,'BASE TRABAJO'!$A$1:$U$872,15,FALSE)</f>
        <v>(51) 2321039</v>
      </c>
      <c r="P110" s="160" t="str">
        <f>VLOOKUP(A110,'BASE TRABAJO'!$A$1:$U$872,16,FALSE)</f>
        <v xml:space="preserve">cgmistral07@yahoo.es              ugesco@gmail.com
</v>
      </c>
      <c r="Q110" s="160" t="str">
        <f>VLOOKUP(A110,'BASE TRABAJO'!$A$1:$U$872,17,FALSE)</f>
        <v>Casilla 98</v>
      </c>
      <c r="R110" s="160" t="str">
        <f>VLOOKUP(A110,'BASE TRABAJO'!$A$1:$U$872,18,FALSE)</f>
        <v>93401: Institución de Asistencia Social</v>
      </c>
      <c r="S110" s="160" t="str">
        <f>VLOOKUP(A110,'BASE TRABAJO'!$A$1:$U$872,19,FALSE)</f>
        <v xml:space="preserve">Se acompaña certificado financiero correspondiente al año 2019 aprobado por el  Sub Departamento de Supervisión Financiera Nacional. </v>
      </c>
      <c r="T110" s="161">
        <f>VLOOKUP(A110,'BASE TRABAJO'!$A$1:$U$872,20,FALSE)</f>
        <v>37970</v>
      </c>
      <c r="U110" s="160">
        <v>2330</v>
      </c>
      <c r="V110" s="162">
        <v>58115479</v>
      </c>
      <c r="W110" s="162">
        <v>690823345</v>
      </c>
      <c r="X110" s="161">
        <v>44135</v>
      </c>
      <c r="Y110" s="160" t="s">
        <v>3112</v>
      </c>
      <c r="Z110" s="160" t="s">
        <v>3113</v>
      </c>
      <c r="AA110" s="160" t="s">
        <v>3149</v>
      </c>
      <c r="AB110" s="160"/>
    </row>
    <row r="111" spans="1:28" x14ac:dyDescent="0.2">
      <c r="A111" s="163">
        <v>2330</v>
      </c>
      <c r="B111" s="160" t="str">
        <f>VLOOKUP(A111,'BASE TRABAJO'!$A$1:$U$872,2,TRUE)</f>
        <v>Corporación Gabriela Mistral.</v>
      </c>
      <c r="C111" s="160">
        <f>VLOOKUP(A111,'BASE TRABAJO'!$A$1:$U$872,3,FALSE)</f>
        <v>713523003</v>
      </c>
      <c r="D111" s="160" t="str">
        <f>VLOOKUP(A111,'BASE TRABAJO'!$A$1:$U$872,4,FALSE)</f>
        <v>Corporación de Derecho Privado.</v>
      </c>
      <c r="E111" s="160" t="str">
        <f>VLOOKUP(A111,'BASE TRABAJO'!$A$1:$U$872,5,FALSE)</f>
        <v xml:space="preserve">Otorgada por Decreto Supremo Nº 1027, de fecha 07 de noviembre de 1986, del Ministerio de Justicia, publicado en el Diario Oficial el día 22 de noviembre de 1986. </v>
      </c>
      <c r="F111" s="160" t="str">
        <f>VLOOKUP(A111,'BASE TRABAJO'!$A$1:$U$872,6,FALSE)</f>
        <v xml:space="preserve">Certificado de Vigencia Folio Nº 500334237413, de 28 de julio de 2020, otorgado por el Servicio de Registro Civil e Identificación.
</v>
      </c>
      <c r="G111" s="160" t="str">
        <f>VLOOKUP(A111,'BASE TRABAJO'!$A$1:$U$872,7,FALSE)</f>
        <v>El desarrollo de actividades de prevención y tratamiento, que sirvan para mejorar la atención a los menores en situación irregular en la Cuarta Región.</v>
      </c>
      <c r="H111" s="160" t="str">
        <f>VLOOKUP(A111,'BASE TRABAJO'!$A$1:$U$872,8,FALSE)</f>
        <v>Presidente: Francisco León Henríquez Adaros
Vicepresidente: Marcelo Hidalgo Molina
Secretario: Carlos Manuel Calvo Muñoz
Tesorero : Jorge Brusher Mac- Farlane 
Directores:
María Lucrecia Rivera Muñoz
René Corbeaux Cruz</v>
      </c>
      <c r="I111" s="160" t="str">
        <f>VLOOKUP(A111,'BASE TRABAJO'!$A$1:$U$872,9,FALSE)</f>
        <v>Durarán 03 años en sus cargos.</v>
      </c>
      <c r="J111" s="160" t="str">
        <f>VLOOKUP(A111,'BASE TRABAJO'!$A$1:$U$872,10,FALSE)</f>
        <v>De 20 de Mayo de 2020 al 20  de Mayo de 2023.</v>
      </c>
      <c r="K111" s="160" t="str">
        <f>VLOOKUP(A111,'BASE TRABAJO'!$A$1:$U$872,11,FALSE)</f>
        <v xml:space="preserve">Presidente: Francisco León Henríquez Adaros, 
Directora Ejecutiva: María Cristina Meléndez Jiménez,
</v>
      </c>
      <c r="L111" s="160" t="str">
        <f>VLOOKUP(A111,'BASE TRABAJO'!$A$1:$U$872,12,FALSE)</f>
        <v xml:space="preserve">La Pampilla S/N, Casilla 98, Coquimbo.
</v>
      </c>
      <c r="M111" s="160" t="str">
        <f>VLOOKUP(A111,'BASE TRABAJO'!$A$1:$U$872,13,FALSE)</f>
        <v>IV</v>
      </c>
      <c r="N111" s="160" t="str">
        <f>VLOOKUP(A111,'BASE TRABAJO'!$A$1:$U$872,14,FALSE)</f>
        <v>Coquimbo</v>
      </c>
      <c r="O111" s="160" t="str">
        <f>VLOOKUP(A111,'BASE TRABAJO'!$A$1:$U$872,15,FALSE)</f>
        <v>(51) 2321039</v>
      </c>
      <c r="P111" s="160" t="str">
        <f>VLOOKUP(A111,'BASE TRABAJO'!$A$1:$U$872,16,FALSE)</f>
        <v xml:space="preserve">cgmistral07@yahoo.es              ugesco@gmail.com
</v>
      </c>
      <c r="Q111" s="160" t="str">
        <f>VLOOKUP(A111,'BASE TRABAJO'!$A$1:$U$872,17,FALSE)</f>
        <v>Casilla 98</v>
      </c>
      <c r="R111" s="160" t="str">
        <f>VLOOKUP(A111,'BASE TRABAJO'!$A$1:$U$872,18,FALSE)</f>
        <v>93401: Institución de Asistencia Social</v>
      </c>
      <c r="S111" s="160" t="str">
        <f>VLOOKUP(A111,'BASE TRABAJO'!$A$1:$U$872,19,FALSE)</f>
        <v xml:space="preserve">Se acompaña certificado financiero correspondiente al año 2019 aprobado por el  Sub Departamento de Supervisión Financiera Nacional. </v>
      </c>
      <c r="T111" s="161">
        <f>VLOOKUP(A111,'BASE TRABAJO'!$A$1:$U$872,20,FALSE)</f>
        <v>37970</v>
      </c>
      <c r="U111" s="160">
        <v>2330</v>
      </c>
      <c r="V111" s="162">
        <v>27823429</v>
      </c>
      <c r="W111" s="162">
        <v>250002706</v>
      </c>
      <c r="X111" s="161">
        <v>44135</v>
      </c>
      <c r="Y111" s="160" t="s">
        <v>3112</v>
      </c>
      <c r="Z111" s="160" t="s">
        <v>3113</v>
      </c>
      <c r="AA111" s="160" t="s">
        <v>3188</v>
      </c>
      <c r="AB111" s="160"/>
    </row>
    <row r="112" spans="1:28" x14ac:dyDescent="0.2">
      <c r="A112" s="163">
        <v>2330</v>
      </c>
      <c r="B112" s="160" t="str">
        <f>VLOOKUP(A112,'BASE TRABAJO'!$A$1:$U$872,2,TRUE)</f>
        <v>Corporación Gabriela Mistral.</v>
      </c>
      <c r="C112" s="160">
        <f>VLOOKUP(A112,'BASE TRABAJO'!$A$1:$U$872,3,FALSE)</f>
        <v>713523003</v>
      </c>
      <c r="D112" s="160" t="str">
        <f>VLOOKUP(A112,'BASE TRABAJO'!$A$1:$U$872,4,FALSE)</f>
        <v>Corporación de Derecho Privado.</v>
      </c>
      <c r="E112" s="160" t="str">
        <f>VLOOKUP(A112,'BASE TRABAJO'!$A$1:$U$872,5,FALSE)</f>
        <v xml:space="preserve">Otorgada por Decreto Supremo Nº 1027, de fecha 07 de noviembre de 1986, del Ministerio de Justicia, publicado en el Diario Oficial el día 22 de noviembre de 1986. </v>
      </c>
      <c r="F112" s="160" t="str">
        <f>VLOOKUP(A112,'BASE TRABAJO'!$A$1:$U$872,6,FALSE)</f>
        <v xml:space="preserve">Certificado de Vigencia Folio Nº 500334237413, de 28 de julio de 2020, otorgado por el Servicio de Registro Civil e Identificación.
</v>
      </c>
      <c r="G112" s="160" t="str">
        <f>VLOOKUP(A112,'BASE TRABAJO'!$A$1:$U$872,7,FALSE)</f>
        <v>El desarrollo de actividades de prevención y tratamiento, que sirvan para mejorar la atención a los menores en situación irregular en la Cuarta Región.</v>
      </c>
      <c r="H112" s="160" t="str">
        <f>VLOOKUP(A112,'BASE TRABAJO'!$A$1:$U$872,8,FALSE)</f>
        <v>Presidente: Francisco León Henríquez Adaros
Vicepresidente: Marcelo Hidalgo Molina
Secretario: Carlos Manuel Calvo Muñoz
Tesorero : Jorge Brusher Mac- Farlane 
Directores:
María Lucrecia Rivera Muñoz
René Corbeaux Cruz</v>
      </c>
      <c r="I112" s="160" t="str">
        <f>VLOOKUP(A112,'BASE TRABAJO'!$A$1:$U$872,9,FALSE)</f>
        <v>Durarán 03 años en sus cargos.</v>
      </c>
      <c r="J112" s="160" t="str">
        <f>VLOOKUP(A112,'BASE TRABAJO'!$A$1:$U$872,10,FALSE)</f>
        <v>De 20 de Mayo de 2020 al 20  de Mayo de 2023.</v>
      </c>
      <c r="K112" s="160" t="str">
        <f>VLOOKUP(A112,'BASE TRABAJO'!$A$1:$U$872,11,FALSE)</f>
        <v xml:space="preserve">Presidente: Francisco León Henríquez Adaros, 
Directora Ejecutiva: María Cristina Meléndez Jiménez,
</v>
      </c>
      <c r="L112" s="160" t="str">
        <f>VLOOKUP(A112,'BASE TRABAJO'!$A$1:$U$872,12,FALSE)</f>
        <v xml:space="preserve">La Pampilla S/N, Casilla 98, Coquimbo.
</v>
      </c>
      <c r="M112" s="160" t="str">
        <f>VLOOKUP(A112,'BASE TRABAJO'!$A$1:$U$872,13,FALSE)</f>
        <v>IV</v>
      </c>
      <c r="N112" s="160" t="str">
        <f>VLOOKUP(A112,'BASE TRABAJO'!$A$1:$U$872,14,FALSE)</f>
        <v>Coquimbo</v>
      </c>
      <c r="O112" s="160" t="str">
        <f>VLOOKUP(A112,'BASE TRABAJO'!$A$1:$U$872,15,FALSE)</f>
        <v>(51) 2321039</v>
      </c>
      <c r="P112" s="160" t="str">
        <f>VLOOKUP(A112,'BASE TRABAJO'!$A$1:$U$872,16,FALSE)</f>
        <v xml:space="preserve">cgmistral07@yahoo.es              ugesco@gmail.com
</v>
      </c>
      <c r="Q112" s="160" t="str">
        <f>VLOOKUP(A112,'BASE TRABAJO'!$A$1:$U$872,17,FALSE)</f>
        <v>Casilla 98</v>
      </c>
      <c r="R112" s="160" t="str">
        <f>VLOOKUP(A112,'BASE TRABAJO'!$A$1:$U$872,18,FALSE)</f>
        <v>93401: Institución de Asistencia Social</v>
      </c>
      <c r="S112" s="160" t="str">
        <f>VLOOKUP(A112,'BASE TRABAJO'!$A$1:$U$872,19,FALSE)</f>
        <v xml:space="preserve">Se acompaña certificado financiero correspondiente al año 2019 aprobado por el  Sub Departamento de Supervisión Financiera Nacional. </v>
      </c>
      <c r="T112" s="161">
        <f>VLOOKUP(A112,'BASE TRABAJO'!$A$1:$U$872,20,FALSE)</f>
        <v>37970</v>
      </c>
      <c r="U112" s="160">
        <v>2330</v>
      </c>
      <c r="V112" s="162">
        <v>13740192</v>
      </c>
      <c r="W112" s="162">
        <v>328510733</v>
      </c>
      <c r="X112" s="161">
        <v>44135</v>
      </c>
      <c r="Y112" s="160" t="s">
        <v>3112</v>
      </c>
      <c r="Z112" s="160" t="s">
        <v>3113</v>
      </c>
      <c r="AA112" s="160" t="s">
        <v>3138</v>
      </c>
      <c r="AB112" s="160"/>
    </row>
    <row r="113" spans="1:28" x14ac:dyDescent="0.2">
      <c r="A113" s="163">
        <v>2330</v>
      </c>
      <c r="B113" s="160" t="str">
        <f>VLOOKUP(A113,'BASE TRABAJO'!$A$1:$U$872,2,TRUE)</f>
        <v>Corporación Gabriela Mistral.</v>
      </c>
      <c r="C113" s="160">
        <f>VLOOKUP(A113,'BASE TRABAJO'!$A$1:$U$872,3,FALSE)</f>
        <v>713523003</v>
      </c>
      <c r="D113" s="160" t="str">
        <f>VLOOKUP(A113,'BASE TRABAJO'!$A$1:$U$872,4,FALSE)</f>
        <v>Corporación de Derecho Privado.</v>
      </c>
      <c r="E113" s="160" t="str">
        <f>VLOOKUP(A113,'BASE TRABAJO'!$A$1:$U$872,5,FALSE)</f>
        <v xml:space="preserve">Otorgada por Decreto Supremo Nº 1027, de fecha 07 de noviembre de 1986, del Ministerio de Justicia, publicado en el Diario Oficial el día 22 de noviembre de 1986. </v>
      </c>
      <c r="F113" s="160" t="str">
        <f>VLOOKUP(A113,'BASE TRABAJO'!$A$1:$U$872,6,FALSE)</f>
        <v xml:space="preserve">Certificado de Vigencia Folio Nº 500334237413, de 28 de julio de 2020, otorgado por el Servicio de Registro Civil e Identificación.
</v>
      </c>
      <c r="G113" s="160" t="str">
        <f>VLOOKUP(A113,'BASE TRABAJO'!$A$1:$U$872,7,FALSE)</f>
        <v>El desarrollo de actividades de prevención y tratamiento, que sirvan para mejorar la atención a los menores en situación irregular en la Cuarta Región.</v>
      </c>
      <c r="H113" s="160" t="str">
        <f>VLOOKUP(A113,'BASE TRABAJO'!$A$1:$U$872,8,FALSE)</f>
        <v>Presidente: Francisco León Henríquez Adaros
Vicepresidente: Marcelo Hidalgo Molina
Secretario: Carlos Manuel Calvo Muñoz
Tesorero : Jorge Brusher Mac- Farlane 
Directores:
María Lucrecia Rivera Muñoz
René Corbeaux Cruz</v>
      </c>
      <c r="I113" s="160" t="str">
        <f>VLOOKUP(A113,'BASE TRABAJO'!$A$1:$U$872,9,FALSE)</f>
        <v>Durarán 03 años en sus cargos.</v>
      </c>
      <c r="J113" s="160" t="str">
        <f>VLOOKUP(A113,'BASE TRABAJO'!$A$1:$U$872,10,FALSE)</f>
        <v>De 20 de Mayo de 2020 al 20  de Mayo de 2023.</v>
      </c>
      <c r="K113" s="160" t="str">
        <f>VLOOKUP(A113,'BASE TRABAJO'!$A$1:$U$872,11,FALSE)</f>
        <v xml:space="preserve">Presidente: Francisco León Henríquez Adaros, 
Directora Ejecutiva: María Cristina Meléndez Jiménez,
</v>
      </c>
      <c r="L113" s="160" t="str">
        <f>VLOOKUP(A113,'BASE TRABAJO'!$A$1:$U$872,12,FALSE)</f>
        <v xml:space="preserve">La Pampilla S/N, Casilla 98, Coquimbo.
</v>
      </c>
      <c r="M113" s="160" t="str">
        <f>VLOOKUP(A113,'BASE TRABAJO'!$A$1:$U$872,13,FALSE)</f>
        <v>IV</v>
      </c>
      <c r="N113" s="160" t="str">
        <f>VLOOKUP(A113,'BASE TRABAJO'!$A$1:$U$872,14,FALSE)</f>
        <v>Coquimbo</v>
      </c>
      <c r="O113" s="160" t="str">
        <f>VLOOKUP(A113,'BASE TRABAJO'!$A$1:$U$872,15,FALSE)</f>
        <v>(51) 2321039</v>
      </c>
      <c r="P113" s="160" t="str">
        <f>VLOOKUP(A113,'BASE TRABAJO'!$A$1:$U$872,16,FALSE)</f>
        <v xml:space="preserve">cgmistral07@yahoo.es              ugesco@gmail.com
</v>
      </c>
      <c r="Q113" s="160" t="str">
        <f>VLOOKUP(A113,'BASE TRABAJO'!$A$1:$U$872,17,FALSE)</f>
        <v>Casilla 98</v>
      </c>
      <c r="R113" s="160" t="str">
        <f>VLOOKUP(A113,'BASE TRABAJO'!$A$1:$U$872,18,FALSE)</f>
        <v>93401: Institución de Asistencia Social</v>
      </c>
      <c r="S113" s="160" t="str">
        <f>VLOOKUP(A113,'BASE TRABAJO'!$A$1:$U$872,19,FALSE)</f>
        <v xml:space="preserve">Se acompaña certificado financiero correspondiente al año 2019 aprobado por el  Sub Departamento de Supervisión Financiera Nacional. </v>
      </c>
      <c r="T113" s="161">
        <f>VLOOKUP(A113,'BASE TRABAJO'!$A$1:$U$872,20,FALSE)</f>
        <v>37970</v>
      </c>
      <c r="U113" s="160">
        <v>2330</v>
      </c>
      <c r="V113" s="162">
        <v>17993926</v>
      </c>
      <c r="W113" s="162">
        <v>169469984</v>
      </c>
      <c r="X113" s="161">
        <v>44135</v>
      </c>
      <c r="Y113" s="160" t="s">
        <v>3112</v>
      </c>
      <c r="Z113" s="160" t="s">
        <v>3113</v>
      </c>
      <c r="AA113" s="160" t="s">
        <v>3189</v>
      </c>
      <c r="AB113" s="160"/>
    </row>
    <row r="114" spans="1:28" x14ac:dyDescent="0.2">
      <c r="A114" s="163">
        <v>2450</v>
      </c>
      <c r="B114" s="160" t="str">
        <f>VLOOKUP(A114,'BASE TRABAJO'!$A$1:$U$872,2,TRUE)</f>
        <v>Corporación Metodista</v>
      </c>
      <c r="C114" s="160">
        <f>VLOOKUP(A114,'BASE TRABAJO'!$A$1:$U$872,3,FALSE)</f>
        <v>700028100</v>
      </c>
      <c r="D114" s="160" t="str">
        <f>VLOOKUP(A114,'BASE TRABAJO'!$A$1:$U$872,4,FALSE)</f>
        <v>Corporación de Derecho Privado</v>
      </c>
      <c r="E114" s="160" t="str">
        <f>VLOOKUP(A114,'BASE TRABAJO'!$A$1:$U$872,5,FALSE)</f>
        <v>Otorgada por Decreto Supremo N° 2929, de 15 de septiembre de 1996, por el Ministerio de Justicia.</v>
      </c>
      <c r="F114" s="160" t="str">
        <f>VLOOKUP(A114,'BASE TRABAJO'!$A$1:$U$872,6,FALSE)</f>
        <v>Certificado de Vigencia Folio N° 69095125, de 29 de julio de 2019, del Servicio de Registro Civil e Identificación.</v>
      </c>
      <c r="G114" s="160" t="str">
        <f>VLOOKUP(A114,'BASE TRABAJO'!$A$1:$U$872,7,FALSE)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4" s="160" t="str">
        <f>VLOOKUP(A114,'BASE TRABAJO'!$A$1:$U$872,8,FALSE)</f>
        <v xml:space="preserve">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v>
      </c>
      <c r="I114" s="160" t="str">
        <f>VLOOKUP(A114,'BASE TRABAJO'!$A$1:$U$872,9,FALSE)</f>
        <v>Un año en sus cargos.</v>
      </c>
      <c r="J114" s="160" t="str">
        <f>VLOOKUP(A114,'BASE TRABAJO'!$A$1:$U$872,10,FALSE)</f>
        <v>15 de myo de 2019 al 15 de de mayo de 2020.</v>
      </c>
      <c r="K114" s="160" t="str">
        <f>VLOOKUP(A114,'BASE TRABAJO'!$A$1:$U$872,11,FALSE)</f>
        <v xml:space="preserve">Presidente: Obispo (H) Neftalí Aravena Bravo,
Poder: Superintendente Distrito Concepción: Olga Romero Sanzana, 
</v>
      </c>
      <c r="L114" s="160" t="str">
        <f>VLOOKUP(A114,'BASE TRABAJO'!$A$1:$U$872,12,FALSE)</f>
        <v xml:space="preserve">Sargento Aldea N° 1041, comuna de Santiago, Región Metropolitana
</v>
      </c>
      <c r="M114" s="160" t="str">
        <f>VLOOKUP(A114,'BASE TRABAJO'!$A$1:$U$872,13,FALSE)</f>
        <v>XIII</v>
      </c>
      <c r="N114" s="160" t="str">
        <f>VLOOKUP(A114,'BASE TRABAJO'!$A$1:$U$872,14,FALSE)</f>
        <v>Santiago</v>
      </c>
      <c r="O114" s="160" t="str">
        <f>VLOOKUP(A114,'BASE TRABAJO'!$A$1:$U$872,15,FALSE)</f>
        <v>225569454- 225517112</v>
      </c>
      <c r="P114" s="160" t="str">
        <f>VLOOKUP(A114,'BASE TRABAJO'!$A$1:$U$872,16,FALSE)</f>
        <v>cormetoficinalegal@gmail.com</v>
      </c>
      <c r="Q114" s="160">
        <f>VLOOKUP(A114,'BASE TRABAJO'!$A$1:$U$872,17,FALSE)</f>
        <v>0</v>
      </c>
      <c r="R114" s="160">
        <f>VLOOKUP(A114,'BASE TRABAJO'!$A$1:$U$872,18,FALSE)</f>
        <v>93401</v>
      </c>
      <c r="S114" s="160" t="str">
        <f>VLOOKUP(A114,'BASE TRABAJO'!$A$1:$U$872,19,FALSE)</f>
        <v xml:space="preserve">Se acompaña certificado financiero de la Institución, correspondiente a antecedentes del año 2018 aprobado por el Sub Depto Supervisión Financiera. </v>
      </c>
      <c r="T114" s="161">
        <f>VLOOKUP(A114,'BASE TRABAJO'!$A$1:$U$872,20,FALSE)</f>
        <v>37970</v>
      </c>
      <c r="U114" s="160">
        <v>2450</v>
      </c>
      <c r="V114" s="162">
        <v>24234575</v>
      </c>
      <c r="W114" s="162">
        <v>100922841</v>
      </c>
      <c r="X114" s="161">
        <v>44135</v>
      </c>
      <c r="Y114" s="160" t="s">
        <v>3112</v>
      </c>
      <c r="Z114" s="160" t="s">
        <v>3113</v>
      </c>
      <c r="AA114" s="160" t="s">
        <v>3145</v>
      </c>
      <c r="AB114" s="160"/>
    </row>
    <row r="115" spans="1:28" x14ac:dyDescent="0.2">
      <c r="A115" s="163">
        <v>2450</v>
      </c>
      <c r="B115" s="160" t="str">
        <f>VLOOKUP(A115,'BASE TRABAJO'!$A$1:$U$872,2,TRUE)</f>
        <v>Corporación Metodista</v>
      </c>
      <c r="C115" s="160">
        <f>VLOOKUP(A115,'BASE TRABAJO'!$A$1:$U$872,3,FALSE)</f>
        <v>700028100</v>
      </c>
      <c r="D115" s="160" t="str">
        <f>VLOOKUP(A115,'BASE TRABAJO'!$A$1:$U$872,4,FALSE)</f>
        <v>Corporación de Derecho Privado</v>
      </c>
      <c r="E115" s="160" t="str">
        <f>VLOOKUP(A115,'BASE TRABAJO'!$A$1:$U$872,5,FALSE)</f>
        <v>Otorgada por Decreto Supremo N° 2929, de 15 de septiembre de 1996, por el Ministerio de Justicia.</v>
      </c>
      <c r="F115" s="160" t="str">
        <f>VLOOKUP(A115,'BASE TRABAJO'!$A$1:$U$872,6,FALSE)</f>
        <v>Certificado de Vigencia Folio N° 69095125, de 29 de julio de 2019, del Servicio de Registro Civil e Identificación.</v>
      </c>
      <c r="G115" s="160" t="str">
        <f>VLOOKUP(A115,'BASE TRABAJO'!$A$1:$U$872,7,FALSE)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5" s="160" t="str">
        <f>VLOOKUP(A115,'BASE TRABAJO'!$A$1:$U$872,8,FALSE)</f>
        <v xml:space="preserve">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v>
      </c>
      <c r="I115" s="160" t="str">
        <f>VLOOKUP(A115,'BASE TRABAJO'!$A$1:$U$872,9,FALSE)</f>
        <v>Un año en sus cargos.</v>
      </c>
      <c r="J115" s="160" t="str">
        <f>VLOOKUP(A115,'BASE TRABAJO'!$A$1:$U$872,10,FALSE)</f>
        <v>15 de myo de 2019 al 15 de de mayo de 2020.</v>
      </c>
      <c r="K115" s="160" t="str">
        <f>VLOOKUP(A115,'BASE TRABAJO'!$A$1:$U$872,11,FALSE)</f>
        <v xml:space="preserve">Presidente: Obispo (H) Neftalí Aravena Bravo,
Poder: Superintendente Distrito Concepción: Olga Romero Sanzana, 
</v>
      </c>
      <c r="L115" s="160" t="str">
        <f>VLOOKUP(A115,'BASE TRABAJO'!$A$1:$U$872,12,FALSE)</f>
        <v xml:space="preserve">Sargento Aldea N° 1041, comuna de Santiago, Región Metropolitana
</v>
      </c>
      <c r="M115" s="160" t="str">
        <f>VLOOKUP(A115,'BASE TRABAJO'!$A$1:$U$872,13,FALSE)</f>
        <v>XIII</v>
      </c>
      <c r="N115" s="160" t="str">
        <f>VLOOKUP(A115,'BASE TRABAJO'!$A$1:$U$872,14,FALSE)</f>
        <v>Santiago</v>
      </c>
      <c r="O115" s="160" t="str">
        <f>VLOOKUP(A115,'BASE TRABAJO'!$A$1:$U$872,15,FALSE)</f>
        <v>225569454- 225517112</v>
      </c>
      <c r="P115" s="160" t="str">
        <f>VLOOKUP(A115,'BASE TRABAJO'!$A$1:$U$872,16,FALSE)</f>
        <v>cormetoficinalegal@gmail.com</v>
      </c>
      <c r="Q115" s="160">
        <f>VLOOKUP(A115,'BASE TRABAJO'!$A$1:$U$872,17,FALSE)</f>
        <v>0</v>
      </c>
      <c r="R115" s="160">
        <f>VLOOKUP(A115,'BASE TRABAJO'!$A$1:$U$872,18,FALSE)</f>
        <v>93401</v>
      </c>
      <c r="S115" s="160" t="str">
        <f>VLOOKUP(A115,'BASE TRABAJO'!$A$1:$U$872,19,FALSE)</f>
        <v xml:space="preserve">Se acompaña certificado financiero de la Institución, correspondiente a antecedentes del año 2018 aprobado por el Sub Depto Supervisión Financiera. </v>
      </c>
      <c r="T115" s="161">
        <f>VLOOKUP(A115,'BASE TRABAJO'!$A$1:$U$872,20,FALSE)</f>
        <v>37970</v>
      </c>
      <c r="U115" s="160">
        <v>2450</v>
      </c>
      <c r="V115" s="162">
        <v>41709919</v>
      </c>
      <c r="W115" s="162">
        <v>334713420</v>
      </c>
      <c r="X115" s="161">
        <v>44135</v>
      </c>
      <c r="Y115" s="160" t="s">
        <v>3112</v>
      </c>
      <c r="Z115" s="160" t="s">
        <v>3113</v>
      </c>
      <c r="AA115" s="160" t="s">
        <v>3190</v>
      </c>
      <c r="AB115" s="160"/>
    </row>
    <row r="116" spans="1:28" x14ac:dyDescent="0.2">
      <c r="A116" s="163">
        <v>2550</v>
      </c>
      <c r="B116" s="160" t="str">
        <f>VLOOKUP(A116,'BASE TRABAJO'!$A$1:$U$872,2,TRUE)</f>
        <v xml:space="preserve">Corporación Municipal de Conchalí  de Educación, Salud y Atención de Menores, CORESAM </v>
      </c>
      <c r="C116" s="160">
        <f>VLOOKUP(A116,'BASE TRABAJO'!$A$1:$U$872,3,FALSE)</f>
        <v>708781002</v>
      </c>
      <c r="D116" s="160" t="str">
        <f>VLOOKUP(A116,'BASE TRABAJO'!$A$1:$U$872,4,FALSE)</f>
        <v>Corporación de Derecho Privado.</v>
      </c>
      <c r="E116" s="160" t="str">
        <f>VLOOKUP(A116,'BASE TRABAJO'!$A$1:$U$872,5,FALSE)</f>
        <v xml:space="preserve">Decreto Supremo Nº 1226, de  7 de septiembre de 1981, del Ministerio de Justicia. </v>
      </c>
      <c r="F116" s="160" t="str">
        <f>VLOOKUP(A116,'BASE TRABAJO'!$A$1:$U$872,6,FALSE)</f>
        <v>Certificado de Vigencia de persona jurídica sin fines de lucro, emitido con fecha 01 de julio de 2019, por el SRCeI, folio Nº 5000236314710.</v>
      </c>
      <c r="G116" s="160" t="str">
        <f>VLOOKUP(A116,'BASE TRABAJO'!$A$1:$U$872,7,FALSE)</f>
        <v>Administrar y operar servicios en las áreas de educación, salud y atención de menores que haya tomado a su cargo la I. Municipalidad de Conchalí, adoptando las medidas necesarias para su dotación, ampliación y perfeccionamiento.</v>
      </c>
      <c r="H116" s="160" t="str">
        <f>VLOOKUP(A116,'BASE TRABAJO'!$A$1:$U$872,8,FALSE)</f>
        <v xml:space="preserve">DIRECTORIO:
Presidente: Rene de La Vega Fuentes, 
Directores:
Mercedes del Carmen Gonzalez Opazo, 
Sergio Antonio Marquez Romero,
Patricia Eliana Zamora Aqueveque, 
Christian Andres Luco Vergara, 
Secretario General:
Loreto Contreras Contreras, 
</v>
      </c>
      <c r="I116" s="160" t="str">
        <f>VLOOKUP(A116,'BASE TRABAJO'!$A$1:$U$872,9,FALSE)</f>
        <v xml:space="preserve">Dos años en sus cargos.
</v>
      </c>
      <c r="J116" s="160" t="str">
        <f>VLOOKUP(A116,'BASE TRABAJO'!$A$1:$U$872,10,FALSE)</f>
        <v>17 de Abril de 2014.</v>
      </c>
      <c r="K116" s="160" t="str">
        <f>VLOOKUP(A116,'BASE TRABAJO'!$A$1:$U$872,11,FALSE)</f>
        <v xml:space="preserve">Presidente: Rene de La Vega Fuentes, 
Secretaria General: Tania Alejandra Alvarado Sotomayor
</v>
      </c>
      <c r="L116" s="160" t="str">
        <f>VLOOKUP(A116,'BASE TRABAJO'!$A$1:$U$872,12,FALSE)</f>
        <v xml:space="preserve">Avda. Guanaco N° 2531, Recoleta, Región Metropolitana
</v>
      </c>
      <c r="M116" s="160" t="str">
        <f>VLOOKUP(A116,'BASE TRABAJO'!$A$1:$U$872,13,FALSE)</f>
        <v>XIII</v>
      </c>
      <c r="N116" s="160" t="str">
        <f>VLOOKUP(A116,'BASE TRABAJO'!$A$1:$U$872,14,FALSE)</f>
        <v>Recoleta</v>
      </c>
      <c r="O116" s="160" t="str">
        <f>VLOOKUP(A116,'BASE TRABAJO'!$A$1:$U$872,15,FALSE)</f>
        <v>Fono: 7307900-7307902,</v>
      </c>
      <c r="P116" s="160" t="str">
        <f>VLOOKUP(A116,'BASE TRABAJO'!$A$1:$U$872,16,FALSE)</f>
        <v xml:space="preserve"> coresam@gmail.com</v>
      </c>
      <c r="Q116" s="160">
        <f>VLOOKUP(A116,'BASE TRABAJO'!$A$1:$U$872,17,FALSE)</f>
        <v>0</v>
      </c>
      <c r="R116" s="160">
        <f>VLOOKUP(A116,'BASE TRABAJO'!$A$1:$U$872,18,FALSE)</f>
        <v>93101</v>
      </c>
      <c r="S116" s="160" t="str">
        <f>VLOOKUP(A116,'BASE TRABAJO'!$A$1:$U$872,19,FALSE)</f>
        <v>Se acompaña Certificado de Antecedentes Financieros de la Institución, correspondiente  al año 2018, aprobado por el Subdepartamento de Supervisión Financiera</v>
      </c>
      <c r="T116" s="161">
        <f>VLOOKUP(A116,'BASE TRABAJO'!$A$1:$U$872,20,FALSE)</f>
        <v>37970</v>
      </c>
      <c r="U116" s="160">
        <v>2550</v>
      </c>
      <c r="V116" s="162">
        <v>28913328</v>
      </c>
      <c r="W116" s="162">
        <v>296531130</v>
      </c>
      <c r="X116" s="161">
        <v>44135</v>
      </c>
      <c r="Y116" s="160" t="s">
        <v>3112</v>
      </c>
      <c r="Z116" s="160" t="s">
        <v>3113</v>
      </c>
      <c r="AA116" s="160" t="s">
        <v>3191</v>
      </c>
      <c r="AB116" s="160"/>
    </row>
    <row r="117" spans="1:28" x14ac:dyDescent="0.2">
      <c r="A117" s="163">
        <v>2550</v>
      </c>
      <c r="B117" s="160" t="str">
        <f>VLOOKUP(A117,'BASE TRABAJO'!$A$1:$U$872,2,TRUE)</f>
        <v xml:space="preserve">Corporación Municipal de Conchalí  de Educación, Salud y Atención de Menores, CORESAM </v>
      </c>
      <c r="C117" s="160">
        <f>VLOOKUP(A117,'BASE TRABAJO'!$A$1:$U$872,3,FALSE)</f>
        <v>708781002</v>
      </c>
      <c r="D117" s="160" t="str">
        <f>VLOOKUP(A117,'BASE TRABAJO'!$A$1:$U$872,4,FALSE)</f>
        <v>Corporación de Derecho Privado.</v>
      </c>
      <c r="E117" s="160" t="str">
        <f>VLOOKUP(A117,'BASE TRABAJO'!$A$1:$U$872,5,FALSE)</f>
        <v xml:space="preserve">Decreto Supremo Nº 1226, de  7 de septiembre de 1981, del Ministerio de Justicia. </v>
      </c>
      <c r="F117" s="160" t="str">
        <f>VLOOKUP(A117,'BASE TRABAJO'!$A$1:$U$872,6,FALSE)</f>
        <v>Certificado de Vigencia de persona jurídica sin fines de lucro, emitido con fecha 01 de julio de 2019, por el SRCeI, folio Nº 5000236314710.</v>
      </c>
      <c r="G117" s="160" t="str">
        <f>VLOOKUP(A117,'BASE TRABAJO'!$A$1:$U$872,7,FALSE)</f>
        <v>Administrar y operar servicios en las áreas de educación, salud y atención de menores que haya tomado a su cargo la I. Municipalidad de Conchalí, adoptando las medidas necesarias para su dotación, ampliación y perfeccionamiento.</v>
      </c>
      <c r="H117" s="160" t="str">
        <f>VLOOKUP(A117,'BASE TRABAJO'!$A$1:$U$872,8,FALSE)</f>
        <v xml:space="preserve">DIRECTORIO:
Presidente: Rene de La Vega Fuentes, 
Directores:
Mercedes del Carmen Gonzalez Opazo, 
Sergio Antonio Marquez Romero,
Patricia Eliana Zamora Aqueveque, 
Christian Andres Luco Vergara, 
Secretario General:
Loreto Contreras Contreras, 
</v>
      </c>
      <c r="I117" s="160" t="str">
        <f>VLOOKUP(A117,'BASE TRABAJO'!$A$1:$U$872,9,FALSE)</f>
        <v xml:space="preserve">Dos años en sus cargos.
</v>
      </c>
      <c r="J117" s="160" t="str">
        <f>VLOOKUP(A117,'BASE TRABAJO'!$A$1:$U$872,10,FALSE)</f>
        <v>17 de Abril de 2014.</v>
      </c>
      <c r="K117" s="160" t="str">
        <f>VLOOKUP(A117,'BASE TRABAJO'!$A$1:$U$872,11,FALSE)</f>
        <v xml:space="preserve">Presidente: Rene de La Vega Fuentes, 
Secretaria General: Tania Alejandra Alvarado Sotomayor
</v>
      </c>
      <c r="L117" s="160" t="str">
        <f>VLOOKUP(A117,'BASE TRABAJO'!$A$1:$U$872,12,FALSE)</f>
        <v xml:space="preserve">Avda. Guanaco N° 2531, Recoleta, Región Metropolitana
</v>
      </c>
      <c r="M117" s="160" t="str">
        <f>VLOOKUP(A117,'BASE TRABAJO'!$A$1:$U$872,13,FALSE)</f>
        <v>XIII</v>
      </c>
      <c r="N117" s="160" t="str">
        <f>VLOOKUP(A117,'BASE TRABAJO'!$A$1:$U$872,14,FALSE)</f>
        <v>Recoleta</v>
      </c>
      <c r="O117" s="160" t="str">
        <f>VLOOKUP(A117,'BASE TRABAJO'!$A$1:$U$872,15,FALSE)</f>
        <v>Fono: 7307900-7307902,</v>
      </c>
      <c r="P117" s="160" t="str">
        <f>VLOOKUP(A117,'BASE TRABAJO'!$A$1:$U$872,16,FALSE)</f>
        <v xml:space="preserve"> coresam@gmail.com</v>
      </c>
      <c r="Q117" s="160">
        <f>VLOOKUP(A117,'BASE TRABAJO'!$A$1:$U$872,17,FALSE)</f>
        <v>0</v>
      </c>
      <c r="R117" s="160">
        <f>VLOOKUP(A117,'BASE TRABAJO'!$A$1:$U$872,18,FALSE)</f>
        <v>93101</v>
      </c>
      <c r="S117" s="160" t="str">
        <f>VLOOKUP(A117,'BASE TRABAJO'!$A$1:$U$872,19,FALSE)</f>
        <v>Se acompaña Certificado de Antecedentes Financieros de la Institución, correspondiente  al año 2018, aprobado por el Subdepartamento de Supervisión Financiera</v>
      </c>
      <c r="T117" s="161">
        <f>VLOOKUP(A117,'BASE TRABAJO'!$A$1:$U$872,20,FALSE)</f>
        <v>37970</v>
      </c>
      <c r="U117" s="160">
        <v>2550</v>
      </c>
      <c r="V117" s="162">
        <v>7784100</v>
      </c>
      <c r="W117" s="162">
        <v>74727360</v>
      </c>
      <c r="X117" s="161">
        <v>44135</v>
      </c>
      <c r="Y117" s="160" t="s">
        <v>3112</v>
      </c>
      <c r="Z117" s="160" t="s">
        <v>3113</v>
      </c>
      <c r="AA117" s="160" t="s">
        <v>98</v>
      </c>
      <c r="AB117" s="160"/>
    </row>
    <row r="118" spans="1:28" x14ac:dyDescent="0.2">
      <c r="A118" s="163">
        <v>3200</v>
      </c>
      <c r="B118" s="160" t="str">
        <f>VLOOKUP(A118,'BASE TRABAJO'!$A$1:$U$872,2,TRUE)</f>
        <v>Corporación para la Orientación, Protección y Rehabilitación del Menor PROMESI</v>
      </c>
      <c r="C118" s="160">
        <f>VLOOKUP(A118,'BASE TRABAJO'!$A$1:$U$872,3,FALSE)</f>
        <v>709963007</v>
      </c>
      <c r="D118" s="160" t="str">
        <f>VLOOKUP(A118,'BASE TRABAJO'!$A$1:$U$872,4,FALSE)</f>
        <v>70.996.300-7</v>
      </c>
      <c r="E118" s="160" t="str">
        <f>VLOOKUP(A118,'BASE TRABAJO'!$A$1:$U$872,5,FALSE)</f>
        <v>Decreto Supremo N° 10, de 5 de enero de 1982, del Ministerio de Justicia.</v>
      </c>
      <c r="F118" s="160" t="str">
        <f>VLOOKUP(A118,'BASE TRABAJO'!$A$1:$U$872,6,FALSE)</f>
        <v>Certificado de Vigencia de Persona Jurídica sin Fines de Lucro, folio N° 500224912140,  de fecha 30 de abril de 2019, emitido por el Registro Civil e Identificación.</v>
      </c>
      <c r="G118" s="160" t="str">
        <f>VLOOKUP(A118,'BASE TRABAJO'!$A$1:$U$872,7,FALSE)</f>
        <v>Asistencia, protección, orientación, capacitación y rehabilitación de menores en situación irregular y/o con desajustes conductuales.</v>
      </c>
      <c r="H118" s="160" t="str">
        <f>VLOOKUP(A118,'BASE TRABAJO'!$A$1:$U$872,8,FALSE)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60" t="str">
        <f>VLOOKUP(A118,'BASE TRABAJO'!$A$1:$U$872,9,FALSE)</f>
        <v xml:space="preserve">Anual. Reelección indefinida.
</v>
      </c>
      <c r="J118" s="160" t="str">
        <f>VLOOKUP(A118,'BASE TRABAJO'!$A$1:$U$872,10,FALSE)</f>
        <v>22 de mayo de 2018 a 22 de mayo de 2019.</v>
      </c>
      <c r="K118" s="160" t="str">
        <f>VLOOKUP(A118,'BASE TRABAJO'!$A$1:$U$872,11,FALSE)</f>
        <v xml:space="preserve">Presidenta: Josefina Andrea Riveaux García Huidobro, 
Directora Ejecutiva: Bernardita García – Huidobro Catalan, 
Sub Directora Ejecutiva: Karina Rojas Arancibia
</v>
      </c>
      <c r="L118" s="160" t="str">
        <f>VLOOKUP(A118,'BASE TRABAJO'!$A$1:$U$872,12,FALSE)</f>
        <v xml:space="preserve">Los Cerezos N° 91, comuna de Ñuñoa, Región Metropolitana.
</v>
      </c>
      <c r="M118" s="160" t="str">
        <f>VLOOKUP(A118,'BASE TRABAJO'!$A$1:$U$872,13,FALSE)</f>
        <v>XIII</v>
      </c>
      <c r="N118" s="160" t="str">
        <f>VLOOKUP(A118,'BASE TRABAJO'!$A$1:$U$872,14,FALSE)</f>
        <v xml:space="preserve"> Ñuñoa</v>
      </c>
      <c r="O118" s="160">
        <f>VLOOKUP(A118,'BASE TRABAJO'!$A$1:$U$872,15,FALSE)</f>
        <v>0</v>
      </c>
      <c r="P118" s="160" t="str">
        <f>VLOOKUP(A118,'BASE TRABAJO'!$A$1:$U$872,16,FALSE)</f>
        <v xml:space="preserve">promesidireccion@gmail.com
dierccion@promesi.cl
</v>
      </c>
      <c r="Q118" s="160">
        <f>VLOOKUP(A118,'BASE TRABAJO'!$A$1:$U$872,17,FALSE)</f>
        <v>0</v>
      </c>
      <c r="R118" s="160" t="str">
        <f>VLOOKUP(A118,'BASE TRABAJO'!$A$1:$U$872,18,FALSE)</f>
        <v>93401: Instituciones de Asistencia Social</v>
      </c>
      <c r="S118" s="160" t="str">
        <f>VLOOKUP(A118,'BASE TRABAJO'!$A$1:$U$872,19,FALSE)</f>
        <v>Se acompaña Certificado financiero correspondiente al año 2018,  aprobados por el Sub Departamento de Supervisión Financiera Nacional</v>
      </c>
      <c r="T118" s="161">
        <f>VLOOKUP(A118,'BASE TRABAJO'!$A$1:$U$872,20,FALSE)</f>
        <v>37970</v>
      </c>
      <c r="U118" s="160">
        <v>3200</v>
      </c>
      <c r="V118" s="162">
        <v>0</v>
      </c>
      <c r="W118" s="162">
        <v>23777830</v>
      </c>
      <c r="X118" s="161">
        <v>44135</v>
      </c>
      <c r="Y118" s="160" t="s">
        <v>3112</v>
      </c>
      <c r="Z118" s="160" t="s">
        <v>3113</v>
      </c>
      <c r="AA118" s="160" t="s">
        <v>3174</v>
      </c>
      <c r="AB118" s="160"/>
    </row>
    <row r="119" spans="1:28" x14ac:dyDescent="0.2">
      <c r="A119" s="163">
        <v>3200</v>
      </c>
      <c r="B119" s="160" t="str">
        <f>VLOOKUP(A119,'BASE TRABAJO'!$A$1:$U$872,2,TRUE)</f>
        <v>Corporación para la Orientación, Protección y Rehabilitación del Menor PROMESI</v>
      </c>
      <c r="C119" s="160">
        <f>VLOOKUP(A119,'BASE TRABAJO'!$A$1:$U$872,3,FALSE)</f>
        <v>709963007</v>
      </c>
      <c r="D119" s="160" t="str">
        <f>VLOOKUP(A119,'BASE TRABAJO'!$A$1:$U$872,4,FALSE)</f>
        <v>70.996.300-7</v>
      </c>
      <c r="E119" s="160" t="str">
        <f>VLOOKUP(A119,'BASE TRABAJO'!$A$1:$U$872,5,FALSE)</f>
        <v>Decreto Supremo N° 10, de 5 de enero de 1982, del Ministerio de Justicia.</v>
      </c>
      <c r="F119" s="160" t="str">
        <f>VLOOKUP(A119,'BASE TRABAJO'!$A$1:$U$872,6,FALSE)</f>
        <v>Certificado de Vigencia de Persona Jurídica sin Fines de Lucro, folio N° 500224912140,  de fecha 30 de abril de 2019, emitido por el Registro Civil e Identificación.</v>
      </c>
      <c r="G119" s="160" t="str">
        <f>VLOOKUP(A119,'BASE TRABAJO'!$A$1:$U$872,7,FALSE)</f>
        <v>Asistencia, protección, orientación, capacitación y rehabilitación de menores en situación irregular y/o con desajustes conductuales.</v>
      </c>
      <c r="H119" s="160" t="str">
        <f>VLOOKUP(A119,'BASE TRABAJO'!$A$1:$U$872,8,FALSE)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160" t="str">
        <f>VLOOKUP(A119,'BASE TRABAJO'!$A$1:$U$872,9,FALSE)</f>
        <v xml:space="preserve">Anual. Reelección indefinida.
</v>
      </c>
      <c r="J119" s="160" t="str">
        <f>VLOOKUP(A119,'BASE TRABAJO'!$A$1:$U$872,10,FALSE)</f>
        <v>22 de mayo de 2018 a 22 de mayo de 2019.</v>
      </c>
      <c r="K119" s="160" t="str">
        <f>VLOOKUP(A119,'BASE TRABAJO'!$A$1:$U$872,11,FALSE)</f>
        <v xml:space="preserve">Presidenta: Josefina Andrea Riveaux García Huidobro, 
Directora Ejecutiva: Bernardita García – Huidobro Catalan, 
Sub Directora Ejecutiva: Karina Rojas Arancibia
</v>
      </c>
      <c r="L119" s="160" t="str">
        <f>VLOOKUP(A119,'BASE TRABAJO'!$A$1:$U$872,12,FALSE)</f>
        <v xml:space="preserve">Los Cerezos N° 91, comuna de Ñuñoa, Región Metropolitana.
</v>
      </c>
      <c r="M119" s="160" t="str">
        <f>VLOOKUP(A119,'BASE TRABAJO'!$A$1:$U$872,13,FALSE)</f>
        <v>XIII</v>
      </c>
      <c r="N119" s="160" t="str">
        <f>VLOOKUP(A119,'BASE TRABAJO'!$A$1:$U$872,14,FALSE)</f>
        <v xml:space="preserve"> Ñuñoa</v>
      </c>
      <c r="O119" s="160">
        <f>VLOOKUP(A119,'BASE TRABAJO'!$A$1:$U$872,15,FALSE)</f>
        <v>0</v>
      </c>
      <c r="P119" s="160" t="str">
        <f>VLOOKUP(A119,'BASE TRABAJO'!$A$1:$U$872,16,FALSE)</f>
        <v xml:space="preserve">promesidireccion@gmail.com
dierccion@promesi.cl
</v>
      </c>
      <c r="Q119" s="160">
        <f>VLOOKUP(A119,'BASE TRABAJO'!$A$1:$U$872,17,FALSE)</f>
        <v>0</v>
      </c>
      <c r="R119" s="160" t="str">
        <f>VLOOKUP(A119,'BASE TRABAJO'!$A$1:$U$872,18,FALSE)</f>
        <v>93401: Instituciones de Asistencia Social</v>
      </c>
      <c r="S119" s="160" t="str">
        <f>VLOOKUP(A119,'BASE TRABAJO'!$A$1:$U$872,19,FALSE)</f>
        <v>Se acompaña Certificado financiero correspondiente al año 2018,  aprobados por el Sub Departamento de Supervisión Financiera Nacional</v>
      </c>
      <c r="T119" s="161">
        <f>VLOOKUP(A119,'BASE TRABAJO'!$A$1:$U$872,20,FALSE)</f>
        <v>37970</v>
      </c>
      <c r="U119" s="160">
        <v>3200</v>
      </c>
      <c r="V119" s="162">
        <v>11957214</v>
      </c>
      <c r="W119" s="162">
        <v>117434112</v>
      </c>
      <c r="X119" s="161">
        <v>44135</v>
      </c>
      <c r="Y119" s="160" t="s">
        <v>3112</v>
      </c>
      <c r="Z119" s="160" t="s">
        <v>3113</v>
      </c>
      <c r="AA119" s="160" t="s">
        <v>3192</v>
      </c>
      <c r="AB119" s="160"/>
    </row>
    <row r="120" spans="1:28" x14ac:dyDescent="0.2">
      <c r="A120" s="163">
        <v>3200</v>
      </c>
      <c r="B120" s="160" t="str">
        <f>VLOOKUP(A120,'BASE TRABAJO'!$A$1:$U$872,2,TRUE)</f>
        <v>Corporación para la Orientación, Protección y Rehabilitación del Menor PROMESI</v>
      </c>
      <c r="C120" s="160">
        <f>VLOOKUP(A120,'BASE TRABAJO'!$A$1:$U$872,3,FALSE)</f>
        <v>709963007</v>
      </c>
      <c r="D120" s="160" t="str">
        <f>VLOOKUP(A120,'BASE TRABAJO'!$A$1:$U$872,4,FALSE)</f>
        <v>70.996.300-7</v>
      </c>
      <c r="E120" s="160" t="str">
        <f>VLOOKUP(A120,'BASE TRABAJO'!$A$1:$U$872,5,FALSE)</f>
        <v>Decreto Supremo N° 10, de 5 de enero de 1982, del Ministerio de Justicia.</v>
      </c>
      <c r="F120" s="160" t="str">
        <f>VLOOKUP(A120,'BASE TRABAJO'!$A$1:$U$872,6,FALSE)</f>
        <v>Certificado de Vigencia de Persona Jurídica sin Fines de Lucro, folio N° 500224912140,  de fecha 30 de abril de 2019, emitido por el Registro Civil e Identificación.</v>
      </c>
      <c r="G120" s="160" t="str">
        <f>VLOOKUP(A120,'BASE TRABAJO'!$A$1:$U$872,7,FALSE)</f>
        <v>Asistencia, protección, orientación, capacitación y rehabilitación de menores en situación irregular y/o con desajustes conductuales.</v>
      </c>
      <c r="H120" s="160" t="str">
        <f>VLOOKUP(A120,'BASE TRABAJO'!$A$1:$U$872,8,FALSE)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0" s="160" t="str">
        <f>VLOOKUP(A120,'BASE TRABAJO'!$A$1:$U$872,9,FALSE)</f>
        <v xml:space="preserve">Anual. Reelección indefinida.
</v>
      </c>
      <c r="J120" s="160" t="str">
        <f>VLOOKUP(A120,'BASE TRABAJO'!$A$1:$U$872,10,FALSE)</f>
        <v>22 de mayo de 2018 a 22 de mayo de 2019.</v>
      </c>
      <c r="K120" s="160" t="str">
        <f>VLOOKUP(A120,'BASE TRABAJO'!$A$1:$U$872,11,FALSE)</f>
        <v xml:space="preserve">Presidenta: Josefina Andrea Riveaux García Huidobro, 
Directora Ejecutiva: Bernardita García – Huidobro Catalan, 
Sub Directora Ejecutiva: Karina Rojas Arancibia
</v>
      </c>
      <c r="L120" s="160" t="str">
        <f>VLOOKUP(A120,'BASE TRABAJO'!$A$1:$U$872,12,FALSE)</f>
        <v xml:space="preserve">Los Cerezos N° 91, comuna de Ñuñoa, Región Metropolitana.
</v>
      </c>
      <c r="M120" s="160" t="str">
        <f>VLOOKUP(A120,'BASE TRABAJO'!$A$1:$U$872,13,FALSE)</f>
        <v>XIII</v>
      </c>
      <c r="N120" s="160" t="str">
        <f>VLOOKUP(A120,'BASE TRABAJO'!$A$1:$U$872,14,FALSE)</f>
        <v xml:space="preserve"> Ñuñoa</v>
      </c>
      <c r="O120" s="160">
        <f>VLOOKUP(A120,'BASE TRABAJO'!$A$1:$U$872,15,FALSE)</f>
        <v>0</v>
      </c>
      <c r="P120" s="160" t="str">
        <f>VLOOKUP(A120,'BASE TRABAJO'!$A$1:$U$872,16,FALSE)</f>
        <v xml:space="preserve">promesidireccion@gmail.com
dierccion@promesi.cl
</v>
      </c>
      <c r="Q120" s="160">
        <f>VLOOKUP(A120,'BASE TRABAJO'!$A$1:$U$872,17,FALSE)</f>
        <v>0</v>
      </c>
      <c r="R120" s="160" t="str">
        <f>VLOOKUP(A120,'BASE TRABAJO'!$A$1:$U$872,18,FALSE)</f>
        <v>93401: Instituciones de Asistencia Social</v>
      </c>
      <c r="S120" s="160" t="str">
        <f>VLOOKUP(A120,'BASE TRABAJO'!$A$1:$U$872,19,FALSE)</f>
        <v>Se acompaña Certificado financiero correspondiente al año 2018,  aprobados por el Sub Departamento de Supervisión Financiera Nacional</v>
      </c>
      <c r="T120" s="161">
        <f>VLOOKUP(A120,'BASE TRABAJO'!$A$1:$U$872,20,FALSE)</f>
        <v>37970</v>
      </c>
      <c r="U120" s="160">
        <v>3200</v>
      </c>
      <c r="V120" s="162">
        <v>11369808</v>
      </c>
      <c r="W120" s="162">
        <v>106307707</v>
      </c>
      <c r="X120" s="161">
        <v>44135</v>
      </c>
      <c r="Y120" s="160" t="s">
        <v>3112</v>
      </c>
      <c r="Z120" s="160" t="s">
        <v>3113</v>
      </c>
      <c r="AA120" s="160" t="s">
        <v>3178</v>
      </c>
      <c r="AB120" s="160"/>
    </row>
    <row r="121" spans="1:28" x14ac:dyDescent="0.2">
      <c r="A121" s="163">
        <v>3200</v>
      </c>
      <c r="B121" s="160" t="str">
        <f>VLOOKUP(A121,'BASE TRABAJO'!$A$1:$U$872,2,TRUE)</f>
        <v>Corporación para la Orientación, Protección y Rehabilitación del Menor PROMESI</v>
      </c>
      <c r="C121" s="160">
        <f>VLOOKUP(A121,'BASE TRABAJO'!$A$1:$U$872,3,FALSE)</f>
        <v>709963007</v>
      </c>
      <c r="D121" s="160" t="str">
        <f>VLOOKUP(A121,'BASE TRABAJO'!$A$1:$U$872,4,FALSE)</f>
        <v>70.996.300-7</v>
      </c>
      <c r="E121" s="160" t="str">
        <f>VLOOKUP(A121,'BASE TRABAJO'!$A$1:$U$872,5,FALSE)</f>
        <v>Decreto Supremo N° 10, de 5 de enero de 1982, del Ministerio de Justicia.</v>
      </c>
      <c r="F121" s="160" t="str">
        <f>VLOOKUP(A121,'BASE TRABAJO'!$A$1:$U$872,6,FALSE)</f>
        <v>Certificado de Vigencia de Persona Jurídica sin Fines de Lucro, folio N° 500224912140,  de fecha 30 de abril de 2019, emitido por el Registro Civil e Identificación.</v>
      </c>
      <c r="G121" s="160" t="str">
        <f>VLOOKUP(A121,'BASE TRABAJO'!$A$1:$U$872,7,FALSE)</f>
        <v>Asistencia, protección, orientación, capacitación y rehabilitación de menores en situación irregular y/o con desajustes conductuales.</v>
      </c>
      <c r="H121" s="160" t="str">
        <f>VLOOKUP(A121,'BASE TRABAJO'!$A$1:$U$872,8,FALSE)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1" s="160" t="str">
        <f>VLOOKUP(A121,'BASE TRABAJO'!$A$1:$U$872,9,FALSE)</f>
        <v xml:space="preserve">Anual. Reelección indefinida.
</v>
      </c>
      <c r="J121" s="160" t="str">
        <f>VLOOKUP(A121,'BASE TRABAJO'!$A$1:$U$872,10,FALSE)</f>
        <v>22 de mayo de 2018 a 22 de mayo de 2019.</v>
      </c>
      <c r="K121" s="160" t="str">
        <f>VLOOKUP(A121,'BASE TRABAJO'!$A$1:$U$872,11,FALSE)</f>
        <v xml:space="preserve">Presidenta: Josefina Andrea Riveaux García Huidobro, 
Directora Ejecutiva: Bernardita García – Huidobro Catalan, 
Sub Directora Ejecutiva: Karina Rojas Arancibia
</v>
      </c>
      <c r="L121" s="160" t="str">
        <f>VLOOKUP(A121,'BASE TRABAJO'!$A$1:$U$872,12,FALSE)</f>
        <v xml:space="preserve">Los Cerezos N° 91, comuna de Ñuñoa, Región Metropolitana.
</v>
      </c>
      <c r="M121" s="160" t="str">
        <f>VLOOKUP(A121,'BASE TRABAJO'!$A$1:$U$872,13,FALSE)</f>
        <v>XIII</v>
      </c>
      <c r="N121" s="160" t="str">
        <f>VLOOKUP(A121,'BASE TRABAJO'!$A$1:$U$872,14,FALSE)</f>
        <v xml:space="preserve"> Ñuñoa</v>
      </c>
      <c r="O121" s="160">
        <f>VLOOKUP(A121,'BASE TRABAJO'!$A$1:$U$872,15,FALSE)</f>
        <v>0</v>
      </c>
      <c r="P121" s="160" t="str">
        <f>VLOOKUP(A121,'BASE TRABAJO'!$A$1:$U$872,16,FALSE)</f>
        <v xml:space="preserve">promesidireccion@gmail.com
dierccion@promesi.cl
</v>
      </c>
      <c r="Q121" s="160">
        <f>VLOOKUP(A121,'BASE TRABAJO'!$A$1:$U$872,17,FALSE)</f>
        <v>0</v>
      </c>
      <c r="R121" s="160" t="str">
        <f>VLOOKUP(A121,'BASE TRABAJO'!$A$1:$U$872,18,FALSE)</f>
        <v>93401: Instituciones de Asistencia Social</v>
      </c>
      <c r="S121" s="160" t="str">
        <f>VLOOKUP(A121,'BASE TRABAJO'!$A$1:$U$872,19,FALSE)</f>
        <v>Se acompaña Certificado financiero correspondiente al año 2018,  aprobados por el Sub Departamento de Supervisión Financiera Nacional</v>
      </c>
      <c r="T121" s="161">
        <f>VLOOKUP(A121,'BASE TRABAJO'!$A$1:$U$872,20,FALSE)</f>
        <v>37970</v>
      </c>
      <c r="U121" s="160">
        <v>3200</v>
      </c>
      <c r="V121" s="162">
        <v>11795841</v>
      </c>
      <c r="W121" s="162">
        <v>128037397</v>
      </c>
      <c r="X121" s="161">
        <v>44135</v>
      </c>
      <c r="Y121" s="160" t="s">
        <v>3112</v>
      </c>
      <c r="Z121" s="160" t="s">
        <v>3113</v>
      </c>
      <c r="AA121" s="160" t="s">
        <v>3193</v>
      </c>
      <c r="AB121" s="160"/>
    </row>
    <row r="122" spans="1:28" x14ac:dyDescent="0.2">
      <c r="A122" s="163">
        <v>3200</v>
      </c>
      <c r="B122" s="160" t="str">
        <f>VLOOKUP(A122,'BASE TRABAJO'!$A$1:$U$872,2,TRUE)</f>
        <v>Corporación para la Orientación, Protección y Rehabilitación del Menor PROMESI</v>
      </c>
      <c r="C122" s="160">
        <f>VLOOKUP(A122,'BASE TRABAJO'!$A$1:$U$872,3,FALSE)</f>
        <v>709963007</v>
      </c>
      <c r="D122" s="160" t="str">
        <f>VLOOKUP(A122,'BASE TRABAJO'!$A$1:$U$872,4,FALSE)</f>
        <v>70.996.300-7</v>
      </c>
      <c r="E122" s="160" t="str">
        <f>VLOOKUP(A122,'BASE TRABAJO'!$A$1:$U$872,5,FALSE)</f>
        <v>Decreto Supremo N° 10, de 5 de enero de 1982, del Ministerio de Justicia.</v>
      </c>
      <c r="F122" s="160" t="str">
        <f>VLOOKUP(A122,'BASE TRABAJO'!$A$1:$U$872,6,FALSE)</f>
        <v>Certificado de Vigencia de Persona Jurídica sin Fines de Lucro, folio N° 500224912140,  de fecha 30 de abril de 2019, emitido por el Registro Civil e Identificación.</v>
      </c>
      <c r="G122" s="160" t="str">
        <f>VLOOKUP(A122,'BASE TRABAJO'!$A$1:$U$872,7,FALSE)</f>
        <v>Asistencia, protección, orientación, capacitación y rehabilitación de menores en situación irregular y/o con desajustes conductuales.</v>
      </c>
      <c r="H122" s="160" t="str">
        <f>VLOOKUP(A122,'BASE TRABAJO'!$A$1:$U$872,8,FALSE)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2" s="160" t="str">
        <f>VLOOKUP(A122,'BASE TRABAJO'!$A$1:$U$872,9,FALSE)</f>
        <v xml:space="preserve">Anual. Reelección indefinida.
</v>
      </c>
      <c r="J122" s="160" t="str">
        <f>VLOOKUP(A122,'BASE TRABAJO'!$A$1:$U$872,10,FALSE)</f>
        <v>22 de mayo de 2018 a 22 de mayo de 2019.</v>
      </c>
      <c r="K122" s="160" t="str">
        <f>VLOOKUP(A122,'BASE TRABAJO'!$A$1:$U$872,11,FALSE)</f>
        <v xml:space="preserve">Presidenta: Josefina Andrea Riveaux García Huidobro, 
Directora Ejecutiva: Bernardita García – Huidobro Catalan, 
Sub Directora Ejecutiva: Karina Rojas Arancibia
</v>
      </c>
      <c r="L122" s="160" t="str">
        <f>VLOOKUP(A122,'BASE TRABAJO'!$A$1:$U$872,12,FALSE)</f>
        <v xml:space="preserve">Los Cerezos N° 91, comuna de Ñuñoa, Región Metropolitana.
</v>
      </c>
      <c r="M122" s="160" t="str">
        <f>VLOOKUP(A122,'BASE TRABAJO'!$A$1:$U$872,13,FALSE)</f>
        <v>XIII</v>
      </c>
      <c r="N122" s="160" t="str">
        <f>VLOOKUP(A122,'BASE TRABAJO'!$A$1:$U$872,14,FALSE)</f>
        <v xml:space="preserve"> Ñuñoa</v>
      </c>
      <c r="O122" s="160">
        <f>VLOOKUP(A122,'BASE TRABAJO'!$A$1:$U$872,15,FALSE)</f>
        <v>0</v>
      </c>
      <c r="P122" s="160" t="str">
        <f>VLOOKUP(A122,'BASE TRABAJO'!$A$1:$U$872,16,FALSE)</f>
        <v xml:space="preserve">promesidireccion@gmail.com
dierccion@promesi.cl
</v>
      </c>
      <c r="Q122" s="160">
        <f>VLOOKUP(A122,'BASE TRABAJO'!$A$1:$U$872,17,FALSE)</f>
        <v>0</v>
      </c>
      <c r="R122" s="160" t="str">
        <f>VLOOKUP(A122,'BASE TRABAJO'!$A$1:$U$872,18,FALSE)</f>
        <v>93401: Instituciones de Asistencia Social</v>
      </c>
      <c r="S122" s="160" t="str">
        <f>VLOOKUP(A122,'BASE TRABAJO'!$A$1:$U$872,19,FALSE)</f>
        <v>Se acompaña Certificado financiero correspondiente al año 2018,  aprobados por el Sub Departamento de Supervisión Financiera Nacional</v>
      </c>
      <c r="T122" s="161">
        <f>VLOOKUP(A122,'BASE TRABAJO'!$A$1:$U$872,20,FALSE)</f>
        <v>37970</v>
      </c>
      <c r="U122" s="160">
        <v>3200</v>
      </c>
      <c r="V122" s="162">
        <v>25013243</v>
      </c>
      <c r="W122" s="162">
        <v>277745224</v>
      </c>
      <c r="X122" s="161">
        <v>44135</v>
      </c>
      <c r="Y122" s="160" t="s">
        <v>3112</v>
      </c>
      <c r="Z122" s="160" t="s">
        <v>3113</v>
      </c>
      <c r="AA122" s="160" t="s">
        <v>3159</v>
      </c>
      <c r="AB122" s="160"/>
    </row>
    <row r="123" spans="1:28" x14ac:dyDescent="0.2">
      <c r="A123" s="163">
        <v>3450</v>
      </c>
      <c r="B123" s="160" t="str">
        <f>VLOOKUP(A123,'BASE TRABAJO'!$A$1:$U$872,2,TRUE)</f>
        <v>Cruz Roja Chilena</v>
      </c>
      <c r="C123" s="160">
        <f>VLOOKUP(A123,'BASE TRABAJO'!$A$1:$U$872,3,FALSE)</f>
        <v>705121001</v>
      </c>
      <c r="D123" s="160" t="str">
        <f>VLOOKUP(A123,'BASE TRABAJO'!$A$1:$U$872,4,FALSE)</f>
        <v>Persona jurídica regida por la Ley N° 3.924.</v>
      </c>
      <c r="E123" s="160" t="str">
        <f>VLOOKUP(A123,'BASE TRABAJO'!$A$1:$U$872,5,FALSE)</f>
        <v>Otorgada por la Ley N° 3.924.</v>
      </c>
      <c r="F123" s="160" t="str">
        <f>VLOOKUP(A123,'BASE TRABAJO'!$A$1:$U$872,6,FALSE)</f>
        <v>Certificado de Vigencia folio Nº 500274149636, emitido con fecha 20 de noviembre de 2019, por el Servicio de Registro Civil e Identificación</v>
      </c>
      <c r="G123" s="160" t="str">
        <f>VLOOKUP(A123,'BASE TRABAJO'!$A$1:$U$872,7,FALSE)</f>
        <v xml:space="preserve">Mejoramiento de la salud pública, educación higiénica, asistencia y bienestar social y sanitario, y al alivio del sufrimiento humano.
</v>
      </c>
      <c r="H123" s="160" t="str">
        <f>VLOOKUP(A123,'BASE TRABAJO'!$A$1:$U$872,8,FALSE)</f>
        <v xml:space="preserve">Presidente Nacional: Patricio Alberto Acosta Sansarricq, 
Primera Vicepresidenta: Carmen Señoret Soto
Segundo Vicepresidente: Isabel Canepa González
Secretaria: Elsa del Carmen Ahumada Parraguez
Tesorero Nacional: Aurora Sánchez Urrutia
Director: Maria Sonia Contreras Villagran
Director: Beatriz Parilo Vergara
</v>
      </c>
      <c r="I123" s="160" t="str">
        <f>VLOOKUP(A123,'BASE TRABAJO'!$A$1:$U$872,9,FALSE)</f>
        <v xml:space="preserve"> 4 años y 6 meses  en sus cargos.</v>
      </c>
      <c r="J123" s="160" t="str">
        <f>VLOOKUP(A123,'BASE TRABAJO'!$A$1:$U$872,10,FALSE)</f>
        <v>26 de abril de 2019 al 26 de enero de 2025.</v>
      </c>
      <c r="K123" s="160" t="str">
        <f>VLOOKUP(A123,'BASE TRABAJO'!$A$1:$U$872,11,FALSE)</f>
        <v xml:space="preserve">Patricio Alberto Acosta Sansarricq,
</v>
      </c>
      <c r="L123" s="160" t="str">
        <f>VLOOKUP(A123,'BASE TRABAJO'!$A$1:$U$872,12,FALSE)</f>
        <v xml:space="preserve">Avda. Santa María 0150, comuna de Providencia, Región Metropolitana.
</v>
      </c>
      <c r="M123" s="160" t="str">
        <f>VLOOKUP(A123,'BASE TRABAJO'!$A$1:$U$872,13,FALSE)</f>
        <v>XIII</v>
      </c>
      <c r="N123" s="160" t="str">
        <f>VLOOKUP(A123,'BASE TRABAJO'!$A$1:$U$872,14,FALSE)</f>
        <v>Providencia</v>
      </c>
      <c r="O123" s="160" t="str">
        <f>VLOOKUP(A123,'BASE TRABAJO'!$A$1:$U$872,15,FALSE)</f>
        <v>Fonos: 7771448 – 7776300</v>
      </c>
      <c r="P123" s="160" t="str">
        <f>VLOOKUP(A123,'BASE TRABAJO'!$A$1:$U$872,16,FALSE)</f>
        <v xml:space="preserve"> cruzrojachilena@entelchile.net
</v>
      </c>
      <c r="Q123" s="160">
        <f>VLOOKUP(A123,'BASE TRABAJO'!$A$1:$U$872,17,FALSE)</f>
        <v>0</v>
      </c>
      <c r="R123" s="160" t="str">
        <f>VLOOKUP(A123,'BASE TRABAJO'!$A$1:$U$872,18,FALSE)</f>
        <v>93401: Instituciones de Asistencia Social</v>
      </c>
      <c r="S123" s="160" t="str">
        <f>VLOOKUP(A123,'BASE TRABAJO'!$A$1:$U$872,19,FALSE)</f>
        <v xml:space="preserve">Se acompañan antecedentes financieros correspondientes al año 2018, enviados para aprobación de la Unidad de Supervisión Financiera.
</v>
      </c>
      <c r="T123" s="161">
        <f>VLOOKUP(A123,'BASE TRABAJO'!$A$1:$U$872,20,FALSE)</f>
        <v>37970</v>
      </c>
      <c r="U123" s="160">
        <v>3450</v>
      </c>
      <c r="V123" s="162">
        <v>31185147</v>
      </c>
      <c r="W123" s="162">
        <v>276692220</v>
      </c>
      <c r="X123" s="161">
        <v>44135</v>
      </c>
      <c r="Y123" s="160" t="s">
        <v>3112</v>
      </c>
      <c r="Z123" s="160" t="s">
        <v>3113</v>
      </c>
      <c r="AA123" s="160" t="s">
        <v>3194</v>
      </c>
      <c r="AB123" s="160"/>
    </row>
    <row r="124" spans="1:28" x14ac:dyDescent="0.2">
      <c r="A124" s="163">
        <v>3450</v>
      </c>
      <c r="B124" s="160" t="str">
        <f>VLOOKUP(A124,'BASE TRABAJO'!$A$1:$U$872,2,TRUE)</f>
        <v>Cruz Roja Chilena</v>
      </c>
      <c r="C124" s="160">
        <f>VLOOKUP(A124,'BASE TRABAJO'!$A$1:$U$872,3,FALSE)</f>
        <v>705121001</v>
      </c>
      <c r="D124" s="160" t="str">
        <f>VLOOKUP(A124,'BASE TRABAJO'!$A$1:$U$872,4,FALSE)</f>
        <v>Persona jurídica regida por la Ley N° 3.924.</v>
      </c>
      <c r="E124" s="160" t="str">
        <f>VLOOKUP(A124,'BASE TRABAJO'!$A$1:$U$872,5,FALSE)</f>
        <v>Otorgada por la Ley N° 3.924.</v>
      </c>
      <c r="F124" s="160" t="str">
        <f>VLOOKUP(A124,'BASE TRABAJO'!$A$1:$U$872,6,FALSE)</f>
        <v>Certificado de Vigencia folio Nº 500274149636, emitido con fecha 20 de noviembre de 2019, por el Servicio de Registro Civil e Identificación</v>
      </c>
      <c r="G124" s="160" t="str">
        <f>VLOOKUP(A124,'BASE TRABAJO'!$A$1:$U$872,7,FALSE)</f>
        <v xml:space="preserve">Mejoramiento de la salud pública, educación higiénica, asistencia y bienestar social y sanitario, y al alivio del sufrimiento humano.
</v>
      </c>
      <c r="H124" s="160" t="str">
        <f>VLOOKUP(A124,'BASE TRABAJO'!$A$1:$U$872,8,FALSE)</f>
        <v xml:space="preserve">Presidente Nacional: Patricio Alberto Acosta Sansarricq, 
Primera Vicepresidenta: Carmen Señoret Soto
Segundo Vicepresidente: Isabel Canepa González
Secretaria: Elsa del Carmen Ahumada Parraguez
Tesorero Nacional: Aurora Sánchez Urrutia
Director: Maria Sonia Contreras Villagran
Director: Beatriz Parilo Vergara
</v>
      </c>
      <c r="I124" s="160" t="str">
        <f>VLOOKUP(A124,'BASE TRABAJO'!$A$1:$U$872,9,FALSE)</f>
        <v xml:space="preserve"> 4 años y 6 meses  en sus cargos.</v>
      </c>
      <c r="J124" s="160" t="str">
        <f>VLOOKUP(A124,'BASE TRABAJO'!$A$1:$U$872,10,FALSE)</f>
        <v>26 de abril de 2019 al 26 de enero de 2025.</v>
      </c>
      <c r="K124" s="160" t="str">
        <f>VLOOKUP(A124,'BASE TRABAJO'!$A$1:$U$872,11,FALSE)</f>
        <v xml:space="preserve">Patricio Alberto Acosta Sansarricq,
</v>
      </c>
      <c r="L124" s="160" t="str">
        <f>VLOOKUP(A124,'BASE TRABAJO'!$A$1:$U$872,12,FALSE)</f>
        <v xml:space="preserve">Avda. Santa María 0150, comuna de Providencia, Región Metropolitana.
</v>
      </c>
      <c r="M124" s="160" t="str">
        <f>VLOOKUP(A124,'BASE TRABAJO'!$A$1:$U$872,13,FALSE)</f>
        <v>XIII</v>
      </c>
      <c r="N124" s="160" t="str">
        <f>VLOOKUP(A124,'BASE TRABAJO'!$A$1:$U$872,14,FALSE)</f>
        <v>Providencia</v>
      </c>
      <c r="O124" s="160" t="str">
        <f>VLOOKUP(A124,'BASE TRABAJO'!$A$1:$U$872,15,FALSE)</f>
        <v>Fonos: 7771448 – 7776300</v>
      </c>
      <c r="P124" s="160" t="str">
        <f>VLOOKUP(A124,'BASE TRABAJO'!$A$1:$U$872,16,FALSE)</f>
        <v xml:space="preserve"> cruzrojachilena@entelchile.net
</v>
      </c>
      <c r="Q124" s="160">
        <f>VLOOKUP(A124,'BASE TRABAJO'!$A$1:$U$872,17,FALSE)</f>
        <v>0</v>
      </c>
      <c r="R124" s="160" t="str">
        <f>VLOOKUP(A124,'BASE TRABAJO'!$A$1:$U$872,18,FALSE)</f>
        <v>93401: Instituciones de Asistencia Social</v>
      </c>
      <c r="S124" s="160" t="str">
        <f>VLOOKUP(A124,'BASE TRABAJO'!$A$1:$U$872,19,FALSE)</f>
        <v xml:space="preserve">Se acompañan antecedentes financieros correspondientes al año 2018, enviados para aprobación de la Unidad de Supervisión Financiera.
</v>
      </c>
      <c r="T124" s="161">
        <f>VLOOKUP(A124,'BASE TRABAJO'!$A$1:$U$872,20,FALSE)</f>
        <v>37970</v>
      </c>
      <c r="U124" s="160">
        <v>3450</v>
      </c>
      <c r="V124" s="162">
        <v>14770706</v>
      </c>
      <c r="W124" s="162">
        <v>97641237</v>
      </c>
      <c r="X124" s="161">
        <v>44135</v>
      </c>
      <c r="Y124" s="160" t="s">
        <v>3112</v>
      </c>
      <c r="Z124" s="160" t="s">
        <v>3113</v>
      </c>
      <c r="AA124" s="160" t="s">
        <v>3195</v>
      </c>
      <c r="AB124" s="160"/>
    </row>
    <row r="125" spans="1:28" x14ac:dyDescent="0.2">
      <c r="A125" s="163">
        <v>3650</v>
      </c>
      <c r="B125" s="160" t="str">
        <f>VLOOKUP(A125,'BASE TRABAJO'!$A$1:$U$872,2,TRUE)</f>
        <v>Fundación de Beneficencia Aldea de Niños Cardenal Raúl Silva Henríquez</v>
      </c>
      <c r="C125" s="160">
        <f>VLOOKUP(A125,'BASE TRABAJO'!$A$1:$U$872,3,FALSE)</f>
        <v>714041002</v>
      </c>
      <c r="D125" s="160" t="str">
        <f>VLOOKUP(A125,'BASE TRABAJO'!$A$1:$U$872,4,FALSE)</f>
        <v>Fundación de Derecho Público.</v>
      </c>
      <c r="E125" s="160" t="str">
        <f>VLOOKUP(A125,'BASE TRABAJO'!$A$1:$U$872,5,FALSE)</f>
        <v>Erigida de acuerdo al Derecho Canónico, por Decreto N° 314, del Arzobispado de Santiago, de fecha 1 de octubre de 1999.</v>
      </c>
      <c r="F125" s="160" t="str">
        <f>VLOOKUP(A125,'BASE TRABAJO'!$A$1:$U$872,6,FALSE)</f>
        <v>Certificado del Arzobispado de Santiago C/707/2018, de 1 de junio de 2020, emitido por doña Marcela Arriaza Morales, Notaria del Arzobispado de Santiago</v>
      </c>
      <c r="G125" s="160" t="str">
        <f>VLOOKUP(A125,'BASE TRABAJO'!$A$1:$U$872,7,FALSE)</f>
        <v xml:space="preserve">Dar hogar a los niños desamparados que carecen de él; educarlos y prepararlos para la vida. </v>
      </c>
      <c r="H125" s="160" t="str">
        <f>VLOOKUP(A125,'BASE TRABAJO'!$A$1:$U$872,8,FALSE)</f>
        <v xml:space="preserve">Presidente: Rodrigo Dominguez Wagner, 
Vicepresidente Ejecutivo: Pablo de Iruarrizaga Samaniego,
Directores: 
Teresa Izquierdo Walker, 
Raúl Rencoret Domínguez, 
María Luisa Sepúlveda Edwards, 
María Teresa Correa Fontecilla,
Adriana Swett Lira
</v>
      </c>
      <c r="I125" s="160" t="str">
        <f>VLOOKUP(A125,'BASE TRABAJO'!$A$1:$U$872,9,FALSE)</f>
        <v>Durarán 3 años en sus cargos.</v>
      </c>
      <c r="J125" s="160" t="str">
        <f>VLOOKUP(A125,'BASE TRABAJO'!$A$1:$U$872,10,FALSE)</f>
        <v>3 años, hasta el 24 de septiembre de 2022.</v>
      </c>
      <c r="K125" s="160" t="str">
        <f>VLOOKUP(A125,'BASE TRABAJO'!$A$1:$U$872,11,FALSE)</f>
        <v xml:space="preserve">
Rodrigo Dominguez Wagner,   Poder: Soraya Marcela Hernández Lemus, RUT N° 12.882.805-7
</v>
      </c>
      <c r="L125" s="160" t="str">
        <f>VLOOKUP(A125,'BASE TRABAJO'!$A$1:$U$872,12,FALSE)</f>
        <v xml:space="preserve">Camino del Pastor s/n, comuna de El Quisco
</v>
      </c>
      <c r="M125" s="160" t="str">
        <f>VLOOKUP(A125,'BASE TRABAJO'!$A$1:$U$872,13,FALSE)</f>
        <v>V</v>
      </c>
      <c r="N125" s="160" t="str">
        <f>VLOOKUP(A125,'BASE TRABAJO'!$A$1:$U$872,14,FALSE)</f>
        <v>El Quisco</v>
      </c>
      <c r="O125" s="160">
        <f>VLOOKUP(A125,'BASE TRABAJO'!$A$1:$U$872,15,FALSE)</f>
        <v>352471664</v>
      </c>
      <c r="P125" s="160" t="str">
        <f>VLOOKUP(A125,'BASE TRABAJO'!$A$1:$U$872,16,FALSE)</f>
        <v>ALDEACARDENAL.DIRECCION@GMAIL.COM</v>
      </c>
      <c r="Q125" s="160">
        <f>VLOOKUP(A125,'BASE TRABAJO'!$A$1:$U$872,17,FALSE)</f>
        <v>0</v>
      </c>
      <c r="R125" s="160" t="str">
        <f>VLOOKUP(A125,'BASE TRABAJO'!$A$1:$U$872,18,FALSE)</f>
        <v>93401: Institución de Asistencia Social.</v>
      </c>
      <c r="S125" s="160" t="str">
        <f>VLOOKUP(A125,'BASE TRABAJO'!$A$1:$U$872,19,FALSE)</f>
        <v>Antecedentes Financieros correspondientes al año 2019, aprobados por el Sub Departamento de Supervisión Financiera Nacional</v>
      </c>
      <c r="T125" s="161">
        <f>VLOOKUP(A125,'BASE TRABAJO'!$A$1:$U$872,20,FALSE)</f>
        <v>37970</v>
      </c>
      <c r="U125" s="160">
        <v>3650</v>
      </c>
      <c r="V125" s="162">
        <v>46043836</v>
      </c>
      <c r="W125" s="162">
        <v>498832294</v>
      </c>
      <c r="X125" s="161">
        <v>44135</v>
      </c>
      <c r="Y125" s="160" t="s">
        <v>3112</v>
      </c>
      <c r="Z125" s="160" t="s">
        <v>3113</v>
      </c>
      <c r="AA125" s="160" t="s">
        <v>3196</v>
      </c>
      <c r="AB125" s="160"/>
    </row>
    <row r="126" spans="1:28" x14ac:dyDescent="0.2">
      <c r="A126" s="163">
        <v>3800</v>
      </c>
      <c r="B126" s="160" t="str">
        <f>VLOOKUP(A126,'BASE TRABAJO'!$A$1:$U$872,2,TRUE)</f>
        <v>Fundación Ciudad del Niño Ricardo Espinosa</v>
      </c>
      <c r="C126" s="160">
        <f>VLOOKUP(A126,'BASE TRABAJO'!$A$1:$U$872,3,FALSE)</f>
        <v>700177300</v>
      </c>
      <c r="D126" s="160" t="str">
        <f>VLOOKUP(A126,'BASE TRABAJO'!$A$1:$U$872,4,FALSE)</f>
        <v>Fundación de Derecho Público</v>
      </c>
      <c r="E126" s="160" t="str">
        <f>VLOOKUP(A126,'BASE TRABAJO'!$A$1:$U$872,5,FALSE)</f>
        <v>Erigida de acuerdo al Derecho Canónico. Fundada por la autoridad eclesiástica del Arzobispado de Concepción por Decretos N°s. 1563, 1564 y 1565, del 14 de julio de 1958.</v>
      </c>
      <c r="F126" s="160" t="str">
        <f>VLOOKUP(A126,'BASE TRABAJO'!$A$1:$U$872,6,FALSE)</f>
        <v>Indefinida</v>
      </c>
      <c r="G126" s="160" t="str">
        <f>VLOOKUP(A126,'BASE TRABAJO'!$A$1:$U$872,7,FALSE)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60" t="str">
        <f>VLOOKUP(A126,'BASE TRABAJO'!$A$1:$U$872,8,FALSE)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60" t="str">
        <f>VLOOKUP(A126,'BASE TRABAJO'!$A$1:$U$872,9,FALSE)</f>
        <v>Elección Directorio, a excepción del Presidente: Por periodo de 3 años pero sus miembros podrán continuar en sus cargos por períodos sucesivos, a solicitud del Presidente y con la aprobación de la Autoridad Eclesiástica.  (último 17-12-2012)</v>
      </c>
      <c r="J126" s="160" t="str">
        <f>VLOOKUP(A126,'BASE TRABAJO'!$A$1:$U$872,10,FALSE)</f>
        <v>Designación de Presidente y Representante Legal: Por periodo de 3 años (17-12-2012). Aprobación autoridad eclesiástica: 07-10-2019.</v>
      </c>
      <c r="K126" s="160" t="str">
        <f>VLOOKUP(A126,'BASE TRABAJO'!$A$1:$U$872,11,FALSE)</f>
        <v xml:space="preserve">Padre José Teodoro Cartes Gómez 
</v>
      </c>
      <c r="L126" s="160" t="str">
        <f>VLOOKUP(A126,'BASE TRABAJO'!$A$1:$U$872,12,FALSE)</f>
        <v xml:space="preserve">Arteaga Alemparte S/N, comuna de Hualpen
</v>
      </c>
      <c r="M126" s="160" t="str">
        <f>VLOOKUP(A126,'BASE TRABAJO'!$A$1:$U$872,13,FALSE)</f>
        <v>VIII</v>
      </c>
      <c r="N126" s="160" t="str">
        <f>VLOOKUP(A126,'BASE TRABAJO'!$A$1:$U$872,14,FALSE)</f>
        <v>Hualpen</v>
      </c>
      <c r="O126" s="160">
        <f>VLOOKUP(A126,'BASE TRABAJO'!$A$1:$U$872,15,FALSE)</f>
        <v>0</v>
      </c>
      <c r="P126" s="160" t="str">
        <f>VLOOKUP(A126,'BASE TRABAJO'!$A$1:$U$872,16,FALSE)</f>
        <v xml:space="preserve"> administracion@fundacioncdn.cl</v>
      </c>
      <c r="Q126" s="160">
        <f>VLOOKUP(A126,'BASE TRABAJO'!$A$1:$U$872,17,FALSE)</f>
        <v>0</v>
      </c>
      <c r="R126" s="160" t="str">
        <f>VLOOKUP(A126,'BASE TRABAJO'!$A$1:$U$872,18,FALSE)</f>
        <v>93401: Instituciones de Asistencia Social</v>
      </c>
      <c r="S126" s="160" t="str">
        <f>VLOOKUP(A126,'BASE TRABAJO'!$A$1:$U$872,19,FALSE)</f>
        <v>Se acompañan Antecedentes financieros del año 2019, aprobados por el  Subdepartamento de Supervisión  Financiera Nacional.</v>
      </c>
      <c r="T126" s="161">
        <f>VLOOKUP(A126,'BASE TRABAJO'!$A$1:$U$872,20,FALSE)</f>
        <v>37970</v>
      </c>
      <c r="U126" s="160">
        <v>3800</v>
      </c>
      <c r="V126" s="162">
        <v>24624021</v>
      </c>
      <c r="W126" s="162">
        <v>346381239</v>
      </c>
      <c r="X126" s="161">
        <v>44135</v>
      </c>
      <c r="Y126" s="160" t="s">
        <v>3112</v>
      </c>
      <c r="Z126" s="160" t="s">
        <v>3113</v>
      </c>
      <c r="AA126" s="160" t="s">
        <v>3142</v>
      </c>
      <c r="AB126" s="160"/>
    </row>
    <row r="127" spans="1:28" x14ac:dyDescent="0.2">
      <c r="A127" s="163">
        <v>3800</v>
      </c>
      <c r="B127" s="160" t="str">
        <f>VLOOKUP(A127,'BASE TRABAJO'!$A$1:$U$872,2,TRUE)</f>
        <v>Fundación Ciudad del Niño Ricardo Espinosa</v>
      </c>
      <c r="C127" s="160">
        <f>VLOOKUP(A127,'BASE TRABAJO'!$A$1:$U$872,3,FALSE)</f>
        <v>700177300</v>
      </c>
      <c r="D127" s="160" t="str">
        <f>VLOOKUP(A127,'BASE TRABAJO'!$A$1:$U$872,4,FALSE)</f>
        <v>Fundación de Derecho Público</v>
      </c>
      <c r="E127" s="160" t="str">
        <f>VLOOKUP(A127,'BASE TRABAJO'!$A$1:$U$872,5,FALSE)</f>
        <v>Erigida de acuerdo al Derecho Canónico. Fundada por la autoridad eclesiástica del Arzobispado de Concepción por Decretos N°s. 1563, 1564 y 1565, del 14 de julio de 1958.</v>
      </c>
      <c r="F127" s="160" t="str">
        <f>VLOOKUP(A127,'BASE TRABAJO'!$A$1:$U$872,6,FALSE)</f>
        <v>Indefinida</v>
      </c>
      <c r="G127" s="160" t="str">
        <f>VLOOKUP(A127,'BASE TRABAJO'!$A$1:$U$872,7,FALSE)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160" t="str">
        <f>VLOOKUP(A127,'BASE TRABAJO'!$A$1:$U$872,8,FALSE)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160" t="str">
        <f>VLOOKUP(A127,'BASE TRABAJO'!$A$1:$U$872,9,FALSE)</f>
        <v>Elección Directorio, a excepción del Presidente: Por periodo de 3 años pero sus miembros podrán continuar en sus cargos por períodos sucesivos, a solicitud del Presidente y con la aprobación de la Autoridad Eclesiástica.  (último 17-12-2012)</v>
      </c>
      <c r="J127" s="160" t="str">
        <f>VLOOKUP(A127,'BASE TRABAJO'!$A$1:$U$872,10,FALSE)</f>
        <v>Designación de Presidente y Representante Legal: Por periodo de 3 años (17-12-2012). Aprobación autoridad eclesiástica: 07-10-2019.</v>
      </c>
      <c r="K127" s="160" t="str">
        <f>VLOOKUP(A127,'BASE TRABAJO'!$A$1:$U$872,11,FALSE)</f>
        <v xml:space="preserve">Padre José Teodoro Cartes Gómez 
</v>
      </c>
      <c r="L127" s="160" t="str">
        <f>VLOOKUP(A127,'BASE TRABAJO'!$A$1:$U$872,12,FALSE)</f>
        <v xml:space="preserve">Arteaga Alemparte S/N, comuna de Hualpen
</v>
      </c>
      <c r="M127" s="160" t="str">
        <f>VLOOKUP(A127,'BASE TRABAJO'!$A$1:$U$872,13,FALSE)</f>
        <v>VIII</v>
      </c>
      <c r="N127" s="160" t="str">
        <f>VLOOKUP(A127,'BASE TRABAJO'!$A$1:$U$872,14,FALSE)</f>
        <v>Hualpen</v>
      </c>
      <c r="O127" s="160">
        <f>VLOOKUP(A127,'BASE TRABAJO'!$A$1:$U$872,15,FALSE)</f>
        <v>0</v>
      </c>
      <c r="P127" s="160" t="str">
        <f>VLOOKUP(A127,'BASE TRABAJO'!$A$1:$U$872,16,FALSE)</f>
        <v xml:space="preserve"> administracion@fundacioncdn.cl</v>
      </c>
      <c r="Q127" s="160">
        <f>VLOOKUP(A127,'BASE TRABAJO'!$A$1:$U$872,17,FALSE)</f>
        <v>0</v>
      </c>
      <c r="R127" s="160" t="str">
        <f>VLOOKUP(A127,'BASE TRABAJO'!$A$1:$U$872,18,FALSE)</f>
        <v>93401: Instituciones de Asistencia Social</v>
      </c>
      <c r="S127" s="160" t="str">
        <f>VLOOKUP(A127,'BASE TRABAJO'!$A$1:$U$872,19,FALSE)</f>
        <v>Se acompañan Antecedentes financieros del año 2019, aprobados por el  Subdepartamento de Supervisión  Financiera Nacional.</v>
      </c>
      <c r="T127" s="161">
        <f>VLOOKUP(A127,'BASE TRABAJO'!$A$1:$U$872,20,FALSE)</f>
        <v>37970</v>
      </c>
      <c r="U127" s="160">
        <v>3800</v>
      </c>
      <c r="V127" s="162">
        <v>86041712</v>
      </c>
      <c r="W127" s="162">
        <v>793995067</v>
      </c>
      <c r="X127" s="161">
        <v>44135</v>
      </c>
      <c r="Y127" s="160" t="s">
        <v>3112</v>
      </c>
      <c r="Z127" s="160" t="s">
        <v>3113</v>
      </c>
      <c r="AA127" s="160" t="s">
        <v>60</v>
      </c>
      <c r="AB127" s="160"/>
    </row>
    <row r="128" spans="1:28" x14ac:dyDescent="0.2">
      <c r="A128" s="163">
        <v>3800</v>
      </c>
      <c r="B128" s="160" t="str">
        <f>VLOOKUP(A128,'BASE TRABAJO'!$A$1:$U$872,2,TRUE)</f>
        <v>Fundación Ciudad del Niño Ricardo Espinosa</v>
      </c>
      <c r="C128" s="160">
        <f>VLOOKUP(A128,'BASE TRABAJO'!$A$1:$U$872,3,FALSE)</f>
        <v>700177300</v>
      </c>
      <c r="D128" s="160" t="str">
        <f>VLOOKUP(A128,'BASE TRABAJO'!$A$1:$U$872,4,FALSE)</f>
        <v>Fundación de Derecho Público</v>
      </c>
      <c r="E128" s="160" t="str">
        <f>VLOOKUP(A128,'BASE TRABAJO'!$A$1:$U$872,5,FALSE)</f>
        <v>Erigida de acuerdo al Derecho Canónico. Fundada por la autoridad eclesiástica del Arzobispado de Concepción por Decretos N°s. 1563, 1564 y 1565, del 14 de julio de 1958.</v>
      </c>
      <c r="F128" s="160" t="str">
        <f>VLOOKUP(A128,'BASE TRABAJO'!$A$1:$U$872,6,FALSE)</f>
        <v>Indefinida</v>
      </c>
      <c r="G128" s="160" t="str">
        <f>VLOOKUP(A128,'BASE TRABAJO'!$A$1:$U$872,7,FALSE)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8" s="160" t="str">
        <f>VLOOKUP(A128,'BASE TRABAJO'!$A$1:$U$872,8,FALSE)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8" s="160" t="str">
        <f>VLOOKUP(A128,'BASE TRABAJO'!$A$1:$U$872,9,FALSE)</f>
        <v>Elección Directorio, a excepción del Presidente: Por periodo de 3 años pero sus miembros podrán continuar en sus cargos por períodos sucesivos, a solicitud del Presidente y con la aprobación de la Autoridad Eclesiástica.  (último 17-12-2012)</v>
      </c>
      <c r="J128" s="160" t="str">
        <f>VLOOKUP(A128,'BASE TRABAJO'!$A$1:$U$872,10,FALSE)</f>
        <v>Designación de Presidente y Representante Legal: Por periodo de 3 años (17-12-2012). Aprobación autoridad eclesiástica: 07-10-2019.</v>
      </c>
      <c r="K128" s="160" t="str">
        <f>VLOOKUP(A128,'BASE TRABAJO'!$A$1:$U$872,11,FALSE)</f>
        <v xml:space="preserve">Padre José Teodoro Cartes Gómez 
</v>
      </c>
      <c r="L128" s="160" t="str">
        <f>VLOOKUP(A128,'BASE TRABAJO'!$A$1:$U$872,12,FALSE)</f>
        <v xml:space="preserve">Arteaga Alemparte S/N, comuna de Hualpen
</v>
      </c>
      <c r="M128" s="160" t="str">
        <f>VLOOKUP(A128,'BASE TRABAJO'!$A$1:$U$872,13,FALSE)</f>
        <v>VIII</v>
      </c>
      <c r="N128" s="160" t="str">
        <f>VLOOKUP(A128,'BASE TRABAJO'!$A$1:$U$872,14,FALSE)</f>
        <v>Hualpen</v>
      </c>
      <c r="O128" s="160">
        <f>VLOOKUP(A128,'BASE TRABAJO'!$A$1:$U$872,15,FALSE)</f>
        <v>0</v>
      </c>
      <c r="P128" s="160" t="str">
        <f>VLOOKUP(A128,'BASE TRABAJO'!$A$1:$U$872,16,FALSE)</f>
        <v xml:space="preserve"> administracion@fundacioncdn.cl</v>
      </c>
      <c r="Q128" s="160">
        <f>VLOOKUP(A128,'BASE TRABAJO'!$A$1:$U$872,17,FALSE)</f>
        <v>0</v>
      </c>
      <c r="R128" s="160" t="str">
        <f>VLOOKUP(A128,'BASE TRABAJO'!$A$1:$U$872,18,FALSE)</f>
        <v>93401: Instituciones de Asistencia Social</v>
      </c>
      <c r="S128" s="160" t="str">
        <f>VLOOKUP(A128,'BASE TRABAJO'!$A$1:$U$872,19,FALSE)</f>
        <v>Se acompañan Antecedentes financieros del año 2019, aprobados por el  Subdepartamento de Supervisión  Financiera Nacional.</v>
      </c>
      <c r="T128" s="161">
        <f>VLOOKUP(A128,'BASE TRABAJO'!$A$1:$U$872,20,FALSE)</f>
        <v>37970</v>
      </c>
      <c r="U128" s="160">
        <v>3800</v>
      </c>
      <c r="V128" s="162">
        <v>90765596</v>
      </c>
      <c r="W128" s="162">
        <v>824508449</v>
      </c>
      <c r="X128" s="161">
        <v>44135</v>
      </c>
      <c r="Y128" s="160" t="s">
        <v>3112</v>
      </c>
      <c r="Z128" s="160" t="s">
        <v>3113</v>
      </c>
      <c r="AA128" s="160" t="s">
        <v>3175</v>
      </c>
      <c r="AB128" s="160"/>
    </row>
    <row r="129" spans="1:28" x14ac:dyDescent="0.2">
      <c r="A129" s="163">
        <v>3800</v>
      </c>
      <c r="B129" s="160" t="str">
        <f>VLOOKUP(A129,'BASE TRABAJO'!$A$1:$U$872,2,TRUE)</f>
        <v>Fundación Ciudad del Niño Ricardo Espinosa</v>
      </c>
      <c r="C129" s="160">
        <f>VLOOKUP(A129,'BASE TRABAJO'!$A$1:$U$872,3,FALSE)</f>
        <v>700177300</v>
      </c>
      <c r="D129" s="160" t="str">
        <f>VLOOKUP(A129,'BASE TRABAJO'!$A$1:$U$872,4,FALSE)</f>
        <v>Fundación de Derecho Público</v>
      </c>
      <c r="E129" s="160" t="str">
        <f>VLOOKUP(A129,'BASE TRABAJO'!$A$1:$U$872,5,FALSE)</f>
        <v>Erigida de acuerdo al Derecho Canónico. Fundada por la autoridad eclesiástica del Arzobispado de Concepción por Decretos N°s. 1563, 1564 y 1565, del 14 de julio de 1958.</v>
      </c>
      <c r="F129" s="160" t="str">
        <f>VLOOKUP(A129,'BASE TRABAJO'!$A$1:$U$872,6,FALSE)</f>
        <v>Indefinida</v>
      </c>
      <c r="G129" s="160" t="str">
        <f>VLOOKUP(A129,'BASE TRABAJO'!$A$1:$U$872,7,FALSE)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9" s="160" t="str">
        <f>VLOOKUP(A129,'BASE TRABAJO'!$A$1:$U$872,8,FALSE)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9" s="160" t="str">
        <f>VLOOKUP(A129,'BASE TRABAJO'!$A$1:$U$872,9,FALSE)</f>
        <v>Elección Directorio, a excepción del Presidente: Por periodo de 3 años pero sus miembros podrán continuar en sus cargos por períodos sucesivos, a solicitud del Presidente y con la aprobación de la Autoridad Eclesiástica.  (último 17-12-2012)</v>
      </c>
      <c r="J129" s="160" t="str">
        <f>VLOOKUP(A129,'BASE TRABAJO'!$A$1:$U$872,10,FALSE)</f>
        <v>Designación de Presidente y Representante Legal: Por periodo de 3 años (17-12-2012). Aprobación autoridad eclesiástica: 07-10-2019.</v>
      </c>
      <c r="K129" s="160" t="str">
        <f>VLOOKUP(A129,'BASE TRABAJO'!$A$1:$U$872,11,FALSE)</f>
        <v xml:space="preserve">Padre José Teodoro Cartes Gómez 
</v>
      </c>
      <c r="L129" s="160" t="str">
        <f>VLOOKUP(A129,'BASE TRABAJO'!$A$1:$U$872,12,FALSE)</f>
        <v xml:space="preserve">Arteaga Alemparte S/N, comuna de Hualpen
</v>
      </c>
      <c r="M129" s="160" t="str">
        <f>VLOOKUP(A129,'BASE TRABAJO'!$A$1:$U$872,13,FALSE)</f>
        <v>VIII</v>
      </c>
      <c r="N129" s="160" t="str">
        <f>VLOOKUP(A129,'BASE TRABAJO'!$A$1:$U$872,14,FALSE)</f>
        <v>Hualpen</v>
      </c>
      <c r="O129" s="160">
        <f>VLOOKUP(A129,'BASE TRABAJO'!$A$1:$U$872,15,FALSE)</f>
        <v>0</v>
      </c>
      <c r="P129" s="160" t="str">
        <f>VLOOKUP(A129,'BASE TRABAJO'!$A$1:$U$872,16,FALSE)</f>
        <v xml:space="preserve"> administracion@fundacioncdn.cl</v>
      </c>
      <c r="Q129" s="160">
        <f>VLOOKUP(A129,'BASE TRABAJO'!$A$1:$U$872,17,FALSE)</f>
        <v>0</v>
      </c>
      <c r="R129" s="160" t="str">
        <f>VLOOKUP(A129,'BASE TRABAJO'!$A$1:$U$872,18,FALSE)</f>
        <v>93401: Instituciones de Asistencia Social</v>
      </c>
      <c r="S129" s="160" t="str">
        <f>VLOOKUP(A129,'BASE TRABAJO'!$A$1:$U$872,19,FALSE)</f>
        <v>Se acompañan Antecedentes financieros del año 2019, aprobados por el  Subdepartamento de Supervisión  Financiera Nacional.</v>
      </c>
      <c r="T129" s="161">
        <f>VLOOKUP(A129,'BASE TRABAJO'!$A$1:$U$872,20,FALSE)</f>
        <v>37970</v>
      </c>
      <c r="U129" s="160">
        <v>3800</v>
      </c>
      <c r="V129" s="162">
        <v>18457658</v>
      </c>
      <c r="W129" s="162">
        <v>152098200</v>
      </c>
      <c r="X129" s="161">
        <v>44135</v>
      </c>
      <c r="Y129" s="160" t="s">
        <v>3112</v>
      </c>
      <c r="Z129" s="160" t="s">
        <v>3113</v>
      </c>
      <c r="AA129" s="160" t="s">
        <v>3167</v>
      </c>
      <c r="AB129" s="160"/>
    </row>
    <row r="130" spans="1:28" x14ac:dyDescent="0.2">
      <c r="A130" s="163">
        <v>3800</v>
      </c>
      <c r="B130" s="160" t="str">
        <f>VLOOKUP(A130,'BASE TRABAJO'!$A$1:$U$872,2,TRUE)</f>
        <v>Fundación Ciudad del Niño Ricardo Espinosa</v>
      </c>
      <c r="C130" s="160">
        <f>VLOOKUP(A130,'BASE TRABAJO'!$A$1:$U$872,3,FALSE)</f>
        <v>700177300</v>
      </c>
      <c r="D130" s="160" t="str">
        <f>VLOOKUP(A130,'BASE TRABAJO'!$A$1:$U$872,4,FALSE)</f>
        <v>Fundación de Derecho Público</v>
      </c>
      <c r="E130" s="160" t="str">
        <f>VLOOKUP(A130,'BASE TRABAJO'!$A$1:$U$872,5,FALSE)</f>
        <v>Erigida de acuerdo al Derecho Canónico. Fundada por la autoridad eclesiástica del Arzobispado de Concepción por Decretos N°s. 1563, 1564 y 1565, del 14 de julio de 1958.</v>
      </c>
      <c r="F130" s="160" t="str">
        <f>VLOOKUP(A130,'BASE TRABAJO'!$A$1:$U$872,6,FALSE)</f>
        <v>Indefinida</v>
      </c>
      <c r="G130" s="160" t="str">
        <f>VLOOKUP(A130,'BASE TRABAJO'!$A$1:$U$872,7,FALSE)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30" s="160" t="str">
        <f>VLOOKUP(A130,'BASE TRABAJO'!$A$1:$U$872,8,FALSE)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30" s="160" t="str">
        <f>VLOOKUP(A130,'BASE TRABAJO'!$A$1:$U$872,9,FALSE)</f>
        <v>Elección Directorio, a excepción del Presidente: Por periodo de 3 años pero sus miembros podrán continuar en sus cargos por períodos sucesivos, a solicitud del Presidente y con la aprobación de la Autoridad Eclesiástica.  (último 17-12-2012)</v>
      </c>
      <c r="J130" s="160" t="str">
        <f>VLOOKUP(A130,'BASE TRABAJO'!$A$1:$U$872,10,FALSE)</f>
        <v>Designación de Presidente y Representante Legal: Por periodo de 3 años (17-12-2012). Aprobación autoridad eclesiástica: 07-10-2019.</v>
      </c>
      <c r="K130" s="160" t="str">
        <f>VLOOKUP(A130,'BASE TRABAJO'!$A$1:$U$872,11,FALSE)</f>
        <v xml:space="preserve">Padre José Teodoro Cartes Gómez 
</v>
      </c>
      <c r="L130" s="160" t="str">
        <f>VLOOKUP(A130,'BASE TRABAJO'!$A$1:$U$872,12,FALSE)</f>
        <v xml:space="preserve">Arteaga Alemparte S/N, comuna de Hualpen
</v>
      </c>
      <c r="M130" s="160" t="str">
        <f>VLOOKUP(A130,'BASE TRABAJO'!$A$1:$U$872,13,FALSE)</f>
        <v>VIII</v>
      </c>
      <c r="N130" s="160" t="str">
        <f>VLOOKUP(A130,'BASE TRABAJO'!$A$1:$U$872,14,FALSE)</f>
        <v>Hualpen</v>
      </c>
      <c r="O130" s="160">
        <f>VLOOKUP(A130,'BASE TRABAJO'!$A$1:$U$872,15,FALSE)</f>
        <v>0</v>
      </c>
      <c r="P130" s="160" t="str">
        <f>VLOOKUP(A130,'BASE TRABAJO'!$A$1:$U$872,16,FALSE)</f>
        <v xml:space="preserve"> administracion@fundacioncdn.cl</v>
      </c>
      <c r="Q130" s="160">
        <f>VLOOKUP(A130,'BASE TRABAJO'!$A$1:$U$872,17,FALSE)</f>
        <v>0</v>
      </c>
      <c r="R130" s="160" t="str">
        <f>VLOOKUP(A130,'BASE TRABAJO'!$A$1:$U$872,18,FALSE)</f>
        <v>93401: Instituciones de Asistencia Social</v>
      </c>
      <c r="S130" s="160" t="str">
        <f>VLOOKUP(A130,'BASE TRABAJO'!$A$1:$U$872,19,FALSE)</f>
        <v>Se acompañan Antecedentes financieros del año 2019, aprobados por el  Subdepartamento de Supervisión  Financiera Nacional.</v>
      </c>
      <c r="T130" s="161">
        <f>VLOOKUP(A130,'BASE TRABAJO'!$A$1:$U$872,20,FALSE)</f>
        <v>37970</v>
      </c>
      <c r="U130" s="160">
        <v>3800</v>
      </c>
      <c r="V130" s="162">
        <v>39613004</v>
      </c>
      <c r="W130" s="162">
        <v>362508660</v>
      </c>
      <c r="X130" s="161">
        <v>44135</v>
      </c>
      <c r="Y130" s="160" t="s">
        <v>3112</v>
      </c>
      <c r="Z130" s="160" t="s">
        <v>3113</v>
      </c>
      <c r="AA130" s="160" t="s">
        <v>3197</v>
      </c>
      <c r="AB130" s="160"/>
    </row>
    <row r="131" spans="1:28" x14ac:dyDescent="0.2">
      <c r="A131" s="163">
        <v>3842</v>
      </c>
      <c r="B131" s="160" t="str">
        <f>VLOOKUP(A131,'BASE TRABAJO'!$A$1:$U$872,2,TRUE)</f>
        <v>Corporación de Desarrollo Social de la Asociación Cristiana de Jóvenes de Santiago. (ACJ de Santiago)</v>
      </c>
      <c r="C131" s="160">
        <f>VLOOKUP(A131,'BASE TRABAJO'!$A$1:$U$872,3,FALSE)</f>
        <v>719400000</v>
      </c>
      <c r="D131" s="160" t="str">
        <f>VLOOKUP(A131,'BASE TRABAJO'!$A$1:$U$872,4,FALSE)</f>
        <v>Corporación de Derecho Privado.</v>
      </c>
      <c r="E131" s="160" t="str">
        <f>VLOOKUP(A131,'BASE TRABAJO'!$A$1:$U$872,5,FALSE)</f>
        <v>Otorgada por Decreto Supremo Nº 528, de fecha 16 de mayo de 1991, del Ministerio de Justicia, publicado en el Diario Oficial el día 19 de noviembre de 1991.</v>
      </c>
      <c r="F131" s="160" t="str">
        <f>VLOOKUP(A131,'BASE TRABAJO'!$A$1:$U$872,6,FALSE)</f>
        <v>Certificado de vigencia Folio Nº 500347784174, de fecha 28 de septiembre de 2020, emitido por el Servicio de Registro Civil e Identificación.</v>
      </c>
      <c r="G131" s="160" t="str">
        <f>VLOOKUP(A131,'BASE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160" t="str">
        <f>VLOOKUP(A131,'BASE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160" t="str">
        <f>VLOOKUP(A131,'BASE TRABAJO'!$A$1:$U$872,9,FALSE)</f>
        <v>Tres años.</v>
      </c>
      <c r="J131" s="160" t="str">
        <f>VLOOKUP(A131,'BASE TRABAJO'!$A$1:$U$872,10,FALSE)</f>
        <v xml:space="preserve">De  29 de julio de 2016 a 29 de julio de 2019. </v>
      </c>
      <c r="K131" s="160" t="str">
        <f>VLOOKUP(A131,'BASE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160" t="str">
        <f>VLOOKUP(A131,'BASE TRABAJO'!$A$1:$U$872,12,FALSE)</f>
        <v xml:space="preserve">Santa Isabel Nº 345, Santiago, Región Metropolitana. 
</v>
      </c>
      <c r="M131" s="160" t="str">
        <f>VLOOKUP(A131,'BASE TRABAJO'!$A$1:$U$872,13,FALSE)</f>
        <v>XIII</v>
      </c>
      <c r="N131" s="160" t="str">
        <f>VLOOKUP(A131,'BASE TRABAJO'!$A$1:$U$872,14,FALSE)</f>
        <v>Santiago</v>
      </c>
      <c r="O131" s="160" t="str">
        <f>VLOOKUP(A131,'BASE TRABAJO'!$A$1:$U$872,15,FALSE)</f>
        <v>2228893- 2225181     Jaime Enrique Vilches González: 992386370- oficina: 226346252</v>
      </c>
      <c r="P131" s="160" t="str">
        <f>VLOOKUP(A131,'BASE TRABAJO'!$A$1:$U$872,16,FALSE)</f>
        <v xml:space="preserve">corporacion.central@gmail.com
vilches.jaime@gmail.com
</v>
      </c>
      <c r="Q131" s="160">
        <f>VLOOKUP(A131,'BASE TRABAJO'!$A$1:$U$872,17,FALSE)</f>
        <v>0</v>
      </c>
      <c r="R131" s="160" t="str">
        <f>VLOOKUP(A131,'BASE TRABAJO'!$A$1:$U$872,18,FALSE)</f>
        <v>93401: Institución de Asistencia Social</v>
      </c>
      <c r="S131" s="160" t="str">
        <f>VLOOKUP(A131,'BASE TRABAJO'!$A$1:$U$872,19,FALSE)</f>
        <v xml:space="preserve">Se acompaña certificado de antecedentes financieros, correspondiente al año 2019 aprobados por el Sub Departamento de Supervisión Financiera Nacional. </v>
      </c>
      <c r="T131" s="161">
        <f>VLOOKUP(A131,'BASE TRABAJO'!$A$1:$U$872,20,FALSE)</f>
        <v>37970</v>
      </c>
      <c r="U131" s="160">
        <v>3842</v>
      </c>
      <c r="V131" s="162">
        <v>5305910</v>
      </c>
      <c r="W131" s="162">
        <v>64428913</v>
      </c>
      <c r="X131" s="161">
        <v>44135</v>
      </c>
      <c r="Y131" s="160" t="s">
        <v>3112</v>
      </c>
      <c r="Z131" s="160" t="s">
        <v>3113</v>
      </c>
      <c r="AA131" s="160" t="s">
        <v>3146</v>
      </c>
      <c r="AB131" s="160"/>
    </row>
    <row r="132" spans="1:28" x14ac:dyDescent="0.2">
      <c r="A132" s="163">
        <v>3842</v>
      </c>
      <c r="B132" s="160" t="str">
        <f>VLOOKUP(A132,'BASE TRABAJO'!$A$1:$U$872,2,TRUE)</f>
        <v>Corporación de Desarrollo Social de la Asociación Cristiana de Jóvenes de Santiago. (ACJ de Santiago)</v>
      </c>
      <c r="C132" s="160">
        <f>VLOOKUP(A132,'BASE TRABAJO'!$A$1:$U$872,3,FALSE)</f>
        <v>719400000</v>
      </c>
      <c r="D132" s="160" t="str">
        <f>VLOOKUP(A132,'BASE TRABAJO'!$A$1:$U$872,4,FALSE)</f>
        <v>Corporación de Derecho Privado.</v>
      </c>
      <c r="E132" s="160" t="str">
        <f>VLOOKUP(A132,'BASE TRABAJO'!$A$1:$U$872,5,FALSE)</f>
        <v>Otorgada por Decreto Supremo Nº 528, de fecha 16 de mayo de 1991, del Ministerio de Justicia, publicado en el Diario Oficial el día 19 de noviembre de 1991.</v>
      </c>
      <c r="F132" s="160" t="str">
        <f>VLOOKUP(A132,'BASE TRABAJO'!$A$1:$U$872,6,FALSE)</f>
        <v>Certificado de vigencia Folio Nº 500347784174, de fecha 28 de septiembre de 2020, emitido por el Servicio de Registro Civil e Identificación.</v>
      </c>
      <c r="G132" s="160" t="str">
        <f>VLOOKUP(A132,'BASE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60" t="str">
        <f>VLOOKUP(A132,'BASE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160" t="str">
        <f>VLOOKUP(A132,'BASE TRABAJO'!$A$1:$U$872,9,FALSE)</f>
        <v>Tres años.</v>
      </c>
      <c r="J132" s="160" t="str">
        <f>VLOOKUP(A132,'BASE TRABAJO'!$A$1:$U$872,10,FALSE)</f>
        <v xml:space="preserve">De  29 de julio de 2016 a 29 de julio de 2019. </v>
      </c>
      <c r="K132" s="160" t="str">
        <f>VLOOKUP(A132,'BASE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160" t="str">
        <f>VLOOKUP(A132,'BASE TRABAJO'!$A$1:$U$872,12,FALSE)</f>
        <v xml:space="preserve">Santa Isabel Nº 345, Santiago, Región Metropolitana. 
</v>
      </c>
      <c r="M132" s="160" t="str">
        <f>VLOOKUP(A132,'BASE TRABAJO'!$A$1:$U$872,13,FALSE)</f>
        <v>XIII</v>
      </c>
      <c r="N132" s="160" t="str">
        <f>VLOOKUP(A132,'BASE TRABAJO'!$A$1:$U$872,14,FALSE)</f>
        <v>Santiago</v>
      </c>
      <c r="O132" s="160" t="str">
        <f>VLOOKUP(A132,'BASE TRABAJO'!$A$1:$U$872,15,FALSE)</f>
        <v>2228893- 2225181     Jaime Enrique Vilches González: 992386370- oficina: 226346252</v>
      </c>
      <c r="P132" s="160" t="str">
        <f>VLOOKUP(A132,'BASE TRABAJO'!$A$1:$U$872,16,FALSE)</f>
        <v xml:space="preserve">corporacion.central@gmail.com
vilches.jaime@gmail.com
</v>
      </c>
      <c r="Q132" s="160">
        <f>VLOOKUP(A132,'BASE TRABAJO'!$A$1:$U$872,17,FALSE)</f>
        <v>0</v>
      </c>
      <c r="R132" s="160" t="str">
        <f>VLOOKUP(A132,'BASE TRABAJO'!$A$1:$U$872,18,FALSE)</f>
        <v>93401: Institución de Asistencia Social</v>
      </c>
      <c r="S132" s="160" t="str">
        <f>VLOOKUP(A132,'BASE TRABAJO'!$A$1:$U$872,19,FALSE)</f>
        <v xml:space="preserve">Se acompaña certificado de antecedentes financieros, correspondiente al año 2019 aprobados por el Sub Departamento de Supervisión Financiera Nacional. </v>
      </c>
      <c r="T132" s="161">
        <f>VLOOKUP(A132,'BASE TRABAJO'!$A$1:$U$872,20,FALSE)</f>
        <v>37970</v>
      </c>
      <c r="U132" s="160">
        <v>3842</v>
      </c>
      <c r="V132" s="162">
        <v>10311840</v>
      </c>
      <c r="W132" s="162">
        <v>102045636</v>
      </c>
      <c r="X132" s="161">
        <v>44135</v>
      </c>
      <c r="Y132" s="160" t="s">
        <v>3112</v>
      </c>
      <c r="Z132" s="160" t="s">
        <v>3113</v>
      </c>
      <c r="AA132" s="160" t="s">
        <v>3198</v>
      </c>
      <c r="AB132" s="160"/>
    </row>
    <row r="133" spans="1:28" x14ac:dyDescent="0.2">
      <c r="A133" s="163">
        <v>3842</v>
      </c>
      <c r="B133" s="160" t="str">
        <f>VLOOKUP(A133,'BASE TRABAJO'!$A$1:$U$872,2,TRUE)</f>
        <v>Corporación de Desarrollo Social de la Asociación Cristiana de Jóvenes de Santiago. (ACJ de Santiago)</v>
      </c>
      <c r="C133" s="160">
        <f>VLOOKUP(A133,'BASE TRABAJO'!$A$1:$U$872,3,FALSE)</f>
        <v>719400000</v>
      </c>
      <c r="D133" s="160" t="str">
        <f>VLOOKUP(A133,'BASE TRABAJO'!$A$1:$U$872,4,FALSE)</f>
        <v>Corporación de Derecho Privado.</v>
      </c>
      <c r="E133" s="160" t="str">
        <f>VLOOKUP(A133,'BASE TRABAJO'!$A$1:$U$872,5,FALSE)</f>
        <v>Otorgada por Decreto Supremo Nº 528, de fecha 16 de mayo de 1991, del Ministerio de Justicia, publicado en el Diario Oficial el día 19 de noviembre de 1991.</v>
      </c>
      <c r="F133" s="160" t="str">
        <f>VLOOKUP(A133,'BASE TRABAJO'!$A$1:$U$872,6,FALSE)</f>
        <v>Certificado de vigencia Folio Nº 500347784174, de fecha 28 de septiembre de 2020, emitido por el Servicio de Registro Civil e Identificación.</v>
      </c>
      <c r="G133" s="160" t="str">
        <f>VLOOKUP(A133,'BASE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60" t="str">
        <f>VLOOKUP(A133,'BASE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160" t="str">
        <f>VLOOKUP(A133,'BASE TRABAJO'!$A$1:$U$872,9,FALSE)</f>
        <v>Tres años.</v>
      </c>
      <c r="J133" s="160" t="str">
        <f>VLOOKUP(A133,'BASE TRABAJO'!$A$1:$U$872,10,FALSE)</f>
        <v xml:space="preserve">De  29 de julio de 2016 a 29 de julio de 2019. </v>
      </c>
      <c r="K133" s="160" t="str">
        <f>VLOOKUP(A133,'BASE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160" t="str">
        <f>VLOOKUP(A133,'BASE TRABAJO'!$A$1:$U$872,12,FALSE)</f>
        <v xml:space="preserve">Santa Isabel Nº 345, Santiago, Región Metropolitana. 
</v>
      </c>
      <c r="M133" s="160" t="str">
        <f>VLOOKUP(A133,'BASE TRABAJO'!$A$1:$U$872,13,FALSE)</f>
        <v>XIII</v>
      </c>
      <c r="N133" s="160" t="str">
        <f>VLOOKUP(A133,'BASE TRABAJO'!$A$1:$U$872,14,FALSE)</f>
        <v>Santiago</v>
      </c>
      <c r="O133" s="160" t="str">
        <f>VLOOKUP(A133,'BASE TRABAJO'!$A$1:$U$872,15,FALSE)</f>
        <v>2228893- 2225181     Jaime Enrique Vilches González: 992386370- oficina: 226346252</v>
      </c>
      <c r="P133" s="160" t="str">
        <f>VLOOKUP(A133,'BASE TRABAJO'!$A$1:$U$872,16,FALSE)</f>
        <v xml:space="preserve">corporacion.central@gmail.com
vilches.jaime@gmail.com
</v>
      </c>
      <c r="Q133" s="160">
        <f>VLOOKUP(A133,'BASE TRABAJO'!$A$1:$U$872,17,FALSE)</f>
        <v>0</v>
      </c>
      <c r="R133" s="160" t="str">
        <f>VLOOKUP(A133,'BASE TRABAJO'!$A$1:$U$872,18,FALSE)</f>
        <v>93401: Institución de Asistencia Social</v>
      </c>
      <c r="S133" s="160" t="str">
        <f>VLOOKUP(A133,'BASE TRABAJO'!$A$1:$U$872,19,FALSE)</f>
        <v xml:space="preserve">Se acompaña certificado de antecedentes financieros, correspondiente al año 2019 aprobados por el Sub Departamento de Supervisión Financiera Nacional. </v>
      </c>
      <c r="T133" s="161">
        <f>VLOOKUP(A133,'BASE TRABAJO'!$A$1:$U$872,20,FALSE)</f>
        <v>37970</v>
      </c>
      <c r="U133" s="160">
        <v>3842</v>
      </c>
      <c r="V133" s="162">
        <v>78422583</v>
      </c>
      <c r="W133" s="162">
        <v>707596268</v>
      </c>
      <c r="X133" s="161">
        <v>44135</v>
      </c>
      <c r="Y133" s="160" t="s">
        <v>3112</v>
      </c>
      <c r="Z133" s="160" t="s">
        <v>3113</v>
      </c>
      <c r="AA133" s="160" t="s">
        <v>3131</v>
      </c>
      <c r="AB133" s="160"/>
    </row>
    <row r="134" spans="1:28" x14ac:dyDescent="0.2">
      <c r="A134" s="163">
        <v>3842</v>
      </c>
      <c r="B134" s="160" t="str">
        <f>VLOOKUP(A134,'BASE TRABAJO'!$A$1:$U$872,2,TRUE)</f>
        <v>Corporación de Desarrollo Social de la Asociación Cristiana de Jóvenes de Santiago. (ACJ de Santiago)</v>
      </c>
      <c r="C134" s="160">
        <f>VLOOKUP(A134,'BASE TRABAJO'!$A$1:$U$872,3,FALSE)</f>
        <v>719400000</v>
      </c>
      <c r="D134" s="160" t="str">
        <f>VLOOKUP(A134,'BASE TRABAJO'!$A$1:$U$872,4,FALSE)</f>
        <v>Corporación de Derecho Privado.</v>
      </c>
      <c r="E134" s="160" t="str">
        <f>VLOOKUP(A134,'BASE TRABAJO'!$A$1:$U$872,5,FALSE)</f>
        <v>Otorgada por Decreto Supremo Nº 528, de fecha 16 de mayo de 1991, del Ministerio de Justicia, publicado en el Diario Oficial el día 19 de noviembre de 1991.</v>
      </c>
      <c r="F134" s="160" t="str">
        <f>VLOOKUP(A134,'BASE TRABAJO'!$A$1:$U$872,6,FALSE)</f>
        <v>Certificado de vigencia Folio Nº 500347784174, de fecha 28 de septiembre de 2020, emitido por el Servicio de Registro Civil e Identificación.</v>
      </c>
      <c r="G134" s="160" t="str">
        <f>VLOOKUP(A134,'BASE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60" t="str">
        <f>VLOOKUP(A134,'BASE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160" t="str">
        <f>VLOOKUP(A134,'BASE TRABAJO'!$A$1:$U$872,9,FALSE)</f>
        <v>Tres años.</v>
      </c>
      <c r="J134" s="160" t="str">
        <f>VLOOKUP(A134,'BASE TRABAJO'!$A$1:$U$872,10,FALSE)</f>
        <v xml:space="preserve">De  29 de julio de 2016 a 29 de julio de 2019. </v>
      </c>
      <c r="K134" s="160" t="str">
        <f>VLOOKUP(A134,'BASE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160" t="str">
        <f>VLOOKUP(A134,'BASE TRABAJO'!$A$1:$U$872,12,FALSE)</f>
        <v xml:space="preserve">Santa Isabel Nº 345, Santiago, Región Metropolitana. 
</v>
      </c>
      <c r="M134" s="160" t="str">
        <f>VLOOKUP(A134,'BASE TRABAJO'!$A$1:$U$872,13,FALSE)</f>
        <v>XIII</v>
      </c>
      <c r="N134" s="160" t="str">
        <f>VLOOKUP(A134,'BASE TRABAJO'!$A$1:$U$872,14,FALSE)</f>
        <v>Santiago</v>
      </c>
      <c r="O134" s="160" t="str">
        <f>VLOOKUP(A134,'BASE TRABAJO'!$A$1:$U$872,15,FALSE)</f>
        <v>2228893- 2225181     Jaime Enrique Vilches González: 992386370- oficina: 226346252</v>
      </c>
      <c r="P134" s="160" t="str">
        <f>VLOOKUP(A134,'BASE TRABAJO'!$A$1:$U$872,16,FALSE)</f>
        <v xml:space="preserve">corporacion.central@gmail.com
vilches.jaime@gmail.com
</v>
      </c>
      <c r="Q134" s="160">
        <f>VLOOKUP(A134,'BASE TRABAJO'!$A$1:$U$872,17,FALSE)</f>
        <v>0</v>
      </c>
      <c r="R134" s="160" t="str">
        <f>VLOOKUP(A134,'BASE TRABAJO'!$A$1:$U$872,18,FALSE)</f>
        <v>93401: Institución de Asistencia Social</v>
      </c>
      <c r="S134" s="160" t="str">
        <f>VLOOKUP(A134,'BASE TRABAJO'!$A$1:$U$872,19,FALSE)</f>
        <v xml:space="preserve">Se acompaña certificado de antecedentes financieros, correspondiente al año 2019 aprobados por el Sub Departamento de Supervisión Financiera Nacional. </v>
      </c>
      <c r="T134" s="161">
        <f>VLOOKUP(A134,'BASE TRABAJO'!$A$1:$U$872,20,FALSE)</f>
        <v>37970</v>
      </c>
      <c r="U134" s="160">
        <v>3842</v>
      </c>
      <c r="V134" s="162">
        <v>8120574</v>
      </c>
      <c r="W134" s="162">
        <v>84557088</v>
      </c>
      <c r="X134" s="161">
        <v>44135</v>
      </c>
      <c r="Y134" s="160" t="s">
        <v>3112</v>
      </c>
      <c r="Z134" s="160" t="s">
        <v>3113</v>
      </c>
      <c r="AA134" s="160" t="s">
        <v>3199</v>
      </c>
      <c r="AB134" s="160"/>
    </row>
    <row r="135" spans="1:28" x14ac:dyDescent="0.2">
      <c r="A135" s="163">
        <v>3842</v>
      </c>
      <c r="B135" s="160" t="str">
        <f>VLOOKUP(A135,'BASE TRABAJO'!$A$1:$U$872,2,TRUE)</f>
        <v>Corporación de Desarrollo Social de la Asociación Cristiana de Jóvenes de Santiago. (ACJ de Santiago)</v>
      </c>
      <c r="C135" s="160">
        <f>VLOOKUP(A135,'BASE TRABAJO'!$A$1:$U$872,3,FALSE)</f>
        <v>719400000</v>
      </c>
      <c r="D135" s="160" t="str">
        <f>VLOOKUP(A135,'BASE TRABAJO'!$A$1:$U$872,4,FALSE)</f>
        <v>Corporación de Derecho Privado.</v>
      </c>
      <c r="E135" s="160" t="str">
        <f>VLOOKUP(A135,'BASE TRABAJO'!$A$1:$U$872,5,FALSE)</f>
        <v>Otorgada por Decreto Supremo Nº 528, de fecha 16 de mayo de 1991, del Ministerio de Justicia, publicado en el Diario Oficial el día 19 de noviembre de 1991.</v>
      </c>
      <c r="F135" s="160" t="str">
        <f>VLOOKUP(A135,'BASE TRABAJO'!$A$1:$U$872,6,FALSE)</f>
        <v>Certificado de vigencia Folio Nº 500347784174, de fecha 28 de septiembre de 2020, emitido por el Servicio de Registro Civil e Identificación.</v>
      </c>
      <c r="G135" s="160" t="str">
        <f>VLOOKUP(A135,'BASE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60" t="str">
        <f>VLOOKUP(A135,'BASE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160" t="str">
        <f>VLOOKUP(A135,'BASE TRABAJO'!$A$1:$U$872,9,FALSE)</f>
        <v>Tres años.</v>
      </c>
      <c r="J135" s="160" t="str">
        <f>VLOOKUP(A135,'BASE TRABAJO'!$A$1:$U$872,10,FALSE)</f>
        <v xml:space="preserve">De  29 de julio de 2016 a 29 de julio de 2019. </v>
      </c>
      <c r="K135" s="160" t="str">
        <f>VLOOKUP(A135,'BASE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160" t="str">
        <f>VLOOKUP(A135,'BASE TRABAJO'!$A$1:$U$872,12,FALSE)</f>
        <v xml:space="preserve">Santa Isabel Nº 345, Santiago, Región Metropolitana. 
</v>
      </c>
      <c r="M135" s="160" t="str">
        <f>VLOOKUP(A135,'BASE TRABAJO'!$A$1:$U$872,13,FALSE)</f>
        <v>XIII</v>
      </c>
      <c r="N135" s="160" t="str">
        <f>VLOOKUP(A135,'BASE TRABAJO'!$A$1:$U$872,14,FALSE)</f>
        <v>Santiago</v>
      </c>
      <c r="O135" s="160" t="str">
        <f>VLOOKUP(A135,'BASE TRABAJO'!$A$1:$U$872,15,FALSE)</f>
        <v>2228893- 2225181     Jaime Enrique Vilches González: 992386370- oficina: 226346252</v>
      </c>
      <c r="P135" s="160" t="str">
        <f>VLOOKUP(A135,'BASE TRABAJO'!$A$1:$U$872,16,FALSE)</f>
        <v xml:space="preserve">corporacion.central@gmail.com
vilches.jaime@gmail.com
</v>
      </c>
      <c r="Q135" s="160">
        <f>VLOOKUP(A135,'BASE TRABAJO'!$A$1:$U$872,17,FALSE)</f>
        <v>0</v>
      </c>
      <c r="R135" s="160" t="str">
        <f>VLOOKUP(A135,'BASE TRABAJO'!$A$1:$U$872,18,FALSE)</f>
        <v>93401: Institución de Asistencia Social</v>
      </c>
      <c r="S135" s="160" t="str">
        <f>VLOOKUP(A135,'BASE TRABAJO'!$A$1:$U$872,19,FALSE)</f>
        <v xml:space="preserve">Se acompaña certificado de antecedentes financieros, correspondiente al año 2019 aprobados por el Sub Departamento de Supervisión Financiera Nacional. </v>
      </c>
      <c r="T135" s="161">
        <f>VLOOKUP(A135,'BASE TRABAJO'!$A$1:$U$872,20,FALSE)</f>
        <v>37970</v>
      </c>
      <c r="U135" s="160">
        <v>3842</v>
      </c>
      <c r="V135" s="162">
        <v>55910946</v>
      </c>
      <c r="W135" s="162">
        <v>428652771</v>
      </c>
      <c r="X135" s="161">
        <v>44135</v>
      </c>
      <c r="Y135" s="160" t="s">
        <v>3112</v>
      </c>
      <c r="Z135" s="160" t="s">
        <v>3113</v>
      </c>
      <c r="AA135" s="160" t="s">
        <v>3200</v>
      </c>
      <c r="AB135" s="160"/>
    </row>
    <row r="136" spans="1:28" x14ac:dyDescent="0.2">
      <c r="A136" s="163">
        <v>3842</v>
      </c>
      <c r="B136" s="160" t="str">
        <f>VLOOKUP(A136,'BASE TRABAJO'!$A$1:$U$872,2,TRUE)</f>
        <v>Corporación de Desarrollo Social de la Asociación Cristiana de Jóvenes de Santiago. (ACJ de Santiago)</v>
      </c>
      <c r="C136" s="160">
        <f>VLOOKUP(A136,'BASE TRABAJO'!$A$1:$U$872,3,FALSE)</f>
        <v>719400000</v>
      </c>
      <c r="D136" s="160" t="str">
        <f>VLOOKUP(A136,'BASE TRABAJO'!$A$1:$U$872,4,FALSE)</f>
        <v>Corporación de Derecho Privado.</v>
      </c>
      <c r="E136" s="160" t="str">
        <f>VLOOKUP(A136,'BASE TRABAJO'!$A$1:$U$872,5,FALSE)</f>
        <v>Otorgada por Decreto Supremo Nº 528, de fecha 16 de mayo de 1991, del Ministerio de Justicia, publicado en el Diario Oficial el día 19 de noviembre de 1991.</v>
      </c>
      <c r="F136" s="160" t="str">
        <f>VLOOKUP(A136,'BASE TRABAJO'!$A$1:$U$872,6,FALSE)</f>
        <v>Certificado de vigencia Folio Nº 500347784174, de fecha 28 de septiembre de 2020, emitido por el Servicio de Registro Civil e Identificación.</v>
      </c>
      <c r="G136" s="160" t="str">
        <f>VLOOKUP(A136,'BASE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60" t="str">
        <f>VLOOKUP(A136,'BASE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160" t="str">
        <f>VLOOKUP(A136,'BASE TRABAJO'!$A$1:$U$872,9,FALSE)</f>
        <v>Tres años.</v>
      </c>
      <c r="J136" s="160" t="str">
        <f>VLOOKUP(A136,'BASE TRABAJO'!$A$1:$U$872,10,FALSE)</f>
        <v xml:space="preserve">De  29 de julio de 2016 a 29 de julio de 2019. </v>
      </c>
      <c r="K136" s="160" t="str">
        <f>VLOOKUP(A136,'BASE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160" t="str">
        <f>VLOOKUP(A136,'BASE TRABAJO'!$A$1:$U$872,12,FALSE)</f>
        <v xml:space="preserve">Santa Isabel Nº 345, Santiago, Región Metropolitana. 
</v>
      </c>
      <c r="M136" s="160" t="str">
        <f>VLOOKUP(A136,'BASE TRABAJO'!$A$1:$U$872,13,FALSE)</f>
        <v>XIII</v>
      </c>
      <c r="N136" s="160" t="str">
        <f>VLOOKUP(A136,'BASE TRABAJO'!$A$1:$U$872,14,FALSE)</f>
        <v>Santiago</v>
      </c>
      <c r="O136" s="160" t="str">
        <f>VLOOKUP(A136,'BASE TRABAJO'!$A$1:$U$872,15,FALSE)</f>
        <v>2228893- 2225181     Jaime Enrique Vilches González: 992386370- oficina: 226346252</v>
      </c>
      <c r="P136" s="160" t="str">
        <f>VLOOKUP(A136,'BASE TRABAJO'!$A$1:$U$872,16,FALSE)</f>
        <v xml:space="preserve">corporacion.central@gmail.com
vilches.jaime@gmail.com
</v>
      </c>
      <c r="Q136" s="160">
        <f>VLOOKUP(A136,'BASE TRABAJO'!$A$1:$U$872,17,FALSE)</f>
        <v>0</v>
      </c>
      <c r="R136" s="160" t="str">
        <f>VLOOKUP(A136,'BASE TRABAJO'!$A$1:$U$872,18,FALSE)</f>
        <v>93401: Institución de Asistencia Social</v>
      </c>
      <c r="S136" s="160" t="str">
        <f>VLOOKUP(A136,'BASE TRABAJO'!$A$1:$U$872,19,FALSE)</f>
        <v xml:space="preserve">Se acompaña certificado de antecedentes financieros, correspondiente al año 2019 aprobados por el Sub Departamento de Supervisión Financiera Nacional. </v>
      </c>
      <c r="T136" s="161">
        <f>VLOOKUP(A136,'BASE TRABAJO'!$A$1:$U$872,20,FALSE)</f>
        <v>37970</v>
      </c>
      <c r="U136" s="160">
        <v>3842</v>
      </c>
      <c r="V136" s="162">
        <v>36316258</v>
      </c>
      <c r="W136" s="162">
        <v>381516484</v>
      </c>
      <c r="X136" s="161">
        <v>44135</v>
      </c>
      <c r="Y136" s="160" t="s">
        <v>3112</v>
      </c>
      <c r="Z136" s="160" t="s">
        <v>3113</v>
      </c>
      <c r="AA136" s="160" t="s">
        <v>3201</v>
      </c>
      <c r="AB136" s="160"/>
    </row>
    <row r="137" spans="1:28" x14ac:dyDescent="0.2">
      <c r="A137" s="163">
        <v>3842</v>
      </c>
      <c r="B137" s="160" t="str">
        <f>VLOOKUP(A137,'BASE TRABAJO'!$A$1:$U$872,2,TRUE)</f>
        <v>Corporación de Desarrollo Social de la Asociación Cristiana de Jóvenes de Santiago. (ACJ de Santiago)</v>
      </c>
      <c r="C137" s="160">
        <f>VLOOKUP(A137,'BASE TRABAJO'!$A$1:$U$872,3,FALSE)</f>
        <v>719400000</v>
      </c>
      <c r="D137" s="160" t="str">
        <f>VLOOKUP(A137,'BASE TRABAJO'!$A$1:$U$872,4,FALSE)</f>
        <v>Corporación de Derecho Privado.</v>
      </c>
      <c r="E137" s="160" t="str">
        <f>VLOOKUP(A137,'BASE TRABAJO'!$A$1:$U$872,5,FALSE)</f>
        <v>Otorgada por Decreto Supremo Nº 528, de fecha 16 de mayo de 1991, del Ministerio de Justicia, publicado en el Diario Oficial el día 19 de noviembre de 1991.</v>
      </c>
      <c r="F137" s="160" t="str">
        <f>VLOOKUP(A137,'BASE TRABAJO'!$A$1:$U$872,6,FALSE)</f>
        <v>Certificado de vigencia Folio Nº 500347784174, de fecha 28 de septiembre de 2020, emitido por el Servicio de Registro Civil e Identificación.</v>
      </c>
      <c r="G137" s="160" t="str">
        <f>VLOOKUP(A137,'BASE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160" t="str">
        <f>VLOOKUP(A137,'BASE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7" s="160" t="str">
        <f>VLOOKUP(A137,'BASE TRABAJO'!$A$1:$U$872,9,FALSE)</f>
        <v>Tres años.</v>
      </c>
      <c r="J137" s="160" t="str">
        <f>VLOOKUP(A137,'BASE TRABAJO'!$A$1:$U$872,10,FALSE)</f>
        <v xml:space="preserve">De  29 de julio de 2016 a 29 de julio de 2019. </v>
      </c>
      <c r="K137" s="160" t="str">
        <f>VLOOKUP(A137,'BASE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7" s="160" t="str">
        <f>VLOOKUP(A137,'BASE TRABAJO'!$A$1:$U$872,12,FALSE)</f>
        <v xml:space="preserve">Santa Isabel Nº 345, Santiago, Región Metropolitana. 
</v>
      </c>
      <c r="M137" s="160" t="str">
        <f>VLOOKUP(A137,'BASE TRABAJO'!$A$1:$U$872,13,FALSE)</f>
        <v>XIII</v>
      </c>
      <c r="N137" s="160" t="str">
        <f>VLOOKUP(A137,'BASE TRABAJO'!$A$1:$U$872,14,FALSE)</f>
        <v>Santiago</v>
      </c>
      <c r="O137" s="160" t="str">
        <f>VLOOKUP(A137,'BASE TRABAJO'!$A$1:$U$872,15,FALSE)</f>
        <v>2228893- 2225181     Jaime Enrique Vilches González: 992386370- oficina: 226346252</v>
      </c>
      <c r="P137" s="160" t="str">
        <f>VLOOKUP(A137,'BASE TRABAJO'!$A$1:$U$872,16,FALSE)</f>
        <v xml:space="preserve">corporacion.central@gmail.com
vilches.jaime@gmail.com
</v>
      </c>
      <c r="Q137" s="160">
        <f>VLOOKUP(A137,'BASE TRABAJO'!$A$1:$U$872,17,FALSE)</f>
        <v>0</v>
      </c>
      <c r="R137" s="160" t="str">
        <f>VLOOKUP(A137,'BASE TRABAJO'!$A$1:$U$872,18,FALSE)</f>
        <v>93401: Institución de Asistencia Social</v>
      </c>
      <c r="S137" s="160" t="str">
        <f>VLOOKUP(A137,'BASE TRABAJO'!$A$1:$U$872,19,FALSE)</f>
        <v xml:space="preserve">Se acompaña certificado de antecedentes financieros, correspondiente al año 2019 aprobados por el Sub Departamento de Supervisión Financiera Nacional. </v>
      </c>
      <c r="T137" s="161">
        <f>VLOOKUP(A137,'BASE TRABAJO'!$A$1:$U$872,20,FALSE)</f>
        <v>37970</v>
      </c>
      <c r="U137" s="160">
        <v>3842</v>
      </c>
      <c r="V137" s="162">
        <v>22647881</v>
      </c>
      <c r="W137" s="162">
        <v>261237743</v>
      </c>
      <c r="X137" s="161">
        <v>44135</v>
      </c>
      <c r="Y137" s="160" t="s">
        <v>3112</v>
      </c>
      <c r="Z137" s="160" t="s">
        <v>3113</v>
      </c>
      <c r="AA137" s="160" t="s">
        <v>3166</v>
      </c>
      <c r="AB137" s="160"/>
    </row>
    <row r="138" spans="1:28" x14ac:dyDescent="0.2">
      <c r="A138" s="163">
        <v>3842</v>
      </c>
      <c r="B138" s="160" t="str">
        <f>VLOOKUP(A138,'BASE TRABAJO'!$A$1:$U$872,2,TRUE)</f>
        <v>Corporación de Desarrollo Social de la Asociación Cristiana de Jóvenes de Santiago. (ACJ de Santiago)</v>
      </c>
      <c r="C138" s="160">
        <f>VLOOKUP(A138,'BASE TRABAJO'!$A$1:$U$872,3,FALSE)</f>
        <v>719400000</v>
      </c>
      <c r="D138" s="160" t="str">
        <f>VLOOKUP(A138,'BASE TRABAJO'!$A$1:$U$872,4,FALSE)</f>
        <v>Corporación de Derecho Privado.</v>
      </c>
      <c r="E138" s="160" t="str">
        <f>VLOOKUP(A138,'BASE TRABAJO'!$A$1:$U$872,5,FALSE)</f>
        <v>Otorgada por Decreto Supremo Nº 528, de fecha 16 de mayo de 1991, del Ministerio de Justicia, publicado en el Diario Oficial el día 19 de noviembre de 1991.</v>
      </c>
      <c r="F138" s="160" t="str">
        <f>VLOOKUP(A138,'BASE TRABAJO'!$A$1:$U$872,6,FALSE)</f>
        <v>Certificado de vigencia Folio Nº 500347784174, de fecha 28 de septiembre de 2020, emitido por el Servicio de Registro Civil e Identificación.</v>
      </c>
      <c r="G138" s="160" t="str">
        <f>VLOOKUP(A138,'BASE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8" s="160" t="str">
        <f>VLOOKUP(A138,'BASE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8" s="160" t="str">
        <f>VLOOKUP(A138,'BASE TRABAJO'!$A$1:$U$872,9,FALSE)</f>
        <v>Tres años.</v>
      </c>
      <c r="J138" s="160" t="str">
        <f>VLOOKUP(A138,'BASE TRABAJO'!$A$1:$U$872,10,FALSE)</f>
        <v xml:space="preserve">De  29 de julio de 2016 a 29 de julio de 2019. </v>
      </c>
      <c r="K138" s="160" t="str">
        <f>VLOOKUP(A138,'BASE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8" s="160" t="str">
        <f>VLOOKUP(A138,'BASE TRABAJO'!$A$1:$U$872,12,FALSE)</f>
        <v xml:space="preserve">Santa Isabel Nº 345, Santiago, Región Metropolitana. 
</v>
      </c>
      <c r="M138" s="160" t="str">
        <f>VLOOKUP(A138,'BASE TRABAJO'!$A$1:$U$872,13,FALSE)</f>
        <v>XIII</v>
      </c>
      <c r="N138" s="160" t="str">
        <f>VLOOKUP(A138,'BASE TRABAJO'!$A$1:$U$872,14,FALSE)</f>
        <v>Santiago</v>
      </c>
      <c r="O138" s="160" t="str">
        <f>VLOOKUP(A138,'BASE TRABAJO'!$A$1:$U$872,15,FALSE)</f>
        <v>2228893- 2225181     Jaime Enrique Vilches González: 992386370- oficina: 226346252</v>
      </c>
      <c r="P138" s="160" t="str">
        <f>VLOOKUP(A138,'BASE TRABAJO'!$A$1:$U$872,16,FALSE)</f>
        <v xml:space="preserve">corporacion.central@gmail.com
vilches.jaime@gmail.com
</v>
      </c>
      <c r="Q138" s="160">
        <f>VLOOKUP(A138,'BASE TRABAJO'!$A$1:$U$872,17,FALSE)</f>
        <v>0</v>
      </c>
      <c r="R138" s="160" t="str">
        <f>VLOOKUP(A138,'BASE TRABAJO'!$A$1:$U$872,18,FALSE)</f>
        <v>93401: Institución de Asistencia Social</v>
      </c>
      <c r="S138" s="160" t="str">
        <f>VLOOKUP(A138,'BASE TRABAJO'!$A$1:$U$872,19,FALSE)</f>
        <v xml:space="preserve">Se acompaña certificado de antecedentes financieros, correspondiente al año 2019 aprobados por el Sub Departamento de Supervisión Financiera Nacional. </v>
      </c>
      <c r="T138" s="161">
        <f>VLOOKUP(A138,'BASE TRABAJO'!$A$1:$U$872,20,FALSE)</f>
        <v>37970</v>
      </c>
      <c r="U138" s="160">
        <v>3842</v>
      </c>
      <c r="V138" s="162">
        <v>23105552</v>
      </c>
      <c r="W138" s="162">
        <v>253444607</v>
      </c>
      <c r="X138" s="161">
        <v>44135</v>
      </c>
      <c r="Y138" s="160" t="s">
        <v>3112</v>
      </c>
      <c r="Z138" s="160" t="s">
        <v>3113</v>
      </c>
      <c r="AA138" s="160" t="s">
        <v>3180</v>
      </c>
      <c r="AB138" s="160"/>
    </row>
    <row r="139" spans="1:28" x14ac:dyDescent="0.2">
      <c r="A139" s="163">
        <v>3842</v>
      </c>
      <c r="B139" s="160" t="str">
        <f>VLOOKUP(A139,'BASE TRABAJO'!$A$1:$U$872,2,TRUE)</f>
        <v>Corporación de Desarrollo Social de la Asociación Cristiana de Jóvenes de Santiago. (ACJ de Santiago)</v>
      </c>
      <c r="C139" s="160">
        <f>VLOOKUP(A139,'BASE TRABAJO'!$A$1:$U$872,3,FALSE)</f>
        <v>719400000</v>
      </c>
      <c r="D139" s="160" t="str">
        <f>VLOOKUP(A139,'BASE TRABAJO'!$A$1:$U$872,4,FALSE)</f>
        <v>Corporación de Derecho Privado.</v>
      </c>
      <c r="E139" s="160" t="str">
        <f>VLOOKUP(A139,'BASE TRABAJO'!$A$1:$U$872,5,FALSE)</f>
        <v>Otorgada por Decreto Supremo Nº 528, de fecha 16 de mayo de 1991, del Ministerio de Justicia, publicado en el Diario Oficial el día 19 de noviembre de 1991.</v>
      </c>
      <c r="F139" s="160" t="str">
        <f>VLOOKUP(A139,'BASE TRABAJO'!$A$1:$U$872,6,FALSE)</f>
        <v>Certificado de vigencia Folio Nº 500347784174, de fecha 28 de septiembre de 2020, emitido por el Servicio de Registro Civil e Identificación.</v>
      </c>
      <c r="G139" s="160" t="str">
        <f>VLOOKUP(A139,'BASE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9" s="160" t="str">
        <f>VLOOKUP(A139,'BASE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9" s="160" t="str">
        <f>VLOOKUP(A139,'BASE TRABAJO'!$A$1:$U$872,9,FALSE)</f>
        <v>Tres años.</v>
      </c>
      <c r="J139" s="160" t="str">
        <f>VLOOKUP(A139,'BASE TRABAJO'!$A$1:$U$872,10,FALSE)</f>
        <v xml:space="preserve">De  29 de julio de 2016 a 29 de julio de 2019. </v>
      </c>
      <c r="K139" s="160" t="str">
        <f>VLOOKUP(A139,'BASE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9" s="160" t="str">
        <f>VLOOKUP(A139,'BASE TRABAJO'!$A$1:$U$872,12,FALSE)</f>
        <v xml:space="preserve">Santa Isabel Nº 345, Santiago, Región Metropolitana. 
</v>
      </c>
      <c r="M139" s="160" t="str">
        <f>VLOOKUP(A139,'BASE TRABAJO'!$A$1:$U$872,13,FALSE)</f>
        <v>XIII</v>
      </c>
      <c r="N139" s="160" t="str">
        <f>VLOOKUP(A139,'BASE TRABAJO'!$A$1:$U$872,14,FALSE)</f>
        <v>Santiago</v>
      </c>
      <c r="O139" s="160" t="str">
        <f>VLOOKUP(A139,'BASE TRABAJO'!$A$1:$U$872,15,FALSE)</f>
        <v>2228893- 2225181     Jaime Enrique Vilches González: 992386370- oficina: 226346252</v>
      </c>
      <c r="P139" s="160" t="str">
        <f>VLOOKUP(A139,'BASE TRABAJO'!$A$1:$U$872,16,FALSE)</f>
        <v xml:space="preserve">corporacion.central@gmail.com
vilches.jaime@gmail.com
</v>
      </c>
      <c r="Q139" s="160">
        <f>VLOOKUP(A139,'BASE TRABAJO'!$A$1:$U$872,17,FALSE)</f>
        <v>0</v>
      </c>
      <c r="R139" s="160" t="str">
        <f>VLOOKUP(A139,'BASE TRABAJO'!$A$1:$U$872,18,FALSE)</f>
        <v>93401: Institución de Asistencia Social</v>
      </c>
      <c r="S139" s="160" t="str">
        <f>VLOOKUP(A139,'BASE TRABAJO'!$A$1:$U$872,19,FALSE)</f>
        <v xml:space="preserve">Se acompaña certificado de antecedentes financieros, correspondiente al año 2019 aprobados por el Sub Departamento de Supervisión Financiera Nacional. </v>
      </c>
      <c r="T139" s="161">
        <f>VLOOKUP(A139,'BASE TRABAJO'!$A$1:$U$872,20,FALSE)</f>
        <v>37970</v>
      </c>
      <c r="U139" s="160">
        <v>3842</v>
      </c>
      <c r="V139" s="162">
        <v>20829582</v>
      </c>
      <c r="W139" s="162">
        <v>218543379</v>
      </c>
      <c r="X139" s="161">
        <v>44135</v>
      </c>
      <c r="Y139" s="160" t="s">
        <v>3112</v>
      </c>
      <c r="Z139" s="160" t="s">
        <v>3113</v>
      </c>
      <c r="AA139" s="160" t="s">
        <v>2719</v>
      </c>
      <c r="AB139" s="160"/>
    </row>
    <row r="140" spans="1:28" x14ac:dyDescent="0.2">
      <c r="A140" s="163">
        <v>3842</v>
      </c>
      <c r="B140" s="160" t="str">
        <f>VLOOKUP(A140,'BASE TRABAJO'!$A$1:$U$872,2,TRUE)</f>
        <v>Corporación de Desarrollo Social de la Asociación Cristiana de Jóvenes de Santiago. (ACJ de Santiago)</v>
      </c>
      <c r="C140" s="160">
        <f>VLOOKUP(A140,'BASE TRABAJO'!$A$1:$U$872,3,FALSE)</f>
        <v>719400000</v>
      </c>
      <c r="D140" s="160" t="str">
        <f>VLOOKUP(A140,'BASE TRABAJO'!$A$1:$U$872,4,FALSE)</f>
        <v>Corporación de Derecho Privado.</v>
      </c>
      <c r="E140" s="160" t="str">
        <f>VLOOKUP(A140,'BASE TRABAJO'!$A$1:$U$872,5,FALSE)</f>
        <v>Otorgada por Decreto Supremo Nº 528, de fecha 16 de mayo de 1991, del Ministerio de Justicia, publicado en el Diario Oficial el día 19 de noviembre de 1991.</v>
      </c>
      <c r="F140" s="160" t="str">
        <f>VLOOKUP(A140,'BASE TRABAJO'!$A$1:$U$872,6,FALSE)</f>
        <v>Certificado de vigencia Folio Nº 500347784174, de fecha 28 de septiembre de 2020, emitido por el Servicio de Registro Civil e Identificación.</v>
      </c>
      <c r="G140" s="160" t="str">
        <f>VLOOKUP(A140,'BASE TRABAJO'!$A$1:$U$872,7,FALSE)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40" s="160" t="str">
        <f>VLOOKUP(A140,'BASE TRABAJO'!$A$1:$U$872,8,FALSE)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40" s="160" t="str">
        <f>VLOOKUP(A140,'BASE TRABAJO'!$A$1:$U$872,9,FALSE)</f>
        <v>Tres años.</v>
      </c>
      <c r="J140" s="160" t="str">
        <f>VLOOKUP(A140,'BASE TRABAJO'!$A$1:$U$872,10,FALSE)</f>
        <v xml:space="preserve">De  29 de julio de 2016 a 29 de julio de 2019. </v>
      </c>
      <c r="K140" s="160" t="str">
        <f>VLOOKUP(A140,'BASE TRABAJO'!$A$1:$U$872,11,FALSE)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40" s="160" t="str">
        <f>VLOOKUP(A140,'BASE TRABAJO'!$A$1:$U$872,12,FALSE)</f>
        <v xml:space="preserve">Santa Isabel Nº 345, Santiago, Región Metropolitana. 
</v>
      </c>
      <c r="M140" s="160" t="str">
        <f>VLOOKUP(A140,'BASE TRABAJO'!$A$1:$U$872,13,FALSE)</f>
        <v>XIII</v>
      </c>
      <c r="N140" s="160" t="str">
        <f>VLOOKUP(A140,'BASE TRABAJO'!$A$1:$U$872,14,FALSE)</f>
        <v>Santiago</v>
      </c>
      <c r="O140" s="160" t="str">
        <f>VLOOKUP(A140,'BASE TRABAJO'!$A$1:$U$872,15,FALSE)</f>
        <v>2228893- 2225181     Jaime Enrique Vilches González: 992386370- oficina: 226346252</v>
      </c>
      <c r="P140" s="160" t="str">
        <f>VLOOKUP(A140,'BASE TRABAJO'!$A$1:$U$872,16,FALSE)</f>
        <v xml:space="preserve">corporacion.central@gmail.com
vilches.jaime@gmail.com
</v>
      </c>
      <c r="Q140" s="160">
        <f>VLOOKUP(A140,'BASE TRABAJO'!$A$1:$U$872,17,FALSE)</f>
        <v>0</v>
      </c>
      <c r="R140" s="160" t="str">
        <f>VLOOKUP(A140,'BASE TRABAJO'!$A$1:$U$872,18,FALSE)</f>
        <v>93401: Institución de Asistencia Social</v>
      </c>
      <c r="S140" s="160" t="str">
        <f>VLOOKUP(A140,'BASE TRABAJO'!$A$1:$U$872,19,FALSE)</f>
        <v xml:space="preserve">Se acompaña certificado de antecedentes financieros, correspondiente al año 2019 aprobados por el Sub Departamento de Supervisión Financiera Nacional. </v>
      </c>
      <c r="T140" s="161">
        <f>VLOOKUP(A140,'BASE TRABAJO'!$A$1:$U$872,20,FALSE)</f>
        <v>37970</v>
      </c>
      <c r="U140" s="160">
        <v>3842</v>
      </c>
      <c r="V140" s="162">
        <v>15360624</v>
      </c>
      <c r="W140" s="162">
        <v>168550372</v>
      </c>
      <c r="X140" s="161">
        <v>44135</v>
      </c>
      <c r="Y140" s="160" t="s">
        <v>3112</v>
      </c>
      <c r="Z140" s="160" t="s">
        <v>3113</v>
      </c>
      <c r="AA140" s="160" t="s">
        <v>3169</v>
      </c>
      <c r="AB140" s="160"/>
    </row>
    <row r="141" spans="1:28" x14ac:dyDescent="0.2">
      <c r="A141" s="163">
        <v>3846</v>
      </c>
      <c r="B141" s="160" t="str">
        <f>VLOOKUP(A141,'BASE TRABAJO'!$A$1:$U$872,2,TRUE)</f>
        <v>Parroquia Sagrado Corazón de Jesús de Coronel</v>
      </c>
      <c r="C141" s="160">
        <f>VLOOKUP(A141,'BASE TRABAJO'!$A$1:$U$872,3,FALSE)</f>
        <v>800665612</v>
      </c>
      <c r="D141" s="160" t="str">
        <f>VLOOKUP(A141,'BASE TRABAJO'!$A$1:$U$872,4,FALSE)</f>
        <v>Institución eclesiástica</v>
      </c>
      <c r="E141" s="160" t="str">
        <f>VLOOKUP(A141,'BASE TRABAJO'!$A$1:$U$872,5,FALSE)</f>
        <v>Erigida de acuerdo al Derecho Canónico, por Decreto S/N, de 1954, de la Autoridad Eclesiástica hoy del Arzobispado de Concepción.</v>
      </c>
      <c r="F141" s="160" t="str">
        <f>VLOOKUP(A141,'BASE TRABAJO'!$A$1:$U$872,6,FALSE)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41" s="160" t="str">
        <f>VLOOKUP(A141,'BASE TRABAJO'!$A$1:$U$872,7,FALSE)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41" s="160" t="str">
        <f>VLOOKUP(A141,'BASE TRABAJO'!$A$1:$U$872,8,FALSE)</f>
        <v>no tiene</v>
      </c>
      <c r="I141" s="160">
        <f>VLOOKUP(A141,'BASE TRABAJO'!$A$1:$U$872,9,FALSE)</f>
        <v>0</v>
      </c>
      <c r="J141" s="160">
        <f>VLOOKUP(A141,'BASE TRABAJO'!$A$1:$U$872,10,FALSE)</f>
        <v>0</v>
      </c>
      <c r="K141" s="160" t="str">
        <f>VLOOKUP(A141,'BASE TRABAJO'!$A$1:$U$872,11,FALSE)</f>
        <v xml:space="preserve">Pbro. Manuel Antonio Zúñiga Aranda,
</v>
      </c>
      <c r="L141" s="160" t="str">
        <f>VLOOKUP(A141,'BASE TRABAJO'!$A$1:$U$872,12,FALSE)</f>
        <v xml:space="preserve">Manuel Montt N° 01180, Villa Mora, comuna de Coronel, Octava Región
</v>
      </c>
      <c r="M141" s="160" t="str">
        <f>VLOOKUP(A141,'BASE TRABAJO'!$A$1:$U$872,13,FALSE)</f>
        <v>VIII</v>
      </c>
      <c r="N141" s="160" t="str">
        <f>VLOOKUP(A141,'BASE TRABAJO'!$A$1:$U$872,14,FALSE)</f>
        <v>Coronel</v>
      </c>
      <c r="O141" s="160" t="str">
        <f>VLOOKUP(A141,'BASE TRABAJO'!$A$1:$U$872,15,FALSE)</f>
        <v>. Fono: 41-2711094.</v>
      </c>
      <c r="P141" s="160">
        <f>VLOOKUP(A141,'BASE TRABAJO'!$A$1:$U$872,16,FALSE)</f>
        <v>0</v>
      </c>
      <c r="Q141" s="160">
        <f>VLOOKUP(A141,'BASE TRABAJO'!$A$1:$U$872,17,FALSE)</f>
        <v>0</v>
      </c>
      <c r="R141" s="160" t="str">
        <f>VLOOKUP(A141,'BASE TRABAJO'!$A$1:$U$872,18,FALSE)</f>
        <v>93910: Organizaciones Religiosas</v>
      </c>
      <c r="S141" s="160" t="str">
        <f>VLOOKUP(A141,'BASE TRABAJO'!$A$1:$U$872,19,FALSE)</f>
        <v>Se acompaña Certificado de Antecedentes Financieros, correspondiente al año 2017, aprobados por el  Departamento de Administración y Finanzas.</v>
      </c>
      <c r="T141" s="161">
        <f>VLOOKUP(A141,'BASE TRABAJO'!$A$1:$U$872,20,FALSE)</f>
        <v>37970</v>
      </c>
      <c r="U141" s="160">
        <v>3846</v>
      </c>
      <c r="V141" s="162">
        <v>8425028</v>
      </c>
      <c r="W141" s="162">
        <v>90082987</v>
      </c>
      <c r="X141" s="161">
        <v>44135</v>
      </c>
      <c r="Y141" s="160" t="s">
        <v>3112</v>
      </c>
      <c r="Z141" s="160" t="s">
        <v>3113</v>
      </c>
      <c r="AA141" s="160" t="s">
        <v>3145</v>
      </c>
      <c r="AB141" s="160"/>
    </row>
    <row r="142" spans="1:28" x14ac:dyDescent="0.2">
      <c r="A142" s="163">
        <v>3848</v>
      </c>
      <c r="B142" s="160" t="str">
        <f>VLOOKUP(A142,'BASE TRABAJO'!$A$1:$U$872,2,TRUE)</f>
        <v>Parroquia San Pablo</v>
      </c>
      <c r="C142" s="160">
        <f>VLOOKUP(A142,'BASE TRABAJO'!$A$1:$U$872,3,FALSE)</f>
        <v>702085047</v>
      </c>
      <c r="D142" s="160" t="str">
        <f>VLOOKUP(A142,'BASE TRABAJO'!$A$1:$U$872,4,FALSE)</f>
        <v>Institución eclesiástica</v>
      </c>
      <c r="E142" s="160" t="str">
        <f>VLOOKUP(A142,'BASE TRABAJO'!$A$1:$U$872,5,FALSE)</f>
        <v>Erigida de acuerdo al Derecho Canónico</v>
      </c>
      <c r="F142" s="160" t="str">
        <f>VLOOKUP(A142,'BASE TRABAJO'!$A$1:$U$872,6,FALSE)</f>
        <v>Indefinida</v>
      </c>
      <c r="G142" s="160" t="str">
        <f>VLOOKUP(A142,'BASE TRABAJO'!$A$1:$U$872,7,FALSE)</f>
        <v xml:space="preserve">Actividad religiosa
</v>
      </c>
      <c r="H142" s="160" t="str">
        <f>VLOOKUP(A142,'BASE TRABAJO'!$A$1:$U$872,8,FALSE)</f>
        <v>no tiene</v>
      </c>
      <c r="I142" s="160">
        <f>VLOOKUP(A142,'BASE TRABAJO'!$A$1:$U$872,9,FALSE)</f>
        <v>0</v>
      </c>
      <c r="J142" s="160">
        <f>VLOOKUP(A142,'BASE TRABAJO'!$A$1:$U$872,10,FALSE)</f>
        <v>0</v>
      </c>
      <c r="K142" s="160" t="str">
        <f>VLOOKUP(A142,'BASE TRABAJO'!$A$1:$U$872,11,FALSE)</f>
        <v xml:space="preserve">Pbro. Juan Carlos Hernandez Mansilla, 
</v>
      </c>
      <c r="L142" s="160" t="str">
        <f>VLOOKUP(A142,'BASE TRABAJO'!$A$1:$U$872,12,FALSE)</f>
        <v xml:space="preserve">Janequeo esq Diego Portales s/n, Población Bdo O’Higgins, Puerto Montt.
</v>
      </c>
      <c r="M142" s="160" t="str">
        <f>VLOOKUP(A142,'BASE TRABAJO'!$A$1:$U$872,13,FALSE)</f>
        <v>X</v>
      </c>
      <c r="N142" s="160" t="str">
        <f>VLOOKUP(A142,'BASE TRABAJO'!$A$1:$U$872,14,FALSE)</f>
        <v xml:space="preserve"> Puerto Montt</v>
      </c>
      <c r="O142" s="160" t="str">
        <f>VLOOKUP(A142,'BASE TRABAJO'!$A$1:$U$872,15,FALSE)</f>
        <v>652260103-652251031.</v>
      </c>
      <c r="P142" s="160" t="str">
        <f>VLOOKUP(A142,'BASE TRABAJO'!$A$1:$U$872,16,FALSE)</f>
        <v>infosanpablo@gmail.com</v>
      </c>
      <c r="Q142" s="160">
        <f>VLOOKUP(A142,'BASE TRABAJO'!$A$1:$U$872,17,FALSE)</f>
        <v>0</v>
      </c>
      <c r="R142" s="160" t="str">
        <f>VLOOKUP(A142,'BASE TRABAJO'!$A$1:$U$872,18,FALSE)</f>
        <v>93910: Organizaciones Religiosas</v>
      </c>
      <c r="S142" s="160" t="str">
        <f>VLOOKUP(A142,'BASE TRABAJO'!$A$1:$U$872,19,FALSE)</f>
        <v>Se acompañan antecedentes financieros correspondientes al año 2019, aprobados por el Sub departamento de Supervisión Nacional.</v>
      </c>
      <c r="T142" s="161">
        <f>VLOOKUP(A142,'BASE TRABAJO'!$A$1:$U$872,20,FALSE)</f>
        <v>37970</v>
      </c>
      <c r="U142" s="160">
        <v>3848</v>
      </c>
      <c r="V142" s="162">
        <v>8587620</v>
      </c>
      <c r="W142" s="162">
        <v>88332132</v>
      </c>
      <c r="X142" s="161">
        <v>44135</v>
      </c>
      <c r="Y142" s="160" t="s">
        <v>3112</v>
      </c>
      <c r="Z142" s="160" t="s">
        <v>3113</v>
      </c>
      <c r="AA142" s="160" t="s">
        <v>3160</v>
      </c>
      <c r="AB142" s="160"/>
    </row>
    <row r="143" spans="1:28" x14ac:dyDescent="0.2">
      <c r="A143" s="185">
        <v>3860</v>
      </c>
      <c r="B143" s="185" t="str">
        <f>VLOOKUP(A143,'BASE TRABAJO'!$A$1:$U$872,2,TRUE)</f>
        <v>Parroquia San Pablo</v>
      </c>
      <c r="C143" s="160">
        <f>VLOOKUP(A143,'BASE TRABAJO'!$A$1:$U$872,3,FALSE)</f>
        <v>711524002</v>
      </c>
      <c r="D143" s="160" t="str">
        <f>VLOOKUP(A143,'BASE TRABAJO'!$A$1:$U$872,4,FALSE)</f>
        <v>Fundación de Derecho Privado.</v>
      </c>
      <c r="E143" s="160" t="str">
        <f>VLOOKUP(A143,'BASE TRABAJO'!$A$1:$U$872,5,FALSE)</f>
        <v xml:space="preserve">Decreto Supremo Nº 444, de 04 de mayo de 1983, del Ministerio de Justicia. </v>
      </c>
      <c r="F143" s="160" t="str">
        <f>VLOOKUP(A143,'BASE TRABAJO'!$A$1:$U$872,6,FALSE)</f>
        <v>Certificado de Vigencia Folio Nº 500343745057, emitido por el Servicio de Registro Civil e Identificación, con fecha 02 de septiembre de 2020.</v>
      </c>
      <c r="G143" s="160" t="str">
        <f>VLOOKUP(A143,'BASE TRABAJO'!$A$1:$U$872,7,FALSE)</f>
        <v xml:space="preserve">Protección y asistencia de personas de escasos recursos, cualquiera sea su edad, sexo o religión.
</v>
      </c>
      <c r="H143" s="160" t="str">
        <f>VLOOKUP(A143,'BASE TRABAJO'!$A$1:$U$872,8,FALSE)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143" s="160" t="str">
        <f>VLOOKUP(A143,'BASE TRABAJO'!$A$1:$U$872,9,FALSE)</f>
        <v>3 años en sus cargos.</v>
      </c>
      <c r="J143" s="160" t="str">
        <f>VLOOKUP(A143,'BASE TRABAJO'!$A$1:$U$872,10,FALSE)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143" s="160" t="str">
        <f>VLOOKUP(A143,'BASE TRABAJO'!$A$1:$U$872,11,FALSE)</f>
        <v xml:space="preserve">Presidenta: Irene del Carmen Arias Vielma, 
Directora Ejecutiva Interina:  Emilia Prosperina Baeza Ulloa  
</v>
      </c>
      <c r="L143" s="160" t="str">
        <f>VLOOKUP(A143,'BASE TRABAJO'!$A$1:$U$872,12,FALSE)</f>
        <v xml:space="preserve">Amanda Labarca N° 4631, Población Jaime Eyzaguirre. Comuna de Macul, Región Metropolitana.
</v>
      </c>
      <c r="M143" s="160" t="str">
        <f>VLOOKUP(A143,'BASE TRABAJO'!$A$1:$U$872,13,FALSE)</f>
        <v>XIII</v>
      </c>
      <c r="N143" s="160" t="str">
        <f>VLOOKUP(A143,'BASE TRABAJO'!$A$1:$U$872,14,FALSE)</f>
        <v>Macul</v>
      </c>
      <c r="O143" s="160" t="str">
        <f>VLOOKUP(A143,'BASE TRABAJO'!$A$1:$U$872,15,FALSE)</f>
        <v xml:space="preserve">Fono: 2715736, </v>
      </c>
      <c r="P143" s="160">
        <f>VLOOKUP(A143,'BASE TRABAJO'!$A$1:$U$872,16,FALSE)</f>
        <v>0</v>
      </c>
      <c r="Q143" s="160">
        <f>VLOOKUP(A143,'BASE TRABAJO'!$A$1:$U$872,17,FALSE)</f>
        <v>0</v>
      </c>
      <c r="R143" s="160">
        <f>VLOOKUP(A143,'BASE TRABAJO'!$A$1:$U$872,18,FALSE)</f>
        <v>93401</v>
      </c>
      <c r="S143" s="160" t="str">
        <f>VLOOKUP(A143,'BASE TRABAJO'!$A$1:$U$872,19,FALSE)</f>
        <v>Se acompaña certificado de antecedentes financieros correspondientes al año 2019, aprobados por parte de USUFI.</v>
      </c>
      <c r="T143" s="161">
        <f>VLOOKUP(A143,'BASE TRABAJO'!$A$1:$U$872,20,FALSE)</f>
        <v>37970</v>
      </c>
      <c r="U143" s="160">
        <v>3860</v>
      </c>
      <c r="V143" s="162">
        <v>0</v>
      </c>
      <c r="W143" s="162">
        <v>172277056</v>
      </c>
      <c r="X143" s="161">
        <v>44135</v>
      </c>
      <c r="Y143" s="160" t="s">
        <v>3112</v>
      </c>
      <c r="Z143" s="160" t="s">
        <v>3113</v>
      </c>
      <c r="AA143" s="160" t="s">
        <v>3159</v>
      </c>
      <c r="AB143" s="160"/>
    </row>
    <row r="144" spans="1:28" x14ac:dyDescent="0.2">
      <c r="A144" s="163">
        <v>3950</v>
      </c>
      <c r="B144" s="160" t="str">
        <f>VLOOKUP(A144,'BASE TRABAJO'!$A$1:$U$872,2,TRUE)</f>
        <v>Fundación de Beneficencia Hogar de Cristo</v>
      </c>
      <c r="C144" s="160">
        <f>VLOOKUP(A144,'BASE TRABAJO'!$A$1:$U$872,3,FALSE)</f>
        <v>814968006</v>
      </c>
      <c r="D144" s="160" t="str">
        <f>VLOOKUP(A144,'BASE TRABAJO'!$A$1:$U$872,4,FALSE)</f>
        <v>Fundación de Derecho Privado.</v>
      </c>
      <c r="E144" s="160" t="str">
        <f>VLOOKUP(A144,'BASE TRABAJO'!$A$1:$U$872,5,FALSE)</f>
        <v xml:space="preserve">Decreto Supremo Nº1688, de 09 de abril de 1945, del Ministerio de Justicia. </v>
      </c>
      <c r="F144" s="160" t="str">
        <f>VLOOKUP(A144,'BASE TRABAJO'!$A$1:$U$872,6,FALSE)</f>
        <v>Certificado de Vigencia Folio Nº 500342397975, emitido por el Servicio de Registro Civil e Identificación con fecha 25 de agosto de 2020.</v>
      </c>
      <c r="G144" s="160" t="str">
        <f>VLOOKUP(A144,'BASE TRABAJO'!$A$1:$U$872,7,FALSE)</f>
        <v xml:space="preserve">La creación y mantenimiento de obras de beneficencia y educación popular gratuita, especialmente por medio de hogares para indigentes, centros abiertos, guarderías y salas cuna.
</v>
      </c>
      <c r="H144" s="160" t="str">
        <f>VLOOKUP(A144,'BASE TRABAJO'!$A$1:$U$872,8,FALSE)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4" s="160" t="str">
        <f>VLOOKUP(A144,'BASE TRABAJO'!$A$1:$U$872,9,FALSE)</f>
        <v>Durarán 2 años en sus funciones. Renovación del Directorio cada año, por parcialidades de cuatro directores a la vez.
Duración de Mesa Directiva: Cada año.</v>
      </c>
      <c r="J144" s="160" t="str">
        <f>VLOOKUP(A144,'BASE TRABAJO'!$A$1:$U$872,10,FALSE)</f>
        <v>Dos años de duración.
Fecha nombramiento: 08-11-2018, según consta Certificado de Directorio de Persona Jurídica Sin Fines de Lucro, emitido por el Servicio de registro Civil de Identificación, de fecha 25 de agosto de 2020, folio N° 500342397999.</v>
      </c>
      <c r="K144" s="160" t="str">
        <f>VLOOKUP(A144,'BASE TRABAJO'!$A$1:$U$872,11,FALSE)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4" s="160" t="str">
        <f>VLOOKUP(A144,'BASE TRABAJO'!$A$1:$U$872,12,FALSE)</f>
        <v xml:space="preserve">Hogar de Cristo N° 3812, comuna de Estación Central, Región Metropolitana
</v>
      </c>
      <c r="M144" s="160" t="str">
        <f>VLOOKUP(A144,'BASE TRABAJO'!$A$1:$U$872,13,FALSE)</f>
        <v>XIII</v>
      </c>
      <c r="N144" s="160" t="str">
        <f>VLOOKUP(A144,'BASE TRABAJO'!$A$1:$U$872,14,FALSE)</f>
        <v>Estación Central</v>
      </c>
      <c r="O144" s="160">
        <f>VLOOKUP(A144,'BASE TRABAJO'!$A$1:$U$872,15,FALSE)</f>
        <v>225409300</v>
      </c>
      <c r="P144" s="160" t="str">
        <f>VLOOKUP(A144,'BASE TRABAJO'!$A$1:$U$872,16,FALSE)</f>
        <v xml:space="preserve"> hogardecristo@hogardecristo.cl  </v>
      </c>
      <c r="Q144" s="160">
        <f>VLOOKUP(A144,'BASE TRABAJO'!$A$1:$U$872,17,FALSE)</f>
        <v>0</v>
      </c>
      <c r="R144" s="160" t="str">
        <f>VLOOKUP(A144,'BASE TRABAJO'!$A$1:$U$872,18,FALSE)</f>
        <v>93401: Institución de Asistencia Social.</v>
      </c>
      <c r="S144" s="160" t="str">
        <f>VLOOKUP(A144,'BASE TRABAJO'!$A$1:$U$872,19,FALSE)</f>
        <v xml:space="preserve">Certificado de Antecedentes financieros, correspondientes al año 2019, aprobados por  USUFI </v>
      </c>
      <c r="T144" s="161">
        <f>VLOOKUP(A144,'BASE TRABAJO'!$A$1:$U$872,20,FALSE)</f>
        <v>37970</v>
      </c>
      <c r="U144" s="160">
        <v>3950</v>
      </c>
      <c r="V144" s="162">
        <v>11582887</v>
      </c>
      <c r="W144" s="162">
        <v>178192697</v>
      </c>
      <c r="X144" s="161">
        <v>44135</v>
      </c>
      <c r="Y144" s="160" t="s">
        <v>3112</v>
      </c>
      <c r="Z144" s="160" t="s">
        <v>3113</v>
      </c>
      <c r="AA144" s="160" t="s">
        <v>3115</v>
      </c>
      <c r="AB144" s="160"/>
    </row>
    <row r="145" spans="1:28" x14ac:dyDescent="0.2">
      <c r="A145" s="163">
        <v>3950</v>
      </c>
      <c r="B145" s="160" t="str">
        <f>VLOOKUP(A145,'BASE TRABAJO'!$A$1:$U$872,2,TRUE)</f>
        <v>Fundación de Beneficencia Hogar de Cristo</v>
      </c>
      <c r="C145" s="160">
        <f>VLOOKUP(A145,'BASE TRABAJO'!$A$1:$U$872,3,FALSE)</f>
        <v>814968006</v>
      </c>
      <c r="D145" s="160" t="str">
        <f>VLOOKUP(A145,'BASE TRABAJO'!$A$1:$U$872,4,FALSE)</f>
        <v>Fundación de Derecho Privado.</v>
      </c>
      <c r="E145" s="160" t="str">
        <f>VLOOKUP(A145,'BASE TRABAJO'!$A$1:$U$872,5,FALSE)</f>
        <v xml:space="preserve">Decreto Supremo Nº1688, de 09 de abril de 1945, del Ministerio de Justicia. </v>
      </c>
      <c r="F145" s="160" t="str">
        <f>VLOOKUP(A145,'BASE TRABAJO'!$A$1:$U$872,6,FALSE)</f>
        <v>Certificado de Vigencia Folio Nº 500342397975, emitido por el Servicio de Registro Civil e Identificación con fecha 25 de agosto de 2020.</v>
      </c>
      <c r="G145" s="160" t="str">
        <f>VLOOKUP(A145,'BASE TRABAJO'!$A$1:$U$872,7,FALSE)</f>
        <v xml:space="preserve">La creación y mantenimiento de obras de beneficencia y educación popular gratuita, especialmente por medio de hogares para indigentes, centros abiertos, guarderías y salas cuna.
</v>
      </c>
      <c r="H145" s="160" t="str">
        <f>VLOOKUP(A145,'BASE TRABAJO'!$A$1:$U$872,8,FALSE)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5" s="160" t="str">
        <f>VLOOKUP(A145,'BASE TRABAJO'!$A$1:$U$872,9,FALSE)</f>
        <v>Durarán 2 años en sus funciones. Renovación del Directorio cada año, por parcialidades de cuatro directores a la vez.
Duración de Mesa Directiva: Cada año.</v>
      </c>
      <c r="J145" s="160" t="str">
        <f>VLOOKUP(A145,'BASE TRABAJO'!$A$1:$U$872,10,FALSE)</f>
        <v>Dos años de duración.
Fecha nombramiento: 08-11-2018, según consta Certificado de Directorio de Persona Jurídica Sin Fines de Lucro, emitido por el Servicio de registro Civil de Identificación, de fecha 25 de agosto de 2020, folio N° 500342397999.</v>
      </c>
      <c r="K145" s="160" t="str">
        <f>VLOOKUP(A145,'BASE TRABAJO'!$A$1:$U$872,11,FALSE)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5" s="160" t="str">
        <f>VLOOKUP(A145,'BASE TRABAJO'!$A$1:$U$872,12,FALSE)</f>
        <v xml:space="preserve">Hogar de Cristo N° 3812, comuna de Estación Central, Región Metropolitana
</v>
      </c>
      <c r="M145" s="160" t="str">
        <f>VLOOKUP(A145,'BASE TRABAJO'!$A$1:$U$872,13,FALSE)</f>
        <v>XIII</v>
      </c>
      <c r="N145" s="160" t="str">
        <f>VLOOKUP(A145,'BASE TRABAJO'!$A$1:$U$872,14,FALSE)</f>
        <v>Estación Central</v>
      </c>
      <c r="O145" s="160">
        <f>VLOOKUP(A145,'BASE TRABAJO'!$A$1:$U$872,15,FALSE)</f>
        <v>225409300</v>
      </c>
      <c r="P145" s="160" t="str">
        <f>VLOOKUP(A145,'BASE TRABAJO'!$A$1:$U$872,16,FALSE)</f>
        <v xml:space="preserve"> hogardecristo@hogardecristo.cl  </v>
      </c>
      <c r="Q145" s="160">
        <f>VLOOKUP(A145,'BASE TRABAJO'!$A$1:$U$872,17,FALSE)</f>
        <v>0</v>
      </c>
      <c r="R145" s="160" t="str">
        <f>VLOOKUP(A145,'BASE TRABAJO'!$A$1:$U$872,18,FALSE)</f>
        <v>93401: Institución de Asistencia Social.</v>
      </c>
      <c r="S145" s="160" t="str">
        <f>VLOOKUP(A145,'BASE TRABAJO'!$A$1:$U$872,19,FALSE)</f>
        <v xml:space="preserve">Certificado de Antecedentes financieros, correspondientes al año 2019, aprobados por  USUFI </v>
      </c>
      <c r="T145" s="161">
        <f>VLOOKUP(A145,'BASE TRABAJO'!$A$1:$U$872,20,FALSE)</f>
        <v>37970</v>
      </c>
      <c r="U145" s="160">
        <v>3950</v>
      </c>
      <c r="V145" s="162">
        <v>11395776</v>
      </c>
      <c r="W145" s="162">
        <v>144967710</v>
      </c>
      <c r="X145" s="161">
        <v>44135</v>
      </c>
      <c r="Y145" s="160" t="s">
        <v>3112</v>
      </c>
      <c r="Z145" s="160" t="s">
        <v>3113</v>
      </c>
      <c r="AA145" s="160" t="s">
        <v>3198</v>
      </c>
      <c r="AB145" s="160"/>
    </row>
    <row r="146" spans="1:28" x14ac:dyDescent="0.2">
      <c r="A146" s="163">
        <v>3950</v>
      </c>
      <c r="B146" s="160" t="str">
        <f>VLOOKUP(A146,'BASE TRABAJO'!$A$1:$U$872,2,TRUE)</f>
        <v>Fundación de Beneficencia Hogar de Cristo</v>
      </c>
      <c r="C146" s="160">
        <f>VLOOKUP(A146,'BASE TRABAJO'!$A$1:$U$872,3,FALSE)</f>
        <v>814968006</v>
      </c>
      <c r="D146" s="160" t="str">
        <f>VLOOKUP(A146,'BASE TRABAJO'!$A$1:$U$872,4,FALSE)</f>
        <v>Fundación de Derecho Privado.</v>
      </c>
      <c r="E146" s="160" t="str">
        <f>VLOOKUP(A146,'BASE TRABAJO'!$A$1:$U$872,5,FALSE)</f>
        <v xml:space="preserve">Decreto Supremo Nº1688, de 09 de abril de 1945, del Ministerio de Justicia. </v>
      </c>
      <c r="F146" s="160" t="str">
        <f>VLOOKUP(A146,'BASE TRABAJO'!$A$1:$U$872,6,FALSE)</f>
        <v>Certificado de Vigencia Folio Nº 500342397975, emitido por el Servicio de Registro Civil e Identificación con fecha 25 de agosto de 2020.</v>
      </c>
      <c r="G146" s="160" t="str">
        <f>VLOOKUP(A146,'BASE TRABAJO'!$A$1:$U$872,7,FALSE)</f>
        <v xml:space="preserve">La creación y mantenimiento de obras de beneficencia y educación popular gratuita, especialmente por medio de hogares para indigentes, centros abiertos, guarderías y salas cuna.
</v>
      </c>
      <c r="H146" s="160" t="str">
        <f>VLOOKUP(A146,'BASE TRABAJO'!$A$1:$U$872,8,FALSE)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6" s="160" t="str">
        <f>VLOOKUP(A146,'BASE TRABAJO'!$A$1:$U$872,9,FALSE)</f>
        <v>Durarán 2 años en sus funciones. Renovación del Directorio cada año, por parcialidades de cuatro directores a la vez.
Duración de Mesa Directiva: Cada año.</v>
      </c>
      <c r="J146" s="160" t="str">
        <f>VLOOKUP(A146,'BASE TRABAJO'!$A$1:$U$872,10,FALSE)</f>
        <v>Dos años de duración.
Fecha nombramiento: 08-11-2018, según consta Certificado de Directorio de Persona Jurídica Sin Fines de Lucro, emitido por el Servicio de registro Civil de Identificación, de fecha 25 de agosto de 2020, folio N° 500342397999.</v>
      </c>
      <c r="K146" s="160" t="str">
        <f>VLOOKUP(A146,'BASE TRABAJO'!$A$1:$U$872,11,FALSE)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6" s="160" t="str">
        <f>VLOOKUP(A146,'BASE TRABAJO'!$A$1:$U$872,12,FALSE)</f>
        <v xml:space="preserve">Hogar de Cristo N° 3812, comuna de Estación Central, Región Metropolitana
</v>
      </c>
      <c r="M146" s="160" t="str">
        <f>VLOOKUP(A146,'BASE TRABAJO'!$A$1:$U$872,13,FALSE)</f>
        <v>XIII</v>
      </c>
      <c r="N146" s="160" t="str">
        <f>VLOOKUP(A146,'BASE TRABAJO'!$A$1:$U$872,14,FALSE)</f>
        <v>Estación Central</v>
      </c>
      <c r="O146" s="160">
        <f>VLOOKUP(A146,'BASE TRABAJO'!$A$1:$U$872,15,FALSE)</f>
        <v>225409300</v>
      </c>
      <c r="P146" s="160" t="str">
        <f>VLOOKUP(A146,'BASE TRABAJO'!$A$1:$U$872,16,FALSE)</f>
        <v xml:space="preserve"> hogardecristo@hogardecristo.cl  </v>
      </c>
      <c r="Q146" s="160">
        <f>VLOOKUP(A146,'BASE TRABAJO'!$A$1:$U$872,17,FALSE)</f>
        <v>0</v>
      </c>
      <c r="R146" s="160" t="str">
        <f>VLOOKUP(A146,'BASE TRABAJO'!$A$1:$U$872,18,FALSE)</f>
        <v>93401: Institución de Asistencia Social.</v>
      </c>
      <c r="S146" s="160" t="str">
        <f>VLOOKUP(A146,'BASE TRABAJO'!$A$1:$U$872,19,FALSE)</f>
        <v xml:space="preserve">Certificado de Antecedentes financieros, correspondientes al año 2019, aprobados por  USUFI </v>
      </c>
      <c r="T146" s="161">
        <f>VLOOKUP(A146,'BASE TRABAJO'!$A$1:$U$872,20,FALSE)</f>
        <v>37970</v>
      </c>
      <c r="U146" s="160">
        <v>3950</v>
      </c>
      <c r="V146" s="162">
        <v>0</v>
      </c>
      <c r="W146" s="162">
        <v>2561220</v>
      </c>
      <c r="X146" s="161">
        <v>44135</v>
      </c>
      <c r="Y146" s="160" t="s">
        <v>3112</v>
      </c>
      <c r="Z146" s="160" t="s">
        <v>3113</v>
      </c>
      <c r="AA146" s="160" t="s">
        <v>3202</v>
      </c>
      <c r="AB146" s="160"/>
    </row>
    <row r="147" spans="1:28" x14ac:dyDescent="0.2">
      <c r="A147" s="163">
        <v>3950</v>
      </c>
      <c r="B147" s="160" t="str">
        <f>VLOOKUP(A147,'BASE TRABAJO'!$A$1:$U$872,2,TRUE)</f>
        <v>Fundación de Beneficencia Hogar de Cristo</v>
      </c>
      <c r="C147" s="160">
        <f>VLOOKUP(A147,'BASE TRABAJO'!$A$1:$U$872,3,FALSE)</f>
        <v>814968006</v>
      </c>
      <c r="D147" s="160" t="str">
        <f>VLOOKUP(A147,'BASE TRABAJO'!$A$1:$U$872,4,FALSE)</f>
        <v>Fundación de Derecho Privado.</v>
      </c>
      <c r="E147" s="160" t="str">
        <f>VLOOKUP(A147,'BASE TRABAJO'!$A$1:$U$872,5,FALSE)</f>
        <v xml:space="preserve">Decreto Supremo Nº1688, de 09 de abril de 1945, del Ministerio de Justicia. </v>
      </c>
      <c r="F147" s="160" t="str">
        <f>VLOOKUP(A147,'BASE TRABAJO'!$A$1:$U$872,6,FALSE)</f>
        <v>Certificado de Vigencia Folio Nº 500342397975, emitido por el Servicio de Registro Civil e Identificación con fecha 25 de agosto de 2020.</v>
      </c>
      <c r="G147" s="160" t="str">
        <f>VLOOKUP(A147,'BASE TRABAJO'!$A$1:$U$872,7,FALSE)</f>
        <v xml:space="preserve">La creación y mantenimiento de obras de beneficencia y educación popular gratuita, especialmente por medio de hogares para indigentes, centros abiertos, guarderías y salas cuna.
</v>
      </c>
      <c r="H147" s="160" t="str">
        <f>VLOOKUP(A147,'BASE TRABAJO'!$A$1:$U$872,8,FALSE)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7" s="160" t="str">
        <f>VLOOKUP(A147,'BASE TRABAJO'!$A$1:$U$872,9,FALSE)</f>
        <v>Durarán 2 años en sus funciones. Renovación del Directorio cada año, por parcialidades de cuatro directores a la vez.
Duración de Mesa Directiva: Cada año.</v>
      </c>
      <c r="J147" s="160" t="str">
        <f>VLOOKUP(A147,'BASE TRABAJO'!$A$1:$U$872,10,FALSE)</f>
        <v>Dos años de duración.
Fecha nombramiento: 08-11-2018, según consta Certificado de Directorio de Persona Jurídica Sin Fines de Lucro, emitido por el Servicio de registro Civil de Identificación, de fecha 25 de agosto de 2020, folio N° 500342397999.</v>
      </c>
      <c r="K147" s="160" t="str">
        <f>VLOOKUP(A147,'BASE TRABAJO'!$A$1:$U$872,11,FALSE)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7" s="160" t="str">
        <f>VLOOKUP(A147,'BASE TRABAJO'!$A$1:$U$872,12,FALSE)</f>
        <v xml:space="preserve">Hogar de Cristo N° 3812, comuna de Estación Central, Región Metropolitana
</v>
      </c>
      <c r="M147" s="160" t="str">
        <f>VLOOKUP(A147,'BASE TRABAJO'!$A$1:$U$872,13,FALSE)</f>
        <v>XIII</v>
      </c>
      <c r="N147" s="160" t="str">
        <f>VLOOKUP(A147,'BASE TRABAJO'!$A$1:$U$872,14,FALSE)</f>
        <v>Estación Central</v>
      </c>
      <c r="O147" s="160">
        <f>VLOOKUP(A147,'BASE TRABAJO'!$A$1:$U$872,15,FALSE)</f>
        <v>225409300</v>
      </c>
      <c r="P147" s="160" t="str">
        <f>VLOOKUP(A147,'BASE TRABAJO'!$A$1:$U$872,16,FALSE)</f>
        <v xml:space="preserve"> hogardecristo@hogardecristo.cl  </v>
      </c>
      <c r="Q147" s="160">
        <f>VLOOKUP(A147,'BASE TRABAJO'!$A$1:$U$872,17,FALSE)</f>
        <v>0</v>
      </c>
      <c r="R147" s="160" t="str">
        <f>VLOOKUP(A147,'BASE TRABAJO'!$A$1:$U$872,18,FALSE)</f>
        <v>93401: Institución de Asistencia Social.</v>
      </c>
      <c r="S147" s="160" t="str">
        <f>VLOOKUP(A147,'BASE TRABAJO'!$A$1:$U$872,19,FALSE)</f>
        <v xml:space="preserve">Certificado de Antecedentes financieros, correspondientes al año 2019, aprobados por  USUFI </v>
      </c>
      <c r="T147" s="161">
        <f>VLOOKUP(A147,'BASE TRABAJO'!$A$1:$U$872,20,FALSE)</f>
        <v>37970</v>
      </c>
      <c r="U147" s="160">
        <v>3950</v>
      </c>
      <c r="V147" s="162">
        <v>25859221</v>
      </c>
      <c r="W147" s="162">
        <v>283646463</v>
      </c>
      <c r="X147" s="161">
        <v>44135</v>
      </c>
      <c r="Y147" s="160" t="s">
        <v>3112</v>
      </c>
      <c r="Z147" s="160" t="s">
        <v>3113</v>
      </c>
      <c r="AA147" s="160" t="s">
        <v>3149</v>
      </c>
      <c r="AB147" s="160"/>
    </row>
    <row r="148" spans="1:28" x14ac:dyDescent="0.2">
      <c r="A148" s="163">
        <v>3950</v>
      </c>
      <c r="B148" s="160" t="str">
        <f>VLOOKUP(A148,'BASE TRABAJO'!$A$1:$U$872,2,TRUE)</f>
        <v>Fundación de Beneficencia Hogar de Cristo</v>
      </c>
      <c r="C148" s="160">
        <f>VLOOKUP(A148,'BASE TRABAJO'!$A$1:$U$872,3,FALSE)</f>
        <v>814968006</v>
      </c>
      <c r="D148" s="160" t="str">
        <f>VLOOKUP(A148,'BASE TRABAJO'!$A$1:$U$872,4,FALSE)</f>
        <v>Fundación de Derecho Privado.</v>
      </c>
      <c r="E148" s="160" t="str">
        <f>VLOOKUP(A148,'BASE TRABAJO'!$A$1:$U$872,5,FALSE)</f>
        <v xml:space="preserve">Decreto Supremo Nº1688, de 09 de abril de 1945, del Ministerio de Justicia. </v>
      </c>
      <c r="F148" s="160" t="str">
        <f>VLOOKUP(A148,'BASE TRABAJO'!$A$1:$U$872,6,FALSE)</f>
        <v>Certificado de Vigencia Folio Nº 500342397975, emitido por el Servicio de Registro Civil e Identificación con fecha 25 de agosto de 2020.</v>
      </c>
      <c r="G148" s="160" t="str">
        <f>VLOOKUP(A148,'BASE TRABAJO'!$A$1:$U$872,7,FALSE)</f>
        <v xml:space="preserve">La creación y mantenimiento de obras de beneficencia y educación popular gratuita, especialmente por medio de hogares para indigentes, centros abiertos, guarderías y salas cuna.
</v>
      </c>
      <c r="H148" s="160" t="str">
        <f>VLOOKUP(A148,'BASE TRABAJO'!$A$1:$U$872,8,FALSE)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8" s="160" t="str">
        <f>VLOOKUP(A148,'BASE TRABAJO'!$A$1:$U$872,9,FALSE)</f>
        <v>Durarán 2 años en sus funciones. Renovación del Directorio cada año, por parcialidades de cuatro directores a la vez.
Duración de Mesa Directiva: Cada año.</v>
      </c>
      <c r="J148" s="160" t="str">
        <f>VLOOKUP(A148,'BASE TRABAJO'!$A$1:$U$872,10,FALSE)</f>
        <v>Dos años de duración.
Fecha nombramiento: 08-11-2018, según consta Certificado de Directorio de Persona Jurídica Sin Fines de Lucro, emitido por el Servicio de registro Civil de Identificación, de fecha 25 de agosto de 2020, folio N° 500342397999.</v>
      </c>
      <c r="K148" s="160" t="str">
        <f>VLOOKUP(A148,'BASE TRABAJO'!$A$1:$U$872,11,FALSE)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8" s="160" t="str">
        <f>VLOOKUP(A148,'BASE TRABAJO'!$A$1:$U$872,12,FALSE)</f>
        <v xml:space="preserve">Hogar de Cristo N° 3812, comuna de Estación Central, Región Metropolitana
</v>
      </c>
      <c r="M148" s="160" t="str">
        <f>VLOOKUP(A148,'BASE TRABAJO'!$A$1:$U$872,13,FALSE)</f>
        <v>XIII</v>
      </c>
      <c r="N148" s="160" t="str">
        <f>VLOOKUP(A148,'BASE TRABAJO'!$A$1:$U$872,14,FALSE)</f>
        <v>Estación Central</v>
      </c>
      <c r="O148" s="160">
        <f>VLOOKUP(A148,'BASE TRABAJO'!$A$1:$U$872,15,FALSE)</f>
        <v>225409300</v>
      </c>
      <c r="P148" s="160" t="str">
        <f>VLOOKUP(A148,'BASE TRABAJO'!$A$1:$U$872,16,FALSE)</f>
        <v xml:space="preserve"> hogardecristo@hogardecristo.cl  </v>
      </c>
      <c r="Q148" s="160">
        <f>VLOOKUP(A148,'BASE TRABAJO'!$A$1:$U$872,17,FALSE)</f>
        <v>0</v>
      </c>
      <c r="R148" s="160" t="str">
        <f>VLOOKUP(A148,'BASE TRABAJO'!$A$1:$U$872,18,FALSE)</f>
        <v>93401: Institución de Asistencia Social.</v>
      </c>
      <c r="S148" s="160" t="str">
        <f>VLOOKUP(A148,'BASE TRABAJO'!$A$1:$U$872,19,FALSE)</f>
        <v xml:space="preserve">Certificado de Antecedentes financieros, correspondientes al año 2019, aprobados por  USUFI </v>
      </c>
      <c r="T148" s="161">
        <f>VLOOKUP(A148,'BASE TRABAJO'!$A$1:$U$872,20,FALSE)</f>
        <v>37970</v>
      </c>
      <c r="U148" s="160">
        <v>3950</v>
      </c>
      <c r="V148" s="162">
        <v>12871998</v>
      </c>
      <c r="W148" s="162">
        <v>135736383</v>
      </c>
      <c r="X148" s="161">
        <v>44135</v>
      </c>
      <c r="Y148" s="160" t="s">
        <v>3112</v>
      </c>
      <c r="Z148" s="160" t="s">
        <v>3113</v>
      </c>
      <c r="AA148" s="160" t="s">
        <v>3114</v>
      </c>
      <c r="AB148" s="160"/>
    </row>
    <row r="149" spans="1:28" x14ac:dyDescent="0.2">
      <c r="A149" s="163">
        <v>3950</v>
      </c>
      <c r="B149" s="160" t="str">
        <f>VLOOKUP(A149,'BASE TRABAJO'!$A$1:$U$872,2,TRUE)</f>
        <v>Fundación de Beneficencia Hogar de Cristo</v>
      </c>
      <c r="C149" s="160">
        <f>VLOOKUP(A149,'BASE TRABAJO'!$A$1:$U$872,3,FALSE)</f>
        <v>814968006</v>
      </c>
      <c r="D149" s="160" t="str">
        <f>VLOOKUP(A149,'BASE TRABAJO'!$A$1:$U$872,4,FALSE)</f>
        <v>Fundación de Derecho Privado.</v>
      </c>
      <c r="E149" s="160" t="str">
        <f>VLOOKUP(A149,'BASE TRABAJO'!$A$1:$U$872,5,FALSE)</f>
        <v xml:space="preserve">Decreto Supremo Nº1688, de 09 de abril de 1945, del Ministerio de Justicia. </v>
      </c>
      <c r="F149" s="160" t="str">
        <f>VLOOKUP(A149,'BASE TRABAJO'!$A$1:$U$872,6,FALSE)</f>
        <v>Certificado de Vigencia Folio Nº 500342397975, emitido por el Servicio de Registro Civil e Identificación con fecha 25 de agosto de 2020.</v>
      </c>
      <c r="G149" s="160" t="str">
        <f>VLOOKUP(A149,'BASE TRABAJO'!$A$1:$U$872,7,FALSE)</f>
        <v xml:space="preserve">La creación y mantenimiento de obras de beneficencia y educación popular gratuita, especialmente por medio de hogares para indigentes, centros abiertos, guarderías y salas cuna.
</v>
      </c>
      <c r="H149" s="160" t="str">
        <f>VLOOKUP(A149,'BASE TRABAJO'!$A$1:$U$872,8,FALSE)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9" s="160" t="str">
        <f>VLOOKUP(A149,'BASE TRABAJO'!$A$1:$U$872,9,FALSE)</f>
        <v>Durarán 2 años en sus funciones. Renovación del Directorio cada año, por parcialidades de cuatro directores a la vez.
Duración de Mesa Directiva: Cada año.</v>
      </c>
      <c r="J149" s="160" t="str">
        <f>VLOOKUP(A149,'BASE TRABAJO'!$A$1:$U$872,10,FALSE)</f>
        <v>Dos años de duración.
Fecha nombramiento: 08-11-2018, según consta Certificado de Directorio de Persona Jurídica Sin Fines de Lucro, emitido por el Servicio de registro Civil de Identificación, de fecha 25 de agosto de 2020, folio N° 500342397999.</v>
      </c>
      <c r="K149" s="160" t="str">
        <f>VLOOKUP(A149,'BASE TRABAJO'!$A$1:$U$872,11,FALSE)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9" s="160" t="str">
        <f>VLOOKUP(A149,'BASE TRABAJO'!$A$1:$U$872,12,FALSE)</f>
        <v xml:space="preserve">Hogar de Cristo N° 3812, comuna de Estación Central, Región Metropolitana
</v>
      </c>
      <c r="M149" s="160" t="str">
        <f>VLOOKUP(A149,'BASE TRABAJO'!$A$1:$U$872,13,FALSE)</f>
        <v>XIII</v>
      </c>
      <c r="N149" s="160" t="str">
        <f>VLOOKUP(A149,'BASE TRABAJO'!$A$1:$U$872,14,FALSE)</f>
        <v>Estación Central</v>
      </c>
      <c r="O149" s="160">
        <f>VLOOKUP(A149,'BASE TRABAJO'!$A$1:$U$872,15,FALSE)</f>
        <v>225409300</v>
      </c>
      <c r="P149" s="160" t="str">
        <f>VLOOKUP(A149,'BASE TRABAJO'!$A$1:$U$872,16,FALSE)</f>
        <v xml:space="preserve"> hogardecristo@hogardecristo.cl  </v>
      </c>
      <c r="Q149" s="160">
        <f>VLOOKUP(A149,'BASE TRABAJO'!$A$1:$U$872,17,FALSE)</f>
        <v>0</v>
      </c>
      <c r="R149" s="160" t="str">
        <f>VLOOKUP(A149,'BASE TRABAJO'!$A$1:$U$872,18,FALSE)</f>
        <v>93401: Institución de Asistencia Social.</v>
      </c>
      <c r="S149" s="160" t="str">
        <f>VLOOKUP(A149,'BASE TRABAJO'!$A$1:$U$872,19,FALSE)</f>
        <v xml:space="preserve">Certificado de Antecedentes financieros, correspondientes al año 2019, aprobados por  USUFI </v>
      </c>
      <c r="T149" s="161">
        <f>VLOOKUP(A149,'BASE TRABAJO'!$A$1:$U$872,20,FALSE)</f>
        <v>37970</v>
      </c>
      <c r="U149" s="160">
        <v>3950</v>
      </c>
      <c r="V149" s="162">
        <v>0</v>
      </c>
      <c r="W149" s="162">
        <v>21592684</v>
      </c>
      <c r="X149" s="161">
        <v>44135</v>
      </c>
      <c r="Y149" s="160" t="s">
        <v>3112</v>
      </c>
      <c r="Z149" s="160" t="s">
        <v>3113</v>
      </c>
      <c r="AA149" s="160" t="s">
        <v>3122</v>
      </c>
      <c r="AB149" s="160"/>
    </row>
    <row r="150" spans="1:28" x14ac:dyDescent="0.2">
      <c r="A150" s="163">
        <v>4100</v>
      </c>
      <c r="B150" s="160" t="str">
        <f>VLOOKUP(A150,'BASE TRABAJO'!$A$1:$U$872,2,TRUE)</f>
        <v>Fundación Hogar Infantil Club de Leones de Talca</v>
      </c>
      <c r="C150" s="160">
        <f>VLOOKUP(A150,'BASE TRABAJO'!$A$1:$U$872,3,FALSE)</f>
        <v>707182008</v>
      </c>
      <c r="D150" s="160" t="str">
        <f>VLOOKUP(A150,'BASE TRABAJO'!$A$1:$U$872,4,FALSE)</f>
        <v>Fundación de Derecho Privado</v>
      </c>
      <c r="E150" s="160" t="str">
        <f>VLOOKUP(A150,'BASE TRABAJO'!$A$1:$U$872,5,FALSE)</f>
        <v>Otorgada por Decreto Supremo N° 298, de fecha 18 de febrero de 1971, del Ministerio de Justicia.</v>
      </c>
      <c r="F150" s="160" t="str">
        <f>VLOOKUP(A150,'BASE TRABAJO'!$A$1:$U$872,6,FALSE)</f>
        <v>Certificado de Vigencia, folio Nº 500163618736, de 03 de octubre de 2017, emitido por el SRCeI.</v>
      </c>
      <c r="G150" s="160" t="str">
        <f>VLOOKUP(A150,'BASE TRABAJO'!$A$1:$U$872,7,FALSE)</f>
        <v>La asistencia y protección integral de la niñez en situación irregular de la provincia de Talca.</v>
      </c>
      <c r="H150" s="160" t="str">
        <f>VLOOKUP(A150,'BASE TRABAJO'!$A$1:$U$872,8,FALSE)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50" s="160" t="str">
        <f>VLOOKUP(A150,'BASE TRABAJO'!$A$1:$U$872,9,FALSE)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50" s="160" t="str">
        <f>VLOOKUP(A150,'BASE TRABAJO'!$A$1:$U$872,10,FALSE)</f>
        <v>Hasta el 25 de enero de 2021</v>
      </c>
      <c r="K150" s="160" t="str">
        <f>VLOOKUP(A150,'BASE TRABAJO'!$A$1:$U$872,11,FALSE)</f>
        <v xml:space="preserve">Américo Águila Uribe,
</v>
      </c>
      <c r="L150" s="160" t="str">
        <f>VLOOKUP(A150,'BASE TRABAJO'!$A$1:$U$872,12,FALSE)</f>
        <v xml:space="preserve">1 Norte N° 541,  comuna de Talca, Séptima Región.
</v>
      </c>
      <c r="M150" s="160" t="str">
        <f>VLOOKUP(A150,'BASE TRABAJO'!$A$1:$U$872,13,FALSE)</f>
        <v>VII</v>
      </c>
      <c r="N150" s="160" t="str">
        <f>VLOOKUP(A150,'BASE TRABAJO'!$A$1:$U$872,14,FALSE)</f>
        <v>Talca</v>
      </c>
      <c r="O150" s="160" t="str">
        <f>VLOOKUP(A150,'BASE TRABAJO'!$A$1:$U$872,15,FALSE)</f>
        <v>Fono: 685986</v>
      </c>
      <c r="P150" s="160" t="str">
        <f>VLOOKUP(A150,'BASE TRABAJO'!$A$1:$U$872,16,FALSE)</f>
        <v xml:space="preserve">funhogarinfantil@hotmail.com
</v>
      </c>
      <c r="Q150" s="160">
        <f>VLOOKUP(A150,'BASE TRABAJO'!$A$1:$U$872,17,FALSE)</f>
        <v>0</v>
      </c>
      <c r="R150" s="160">
        <f>VLOOKUP(A150,'BASE TRABAJO'!$A$1:$U$872,18,FALSE)</f>
        <v>91401</v>
      </c>
      <c r="S150" s="160" t="str">
        <f>VLOOKUP(A150,'BASE TRABAJO'!$A$1:$U$872,19,FALSE)</f>
        <v xml:space="preserve">Se acompañan antecedentes financieros correspondientes al año 2019, aprobados Subdepartamento de Supervisión Financiera Nacional
</v>
      </c>
      <c r="T150" s="161">
        <f>VLOOKUP(A150,'BASE TRABAJO'!$A$1:$U$872,20,FALSE)</f>
        <v>37970</v>
      </c>
      <c r="U150" s="160">
        <v>4100</v>
      </c>
      <c r="V150" s="162">
        <v>14354288</v>
      </c>
      <c r="W150" s="162">
        <v>139428204</v>
      </c>
      <c r="X150" s="161">
        <v>44135</v>
      </c>
      <c r="Y150" s="160" t="s">
        <v>3112</v>
      </c>
      <c r="Z150" s="160" t="s">
        <v>3113</v>
      </c>
      <c r="AA150" s="160" t="s">
        <v>3132</v>
      </c>
      <c r="AB150" s="160"/>
    </row>
    <row r="151" spans="1:28" x14ac:dyDescent="0.2">
      <c r="A151" s="163">
        <v>4250</v>
      </c>
      <c r="B151" s="160" t="str">
        <f>VLOOKUP(A151,'BASE TRABAJO'!$A$1:$U$872,2,TRUE)</f>
        <v xml:space="preserve">Fundación Mi Casa </v>
      </c>
      <c r="C151" s="160" t="str">
        <f>VLOOKUP(A151,'BASE TRABAJO'!$A$1:$U$872,3,FALSE)</f>
        <v>70015680K</v>
      </c>
      <c r="D151" s="160" t="str">
        <f>VLOOKUP(A151,'BASE TRABAJO'!$A$1:$U$872,4,FALSE)</f>
        <v>Fundación de derecho privado</v>
      </c>
      <c r="E151" s="160" t="str">
        <f>VLOOKUP(A151,'BASE TRABAJO'!$A$1:$U$872,5,FALSE)</f>
        <v>Otorgado por Decreto Supremo Nº 1360, de fecha 22 de febrero de 1952, del Ministerio de Justicia.</v>
      </c>
      <c r="F151" s="160" t="str">
        <f>VLOOKUP(A151,'BASE TRABAJO'!$A$1:$U$872,6,FALSE)</f>
        <v>Certificado de Vigencia extendido por el SRCeI, folio Nº 500238320388, de fecha 10 de julio de 2019.</v>
      </c>
      <c r="G151" s="160" t="str">
        <f>VLOOKUP(A151,'BASE TRABAJO'!$A$1:$U$872,7,FALSE)</f>
        <v>Readaptar  y moralizar a niños y jóvenes vagos o desamparados.</v>
      </c>
      <c r="H151" s="160" t="str">
        <f>VLOOKUP(A151,'BASE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1" s="160" t="str">
        <f>VLOOKUP(A151,'BASE TRABAJO'!$A$1:$U$872,9,FALSE)</f>
        <v>5 años.</v>
      </c>
      <c r="J151" s="160" t="str">
        <f>VLOOKUP(A151,'BASE TRABAJO'!$A$1:$U$872,10,FALSE)</f>
        <v>24 de octubre de 2019, según se informa en el certificado de directorio de persona jurídica sin fines de lucro, extendido por el Servicio de Registro Civil e Identificación, folio Nº 500320869520, de fecha 20 de mayo de 2020.</v>
      </c>
      <c r="K151" s="160" t="str">
        <f>VLOOKUP(A151,'BASE TRABAJO'!$A$1:$U$872,11,FALSE)</f>
        <v xml:space="preserve">Gerente General: Delia María Del Gatto Reyes       
Presidente: María Josefina Bilbao Mendezona        
Representante Legal:  Luis Mario Riquelme Navarro            
Mandataria: Paulina Andrea Herrera Godoy            
</v>
      </c>
      <c r="L151" s="160" t="str">
        <f>VLOOKUP(A151,'BASE TRABAJO'!$A$1:$U$872,12,FALSE)</f>
        <v xml:space="preserve">Luis Barros Valdes Nº 775, comuna de Providencia, Santiago.
</v>
      </c>
      <c r="M151" s="160" t="str">
        <f>VLOOKUP(A151,'BASE TRABAJO'!$A$1:$U$872,13,FALSE)</f>
        <v>XIII</v>
      </c>
      <c r="N151" s="160" t="str">
        <f>VLOOKUP(A151,'BASE TRABAJO'!$A$1:$U$872,14,FALSE)</f>
        <v>Providencia</v>
      </c>
      <c r="O151" s="160" t="str">
        <f>VLOOKUP(A151,'BASE TRABAJO'!$A$1:$U$872,15,FALSE)</f>
        <v xml:space="preserve">02-7903800
</v>
      </c>
      <c r="P151" s="160">
        <f>VLOOKUP(A151,'BASE TRABAJO'!$A$1:$U$872,16,FALSE)</f>
        <v>0</v>
      </c>
      <c r="Q151" s="160">
        <f>VLOOKUP(A151,'BASE TRABAJO'!$A$1:$U$872,17,FALSE)</f>
        <v>0</v>
      </c>
      <c r="R151" s="160">
        <f>VLOOKUP(A151,'BASE TRABAJO'!$A$1:$U$872,18,FALSE)</f>
        <v>93401</v>
      </c>
      <c r="S151" s="160" t="str">
        <f>VLOOKUP(A151,'BASE TRABAJO'!$A$1:$U$872,19,FALSE)</f>
        <v>Se acompaña certificado financiero correspondiente al año 2019, aprobado por el Subdepartamento de Supervisión Financiera Nacional.</v>
      </c>
      <c r="T151" s="161">
        <f>VLOOKUP(A151,'BASE TRABAJO'!$A$1:$U$872,20,FALSE)</f>
        <v>37970</v>
      </c>
      <c r="U151" s="160">
        <v>4250</v>
      </c>
      <c r="V151" s="162">
        <v>10118125</v>
      </c>
      <c r="W151" s="162">
        <v>106310905</v>
      </c>
      <c r="X151" s="161">
        <v>44135</v>
      </c>
      <c r="Y151" s="160" t="s">
        <v>3112</v>
      </c>
      <c r="Z151" s="160" t="s">
        <v>3113</v>
      </c>
      <c r="AA151" s="160" t="s">
        <v>3139</v>
      </c>
      <c r="AB151" s="160"/>
    </row>
    <row r="152" spans="1:28" x14ac:dyDescent="0.2">
      <c r="A152" s="163">
        <v>4250</v>
      </c>
      <c r="B152" s="160" t="str">
        <f>VLOOKUP(A152,'BASE TRABAJO'!$A$1:$U$872,2,TRUE)</f>
        <v xml:space="preserve">Fundación Mi Casa </v>
      </c>
      <c r="C152" s="160" t="str">
        <f>VLOOKUP(A152,'BASE TRABAJO'!$A$1:$U$872,3,FALSE)</f>
        <v>70015680K</v>
      </c>
      <c r="D152" s="160" t="str">
        <f>VLOOKUP(A152,'BASE TRABAJO'!$A$1:$U$872,4,FALSE)</f>
        <v>Fundación de derecho privado</v>
      </c>
      <c r="E152" s="160" t="str">
        <f>VLOOKUP(A152,'BASE TRABAJO'!$A$1:$U$872,5,FALSE)</f>
        <v>Otorgado por Decreto Supremo Nº 1360, de fecha 22 de febrero de 1952, del Ministerio de Justicia.</v>
      </c>
      <c r="F152" s="160" t="str">
        <f>VLOOKUP(A152,'BASE TRABAJO'!$A$1:$U$872,6,FALSE)</f>
        <v>Certificado de Vigencia extendido por el SRCeI, folio Nº 500238320388, de fecha 10 de julio de 2019.</v>
      </c>
      <c r="G152" s="160" t="str">
        <f>VLOOKUP(A152,'BASE TRABAJO'!$A$1:$U$872,7,FALSE)</f>
        <v>Readaptar  y moralizar a niños y jóvenes vagos o desamparados.</v>
      </c>
      <c r="H152" s="160" t="str">
        <f>VLOOKUP(A152,'BASE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2" s="160" t="str">
        <f>VLOOKUP(A152,'BASE TRABAJO'!$A$1:$U$872,9,FALSE)</f>
        <v>5 años.</v>
      </c>
      <c r="J152" s="160" t="str">
        <f>VLOOKUP(A152,'BASE TRABAJO'!$A$1:$U$872,10,FALSE)</f>
        <v>24 de octubre de 2019, según se informa en el certificado de directorio de persona jurídica sin fines de lucro, extendido por el Servicio de Registro Civil e Identificación, folio Nº 500320869520, de fecha 20 de mayo de 2020.</v>
      </c>
      <c r="K152" s="160" t="str">
        <f>VLOOKUP(A152,'BASE TRABAJO'!$A$1:$U$872,11,FALSE)</f>
        <v xml:space="preserve">Gerente General: Delia María Del Gatto Reyes       
Presidente: María Josefina Bilbao Mendezona        
Representante Legal:  Luis Mario Riquelme Navarro            
Mandataria: Paulina Andrea Herrera Godoy            
</v>
      </c>
      <c r="L152" s="160" t="str">
        <f>VLOOKUP(A152,'BASE TRABAJO'!$A$1:$U$872,12,FALSE)</f>
        <v xml:space="preserve">Luis Barros Valdes Nº 775, comuna de Providencia, Santiago.
</v>
      </c>
      <c r="M152" s="160" t="str">
        <f>VLOOKUP(A152,'BASE TRABAJO'!$A$1:$U$872,13,FALSE)</f>
        <v>XIII</v>
      </c>
      <c r="N152" s="160" t="str">
        <f>VLOOKUP(A152,'BASE TRABAJO'!$A$1:$U$872,14,FALSE)</f>
        <v>Providencia</v>
      </c>
      <c r="O152" s="160" t="str">
        <f>VLOOKUP(A152,'BASE TRABAJO'!$A$1:$U$872,15,FALSE)</f>
        <v xml:space="preserve">02-7903800
</v>
      </c>
      <c r="P152" s="160">
        <f>VLOOKUP(A152,'BASE TRABAJO'!$A$1:$U$872,16,FALSE)</f>
        <v>0</v>
      </c>
      <c r="Q152" s="160">
        <f>VLOOKUP(A152,'BASE TRABAJO'!$A$1:$U$872,17,FALSE)</f>
        <v>0</v>
      </c>
      <c r="R152" s="160">
        <f>VLOOKUP(A152,'BASE TRABAJO'!$A$1:$U$872,18,FALSE)</f>
        <v>93401</v>
      </c>
      <c r="S152" s="160" t="str">
        <f>VLOOKUP(A152,'BASE TRABAJO'!$A$1:$U$872,19,FALSE)</f>
        <v>Se acompaña certificado financiero correspondiente al año 2019, aprobado por el Subdepartamento de Supervisión Financiera Nacional.</v>
      </c>
      <c r="T152" s="161">
        <f>VLOOKUP(A152,'BASE TRABAJO'!$A$1:$U$872,20,FALSE)</f>
        <v>37970</v>
      </c>
      <c r="U152" s="160">
        <v>4250</v>
      </c>
      <c r="V152" s="162">
        <v>35657506</v>
      </c>
      <c r="W152" s="162">
        <v>444427975</v>
      </c>
      <c r="X152" s="161">
        <v>44135</v>
      </c>
      <c r="Y152" s="160" t="s">
        <v>3112</v>
      </c>
      <c r="Z152" s="160" t="s">
        <v>3113</v>
      </c>
      <c r="AA152" s="160" t="s">
        <v>3115</v>
      </c>
      <c r="AB152" s="160"/>
    </row>
    <row r="153" spans="1:28" x14ac:dyDescent="0.2">
      <c r="A153" s="163">
        <v>4250</v>
      </c>
      <c r="B153" s="160" t="str">
        <f>VLOOKUP(A153,'BASE TRABAJO'!$A$1:$U$872,2,TRUE)</f>
        <v xml:space="preserve">Fundación Mi Casa </v>
      </c>
      <c r="C153" s="160" t="str">
        <f>VLOOKUP(A153,'BASE TRABAJO'!$A$1:$U$872,3,FALSE)</f>
        <v>70015680K</v>
      </c>
      <c r="D153" s="160" t="str">
        <f>VLOOKUP(A153,'BASE TRABAJO'!$A$1:$U$872,4,FALSE)</f>
        <v>Fundación de derecho privado</v>
      </c>
      <c r="E153" s="160" t="str">
        <f>VLOOKUP(A153,'BASE TRABAJO'!$A$1:$U$872,5,FALSE)</f>
        <v>Otorgado por Decreto Supremo Nº 1360, de fecha 22 de febrero de 1952, del Ministerio de Justicia.</v>
      </c>
      <c r="F153" s="160" t="str">
        <f>VLOOKUP(A153,'BASE TRABAJO'!$A$1:$U$872,6,FALSE)</f>
        <v>Certificado de Vigencia extendido por el SRCeI, folio Nº 500238320388, de fecha 10 de julio de 2019.</v>
      </c>
      <c r="G153" s="160" t="str">
        <f>VLOOKUP(A153,'BASE TRABAJO'!$A$1:$U$872,7,FALSE)</f>
        <v>Readaptar  y moralizar a niños y jóvenes vagos o desamparados.</v>
      </c>
      <c r="H153" s="160" t="str">
        <f>VLOOKUP(A153,'BASE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3" s="160" t="str">
        <f>VLOOKUP(A153,'BASE TRABAJO'!$A$1:$U$872,9,FALSE)</f>
        <v>5 años.</v>
      </c>
      <c r="J153" s="160" t="str">
        <f>VLOOKUP(A153,'BASE TRABAJO'!$A$1:$U$872,10,FALSE)</f>
        <v>24 de octubre de 2019, según se informa en el certificado de directorio de persona jurídica sin fines de lucro, extendido por el Servicio de Registro Civil e Identificación, folio Nº 500320869520, de fecha 20 de mayo de 2020.</v>
      </c>
      <c r="K153" s="160" t="str">
        <f>VLOOKUP(A153,'BASE TRABAJO'!$A$1:$U$872,11,FALSE)</f>
        <v xml:space="preserve">Gerente General: Delia María Del Gatto Reyes       
Presidente: María Josefina Bilbao Mendezona        
Representante Legal:  Luis Mario Riquelme Navarro            
Mandataria: Paulina Andrea Herrera Godoy            
</v>
      </c>
      <c r="L153" s="160" t="str">
        <f>VLOOKUP(A153,'BASE TRABAJO'!$A$1:$U$872,12,FALSE)</f>
        <v xml:space="preserve">Luis Barros Valdes Nº 775, comuna de Providencia, Santiago.
</v>
      </c>
      <c r="M153" s="160" t="str">
        <f>VLOOKUP(A153,'BASE TRABAJO'!$A$1:$U$872,13,FALSE)</f>
        <v>XIII</v>
      </c>
      <c r="N153" s="160" t="str">
        <f>VLOOKUP(A153,'BASE TRABAJO'!$A$1:$U$872,14,FALSE)</f>
        <v>Providencia</v>
      </c>
      <c r="O153" s="160" t="str">
        <f>VLOOKUP(A153,'BASE TRABAJO'!$A$1:$U$872,15,FALSE)</f>
        <v xml:space="preserve">02-7903800
</v>
      </c>
      <c r="P153" s="160">
        <f>VLOOKUP(A153,'BASE TRABAJO'!$A$1:$U$872,16,FALSE)</f>
        <v>0</v>
      </c>
      <c r="Q153" s="160">
        <f>VLOOKUP(A153,'BASE TRABAJO'!$A$1:$U$872,17,FALSE)</f>
        <v>0</v>
      </c>
      <c r="R153" s="160">
        <f>VLOOKUP(A153,'BASE TRABAJO'!$A$1:$U$872,18,FALSE)</f>
        <v>93401</v>
      </c>
      <c r="S153" s="160" t="str">
        <f>VLOOKUP(A153,'BASE TRABAJO'!$A$1:$U$872,19,FALSE)</f>
        <v>Se acompaña certificado financiero correspondiente al año 2019, aprobado por el Subdepartamento de Supervisión Financiera Nacional.</v>
      </c>
      <c r="T153" s="161">
        <f>VLOOKUP(A153,'BASE TRABAJO'!$A$1:$U$872,20,FALSE)</f>
        <v>37970</v>
      </c>
      <c r="U153" s="160">
        <v>4250</v>
      </c>
      <c r="V153" s="162">
        <v>26289031</v>
      </c>
      <c r="W153" s="162">
        <v>222910869</v>
      </c>
      <c r="X153" s="161">
        <v>44135</v>
      </c>
      <c r="Y153" s="160" t="s">
        <v>3112</v>
      </c>
      <c r="Z153" s="160" t="s">
        <v>3113</v>
      </c>
      <c r="AA153" s="160" t="s">
        <v>3133</v>
      </c>
      <c r="AB153" s="160"/>
    </row>
    <row r="154" spans="1:28" x14ac:dyDescent="0.2">
      <c r="A154" s="163">
        <v>4250</v>
      </c>
      <c r="B154" s="160" t="str">
        <f>VLOOKUP(A154,'BASE TRABAJO'!$A$1:$U$872,2,TRUE)</f>
        <v xml:space="preserve">Fundación Mi Casa </v>
      </c>
      <c r="C154" s="160" t="str">
        <f>VLOOKUP(A154,'BASE TRABAJO'!$A$1:$U$872,3,FALSE)</f>
        <v>70015680K</v>
      </c>
      <c r="D154" s="160" t="str">
        <f>VLOOKUP(A154,'BASE TRABAJO'!$A$1:$U$872,4,FALSE)</f>
        <v>Fundación de derecho privado</v>
      </c>
      <c r="E154" s="160" t="str">
        <f>VLOOKUP(A154,'BASE TRABAJO'!$A$1:$U$872,5,FALSE)</f>
        <v>Otorgado por Decreto Supremo Nº 1360, de fecha 22 de febrero de 1952, del Ministerio de Justicia.</v>
      </c>
      <c r="F154" s="160" t="str">
        <f>VLOOKUP(A154,'BASE TRABAJO'!$A$1:$U$872,6,FALSE)</f>
        <v>Certificado de Vigencia extendido por el SRCeI, folio Nº 500238320388, de fecha 10 de julio de 2019.</v>
      </c>
      <c r="G154" s="160" t="str">
        <f>VLOOKUP(A154,'BASE TRABAJO'!$A$1:$U$872,7,FALSE)</f>
        <v>Readaptar  y moralizar a niños y jóvenes vagos o desamparados.</v>
      </c>
      <c r="H154" s="160" t="str">
        <f>VLOOKUP(A154,'BASE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4" s="160" t="str">
        <f>VLOOKUP(A154,'BASE TRABAJO'!$A$1:$U$872,9,FALSE)</f>
        <v>5 años.</v>
      </c>
      <c r="J154" s="160" t="str">
        <f>VLOOKUP(A154,'BASE TRABAJO'!$A$1:$U$872,10,FALSE)</f>
        <v>24 de octubre de 2019, según se informa en el certificado de directorio de persona jurídica sin fines de lucro, extendido por el Servicio de Registro Civil e Identificación, folio Nº 500320869520, de fecha 20 de mayo de 2020.</v>
      </c>
      <c r="K154" s="160" t="str">
        <f>VLOOKUP(A154,'BASE TRABAJO'!$A$1:$U$872,11,FALSE)</f>
        <v xml:space="preserve">Gerente General: Delia María Del Gatto Reyes       
Presidente: María Josefina Bilbao Mendezona        
Representante Legal:  Luis Mario Riquelme Navarro            
Mandataria: Paulina Andrea Herrera Godoy            
</v>
      </c>
      <c r="L154" s="160" t="str">
        <f>VLOOKUP(A154,'BASE TRABAJO'!$A$1:$U$872,12,FALSE)</f>
        <v xml:space="preserve">Luis Barros Valdes Nº 775, comuna de Providencia, Santiago.
</v>
      </c>
      <c r="M154" s="160" t="str">
        <f>VLOOKUP(A154,'BASE TRABAJO'!$A$1:$U$872,13,FALSE)</f>
        <v>XIII</v>
      </c>
      <c r="N154" s="160" t="str">
        <f>VLOOKUP(A154,'BASE TRABAJO'!$A$1:$U$872,14,FALSE)</f>
        <v>Providencia</v>
      </c>
      <c r="O154" s="160" t="str">
        <f>VLOOKUP(A154,'BASE TRABAJO'!$A$1:$U$872,15,FALSE)</f>
        <v xml:space="preserve">02-7903800
</v>
      </c>
      <c r="P154" s="160">
        <f>VLOOKUP(A154,'BASE TRABAJO'!$A$1:$U$872,16,FALSE)</f>
        <v>0</v>
      </c>
      <c r="Q154" s="160">
        <f>VLOOKUP(A154,'BASE TRABAJO'!$A$1:$U$872,17,FALSE)</f>
        <v>0</v>
      </c>
      <c r="R154" s="160">
        <f>VLOOKUP(A154,'BASE TRABAJO'!$A$1:$U$872,18,FALSE)</f>
        <v>93401</v>
      </c>
      <c r="S154" s="160" t="str">
        <f>VLOOKUP(A154,'BASE TRABAJO'!$A$1:$U$872,19,FALSE)</f>
        <v>Se acompaña certificado financiero correspondiente al año 2019, aprobado por el Subdepartamento de Supervisión Financiera Nacional.</v>
      </c>
      <c r="T154" s="161">
        <f>VLOOKUP(A154,'BASE TRABAJO'!$A$1:$U$872,20,FALSE)</f>
        <v>37970</v>
      </c>
      <c r="U154" s="160">
        <v>4250</v>
      </c>
      <c r="V154" s="162">
        <v>15568200</v>
      </c>
      <c r="W154" s="162">
        <v>155682000</v>
      </c>
      <c r="X154" s="161">
        <v>44135</v>
      </c>
      <c r="Y154" s="160" t="s">
        <v>3112</v>
      </c>
      <c r="Z154" s="160" t="s">
        <v>3113</v>
      </c>
      <c r="AA154" s="160" t="s">
        <v>3128</v>
      </c>
      <c r="AB154" s="160"/>
    </row>
    <row r="155" spans="1:28" x14ac:dyDescent="0.2">
      <c r="A155" s="163">
        <v>4250</v>
      </c>
      <c r="B155" s="160" t="str">
        <f>VLOOKUP(A155,'BASE TRABAJO'!$A$1:$U$872,2,TRUE)</f>
        <v xml:space="preserve">Fundación Mi Casa </v>
      </c>
      <c r="C155" s="160" t="str">
        <f>VLOOKUP(A155,'BASE TRABAJO'!$A$1:$U$872,3,FALSE)</f>
        <v>70015680K</v>
      </c>
      <c r="D155" s="160" t="str">
        <f>VLOOKUP(A155,'BASE TRABAJO'!$A$1:$U$872,4,FALSE)</f>
        <v>Fundación de derecho privado</v>
      </c>
      <c r="E155" s="160" t="str">
        <f>VLOOKUP(A155,'BASE TRABAJO'!$A$1:$U$872,5,FALSE)</f>
        <v>Otorgado por Decreto Supremo Nº 1360, de fecha 22 de febrero de 1952, del Ministerio de Justicia.</v>
      </c>
      <c r="F155" s="160" t="str">
        <f>VLOOKUP(A155,'BASE TRABAJO'!$A$1:$U$872,6,FALSE)</f>
        <v>Certificado de Vigencia extendido por el SRCeI, folio Nº 500238320388, de fecha 10 de julio de 2019.</v>
      </c>
      <c r="G155" s="160" t="str">
        <f>VLOOKUP(A155,'BASE TRABAJO'!$A$1:$U$872,7,FALSE)</f>
        <v>Readaptar  y moralizar a niños y jóvenes vagos o desamparados.</v>
      </c>
      <c r="H155" s="160" t="str">
        <f>VLOOKUP(A155,'BASE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5" s="160" t="str">
        <f>VLOOKUP(A155,'BASE TRABAJO'!$A$1:$U$872,9,FALSE)</f>
        <v>5 años.</v>
      </c>
      <c r="J155" s="160" t="str">
        <f>VLOOKUP(A155,'BASE TRABAJO'!$A$1:$U$872,10,FALSE)</f>
        <v>24 de octubre de 2019, según se informa en el certificado de directorio de persona jurídica sin fines de lucro, extendido por el Servicio de Registro Civil e Identificación, folio Nº 500320869520, de fecha 20 de mayo de 2020.</v>
      </c>
      <c r="K155" s="160" t="str">
        <f>VLOOKUP(A155,'BASE TRABAJO'!$A$1:$U$872,11,FALSE)</f>
        <v xml:space="preserve">Gerente General: Delia María Del Gatto Reyes       
Presidente: María Josefina Bilbao Mendezona        
Representante Legal:  Luis Mario Riquelme Navarro            
Mandataria: Paulina Andrea Herrera Godoy            
</v>
      </c>
      <c r="L155" s="160" t="str">
        <f>VLOOKUP(A155,'BASE TRABAJO'!$A$1:$U$872,12,FALSE)</f>
        <v xml:space="preserve">Luis Barros Valdes Nº 775, comuna de Providencia, Santiago.
</v>
      </c>
      <c r="M155" s="160" t="str">
        <f>VLOOKUP(A155,'BASE TRABAJO'!$A$1:$U$872,13,FALSE)</f>
        <v>XIII</v>
      </c>
      <c r="N155" s="160" t="str">
        <f>VLOOKUP(A155,'BASE TRABAJO'!$A$1:$U$872,14,FALSE)</f>
        <v>Providencia</v>
      </c>
      <c r="O155" s="160" t="str">
        <f>VLOOKUP(A155,'BASE TRABAJO'!$A$1:$U$872,15,FALSE)</f>
        <v xml:space="preserve">02-7903800
</v>
      </c>
      <c r="P155" s="160">
        <f>VLOOKUP(A155,'BASE TRABAJO'!$A$1:$U$872,16,FALSE)</f>
        <v>0</v>
      </c>
      <c r="Q155" s="160">
        <f>VLOOKUP(A155,'BASE TRABAJO'!$A$1:$U$872,17,FALSE)</f>
        <v>0</v>
      </c>
      <c r="R155" s="160">
        <f>VLOOKUP(A155,'BASE TRABAJO'!$A$1:$U$872,18,FALSE)</f>
        <v>93401</v>
      </c>
      <c r="S155" s="160" t="str">
        <f>VLOOKUP(A155,'BASE TRABAJO'!$A$1:$U$872,19,FALSE)</f>
        <v>Se acompaña certificado financiero correspondiente al año 2019, aprobado por el Subdepartamento de Supervisión Financiera Nacional.</v>
      </c>
      <c r="T155" s="161">
        <f>VLOOKUP(A155,'BASE TRABAJO'!$A$1:$U$872,20,FALSE)</f>
        <v>37970</v>
      </c>
      <c r="U155" s="160">
        <v>4250</v>
      </c>
      <c r="V155" s="162">
        <v>37281185</v>
      </c>
      <c r="W155" s="162">
        <v>682568372</v>
      </c>
      <c r="X155" s="161">
        <v>44135</v>
      </c>
      <c r="Y155" s="160" t="s">
        <v>3112</v>
      </c>
      <c r="Z155" s="160" t="s">
        <v>3113</v>
      </c>
      <c r="AA155" s="160" t="s">
        <v>3116</v>
      </c>
      <c r="AB155" s="160"/>
    </row>
    <row r="156" spans="1:28" x14ac:dyDescent="0.2">
      <c r="A156" s="163">
        <v>4250</v>
      </c>
      <c r="B156" s="160" t="str">
        <f>VLOOKUP(A156,'BASE TRABAJO'!$A$1:$U$872,2,TRUE)</f>
        <v xml:space="preserve">Fundación Mi Casa </v>
      </c>
      <c r="C156" s="160" t="str">
        <f>VLOOKUP(A156,'BASE TRABAJO'!$A$1:$U$872,3,FALSE)</f>
        <v>70015680K</v>
      </c>
      <c r="D156" s="160" t="str">
        <f>VLOOKUP(A156,'BASE TRABAJO'!$A$1:$U$872,4,FALSE)</f>
        <v>Fundación de derecho privado</v>
      </c>
      <c r="E156" s="160" t="str">
        <f>VLOOKUP(A156,'BASE TRABAJO'!$A$1:$U$872,5,FALSE)</f>
        <v>Otorgado por Decreto Supremo Nº 1360, de fecha 22 de febrero de 1952, del Ministerio de Justicia.</v>
      </c>
      <c r="F156" s="160" t="str">
        <f>VLOOKUP(A156,'BASE TRABAJO'!$A$1:$U$872,6,FALSE)</f>
        <v>Certificado de Vigencia extendido por el SRCeI, folio Nº 500238320388, de fecha 10 de julio de 2019.</v>
      </c>
      <c r="G156" s="160" t="str">
        <f>VLOOKUP(A156,'BASE TRABAJO'!$A$1:$U$872,7,FALSE)</f>
        <v>Readaptar  y moralizar a niños y jóvenes vagos o desamparados.</v>
      </c>
      <c r="H156" s="160" t="str">
        <f>VLOOKUP(A156,'BASE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6" s="160" t="str">
        <f>VLOOKUP(A156,'BASE TRABAJO'!$A$1:$U$872,9,FALSE)</f>
        <v>5 años.</v>
      </c>
      <c r="J156" s="160" t="str">
        <f>VLOOKUP(A156,'BASE TRABAJO'!$A$1:$U$872,10,FALSE)</f>
        <v>24 de octubre de 2019, según se informa en el certificado de directorio de persona jurídica sin fines de lucro, extendido por el Servicio de Registro Civil e Identificación, folio Nº 500320869520, de fecha 20 de mayo de 2020.</v>
      </c>
      <c r="K156" s="160" t="str">
        <f>VLOOKUP(A156,'BASE TRABAJO'!$A$1:$U$872,11,FALSE)</f>
        <v xml:space="preserve">Gerente General: Delia María Del Gatto Reyes       
Presidente: María Josefina Bilbao Mendezona        
Representante Legal:  Luis Mario Riquelme Navarro            
Mandataria: Paulina Andrea Herrera Godoy            
</v>
      </c>
      <c r="L156" s="160" t="str">
        <f>VLOOKUP(A156,'BASE TRABAJO'!$A$1:$U$872,12,FALSE)</f>
        <v xml:space="preserve">Luis Barros Valdes Nº 775, comuna de Providencia, Santiago.
</v>
      </c>
      <c r="M156" s="160" t="str">
        <f>VLOOKUP(A156,'BASE TRABAJO'!$A$1:$U$872,13,FALSE)</f>
        <v>XIII</v>
      </c>
      <c r="N156" s="160" t="str">
        <f>VLOOKUP(A156,'BASE TRABAJO'!$A$1:$U$872,14,FALSE)</f>
        <v>Providencia</v>
      </c>
      <c r="O156" s="160" t="str">
        <f>VLOOKUP(A156,'BASE TRABAJO'!$A$1:$U$872,15,FALSE)</f>
        <v xml:space="preserve">02-7903800
</v>
      </c>
      <c r="P156" s="160">
        <f>VLOOKUP(A156,'BASE TRABAJO'!$A$1:$U$872,16,FALSE)</f>
        <v>0</v>
      </c>
      <c r="Q156" s="160">
        <f>VLOOKUP(A156,'BASE TRABAJO'!$A$1:$U$872,17,FALSE)</f>
        <v>0</v>
      </c>
      <c r="R156" s="160">
        <f>VLOOKUP(A156,'BASE TRABAJO'!$A$1:$U$872,18,FALSE)</f>
        <v>93401</v>
      </c>
      <c r="S156" s="160" t="str">
        <f>VLOOKUP(A156,'BASE TRABAJO'!$A$1:$U$872,19,FALSE)</f>
        <v>Se acompaña certificado financiero correspondiente al año 2019, aprobado por el Subdepartamento de Supervisión Financiera Nacional.</v>
      </c>
      <c r="T156" s="161">
        <f>VLOOKUP(A156,'BASE TRABAJO'!$A$1:$U$872,20,FALSE)</f>
        <v>37970</v>
      </c>
      <c r="U156" s="160">
        <v>4250</v>
      </c>
      <c r="V156" s="162">
        <v>18349183</v>
      </c>
      <c r="W156" s="162">
        <v>169943002</v>
      </c>
      <c r="X156" s="161">
        <v>44135</v>
      </c>
      <c r="Y156" s="160" t="s">
        <v>3112</v>
      </c>
      <c r="Z156" s="160" t="s">
        <v>3113</v>
      </c>
      <c r="AA156" s="160" t="s">
        <v>3203</v>
      </c>
      <c r="AB156" s="160"/>
    </row>
    <row r="157" spans="1:28" x14ac:dyDescent="0.2">
      <c r="A157" s="163">
        <v>4250</v>
      </c>
      <c r="B157" s="160" t="str">
        <f>VLOOKUP(A157,'BASE TRABAJO'!$A$1:$U$872,2,TRUE)</f>
        <v xml:space="preserve">Fundación Mi Casa </v>
      </c>
      <c r="C157" s="160" t="str">
        <f>VLOOKUP(A157,'BASE TRABAJO'!$A$1:$U$872,3,FALSE)</f>
        <v>70015680K</v>
      </c>
      <c r="D157" s="160" t="str">
        <f>VLOOKUP(A157,'BASE TRABAJO'!$A$1:$U$872,4,FALSE)</f>
        <v>Fundación de derecho privado</v>
      </c>
      <c r="E157" s="160" t="str">
        <f>VLOOKUP(A157,'BASE TRABAJO'!$A$1:$U$872,5,FALSE)</f>
        <v>Otorgado por Decreto Supremo Nº 1360, de fecha 22 de febrero de 1952, del Ministerio de Justicia.</v>
      </c>
      <c r="F157" s="160" t="str">
        <f>VLOOKUP(A157,'BASE TRABAJO'!$A$1:$U$872,6,FALSE)</f>
        <v>Certificado de Vigencia extendido por el SRCeI, folio Nº 500238320388, de fecha 10 de julio de 2019.</v>
      </c>
      <c r="G157" s="160" t="str">
        <f>VLOOKUP(A157,'BASE TRABAJO'!$A$1:$U$872,7,FALSE)</f>
        <v>Readaptar  y moralizar a niños y jóvenes vagos o desamparados.</v>
      </c>
      <c r="H157" s="160" t="str">
        <f>VLOOKUP(A157,'BASE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7" s="160" t="str">
        <f>VLOOKUP(A157,'BASE TRABAJO'!$A$1:$U$872,9,FALSE)</f>
        <v>5 años.</v>
      </c>
      <c r="J157" s="160" t="str">
        <f>VLOOKUP(A157,'BASE TRABAJO'!$A$1:$U$872,10,FALSE)</f>
        <v>24 de octubre de 2019, según se informa en el certificado de directorio de persona jurídica sin fines de lucro, extendido por el Servicio de Registro Civil e Identificación, folio Nº 500320869520, de fecha 20 de mayo de 2020.</v>
      </c>
      <c r="K157" s="160" t="str">
        <f>VLOOKUP(A157,'BASE TRABAJO'!$A$1:$U$872,11,FALSE)</f>
        <v xml:space="preserve">Gerente General: Delia María Del Gatto Reyes       
Presidente: María Josefina Bilbao Mendezona        
Representante Legal:  Luis Mario Riquelme Navarro            
Mandataria: Paulina Andrea Herrera Godoy            
</v>
      </c>
      <c r="L157" s="160" t="str">
        <f>VLOOKUP(A157,'BASE TRABAJO'!$A$1:$U$872,12,FALSE)</f>
        <v xml:space="preserve">Luis Barros Valdes Nº 775, comuna de Providencia, Santiago.
</v>
      </c>
      <c r="M157" s="160" t="str">
        <f>VLOOKUP(A157,'BASE TRABAJO'!$A$1:$U$872,13,FALSE)</f>
        <v>XIII</v>
      </c>
      <c r="N157" s="160" t="str">
        <f>VLOOKUP(A157,'BASE TRABAJO'!$A$1:$U$872,14,FALSE)</f>
        <v>Providencia</v>
      </c>
      <c r="O157" s="160" t="str">
        <f>VLOOKUP(A157,'BASE TRABAJO'!$A$1:$U$872,15,FALSE)</f>
        <v xml:space="preserve">02-7903800
</v>
      </c>
      <c r="P157" s="160">
        <f>VLOOKUP(A157,'BASE TRABAJO'!$A$1:$U$872,16,FALSE)</f>
        <v>0</v>
      </c>
      <c r="Q157" s="160">
        <f>VLOOKUP(A157,'BASE TRABAJO'!$A$1:$U$872,17,FALSE)</f>
        <v>0</v>
      </c>
      <c r="R157" s="160">
        <f>VLOOKUP(A157,'BASE TRABAJO'!$A$1:$U$872,18,FALSE)</f>
        <v>93401</v>
      </c>
      <c r="S157" s="160" t="str">
        <f>VLOOKUP(A157,'BASE TRABAJO'!$A$1:$U$872,19,FALSE)</f>
        <v>Se acompaña certificado financiero correspondiente al año 2019, aprobado por el Subdepartamento de Supervisión Financiera Nacional.</v>
      </c>
      <c r="T157" s="161">
        <f>VLOOKUP(A157,'BASE TRABAJO'!$A$1:$U$872,20,FALSE)</f>
        <v>37970</v>
      </c>
      <c r="U157" s="160">
        <v>4250</v>
      </c>
      <c r="V157" s="162">
        <v>5022000</v>
      </c>
      <c r="W157" s="162">
        <v>38945610</v>
      </c>
      <c r="X157" s="161">
        <v>44135</v>
      </c>
      <c r="Y157" s="160" t="s">
        <v>3112</v>
      </c>
      <c r="Z157" s="160" t="s">
        <v>3113</v>
      </c>
      <c r="AA157" s="160" t="s">
        <v>3204</v>
      </c>
      <c r="AB157" s="160"/>
    </row>
    <row r="158" spans="1:28" x14ac:dyDescent="0.2">
      <c r="A158" s="163">
        <v>4250</v>
      </c>
      <c r="B158" s="160" t="str">
        <f>VLOOKUP(A158,'BASE TRABAJO'!$A$1:$U$872,2,TRUE)</f>
        <v xml:space="preserve">Fundación Mi Casa </v>
      </c>
      <c r="C158" s="160" t="str">
        <f>VLOOKUP(A158,'BASE TRABAJO'!$A$1:$U$872,3,FALSE)</f>
        <v>70015680K</v>
      </c>
      <c r="D158" s="160" t="str">
        <f>VLOOKUP(A158,'BASE TRABAJO'!$A$1:$U$872,4,FALSE)</f>
        <v>Fundación de derecho privado</v>
      </c>
      <c r="E158" s="160" t="str">
        <f>VLOOKUP(A158,'BASE TRABAJO'!$A$1:$U$872,5,FALSE)</f>
        <v>Otorgado por Decreto Supremo Nº 1360, de fecha 22 de febrero de 1952, del Ministerio de Justicia.</v>
      </c>
      <c r="F158" s="160" t="str">
        <f>VLOOKUP(A158,'BASE TRABAJO'!$A$1:$U$872,6,FALSE)</f>
        <v>Certificado de Vigencia extendido por el SRCeI, folio Nº 500238320388, de fecha 10 de julio de 2019.</v>
      </c>
      <c r="G158" s="160" t="str">
        <f>VLOOKUP(A158,'BASE TRABAJO'!$A$1:$U$872,7,FALSE)</f>
        <v>Readaptar  y moralizar a niños y jóvenes vagos o desamparados.</v>
      </c>
      <c r="H158" s="160" t="str">
        <f>VLOOKUP(A158,'BASE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8" s="160" t="str">
        <f>VLOOKUP(A158,'BASE TRABAJO'!$A$1:$U$872,9,FALSE)</f>
        <v>5 años.</v>
      </c>
      <c r="J158" s="160" t="str">
        <f>VLOOKUP(A158,'BASE TRABAJO'!$A$1:$U$872,10,FALSE)</f>
        <v>24 de octubre de 2019, según se informa en el certificado de directorio de persona jurídica sin fines de lucro, extendido por el Servicio de Registro Civil e Identificación, folio Nº 500320869520, de fecha 20 de mayo de 2020.</v>
      </c>
      <c r="K158" s="160" t="str">
        <f>VLOOKUP(A158,'BASE TRABAJO'!$A$1:$U$872,11,FALSE)</f>
        <v xml:space="preserve">Gerente General: Delia María Del Gatto Reyes       
Presidente: María Josefina Bilbao Mendezona        
Representante Legal:  Luis Mario Riquelme Navarro            
Mandataria: Paulina Andrea Herrera Godoy            
</v>
      </c>
      <c r="L158" s="160" t="str">
        <f>VLOOKUP(A158,'BASE TRABAJO'!$A$1:$U$872,12,FALSE)</f>
        <v xml:space="preserve">Luis Barros Valdes Nº 775, comuna de Providencia, Santiago.
</v>
      </c>
      <c r="M158" s="160" t="str">
        <f>VLOOKUP(A158,'BASE TRABAJO'!$A$1:$U$872,13,FALSE)</f>
        <v>XIII</v>
      </c>
      <c r="N158" s="160" t="str">
        <f>VLOOKUP(A158,'BASE TRABAJO'!$A$1:$U$872,14,FALSE)</f>
        <v>Providencia</v>
      </c>
      <c r="O158" s="160" t="str">
        <f>VLOOKUP(A158,'BASE TRABAJO'!$A$1:$U$872,15,FALSE)</f>
        <v xml:space="preserve">02-7903800
</v>
      </c>
      <c r="P158" s="160">
        <f>VLOOKUP(A158,'BASE TRABAJO'!$A$1:$U$872,16,FALSE)</f>
        <v>0</v>
      </c>
      <c r="Q158" s="160">
        <f>VLOOKUP(A158,'BASE TRABAJO'!$A$1:$U$872,17,FALSE)</f>
        <v>0</v>
      </c>
      <c r="R158" s="160">
        <f>VLOOKUP(A158,'BASE TRABAJO'!$A$1:$U$872,18,FALSE)</f>
        <v>93401</v>
      </c>
      <c r="S158" s="160" t="str">
        <f>VLOOKUP(A158,'BASE TRABAJO'!$A$1:$U$872,19,FALSE)</f>
        <v>Se acompaña certificado financiero correspondiente al año 2019, aprobado por el Subdepartamento de Supervisión Financiera Nacional.</v>
      </c>
      <c r="T158" s="161">
        <f>VLOOKUP(A158,'BASE TRABAJO'!$A$1:$U$872,20,FALSE)</f>
        <v>37970</v>
      </c>
      <c r="U158" s="160">
        <v>4250</v>
      </c>
      <c r="V158" s="162">
        <v>7713792</v>
      </c>
      <c r="W158" s="162">
        <v>77137920</v>
      </c>
      <c r="X158" s="161">
        <v>44135</v>
      </c>
      <c r="Y158" s="160" t="s">
        <v>3112</v>
      </c>
      <c r="Z158" s="160" t="s">
        <v>3113</v>
      </c>
      <c r="AA158" s="160" t="s">
        <v>3140</v>
      </c>
      <c r="AB158" s="160"/>
    </row>
    <row r="159" spans="1:28" x14ac:dyDescent="0.2">
      <c r="A159" s="163">
        <v>4250</v>
      </c>
      <c r="B159" s="160" t="str">
        <f>VLOOKUP(A159,'BASE TRABAJO'!$A$1:$U$872,2,TRUE)</f>
        <v xml:space="preserve">Fundación Mi Casa </v>
      </c>
      <c r="C159" s="160" t="str">
        <f>VLOOKUP(A159,'BASE TRABAJO'!$A$1:$U$872,3,FALSE)</f>
        <v>70015680K</v>
      </c>
      <c r="D159" s="160" t="str">
        <f>VLOOKUP(A159,'BASE TRABAJO'!$A$1:$U$872,4,FALSE)</f>
        <v>Fundación de derecho privado</v>
      </c>
      <c r="E159" s="160" t="str">
        <f>VLOOKUP(A159,'BASE TRABAJO'!$A$1:$U$872,5,FALSE)</f>
        <v>Otorgado por Decreto Supremo Nº 1360, de fecha 22 de febrero de 1952, del Ministerio de Justicia.</v>
      </c>
      <c r="F159" s="160" t="str">
        <f>VLOOKUP(A159,'BASE TRABAJO'!$A$1:$U$872,6,FALSE)</f>
        <v>Certificado de Vigencia extendido por el SRCeI, folio Nº 500238320388, de fecha 10 de julio de 2019.</v>
      </c>
      <c r="G159" s="160" t="str">
        <f>VLOOKUP(A159,'BASE TRABAJO'!$A$1:$U$872,7,FALSE)</f>
        <v>Readaptar  y moralizar a niños y jóvenes vagos o desamparados.</v>
      </c>
      <c r="H159" s="160" t="str">
        <f>VLOOKUP(A159,'BASE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9" s="160" t="str">
        <f>VLOOKUP(A159,'BASE TRABAJO'!$A$1:$U$872,9,FALSE)</f>
        <v>5 años.</v>
      </c>
      <c r="J159" s="160" t="str">
        <f>VLOOKUP(A159,'BASE TRABAJO'!$A$1:$U$872,10,FALSE)</f>
        <v>24 de octubre de 2019, según se informa en el certificado de directorio de persona jurídica sin fines de lucro, extendido por el Servicio de Registro Civil e Identificación, folio Nº 500320869520, de fecha 20 de mayo de 2020.</v>
      </c>
      <c r="K159" s="160" t="str">
        <f>VLOOKUP(A159,'BASE TRABAJO'!$A$1:$U$872,11,FALSE)</f>
        <v xml:space="preserve">Gerente General: Delia María Del Gatto Reyes       
Presidente: María Josefina Bilbao Mendezona        
Representante Legal:  Luis Mario Riquelme Navarro            
Mandataria: Paulina Andrea Herrera Godoy            
</v>
      </c>
      <c r="L159" s="160" t="str">
        <f>VLOOKUP(A159,'BASE TRABAJO'!$A$1:$U$872,12,FALSE)</f>
        <v xml:space="preserve">Luis Barros Valdes Nº 775, comuna de Providencia, Santiago.
</v>
      </c>
      <c r="M159" s="160" t="str">
        <f>VLOOKUP(A159,'BASE TRABAJO'!$A$1:$U$872,13,FALSE)</f>
        <v>XIII</v>
      </c>
      <c r="N159" s="160" t="str">
        <f>VLOOKUP(A159,'BASE TRABAJO'!$A$1:$U$872,14,FALSE)</f>
        <v>Providencia</v>
      </c>
      <c r="O159" s="160" t="str">
        <f>VLOOKUP(A159,'BASE TRABAJO'!$A$1:$U$872,15,FALSE)</f>
        <v xml:space="preserve">02-7903800
</v>
      </c>
      <c r="P159" s="160">
        <f>VLOOKUP(A159,'BASE TRABAJO'!$A$1:$U$872,16,FALSE)</f>
        <v>0</v>
      </c>
      <c r="Q159" s="160">
        <f>VLOOKUP(A159,'BASE TRABAJO'!$A$1:$U$872,17,FALSE)</f>
        <v>0</v>
      </c>
      <c r="R159" s="160">
        <f>VLOOKUP(A159,'BASE TRABAJO'!$A$1:$U$872,18,FALSE)</f>
        <v>93401</v>
      </c>
      <c r="S159" s="160" t="str">
        <f>VLOOKUP(A159,'BASE TRABAJO'!$A$1:$U$872,19,FALSE)</f>
        <v>Se acompaña certificado financiero correspondiente al año 2019, aprobado por el Subdepartamento de Supervisión Financiera Nacional.</v>
      </c>
      <c r="T159" s="161">
        <f>VLOOKUP(A159,'BASE TRABAJO'!$A$1:$U$872,20,FALSE)</f>
        <v>37970</v>
      </c>
      <c r="U159" s="160">
        <v>4250</v>
      </c>
      <c r="V159" s="162">
        <v>31140417</v>
      </c>
      <c r="W159" s="162">
        <v>287429277</v>
      </c>
      <c r="X159" s="161">
        <v>44135</v>
      </c>
      <c r="Y159" s="160" t="s">
        <v>3112</v>
      </c>
      <c r="Z159" s="160" t="s">
        <v>3113</v>
      </c>
      <c r="AA159" s="160" t="s">
        <v>3205</v>
      </c>
      <c r="AB159" s="160"/>
    </row>
    <row r="160" spans="1:28" x14ac:dyDescent="0.2">
      <c r="A160" s="163">
        <v>4250</v>
      </c>
      <c r="B160" s="160" t="str">
        <f>VLOOKUP(A160,'BASE TRABAJO'!$A$1:$U$872,2,TRUE)</f>
        <v xml:space="preserve">Fundación Mi Casa </v>
      </c>
      <c r="C160" s="160" t="str">
        <f>VLOOKUP(A160,'BASE TRABAJO'!$A$1:$U$872,3,FALSE)</f>
        <v>70015680K</v>
      </c>
      <c r="D160" s="160" t="str">
        <f>VLOOKUP(A160,'BASE TRABAJO'!$A$1:$U$872,4,FALSE)</f>
        <v>Fundación de derecho privado</v>
      </c>
      <c r="E160" s="160" t="str">
        <f>VLOOKUP(A160,'BASE TRABAJO'!$A$1:$U$872,5,FALSE)</f>
        <v>Otorgado por Decreto Supremo Nº 1360, de fecha 22 de febrero de 1952, del Ministerio de Justicia.</v>
      </c>
      <c r="F160" s="160" t="str">
        <f>VLOOKUP(A160,'BASE TRABAJO'!$A$1:$U$872,6,FALSE)</f>
        <v>Certificado de Vigencia extendido por el SRCeI, folio Nº 500238320388, de fecha 10 de julio de 2019.</v>
      </c>
      <c r="G160" s="160" t="str">
        <f>VLOOKUP(A160,'BASE TRABAJO'!$A$1:$U$872,7,FALSE)</f>
        <v>Readaptar  y moralizar a niños y jóvenes vagos o desamparados.</v>
      </c>
      <c r="H160" s="160" t="str">
        <f>VLOOKUP(A160,'BASE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0" s="160" t="str">
        <f>VLOOKUP(A160,'BASE TRABAJO'!$A$1:$U$872,9,FALSE)</f>
        <v>5 años.</v>
      </c>
      <c r="J160" s="160" t="str">
        <f>VLOOKUP(A160,'BASE TRABAJO'!$A$1:$U$872,10,FALSE)</f>
        <v>24 de octubre de 2019, según se informa en el certificado de directorio de persona jurídica sin fines de lucro, extendido por el Servicio de Registro Civil e Identificación, folio Nº 500320869520, de fecha 20 de mayo de 2020.</v>
      </c>
      <c r="K160" s="160" t="str">
        <f>VLOOKUP(A160,'BASE TRABAJO'!$A$1:$U$872,11,FALSE)</f>
        <v xml:space="preserve">Gerente General: Delia María Del Gatto Reyes       
Presidente: María Josefina Bilbao Mendezona        
Representante Legal:  Luis Mario Riquelme Navarro            
Mandataria: Paulina Andrea Herrera Godoy            
</v>
      </c>
      <c r="L160" s="160" t="str">
        <f>VLOOKUP(A160,'BASE TRABAJO'!$A$1:$U$872,12,FALSE)</f>
        <v xml:space="preserve">Luis Barros Valdes Nº 775, comuna de Providencia, Santiago.
</v>
      </c>
      <c r="M160" s="160" t="str">
        <f>VLOOKUP(A160,'BASE TRABAJO'!$A$1:$U$872,13,FALSE)</f>
        <v>XIII</v>
      </c>
      <c r="N160" s="160" t="str">
        <f>VLOOKUP(A160,'BASE TRABAJO'!$A$1:$U$872,14,FALSE)</f>
        <v>Providencia</v>
      </c>
      <c r="O160" s="160" t="str">
        <f>VLOOKUP(A160,'BASE TRABAJO'!$A$1:$U$872,15,FALSE)</f>
        <v xml:space="preserve">02-7903800
</v>
      </c>
      <c r="P160" s="160">
        <f>VLOOKUP(A160,'BASE TRABAJO'!$A$1:$U$872,16,FALSE)</f>
        <v>0</v>
      </c>
      <c r="Q160" s="160">
        <f>VLOOKUP(A160,'BASE TRABAJO'!$A$1:$U$872,17,FALSE)</f>
        <v>0</v>
      </c>
      <c r="R160" s="160">
        <f>VLOOKUP(A160,'BASE TRABAJO'!$A$1:$U$872,18,FALSE)</f>
        <v>93401</v>
      </c>
      <c r="S160" s="160" t="str">
        <f>VLOOKUP(A160,'BASE TRABAJO'!$A$1:$U$872,19,FALSE)</f>
        <v>Se acompaña certificado financiero correspondiente al año 2019, aprobado por el Subdepartamento de Supervisión Financiera Nacional.</v>
      </c>
      <c r="T160" s="161">
        <f>VLOOKUP(A160,'BASE TRABAJO'!$A$1:$U$872,20,FALSE)</f>
        <v>37970</v>
      </c>
      <c r="U160" s="160">
        <v>4250</v>
      </c>
      <c r="V160" s="162">
        <v>7231680</v>
      </c>
      <c r="W160" s="162">
        <v>114554331</v>
      </c>
      <c r="X160" s="161">
        <v>44135</v>
      </c>
      <c r="Y160" s="160" t="s">
        <v>3112</v>
      </c>
      <c r="Z160" s="160" t="s">
        <v>3113</v>
      </c>
      <c r="AA160" s="160" t="s">
        <v>3124</v>
      </c>
      <c r="AB160" s="160"/>
    </row>
    <row r="161" spans="1:28" x14ac:dyDescent="0.2">
      <c r="A161" s="163">
        <v>4250</v>
      </c>
      <c r="B161" s="160" t="str">
        <f>VLOOKUP(A161,'BASE TRABAJO'!$A$1:$U$872,2,TRUE)</f>
        <v xml:space="preserve">Fundación Mi Casa </v>
      </c>
      <c r="C161" s="160" t="str">
        <f>VLOOKUP(A161,'BASE TRABAJO'!$A$1:$U$872,3,FALSE)</f>
        <v>70015680K</v>
      </c>
      <c r="D161" s="160" t="str">
        <f>VLOOKUP(A161,'BASE TRABAJO'!$A$1:$U$872,4,FALSE)</f>
        <v>Fundación de derecho privado</v>
      </c>
      <c r="E161" s="160" t="str">
        <f>VLOOKUP(A161,'BASE TRABAJO'!$A$1:$U$872,5,FALSE)</f>
        <v>Otorgado por Decreto Supremo Nº 1360, de fecha 22 de febrero de 1952, del Ministerio de Justicia.</v>
      </c>
      <c r="F161" s="160" t="str">
        <f>VLOOKUP(A161,'BASE TRABAJO'!$A$1:$U$872,6,FALSE)</f>
        <v>Certificado de Vigencia extendido por el SRCeI, folio Nº 500238320388, de fecha 10 de julio de 2019.</v>
      </c>
      <c r="G161" s="160" t="str">
        <f>VLOOKUP(A161,'BASE TRABAJO'!$A$1:$U$872,7,FALSE)</f>
        <v>Readaptar  y moralizar a niños y jóvenes vagos o desamparados.</v>
      </c>
      <c r="H161" s="160" t="str">
        <f>VLOOKUP(A161,'BASE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1" s="160" t="str">
        <f>VLOOKUP(A161,'BASE TRABAJO'!$A$1:$U$872,9,FALSE)</f>
        <v>5 años.</v>
      </c>
      <c r="J161" s="160" t="str">
        <f>VLOOKUP(A161,'BASE TRABAJO'!$A$1:$U$872,10,FALSE)</f>
        <v>24 de octubre de 2019, según se informa en el certificado de directorio de persona jurídica sin fines de lucro, extendido por el Servicio de Registro Civil e Identificación, folio Nº 500320869520, de fecha 20 de mayo de 2020.</v>
      </c>
      <c r="K161" s="160" t="str">
        <f>VLOOKUP(A161,'BASE TRABAJO'!$A$1:$U$872,11,FALSE)</f>
        <v xml:space="preserve">Gerente General: Delia María Del Gatto Reyes       
Presidente: María Josefina Bilbao Mendezona        
Representante Legal:  Luis Mario Riquelme Navarro            
Mandataria: Paulina Andrea Herrera Godoy            
</v>
      </c>
      <c r="L161" s="160" t="str">
        <f>VLOOKUP(A161,'BASE TRABAJO'!$A$1:$U$872,12,FALSE)</f>
        <v xml:space="preserve">Luis Barros Valdes Nº 775, comuna de Providencia, Santiago.
</v>
      </c>
      <c r="M161" s="160" t="str">
        <f>VLOOKUP(A161,'BASE TRABAJO'!$A$1:$U$872,13,FALSE)</f>
        <v>XIII</v>
      </c>
      <c r="N161" s="160" t="str">
        <f>VLOOKUP(A161,'BASE TRABAJO'!$A$1:$U$872,14,FALSE)</f>
        <v>Providencia</v>
      </c>
      <c r="O161" s="160" t="str">
        <f>VLOOKUP(A161,'BASE TRABAJO'!$A$1:$U$872,15,FALSE)</f>
        <v xml:space="preserve">02-7903800
</v>
      </c>
      <c r="P161" s="160">
        <f>VLOOKUP(A161,'BASE TRABAJO'!$A$1:$U$872,16,FALSE)</f>
        <v>0</v>
      </c>
      <c r="Q161" s="160">
        <f>VLOOKUP(A161,'BASE TRABAJO'!$A$1:$U$872,17,FALSE)</f>
        <v>0</v>
      </c>
      <c r="R161" s="160">
        <f>VLOOKUP(A161,'BASE TRABAJO'!$A$1:$U$872,18,FALSE)</f>
        <v>93401</v>
      </c>
      <c r="S161" s="160" t="str">
        <f>VLOOKUP(A161,'BASE TRABAJO'!$A$1:$U$872,19,FALSE)</f>
        <v>Se acompaña certificado financiero correspondiente al año 2019, aprobado por el Subdepartamento de Supervisión Financiera Nacional.</v>
      </c>
      <c r="T161" s="161">
        <f>VLOOKUP(A161,'BASE TRABAJO'!$A$1:$U$872,20,FALSE)</f>
        <v>37970</v>
      </c>
      <c r="U161" s="160">
        <v>4250</v>
      </c>
      <c r="V161" s="162">
        <v>2662162</v>
      </c>
      <c r="W161" s="162">
        <v>26621620</v>
      </c>
      <c r="X161" s="161">
        <v>44135</v>
      </c>
      <c r="Y161" s="160" t="s">
        <v>3112</v>
      </c>
      <c r="Z161" s="160" t="s">
        <v>3113</v>
      </c>
      <c r="AA161" s="160" t="s">
        <v>3186</v>
      </c>
      <c r="AB161" s="160"/>
    </row>
    <row r="162" spans="1:28" x14ac:dyDescent="0.2">
      <c r="A162" s="163">
        <v>4250</v>
      </c>
      <c r="B162" s="160" t="str">
        <f>VLOOKUP(A162,'BASE TRABAJO'!$A$1:$U$872,2,TRUE)</f>
        <v xml:space="preserve">Fundación Mi Casa </v>
      </c>
      <c r="C162" s="160" t="str">
        <f>VLOOKUP(A162,'BASE TRABAJO'!$A$1:$U$872,3,FALSE)</f>
        <v>70015680K</v>
      </c>
      <c r="D162" s="160" t="str">
        <f>VLOOKUP(A162,'BASE TRABAJO'!$A$1:$U$872,4,FALSE)</f>
        <v>Fundación de derecho privado</v>
      </c>
      <c r="E162" s="160" t="str">
        <f>VLOOKUP(A162,'BASE TRABAJO'!$A$1:$U$872,5,FALSE)</f>
        <v>Otorgado por Decreto Supremo Nº 1360, de fecha 22 de febrero de 1952, del Ministerio de Justicia.</v>
      </c>
      <c r="F162" s="160" t="str">
        <f>VLOOKUP(A162,'BASE TRABAJO'!$A$1:$U$872,6,FALSE)</f>
        <v>Certificado de Vigencia extendido por el SRCeI, folio Nº 500238320388, de fecha 10 de julio de 2019.</v>
      </c>
      <c r="G162" s="160" t="str">
        <f>VLOOKUP(A162,'BASE TRABAJO'!$A$1:$U$872,7,FALSE)</f>
        <v>Readaptar  y moralizar a niños y jóvenes vagos o desamparados.</v>
      </c>
      <c r="H162" s="160" t="str">
        <f>VLOOKUP(A162,'BASE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2" s="160" t="str">
        <f>VLOOKUP(A162,'BASE TRABAJO'!$A$1:$U$872,9,FALSE)</f>
        <v>5 años.</v>
      </c>
      <c r="J162" s="160" t="str">
        <f>VLOOKUP(A162,'BASE TRABAJO'!$A$1:$U$872,10,FALSE)</f>
        <v>24 de octubre de 2019, según se informa en el certificado de directorio de persona jurídica sin fines de lucro, extendido por el Servicio de Registro Civil e Identificación, folio Nº 500320869520, de fecha 20 de mayo de 2020.</v>
      </c>
      <c r="K162" s="160" t="str">
        <f>VLOOKUP(A162,'BASE TRABAJO'!$A$1:$U$872,11,FALSE)</f>
        <v xml:space="preserve">Gerente General: Delia María Del Gatto Reyes       
Presidente: María Josefina Bilbao Mendezona        
Representante Legal:  Luis Mario Riquelme Navarro            
Mandataria: Paulina Andrea Herrera Godoy            
</v>
      </c>
      <c r="L162" s="160" t="str">
        <f>VLOOKUP(A162,'BASE TRABAJO'!$A$1:$U$872,12,FALSE)</f>
        <v xml:space="preserve">Luis Barros Valdes Nº 775, comuna de Providencia, Santiago.
</v>
      </c>
      <c r="M162" s="160" t="str">
        <f>VLOOKUP(A162,'BASE TRABAJO'!$A$1:$U$872,13,FALSE)</f>
        <v>XIII</v>
      </c>
      <c r="N162" s="160" t="str">
        <f>VLOOKUP(A162,'BASE TRABAJO'!$A$1:$U$872,14,FALSE)</f>
        <v>Providencia</v>
      </c>
      <c r="O162" s="160" t="str">
        <f>VLOOKUP(A162,'BASE TRABAJO'!$A$1:$U$872,15,FALSE)</f>
        <v xml:space="preserve">02-7903800
</v>
      </c>
      <c r="P162" s="160">
        <f>VLOOKUP(A162,'BASE TRABAJO'!$A$1:$U$872,16,FALSE)</f>
        <v>0</v>
      </c>
      <c r="Q162" s="160">
        <f>VLOOKUP(A162,'BASE TRABAJO'!$A$1:$U$872,17,FALSE)</f>
        <v>0</v>
      </c>
      <c r="R162" s="160">
        <f>VLOOKUP(A162,'BASE TRABAJO'!$A$1:$U$872,18,FALSE)</f>
        <v>93401</v>
      </c>
      <c r="S162" s="160" t="str">
        <f>VLOOKUP(A162,'BASE TRABAJO'!$A$1:$U$872,19,FALSE)</f>
        <v>Se acompaña certificado financiero correspondiente al año 2019, aprobado por el Subdepartamento de Supervisión Financiera Nacional.</v>
      </c>
      <c r="T162" s="161">
        <f>VLOOKUP(A162,'BASE TRABAJO'!$A$1:$U$872,20,FALSE)</f>
        <v>37970</v>
      </c>
      <c r="U162" s="160">
        <v>4250</v>
      </c>
      <c r="V162" s="162">
        <v>3194595</v>
      </c>
      <c r="W162" s="162">
        <v>31945950</v>
      </c>
      <c r="X162" s="161">
        <v>44135</v>
      </c>
      <c r="Y162" s="160" t="s">
        <v>3112</v>
      </c>
      <c r="Z162" s="160" t="s">
        <v>3113</v>
      </c>
      <c r="AA162" s="160" t="s">
        <v>3125</v>
      </c>
      <c r="AB162" s="160"/>
    </row>
    <row r="163" spans="1:28" x14ac:dyDescent="0.2">
      <c r="A163" s="163">
        <v>4250</v>
      </c>
      <c r="B163" s="160" t="str">
        <f>VLOOKUP(A163,'BASE TRABAJO'!$A$1:$U$872,2,TRUE)</f>
        <v xml:space="preserve">Fundación Mi Casa </v>
      </c>
      <c r="C163" s="160" t="str">
        <f>VLOOKUP(A163,'BASE TRABAJO'!$A$1:$U$872,3,FALSE)</f>
        <v>70015680K</v>
      </c>
      <c r="D163" s="160" t="str">
        <f>VLOOKUP(A163,'BASE TRABAJO'!$A$1:$U$872,4,FALSE)</f>
        <v>Fundación de derecho privado</v>
      </c>
      <c r="E163" s="160" t="str">
        <f>VLOOKUP(A163,'BASE TRABAJO'!$A$1:$U$872,5,FALSE)</f>
        <v>Otorgado por Decreto Supremo Nº 1360, de fecha 22 de febrero de 1952, del Ministerio de Justicia.</v>
      </c>
      <c r="F163" s="160" t="str">
        <f>VLOOKUP(A163,'BASE TRABAJO'!$A$1:$U$872,6,FALSE)</f>
        <v>Certificado de Vigencia extendido por el SRCeI, folio Nº 500238320388, de fecha 10 de julio de 2019.</v>
      </c>
      <c r="G163" s="160" t="str">
        <f>VLOOKUP(A163,'BASE TRABAJO'!$A$1:$U$872,7,FALSE)</f>
        <v>Readaptar  y moralizar a niños y jóvenes vagos o desamparados.</v>
      </c>
      <c r="H163" s="160" t="str">
        <f>VLOOKUP(A163,'BASE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3" s="160" t="str">
        <f>VLOOKUP(A163,'BASE TRABAJO'!$A$1:$U$872,9,FALSE)</f>
        <v>5 años.</v>
      </c>
      <c r="J163" s="160" t="str">
        <f>VLOOKUP(A163,'BASE TRABAJO'!$A$1:$U$872,10,FALSE)</f>
        <v>24 de octubre de 2019, según se informa en el certificado de directorio de persona jurídica sin fines de lucro, extendido por el Servicio de Registro Civil e Identificación, folio Nº 500320869520, de fecha 20 de mayo de 2020.</v>
      </c>
      <c r="K163" s="160" t="str">
        <f>VLOOKUP(A163,'BASE TRABAJO'!$A$1:$U$872,11,FALSE)</f>
        <v xml:space="preserve">Gerente General: Delia María Del Gatto Reyes       
Presidente: María Josefina Bilbao Mendezona        
Representante Legal:  Luis Mario Riquelme Navarro            
Mandataria: Paulina Andrea Herrera Godoy            
</v>
      </c>
      <c r="L163" s="160" t="str">
        <f>VLOOKUP(A163,'BASE TRABAJO'!$A$1:$U$872,12,FALSE)</f>
        <v xml:space="preserve">Luis Barros Valdes Nº 775, comuna de Providencia, Santiago.
</v>
      </c>
      <c r="M163" s="160" t="str">
        <f>VLOOKUP(A163,'BASE TRABAJO'!$A$1:$U$872,13,FALSE)</f>
        <v>XIII</v>
      </c>
      <c r="N163" s="160" t="str">
        <f>VLOOKUP(A163,'BASE TRABAJO'!$A$1:$U$872,14,FALSE)</f>
        <v>Providencia</v>
      </c>
      <c r="O163" s="160" t="str">
        <f>VLOOKUP(A163,'BASE TRABAJO'!$A$1:$U$872,15,FALSE)</f>
        <v xml:space="preserve">02-7903800
</v>
      </c>
      <c r="P163" s="160">
        <f>VLOOKUP(A163,'BASE TRABAJO'!$A$1:$U$872,16,FALSE)</f>
        <v>0</v>
      </c>
      <c r="Q163" s="160">
        <f>VLOOKUP(A163,'BASE TRABAJO'!$A$1:$U$872,17,FALSE)</f>
        <v>0</v>
      </c>
      <c r="R163" s="160">
        <f>VLOOKUP(A163,'BASE TRABAJO'!$A$1:$U$872,18,FALSE)</f>
        <v>93401</v>
      </c>
      <c r="S163" s="160" t="str">
        <f>VLOOKUP(A163,'BASE TRABAJO'!$A$1:$U$872,19,FALSE)</f>
        <v>Se acompaña certificado financiero correspondiente al año 2019, aprobado por el Subdepartamento de Supervisión Financiera Nacional.</v>
      </c>
      <c r="T163" s="161">
        <f>VLOOKUP(A163,'BASE TRABAJO'!$A$1:$U$872,20,FALSE)</f>
        <v>37970</v>
      </c>
      <c r="U163" s="160">
        <v>4250</v>
      </c>
      <c r="V163" s="162">
        <v>7784100</v>
      </c>
      <c r="W163" s="162">
        <v>77841000</v>
      </c>
      <c r="X163" s="161">
        <v>44135</v>
      </c>
      <c r="Y163" s="160" t="s">
        <v>3112</v>
      </c>
      <c r="Z163" s="160" t="s">
        <v>3113</v>
      </c>
      <c r="AA163" s="160" t="s">
        <v>3181</v>
      </c>
      <c r="AB163" s="160"/>
    </row>
    <row r="164" spans="1:28" x14ac:dyDescent="0.2">
      <c r="A164" s="163">
        <v>4250</v>
      </c>
      <c r="B164" s="160" t="str">
        <f>VLOOKUP(A164,'BASE TRABAJO'!$A$1:$U$872,2,TRUE)</f>
        <v xml:space="preserve">Fundación Mi Casa </v>
      </c>
      <c r="C164" s="160" t="str">
        <f>VLOOKUP(A164,'BASE TRABAJO'!$A$1:$U$872,3,FALSE)</f>
        <v>70015680K</v>
      </c>
      <c r="D164" s="160" t="str">
        <f>VLOOKUP(A164,'BASE TRABAJO'!$A$1:$U$872,4,FALSE)</f>
        <v>Fundación de derecho privado</v>
      </c>
      <c r="E164" s="160" t="str">
        <f>VLOOKUP(A164,'BASE TRABAJO'!$A$1:$U$872,5,FALSE)</f>
        <v>Otorgado por Decreto Supremo Nº 1360, de fecha 22 de febrero de 1952, del Ministerio de Justicia.</v>
      </c>
      <c r="F164" s="160" t="str">
        <f>VLOOKUP(A164,'BASE TRABAJO'!$A$1:$U$872,6,FALSE)</f>
        <v>Certificado de Vigencia extendido por el SRCeI, folio Nº 500238320388, de fecha 10 de julio de 2019.</v>
      </c>
      <c r="G164" s="160" t="str">
        <f>VLOOKUP(A164,'BASE TRABAJO'!$A$1:$U$872,7,FALSE)</f>
        <v>Readaptar  y moralizar a niños y jóvenes vagos o desamparados.</v>
      </c>
      <c r="H164" s="160" t="str">
        <f>VLOOKUP(A164,'BASE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4" s="160" t="str">
        <f>VLOOKUP(A164,'BASE TRABAJO'!$A$1:$U$872,9,FALSE)</f>
        <v>5 años.</v>
      </c>
      <c r="J164" s="160" t="str">
        <f>VLOOKUP(A164,'BASE TRABAJO'!$A$1:$U$872,10,FALSE)</f>
        <v>24 de octubre de 2019, según se informa en el certificado de directorio de persona jurídica sin fines de lucro, extendido por el Servicio de Registro Civil e Identificación, folio Nº 500320869520, de fecha 20 de mayo de 2020.</v>
      </c>
      <c r="K164" s="160" t="str">
        <f>VLOOKUP(A164,'BASE TRABAJO'!$A$1:$U$872,11,FALSE)</f>
        <v xml:space="preserve">Gerente General: Delia María Del Gatto Reyes       
Presidente: María Josefina Bilbao Mendezona        
Representante Legal:  Luis Mario Riquelme Navarro            
Mandataria: Paulina Andrea Herrera Godoy            
</v>
      </c>
      <c r="L164" s="160" t="str">
        <f>VLOOKUP(A164,'BASE TRABAJO'!$A$1:$U$872,12,FALSE)</f>
        <v xml:space="preserve">Luis Barros Valdes Nº 775, comuna de Providencia, Santiago.
</v>
      </c>
      <c r="M164" s="160" t="str">
        <f>VLOOKUP(A164,'BASE TRABAJO'!$A$1:$U$872,13,FALSE)</f>
        <v>XIII</v>
      </c>
      <c r="N164" s="160" t="str">
        <f>VLOOKUP(A164,'BASE TRABAJO'!$A$1:$U$872,14,FALSE)</f>
        <v>Providencia</v>
      </c>
      <c r="O164" s="160" t="str">
        <f>VLOOKUP(A164,'BASE TRABAJO'!$A$1:$U$872,15,FALSE)</f>
        <v xml:space="preserve">02-7903800
</v>
      </c>
      <c r="P164" s="160">
        <f>VLOOKUP(A164,'BASE TRABAJO'!$A$1:$U$872,16,FALSE)</f>
        <v>0</v>
      </c>
      <c r="Q164" s="160">
        <f>VLOOKUP(A164,'BASE TRABAJO'!$A$1:$U$872,17,FALSE)</f>
        <v>0</v>
      </c>
      <c r="R164" s="160">
        <f>VLOOKUP(A164,'BASE TRABAJO'!$A$1:$U$872,18,FALSE)</f>
        <v>93401</v>
      </c>
      <c r="S164" s="160" t="str">
        <f>VLOOKUP(A164,'BASE TRABAJO'!$A$1:$U$872,19,FALSE)</f>
        <v>Se acompaña certificado financiero correspondiente al año 2019, aprobado por el Subdepartamento de Supervisión Financiera Nacional.</v>
      </c>
      <c r="T164" s="161">
        <f>VLOOKUP(A164,'BASE TRABAJO'!$A$1:$U$872,20,FALSE)</f>
        <v>37970</v>
      </c>
      <c r="U164" s="160">
        <v>4250</v>
      </c>
      <c r="V164" s="162">
        <v>10133392</v>
      </c>
      <c r="W164" s="162">
        <v>81277002</v>
      </c>
      <c r="X164" s="161">
        <v>44135</v>
      </c>
      <c r="Y164" s="160" t="s">
        <v>3112</v>
      </c>
      <c r="Z164" s="160" t="s">
        <v>3113</v>
      </c>
      <c r="AA164" s="160" t="s">
        <v>3206</v>
      </c>
      <c r="AB164" s="160"/>
    </row>
    <row r="165" spans="1:28" x14ac:dyDescent="0.2">
      <c r="A165" s="163">
        <v>4250</v>
      </c>
      <c r="B165" s="160" t="str">
        <f>VLOOKUP(A165,'BASE TRABAJO'!$A$1:$U$872,2,TRUE)</f>
        <v xml:space="preserve">Fundación Mi Casa </v>
      </c>
      <c r="C165" s="160" t="str">
        <f>VLOOKUP(A165,'BASE TRABAJO'!$A$1:$U$872,3,FALSE)</f>
        <v>70015680K</v>
      </c>
      <c r="D165" s="160" t="str">
        <f>VLOOKUP(A165,'BASE TRABAJO'!$A$1:$U$872,4,FALSE)</f>
        <v>Fundación de derecho privado</v>
      </c>
      <c r="E165" s="160" t="str">
        <f>VLOOKUP(A165,'BASE TRABAJO'!$A$1:$U$872,5,FALSE)</f>
        <v>Otorgado por Decreto Supremo Nº 1360, de fecha 22 de febrero de 1952, del Ministerio de Justicia.</v>
      </c>
      <c r="F165" s="160" t="str">
        <f>VLOOKUP(A165,'BASE TRABAJO'!$A$1:$U$872,6,FALSE)</f>
        <v>Certificado de Vigencia extendido por el SRCeI, folio Nº 500238320388, de fecha 10 de julio de 2019.</v>
      </c>
      <c r="G165" s="160" t="str">
        <f>VLOOKUP(A165,'BASE TRABAJO'!$A$1:$U$872,7,FALSE)</f>
        <v>Readaptar  y moralizar a niños y jóvenes vagos o desamparados.</v>
      </c>
      <c r="H165" s="160" t="str">
        <f>VLOOKUP(A165,'BASE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5" s="160" t="str">
        <f>VLOOKUP(A165,'BASE TRABAJO'!$A$1:$U$872,9,FALSE)</f>
        <v>5 años.</v>
      </c>
      <c r="J165" s="160" t="str">
        <f>VLOOKUP(A165,'BASE TRABAJO'!$A$1:$U$872,10,FALSE)</f>
        <v>24 de octubre de 2019, según se informa en el certificado de directorio de persona jurídica sin fines de lucro, extendido por el Servicio de Registro Civil e Identificación, folio Nº 500320869520, de fecha 20 de mayo de 2020.</v>
      </c>
      <c r="K165" s="160" t="str">
        <f>VLOOKUP(A165,'BASE TRABAJO'!$A$1:$U$872,11,FALSE)</f>
        <v xml:space="preserve">Gerente General: Delia María Del Gatto Reyes       
Presidente: María Josefina Bilbao Mendezona        
Representante Legal:  Luis Mario Riquelme Navarro            
Mandataria: Paulina Andrea Herrera Godoy            
</v>
      </c>
      <c r="L165" s="160" t="str">
        <f>VLOOKUP(A165,'BASE TRABAJO'!$A$1:$U$872,12,FALSE)</f>
        <v xml:space="preserve">Luis Barros Valdes Nº 775, comuna de Providencia, Santiago.
</v>
      </c>
      <c r="M165" s="160" t="str">
        <f>VLOOKUP(A165,'BASE TRABAJO'!$A$1:$U$872,13,FALSE)</f>
        <v>XIII</v>
      </c>
      <c r="N165" s="160" t="str">
        <f>VLOOKUP(A165,'BASE TRABAJO'!$A$1:$U$872,14,FALSE)</f>
        <v>Providencia</v>
      </c>
      <c r="O165" s="160" t="str">
        <f>VLOOKUP(A165,'BASE TRABAJO'!$A$1:$U$872,15,FALSE)</f>
        <v xml:space="preserve">02-7903800
</v>
      </c>
      <c r="P165" s="160">
        <f>VLOOKUP(A165,'BASE TRABAJO'!$A$1:$U$872,16,FALSE)</f>
        <v>0</v>
      </c>
      <c r="Q165" s="160">
        <f>VLOOKUP(A165,'BASE TRABAJO'!$A$1:$U$872,17,FALSE)</f>
        <v>0</v>
      </c>
      <c r="R165" s="160">
        <f>VLOOKUP(A165,'BASE TRABAJO'!$A$1:$U$872,18,FALSE)</f>
        <v>93401</v>
      </c>
      <c r="S165" s="160" t="str">
        <f>VLOOKUP(A165,'BASE TRABAJO'!$A$1:$U$872,19,FALSE)</f>
        <v>Se acompaña certificado financiero correspondiente al año 2019, aprobado por el Subdepartamento de Supervisión Financiera Nacional.</v>
      </c>
      <c r="T165" s="161">
        <f>VLOOKUP(A165,'BASE TRABAJO'!$A$1:$U$872,20,FALSE)</f>
        <v>37970</v>
      </c>
      <c r="U165" s="160">
        <v>4250</v>
      </c>
      <c r="V165" s="162">
        <v>3525444</v>
      </c>
      <c r="W165" s="162">
        <v>34777502</v>
      </c>
      <c r="X165" s="161">
        <v>44135</v>
      </c>
      <c r="Y165" s="160" t="s">
        <v>3112</v>
      </c>
      <c r="Z165" s="160" t="s">
        <v>3113</v>
      </c>
      <c r="AA165" s="160" t="s">
        <v>3207</v>
      </c>
      <c r="AB165" s="160"/>
    </row>
    <row r="166" spans="1:28" x14ac:dyDescent="0.2">
      <c r="A166" s="163">
        <v>4250</v>
      </c>
      <c r="B166" s="160" t="str">
        <f>VLOOKUP(A166,'BASE TRABAJO'!$A$1:$U$872,2,TRUE)</f>
        <v xml:space="preserve">Fundación Mi Casa </v>
      </c>
      <c r="C166" s="160" t="str">
        <f>VLOOKUP(A166,'BASE TRABAJO'!$A$1:$U$872,3,FALSE)</f>
        <v>70015680K</v>
      </c>
      <c r="D166" s="160" t="str">
        <f>VLOOKUP(A166,'BASE TRABAJO'!$A$1:$U$872,4,FALSE)</f>
        <v>Fundación de derecho privado</v>
      </c>
      <c r="E166" s="160" t="str">
        <f>VLOOKUP(A166,'BASE TRABAJO'!$A$1:$U$872,5,FALSE)</f>
        <v>Otorgado por Decreto Supremo Nº 1360, de fecha 22 de febrero de 1952, del Ministerio de Justicia.</v>
      </c>
      <c r="F166" s="160" t="str">
        <f>VLOOKUP(A166,'BASE TRABAJO'!$A$1:$U$872,6,FALSE)</f>
        <v>Certificado de Vigencia extendido por el SRCeI, folio Nº 500238320388, de fecha 10 de julio de 2019.</v>
      </c>
      <c r="G166" s="160" t="str">
        <f>VLOOKUP(A166,'BASE TRABAJO'!$A$1:$U$872,7,FALSE)</f>
        <v>Readaptar  y moralizar a niños y jóvenes vagos o desamparados.</v>
      </c>
      <c r="H166" s="160" t="str">
        <f>VLOOKUP(A166,'BASE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6" s="160" t="str">
        <f>VLOOKUP(A166,'BASE TRABAJO'!$A$1:$U$872,9,FALSE)</f>
        <v>5 años.</v>
      </c>
      <c r="J166" s="160" t="str">
        <f>VLOOKUP(A166,'BASE TRABAJO'!$A$1:$U$872,10,FALSE)</f>
        <v>24 de octubre de 2019, según se informa en el certificado de directorio de persona jurídica sin fines de lucro, extendido por el Servicio de Registro Civil e Identificación, folio Nº 500320869520, de fecha 20 de mayo de 2020.</v>
      </c>
      <c r="K166" s="160" t="str">
        <f>VLOOKUP(A166,'BASE TRABAJO'!$A$1:$U$872,11,FALSE)</f>
        <v xml:space="preserve">Gerente General: Delia María Del Gatto Reyes       
Presidente: María Josefina Bilbao Mendezona        
Representante Legal:  Luis Mario Riquelme Navarro            
Mandataria: Paulina Andrea Herrera Godoy            
</v>
      </c>
      <c r="L166" s="160" t="str">
        <f>VLOOKUP(A166,'BASE TRABAJO'!$A$1:$U$872,12,FALSE)</f>
        <v xml:space="preserve">Luis Barros Valdes Nº 775, comuna de Providencia, Santiago.
</v>
      </c>
      <c r="M166" s="160" t="str">
        <f>VLOOKUP(A166,'BASE TRABAJO'!$A$1:$U$872,13,FALSE)</f>
        <v>XIII</v>
      </c>
      <c r="N166" s="160" t="str">
        <f>VLOOKUP(A166,'BASE TRABAJO'!$A$1:$U$872,14,FALSE)</f>
        <v>Providencia</v>
      </c>
      <c r="O166" s="160" t="str">
        <f>VLOOKUP(A166,'BASE TRABAJO'!$A$1:$U$872,15,FALSE)</f>
        <v xml:space="preserve">02-7903800
</v>
      </c>
      <c r="P166" s="160">
        <f>VLOOKUP(A166,'BASE TRABAJO'!$A$1:$U$872,16,FALSE)</f>
        <v>0</v>
      </c>
      <c r="Q166" s="160">
        <f>VLOOKUP(A166,'BASE TRABAJO'!$A$1:$U$872,17,FALSE)</f>
        <v>0</v>
      </c>
      <c r="R166" s="160">
        <f>VLOOKUP(A166,'BASE TRABAJO'!$A$1:$U$872,18,FALSE)</f>
        <v>93401</v>
      </c>
      <c r="S166" s="160" t="str">
        <f>VLOOKUP(A166,'BASE TRABAJO'!$A$1:$U$872,19,FALSE)</f>
        <v>Se acompaña certificado financiero correspondiente al año 2019, aprobado por el Subdepartamento de Supervisión Financiera Nacional.</v>
      </c>
      <c r="T166" s="161">
        <f>VLOOKUP(A166,'BASE TRABAJO'!$A$1:$U$872,20,FALSE)</f>
        <v>37970</v>
      </c>
      <c r="U166" s="160">
        <v>4250</v>
      </c>
      <c r="V166" s="162">
        <v>8964270</v>
      </c>
      <c r="W166" s="162">
        <v>65838420</v>
      </c>
      <c r="X166" s="161">
        <v>44135</v>
      </c>
      <c r="Y166" s="160" t="s">
        <v>3112</v>
      </c>
      <c r="Z166" s="160" t="s">
        <v>3113</v>
      </c>
      <c r="AA166" s="160" t="s">
        <v>3202</v>
      </c>
      <c r="AB166" s="160"/>
    </row>
    <row r="167" spans="1:28" x14ac:dyDescent="0.2">
      <c r="A167" s="163">
        <v>4250</v>
      </c>
      <c r="B167" s="160" t="str">
        <f>VLOOKUP(A167,'BASE TRABAJO'!$A$1:$U$872,2,TRUE)</f>
        <v xml:space="preserve">Fundación Mi Casa </v>
      </c>
      <c r="C167" s="160" t="str">
        <f>VLOOKUP(A167,'BASE TRABAJO'!$A$1:$U$872,3,FALSE)</f>
        <v>70015680K</v>
      </c>
      <c r="D167" s="160" t="str">
        <f>VLOOKUP(A167,'BASE TRABAJO'!$A$1:$U$872,4,FALSE)</f>
        <v>Fundación de derecho privado</v>
      </c>
      <c r="E167" s="160" t="str">
        <f>VLOOKUP(A167,'BASE TRABAJO'!$A$1:$U$872,5,FALSE)</f>
        <v>Otorgado por Decreto Supremo Nº 1360, de fecha 22 de febrero de 1952, del Ministerio de Justicia.</v>
      </c>
      <c r="F167" s="160" t="str">
        <f>VLOOKUP(A167,'BASE TRABAJO'!$A$1:$U$872,6,FALSE)</f>
        <v>Certificado de Vigencia extendido por el SRCeI, folio Nº 500238320388, de fecha 10 de julio de 2019.</v>
      </c>
      <c r="G167" s="160" t="str">
        <f>VLOOKUP(A167,'BASE TRABAJO'!$A$1:$U$872,7,FALSE)</f>
        <v>Readaptar  y moralizar a niños y jóvenes vagos o desamparados.</v>
      </c>
      <c r="H167" s="160" t="str">
        <f>VLOOKUP(A167,'BASE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7" s="160" t="str">
        <f>VLOOKUP(A167,'BASE TRABAJO'!$A$1:$U$872,9,FALSE)</f>
        <v>5 años.</v>
      </c>
      <c r="J167" s="160" t="str">
        <f>VLOOKUP(A167,'BASE TRABAJO'!$A$1:$U$872,10,FALSE)</f>
        <v>24 de octubre de 2019, según se informa en el certificado de directorio de persona jurídica sin fines de lucro, extendido por el Servicio de Registro Civil e Identificación, folio Nº 500320869520, de fecha 20 de mayo de 2020.</v>
      </c>
      <c r="K167" s="160" t="str">
        <f>VLOOKUP(A167,'BASE TRABAJO'!$A$1:$U$872,11,FALSE)</f>
        <v xml:space="preserve">Gerente General: Delia María Del Gatto Reyes       
Presidente: María Josefina Bilbao Mendezona        
Representante Legal:  Luis Mario Riquelme Navarro            
Mandataria: Paulina Andrea Herrera Godoy            
</v>
      </c>
      <c r="L167" s="160" t="str">
        <f>VLOOKUP(A167,'BASE TRABAJO'!$A$1:$U$872,12,FALSE)</f>
        <v xml:space="preserve">Luis Barros Valdes Nº 775, comuna de Providencia, Santiago.
</v>
      </c>
      <c r="M167" s="160" t="str">
        <f>VLOOKUP(A167,'BASE TRABAJO'!$A$1:$U$872,13,FALSE)</f>
        <v>XIII</v>
      </c>
      <c r="N167" s="160" t="str">
        <f>VLOOKUP(A167,'BASE TRABAJO'!$A$1:$U$872,14,FALSE)</f>
        <v>Providencia</v>
      </c>
      <c r="O167" s="160" t="str">
        <f>VLOOKUP(A167,'BASE TRABAJO'!$A$1:$U$872,15,FALSE)</f>
        <v xml:space="preserve">02-7903800
</v>
      </c>
      <c r="P167" s="160">
        <f>VLOOKUP(A167,'BASE TRABAJO'!$A$1:$U$872,16,FALSE)</f>
        <v>0</v>
      </c>
      <c r="Q167" s="160">
        <f>VLOOKUP(A167,'BASE TRABAJO'!$A$1:$U$872,17,FALSE)</f>
        <v>0</v>
      </c>
      <c r="R167" s="160">
        <f>VLOOKUP(A167,'BASE TRABAJO'!$A$1:$U$872,18,FALSE)</f>
        <v>93401</v>
      </c>
      <c r="S167" s="160" t="str">
        <f>VLOOKUP(A167,'BASE TRABAJO'!$A$1:$U$872,19,FALSE)</f>
        <v>Se acompaña certificado financiero correspondiente al año 2019, aprobado por el Subdepartamento de Supervisión Financiera Nacional.</v>
      </c>
      <c r="T167" s="161">
        <f>VLOOKUP(A167,'BASE TRABAJO'!$A$1:$U$872,20,FALSE)</f>
        <v>37970</v>
      </c>
      <c r="U167" s="160">
        <v>4250</v>
      </c>
      <c r="V167" s="162">
        <v>4608689</v>
      </c>
      <c r="W167" s="162">
        <v>17318367</v>
      </c>
      <c r="X167" s="161">
        <v>44135</v>
      </c>
      <c r="Y167" s="160" t="s">
        <v>3112</v>
      </c>
      <c r="Z167" s="160" t="s">
        <v>3113</v>
      </c>
      <c r="AA167" s="160" t="s">
        <v>3272</v>
      </c>
      <c r="AB167" s="160"/>
    </row>
    <row r="168" spans="1:28" x14ac:dyDescent="0.2">
      <c r="A168" s="163">
        <v>4250</v>
      </c>
      <c r="B168" s="160" t="str">
        <f>VLOOKUP(A168,'BASE TRABAJO'!$A$1:$U$872,2,TRUE)</f>
        <v xml:space="preserve">Fundación Mi Casa </v>
      </c>
      <c r="C168" s="160" t="str">
        <f>VLOOKUP(A168,'BASE TRABAJO'!$A$1:$U$872,3,FALSE)</f>
        <v>70015680K</v>
      </c>
      <c r="D168" s="160" t="str">
        <f>VLOOKUP(A168,'BASE TRABAJO'!$A$1:$U$872,4,FALSE)</f>
        <v>Fundación de derecho privado</v>
      </c>
      <c r="E168" s="160" t="str">
        <f>VLOOKUP(A168,'BASE TRABAJO'!$A$1:$U$872,5,FALSE)</f>
        <v>Otorgado por Decreto Supremo Nº 1360, de fecha 22 de febrero de 1952, del Ministerio de Justicia.</v>
      </c>
      <c r="F168" s="160" t="str">
        <f>VLOOKUP(A168,'BASE TRABAJO'!$A$1:$U$872,6,FALSE)</f>
        <v>Certificado de Vigencia extendido por el SRCeI, folio Nº 500238320388, de fecha 10 de julio de 2019.</v>
      </c>
      <c r="G168" s="160" t="str">
        <f>VLOOKUP(A168,'BASE TRABAJO'!$A$1:$U$872,7,FALSE)</f>
        <v>Readaptar  y moralizar a niños y jóvenes vagos o desamparados.</v>
      </c>
      <c r="H168" s="160" t="str">
        <f>VLOOKUP(A168,'BASE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8" s="160" t="str">
        <f>VLOOKUP(A168,'BASE TRABAJO'!$A$1:$U$872,9,FALSE)</f>
        <v>5 años.</v>
      </c>
      <c r="J168" s="160" t="str">
        <f>VLOOKUP(A168,'BASE TRABAJO'!$A$1:$U$872,10,FALSE)</f>
        <v>24 de octubre de 2019, según se informa en el certificado de directorio de persona jurídica sin fines de lucro, extendido por el Servicio de Registro Civil e Identificación, folio Nº 500320869520, de fecha 20 de mayo de 2020.</v>
      </c>
      <c r="K168" s="160" t="str">
        <f>VLOOKUP(A168,'BASE TRABAJO'!$A$1:$U$872,11,FALSE)</f>
        <v xml:space="preserve">Gerente General: Delia María Del Gatto Reyes       
Presidente: María Josefina Bilbao Mendezona        
Representante Legal:  Luis Mario Riquelme Navarro            
Mandataria: Paulina Andrea Herrera Godoy            
</v>
      </c>
      <c r="L168" s="160" t="str">
        <f>VLOOKUP(A168,'BASE TRABAJO'!$A$1:$U$872,12,FALSE)</f>
        <v xml:space="preserve">Luis Barros Valdes Nº 775, comuna de Providencia, Santiago.
</v>
      </c>
      <c r="M168" s="160" t="str">
        <f>VLOOKUP(A168,'BASE TRABAJO'!$A$1:$U$872,13,FALSE)</f>
        <v>XIII</v>
      </c>
      <c r="N168" s="160" t="str">
        <f>VLOOKUP(A168,'BASE TRABAJO'!$A$1:$U$872,14,FALSE)</f>
        <v>Providencia</v>
      </c>
      <c r="O168" s="160" t="str">
        <f>VLOOKUP(A168,'BASE TRABAJO'!$A$1:$U$872,15,FALSE)</f>
        <v xml:space="preserve">02-7903800
</v>
      </c>
      <c r="P168" s="160">
        <f>VLOOKUP(A168,'BASE TRABAJO'!$A$1:$U$872,16,FALSE)</f>
        <v>0</v>
      </c>
      <c r="Q168" s="160">
        <f>VLOOKUP(A168,'BASE TRABAJO'!$A$1:$U$872,17,FALSE)</f>
        <v>0</v>
      </c>
      <c r="R168" s="160">
        <f>VLOOKUP(A168,'BASE TRABAJO'!$A$1:$U$872,18,FALSE)</f>
        <v>93401</v>
      </c>
      <c r="S168" s="160" t="str">
        <f>VLOOKUP(A168,'BASE TRABAJO'!$A$1:$U$872,19,FALSE)</f>
        <v>Se acompaña certificado financiero correspondiente al año 2019, aprobado por el Subdepartamento de Supervisión Financiera Nacional.</v>
      </c>
      <c r="T168" s="161">
        <f>VLOOKUP(A168,'BASE TRABAJO'!$A$1:$U$872,20,FALSE)</f>
        <v>37970</v>
      </c>
      <c r="U168" s="160">
        <v>4250</v>
      </c>
      <c r="V168" s="162">
        <v>17384490</v>
      </c>
      <c r="W168" s="162">
        <v>203860390</v>
      </c>
      <c r="X168" s="161">
        <v>44135</v>
      </c>
      <c r="Y168" s="160" t="s">
        <v>3112</v>
      </c>
      <c r="Z168" s="160" t="s">
        <v>3113</v>
      </c>
      <c r="AA168" s="160" t="s">
        <v>3176</v>
      </c>
      <c r="AB168" s="160"/>
    </row>
    <row r="169" spans="1:28" x14ac:dyDescent="0.2">
      <c r="A169" s="163">
        <v>4250</v>
      </c>
      <c r="B169" s="160" t="str">
        <f>VLOOKUP(A169,'BASE TRABAJO'!$A$1:$U$872,2,TRUE)</f>
        <v xml:space="preserve">Fundación Mi Casa </v>
      </c>
      <c r="C169" s="160" t="str">
        <f>VLOOKUP(A169,'BASE TRABAJO'!$A$1:$U$872,3,FALSE)</f>
        <v>70015680K</v>
      </c>
      <c r="D169" s="160" t="str">
        <f>VLOOKUP(A169,'BASE TRABAJO'!$A$1:$U$872,4,FALSE)</f>
        <v>Fundación de derecho privado</v>
      </c>
      <c r="E169" s="160" t="str">
        <f>VLOOKUP(A169,'BASE TRABAJO'!$A$1:$U$872,5,FALSE)</f>
        <v>Otorgado por Decreto Supremo Nº 1360, de fecha 22 de febrero de 1952, del Ministerio de Justicia.</v>
      </c>
      <c r="F169" s="160" t="str">
        <f>VLOOKUP(A169,'BASE TRABAJO'!$A$1:$U$872,6,FALSE)</f>
        <v>Certificado de Vigencia extendido por el SRCeI, folio Nº 500238320388, de fecha 10 de julio de 2019.</v>
      </c>
      <c r="G169" s="160" t="str">
        <f>VLOOKUP(A169,'BASE TRABAJO'!$A$1:$U$872,7,FALSE)</f>
        <v>Readaptar  y moralizar a niños y jóvenes vagos o desamparados.</v>
      </c>
      <c r="H169" s="160" t="str">
        <f>VLOOKUP(A169,'BASE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9" s="160" t="str">
        <f>VLOOKUP(A169,'BASE TRABAJO'!$A$1:$U$872,9,FALSE)</f>
        <v>5 años.</v>
      </c>
      <c r="J169" s="160" t="str">
        <f>VLOOKUP(A169,'BASE TRABAJO'!$A$1:$U$872,10,FALSE)</f>
        <v>24 de octubre de 2019, según se informa en el certificado de directorio de persona jurídica sin fines de lucro, extendido por el Servicio de Registro Civil e Identificación, folio Nº 500320869520, de fecha 20 de mayo de 2020.</v>
      </c>
      <c r="K169" s="160" t="str">
        <f>VLOOKUP(A169,'BASE TRABAJO'!$A$1:$U$872,11,FALSE)</f>
        <v xml:space="preserve">Gerente General: Delia María Del Gatto Reyes       
Presidente: María Josefina Bilbao Mendezona        
Representante Legal:  Luis Mario Riquelme Navarro            
Mandataria: Paulina Andrea Herrera Godoy            
</v>
      </c>
      <c r="L169" s="160" t="str">
        <f>VLOOKUP(A169,'BASE TRABAJO'!$A$1:$U$872,12,FALSE)</f>
        <v xml:space="preserve">Luis Barros Valdes Nº 775, comuna de Providencia, Santiago.
</v>
      </c>
      <c r="M169" s="160" t="str">
        <f>VLOOKUP(A169,'BASE TRABAJO'!$A$1:$U$872,13,FALSE)</f>
        <v>XIII</v>
      </c>
      <c r="N169" s="160" t="str">
        <f>VLOOKUP(A169,'BASE TRABAJO'!$A$1:$U$872,14,FALSE)</f>
        <v>Providencia</v>
      </c>
      <c r="O169" s="160" t="str">
        <f>VLOOKUP(A169,'BASE TRABAJO'!$A$1:$U$872,15,FALSE)</f>
        <v xml:space="preserve">02-7903800
</v>
      </c>
      <c r="P169" s="160">
        <f>VLOOKUP(A169,'BASE TRABAJO'!$A$1:$U$872,16,FALSE)</f>
        <v>0</v>
      </c>
      <c r="Q169" s="160">
        <f>VLOOKUP(A169,'BASE TRABAJO'!$A$1:$U$872,17,FALSE)</f>
        <v>0</v>
      </c>
      <c r="R169" s="160">
        <f>VLOOKUP(A169,'BASE TRABAJO'!$A$1:$U$872,18,FALSE)</f>
        <v>93401</v>
      </c>
      <c r="S169" s="160" t="str">
        <f>VLOOKUP(A169,'BASE TRABAJO'!$A$1:$U$872,19,FALSE)</f>
        <v>Se acompaña certificado financiero correspondiente al año 2019, aprobado por el Subdepartamento de Supervisión Financiera Nacional.</v>
      </c>
      <c r="T169" s="161">
        <f>VLOOKUP(A169,'BASE TRABAJO'!$A$1:$U$872,20,FALSE)</f>
        <v>37970</v>
      </c>
      <c r="U169" s="160">
        <v>4250</v>
      </c>
      <c r="V169" s="162">
        <v>7784100</v>
      </c>
      <c r="W169" s="162">
        <v>77685318</v>
      </c>
      <c r="X169" s="161">
        <v>44135</v>
      </c>
      <c r="Y169" s="160" t="s">
        <v>3112</v>
      </c>
      <c r="Z169" s="160" t="s">
        <v>3113</v>
      </c>
      <c r="AA169" s="160" t="s">
        <v>3208</v>
      </c>
      <c r="AB169" s="160"/>
    </row>
    <row r="170" spans="1:28" x14ac:dyDescent="0.2">
      <c r="A170" s="163">
        <v>4250</v>
      </c>
      <c r="B170" s="160" t="str">
        <f>VLOOKUP(A170,'BASE TRABAJO'!$A$1:$U$872,2,TRUE)</f>
        <v xml:space="preserve">Fundación Mi Casa </v>
      </c>
      <c r="C170" s="160" t="str">
        <f>VLOOKUP(A170,'BASE TRABAJO'!$A$1:$U$872,3,FALSE)</f>
        <v>70015680K</v>
      </c>
      <c r="D170" s="160" t="str">
        <f>VLOOKUP(A170,'BASE TRABAJO'!$A$1:$U$872,4,FALSE)</f>
        <v>Fundación de derecho privado</v>
      </c>
      <c r="E170" s="160" t="str">
        <f>VLOOKUP(A170,'BASE TRABAJO'!$A$1:$U$872,5,FALSE)</f>
        <v>Otorgado por Decreto Supremo Nº 1360, de fecha 22 de febrero de 1952, del Ministerio de Justicia.</v>
      </c>
      <c r="F170" s="160" t="str">
        <f>VLOOKUP(A170,'BASE TRABAJO'!$A$1:$U$872,6,FALSE)</f>
        <v>Certificado de Vigencia extendido por el SRCeI, folio Nº 500238320388, de fecha 10 de julio de 2019.</v>
      </c>
      <c r="G170" s="160" t="str">
        <f>VLOOKUP(A170,'BASE TRABAJO'!$A$1:$U$872,7,FALSE)</f>
        <v>Readaptar  y moralizar a niños y jóvenes vagos o desamparados.</v>
      </c>
      <c r="H170" s="160" t="str">
        <f>VLOOKUP(A170,'BASE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0" s="160" t="str">
        <f>VLOOKUP(A170,'BASE TRABAJO'!$A$1:$U$872,9,FALSE)</f>
        <v>5 años.</v>
      </c>
      <c r="J170" s="160" t="str">
        <f>VLOOKUP(A170,'BASE TRABAJO'!$A$1:$U$872,10,FALSE)</f>
        <v>24 de octubre de 2019, según se informa en el certificado de directorio de persona jurídica sin fines de lucro, extendido por el Servicio de Registro Civil e Identificación, folio Nº 500320869520, de fecha 20 de mayo de 2020.</v>
      </c>
      <c r="K170" s="160" t="str">
        <f>VLOOKUP(A170,'BASE TRABAJO'!$A$1:$U$872,11,FALSE)</f>
        <v xml:space="preserve">Gerente General: Delia María Del Gatto Reyes       
Presidente: María Josefina Bilbao Mendezona        
Representante Legal:  Luis Mario Riquelme Navarro            
Mandataria: Paulina Andrea Herrera Godoy            
</v>
      </c>
      <c r="L170" s="160" t="str">
        <f>VLOOKUP(A170,'BASE TRABAJO'!$A$1:$U$872,12,FALSE)</f>
        <v xml:space="preserve">Luis Barros Valdes Nº 775, comuna de Providencia, Santiago.
</v>
      </c>
      <c r="M170" s="160" t="str">
        <f>VLOOKUP(A170,'BASE TRABAJO'!$A$1:$U$872,13,FALSE)</f>
        <v>XIII</v>
      </c>
      <c r="N170" s="160" t="str">
        <f>VLOOKUP(A170,'BASE TRABAJO'!$A$1:$U$872,14,FALSE)</f>
        <v>Providencia</v>
      </c>
      <c r="O170" s="160" t="str">
        <f>VLOOKUP(A170,'BASE TRABAJO'!$A$1:$U$872,15,FALSE)</f>
        <v xml:space="preserve">02-7903800
</v>
      </c>
      <c r="P170" s="160">
        <f>VLOOKUP(A170,'BASE TRABAJO'!$A$1:$U$872,16,FALSE)</f>
        <v>0</v>
      </c>
      <c r="Q170" s="160">
        <f>VLOOKUP(A170,'BASE TRABAJO'!$A$1:$U$872,17,FALSE)</f>
        <v>0</v>
      </c>
      <c r="R170" s="160">
        <f>VLOOKUP(A170,'BASE TRABAJO'!$A$1:$U$872,18,FALSE)</f>
        <v>93401</v>
      </c>
      <c r="S170" s="160" t="str">
        <f>VLOOKUP(A170,'BASE TRABAJO'!$A$1:$U$872,19,FALSE)</f>
        <v>Se acompaña certificado financiero correspondiente al año 2019, aprobado por el Subdepartamento de Supervisión Financiera Nacional.</v>
      </c>
      <c r="T170" s="161">
        <f>VLOOKUP(A170,'BASE TRABAJO'!$A$1:$U$872,20,FALSE)</f>
        <v>37970</v>
      </c>
      <c r="U170" s="160">
        <v>4250</v>
      </c>
      <c r="V170" s="162">
        <v>23352300</v>
      </c>
      <c r="W170" s="162">
        <v>199272960</v>
      </c>
      <c r="X170" s="161">
        <v>44135</v>
      </c>
      <c r="Y170" s="160" t="s">
        <v>3112</v>
      </c>
      <c r="Z170" s="160" t="s">
        <v>3113</v>
      </c>
      <c r="AA170" s="160" t="s">
        <v>3173</v>
      </c>
      <c r="AB170" s="160"/>
    </row>
    <row r="171" spans="1:28" x14ac:dyDescent="0.2">
      <c r="A171" s="163">
        <v>4250</v>
      </c>
      <c r="B171" s="160" t="str">
        <f>VLOOKUP(A171,'BASE TRABAJO'!$A$1:$U$872,2,TRUE)</f>
        <v xml:space="preserve">Fundación Mi Casa </v>
      </c>
      <c r="C171" s="160" t="str">
        <f>VLOOKUP(A171,'BASE TRABAJO'!$A$1:$U$872,3,FALSE)</f>
        <v>70015680K</v>
      </c>
      <c r="D171" s="160" t="str">
        <f>VLOOKUP(A171,'BASE TRABAJO'!$A$1:$U$872,4,FALSE)</f>
        <v>Fundación de derecho privado</v>
      </c>
      <c r="E171" s="160" t="str">
        <f>VLOOKUP(A171,'BASE TRABAJO'!$A$1:$U$872,5,FALSE)</f>
        <v>Otorgado por Decreto Supremo Nº 1360, de fecha 22 de febrero de 1952, del Ministerio de Justicia.</v>
      </c>
      <c r="F171" s="160" t="str">
        <f>VLOOKUP(A171,'BASE TRABAJO'!$A$1:$U$872,6,FALSE)</f>
        <v>Certificado de Vigencia extendido por el SRCeI, folio Nº 500238320388, de fecha 10 de julio de 2019.</v>
      </c>
      <c r="G171" s="160" t="str">
        <f>VLOOKUP(A171,'BASE TRABAJO'!$A$1:$U$872,7,FALSE)</f>
        <v>Readaptar  y moralizar a niños y jóvenes vagos o desamparados.</v>
      </c>
      <c r="H171" s="160" t="str">
        <f>VLOOKUP(A171,'BASE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1" s="160" t="str">
        <f>VLOOKUP(A171,'BASE TRABAJO'!$A$1:$U$872,9,FALSE)</f>
        <v>5 años.</v>
      </c>
      <c r="J171" s="160" t="str">
        <f>VLOOKUP(A171,'BASE TRABAJO'!$A$1:$U$872,10,FALSE)</f>
        <v>24 de octubre de 2019, según se informa en el certificado de directorio de persona jurídica sin fines de lucro, extendido por el Servicio de Registro Civil e Identificación, folio Nº 500320869520, de fecha 20 de mayo de 2020.</v>
      </c>
      <c r="K171" s="160" t="str">
        <f>VLOOKUP(A171,'BASE TRABAJO'!$A$1:$U$872,11,FALSE)</f>
        <v xml:space="preserve">Gerente General: Delia María Del Gatto Reyes       
Presidente: María Josefina Bilbao Mendezona        
Representante Legal:  Luis Mario Riquelme Navarro            
Mandataria: Paulina Andrea Herrera Godoy            
</v>
      </c>
      <c r="L171" s="160" t="str">
        <f>VLOOKUP(A171,'BASE TRABAJO'!$A$1:$U$872,12,FALSE)</f>
        <v xml:space="preserve">Luis Barros Valdes Nº 775, comuna de Providencia, Santiago.
</v>
      </c>
      <c r="M171" s="160" t="str">
        <f>VLOOKUP(A171,'BASE TRABAJO'!$A$1:$U$872,13,FALSE)</f>
        <v>XIII</v>
      </c>
      <c r="N171" s="160" t="str">
        <f>VLOOKUP(A171,'BASE TRABAJO'!$A$1:$U$872,14,FALSE)</f>
        <v>Providencia</v>
      </c>
      <c r="O171" s="160" t="str">
        <f>VLOOKUP(A171,'BASE TRABAJO'!$A$1:$U$872,15,FALSE)</f>
        <v xml:space="preserve">02-7903800
</v>
      </c>
      <c r="P171" s="160">
        <f>VLOOKUP(A171,'BASE TRABAJO'!$A$1:$U$872,16,FALSE)</f>
        <v>0</v>
      </c>
      <c r="Q171" s="160">
        <f>VLOOKUP(A171,'BASE TRABAJO'!$A$1:$U$872,17,FALSE)</f>
        <v>0</v>
      </c>
      <c r="R171" s="160">
        <f>VLOOKUP(A171,'BASE TRABAJO'!$A$1:$U$872,18,FALSE)</f>
        <v>93401</v>
      </c>
      <c r="S171" s="160" t="str">
        <f>VLOOKUP(A171,'BASE TRABAJO'!$A$1:$U$872,19,FALSE)</f>
        <v>Se acompaña certificado financiero correspondiente al año 2019, aprobado por el Subdepartamento de Supervisión Financiera Nacional.</v>
      </c>
      <c r="T171" s="161">
        <f>VLOOKUP(A171,'BASE TRABAJO'!$A$1:$U$872,20,FALSE)</f>
        <v>37970</v>
      </c>
      <c r="U171" s="160">
        <v>4250</v>
      </c>
      <c r="V171" s="162">
        <v>16723260</v>
      </c>
      <c r="W171" s="162">
        <v>165354372</v>
      </c>
      <c r="X171" s="161">
        <v>44135</v>
      </c>
      <c r="Y171" s="160" t="s">
        <v>3112</v>
      </c>
      <c r="Z171" s="160" t="s">
        <v>3113</v>
      </c>
      <c r="AA171" s="160" t="s">
        <v>3209</v>
      </c>
      <c r="AB171" s="160"/>
    </row>
    <row r="172" spans="1:28" x14ac:dyDescent="0.2">
      <c r="A172" s="163">
        <v>4250</v>
      </c>
      <c r="B172" s="160" t="str">
        <f>VLOOKUP(A172,'BASE TRABAJO'!$A$1:$U$872,2,TRUE)</f>
        <v xml:space="preserve">Fundación Mi Casa </v>
      </c>
      <c r="C172" s="160" t="str">
        <f>VLOOKUP(A172,'BASE TRABAJO'!$A$1:$U$872,3,FALSE)</f>
        <v>70015680K</v>
      </c>
      <c r="D172" s="160" t="str">
        <f>VLOOKUP(A172,'BASE TRABAJO'!$A$1:$U$872,4,FALSE)</f>
        <v>Fundación de derecho privado</v>
      </c>
      <c r="E172" s="160" t="str">
        <f>VLOOKUP(A172,'BASE TRABAJO'!$A$1:$U$872,5,FALSE)</f>
        <v>Otorgado por Decreto Supremo Nº 1360, de fecha 22 de febrero de 1952, del Ministerio de Justicia.</v>
      </c>
      <c r="F172" s="160" t="str">
        <f>VLOOKUP(A172,'BASE TRABAJO'!$A$1:$U$872,6,FALSE)</f>
        <v>Certificado de Vigencia extendido por el SRCeI, folio Nº 500238320388, de fecha 10 de julio de 2019.</v>
      </c>
      <c r="G172" s="160" t="str">
        <f>VLOOKUP(A172,'BASE TRABAJO'!$A$1:$U$872,7,FALSE)</f>
        <v>Readaptar  y moralizar a niños y jóvenes vagos o desamparados.</v>
      </c>
      <c r="H172" s="160" t="str">
        <f>VLOOKUP(A172,'BASE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2" s="160" t="str">
        <f>VLOOKUP(A172,'BASE TRABAJO'!$A$1:$U$872,9,FALSE)</f>
        <v>5 años.</v>
      </c>
      <c r="J172" s="160" t="str">
        <f>VLOOKUP(A172,'BASE TRABAJO'!$A$1:$U$872,10,FALSE)</f>
        <v>24 de octubre de 2019, según se informa en el certificado de directorio de persona jurídica sin fines de lucro, extendido por el Servicio de Registro Civil e Identificación, folio Nº 500320869520, de fecha 20 de mayo de 2020.</v>
      </c>
      <c r="K172" s="160" t="str">
        <f>VLOOKUP(A172,'BASE TRABAJO'!$A$1:$U$872,11,FALSE)</f>
        <v xml:space="preserve">Gerente General: Delia María Del Gatto Reyes       
Presidente: María Josefina Bilbao Mendezona        
Representante Legal:  Luis Mario Riquelme Navarro            
Mandataria: Paulina Andrea Herrera Godoy            
</v>
      </c>
      <c r="L172" s="160" t="str">
        <f>VLOOKUP(A172,'BASE TRABAJO'!$A$1:$U$872,12,FALSE)</f>
        <v xml:space="preserve">Luis Barros Valdes Nº 775, comuna de Providencia, Santiago.
</v>
      </c>
      <c r="M172" s="160" t="str">
        <f>VLOOKUP(A172,'BASE TRABAJO'!$A$1:$U$872,13,FALSE)</f>
        <v>XIII</v>
      </c>
      <c r="N172" s="160" t="str">
        <f>VLOOKUP(A172,'BASE TRABAJO'!$A$1:$U$872,14,FALSE)</f>
        <v>Providencia</v>
      </c>
      <c r="O172" s="160" t="str">
        <f>VLOOKUP(A172,'BASE TRABAJO'!$A$1:$U$872,15,FALSE)</f>
        <v xml:space="preserve">02-7903800
</v>
      </c>
      <c r="P172" s="160">
        <f>VLOOKUP(A172,'BASE TRABAJO'!$A$1:$U$872,16,FALSE)</f>
        <v>0</v>
      </c>
      <c r="Q172" s="160">
        <f>VLOOKUP(A172,'BASE TRABAJO'!$A$1:$U$872,17,FALSE)</f>
        <v>0</v>
      </c>
      <c r="R172" s="160">
        <f>VLOOKUP(A172,'BASE TRABAJO'!$A$1:$U$872,18,FALSE)</f>
        <v>93401</v>
      </c>
      <c r="S172" s="160" t="str">
        <f>VLOOKUP(A172,'BASE TRABAJO'!$A$1:$U$872,19,FALSE)</f>
        <v>Se acompaña certificado financiero correspondiente al año 2019, aprobado por el Subdepartamento de Supervisión Financiera Nacional.</v>
      </c>
      <c r="T172" s="161">
        <f>VLOOKUP(A172,'BASE TRABAJO'!$A$1:$U$872,20,FALSE)</f>
        <v>37970</v>
      </c>
      <c r="U172" s="160">
        <v>4250</v>
      </c>
      <c r="V172" s="162">
        <v>7198200</v>
      </c>
      <c r="W172" s="162">
        <v>82203444</v>
      </c>
      <c r="X172" s="161">
        <v>44135</v>
      </c>
      <c r="Y172" s="160" t="s">
        <v>3112</v>
      </c>
      <c r="Z172" s="160" t="s">
        <v>3113</v>
      </c>
      <c r="AA172" s="160" t="s">
        <v>3210</v>
      </c>
      <c r="AB172" s="160"/>
    </row>
    <row r="173" spans="1:28" x14ac:dyDescent="0.2">
      <c r="A173" s="163">
        <v>4250</v>
      </c>
      <c r="B173" s="160" t="str">
        <f>VLOOKUP(A173,'BASE TRABAJO'!$A$1:$U$872,2,TRUE)</f>
        <v xml:space="preserve">Fundación Mi Casa </v>
      </c>
      <c r="C173" s="160" t="str">
        <f>VLOOKUP(A173,'BASE TRABAJO'!$A$1:$U$872,3,FALSE)</f>
        <v>70015680K</v>
      </c>
      <c r="D173" s="160" t="str">
        <f>VLOOKUP(A173,'BASE TRABAJO'!$A$1:$U$872,4,FALSE)</f>
        <v>Fundación de derecho privado</v>
      </c>
      <c r="E173" s="160" t="str">
        <f>VLOOKUP(A173,'BASE TRABAJO'!$A$1:$U$872,5,FALSE)</f>
        <v>Otorgado por Decreto Supremo Nº 1360, de fecha 22 de febrero de 1952, del Ministerio de Justicia.</v>
      </c>
      <c r="F173" s="160" t="str">
        <f>VLOOKUP(A173,'BASE TRABAJO'!$A$1:$U$872,6,FALSE)</f>
        <v>Certificado de Vigencia extendido por el SRCeI, folio Nº 500238320388, de fecha 10 de julio de 2019.</v>
      </c>
      <c r="G173" s="160" t="str">
        <f>VLOOKUP(A173,'BASE TRABAJO'!$A$1:$U$872,7,FALSE)</f>
        <v>Readaptar  y moralizar a niños y jóvenes vagos o desamparados.</v>
      </c>
      <c r="H173" s="160" t="str">
        <f>VLOOKUP(A173,'BASE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3" s="160" t="str">
        <f>VLOOKUP(A173,'BASE TRABAJO'!$A$1:$U$872,9,FALSE)</f>
        <v>5 años.</v>
      </c>
      <c r="J173" s="160" t="str">
        <f>VLOOKUP(A173,'BASE TRABAJO'!$A$1:$U$872,10,FALSE)</f>
        <v>24 de octubre de 2019, según se informa en el certificado de directorio de persona jurídica sin fines de lucro, extendido por el Servicio de Registro Civil e Identificación, folio Nº 500320869520, de fecha 20 de mayo de 2020.</v>
      </c>
      <c r="K173" s="160" t="str">
        <f>VLOOKUP(A173,'BASE TRABAJO'!$A$1:$U$872,11,FALSE)</f>
        <v xml:space="preserve">Gerente General: Delia María Del Gatto Reyes       
Presidente: María Josefina Bilbao Mendezona        
Representante Legal:  Luis Mario Riquelme Navarro            
Mandataria: Paulina Andrea Herrera Godoy            
</v>
      </c>
      <c r="L173" s="160" t="str">
        <f>VLOOKUP(A173,'BASE TRABAJO'!$A$1:$U$872,12,FALSE)</f>
        <v xml:space="preserve">Luis Barros Valdes Nº 775, comuna de Providencia, Santiago.
</v>
      </c>
      <c r="M173" s="160" t="str">
        <f>VLOOKUP(A173,'BASE TRABAJO'!$A$1:$U$872,13,FALSE)</f>
        <v>XIII</v>
      </c>
      <c r="N173" s="160" t="str">
        <f>VLOOKUP(A173,'BASE TRABAJO'!$A$1:$U$872,14,FALSE)</f>
        <v>Providencia</v>
      </c>
      <c r="O173" s="160" t="str">
        <f>VLOOKUP(A173,'BASE TRABAJO'!$A$1:$U$872,15,FALSE)</f>
        <v xml:space="preserve">02-7903800
</v>
      </c>
      <c r="P173" s="160">
        <f>VLOOKUP(A173,'BASE TRABAJO'!$A$1:$U$872,16,FALSE)</f>
        <v>0</v>
      </c>
      <c r="Q173" s="160">
        <f>VLOOKUP(A173,'BASE TRABAJO'!$A$1:$U$872,17,FALSE)</f>
        <v>0</v>
      </c>
      <c r="R173" s="160">
        <f>VLOOKUP(A173,'BASE TRABAJO'!$A$1:$U$872,18,FALSE)</f>
        <v>93401</v>
      </c>
      <c r="S173" s="160" t="str">
        <f>VLOOKUP(A173,'BASE TRABAJO'!$A$1:$U$872,19,FALSE)</f>
        <v>Se acompaña certificado financiero correspondiente al año 2019, aprobado por el Subdepartamento de Supervisión Financiera Nacional.</v>
      </c>
      <c r="T173" s="161">
        <f>VLOOKUP(A173,'BASE TRABAJO'!$A$1:$U$872,20,FALSE)</f>
        <v>37970</v>
      </c>
      <c r="U173" s="160">
        <v>4250</v>
      </c>
      <c r="V173" s="162">
        <v>33149887</v>
      </c>
      <c r="W173" s="162">
        <v>241452405</v>
      </c>
      <c r="X173" s="161">
        <v>44135</v>
      </c>
      <c r="Y173" s="160" t="s">
        <v>3112</v>
      </c>
      <c r="Z173" s="160" t="s">
        <v>3113</v>
      </c>
      <c r="AA173" s="160" t="s">
        <v>3182</v>
      </c>
      <c r="AB173" s="160"/>
    </row>
    <row r="174" spans="1:28" x14ac:dyDescent="0.2">
      <c r="A174" s="163">
        <v>4250</v>
      </c>
      <c r="B174" s="160" t="str">
        <f>VLOOKUP(A174,'BASE TRABAJO'!$A$1:$U$872,2,TRUE)</f>
        <v xml:space="preserve">Fundación Mi Casa </v>
      </c>
      <c r="C174" s="160" t="str">
        <f>VLOOKUP(A174,'BASE TRABAJO'!$A$1:$U$872,3,FALSE)</f>
        <v>70015680K</v>
      </c>
      <c r="D174" s="160" t="str">
        <f>VLOOKUP(A174,'BASE TRABAJO'!$A$1:$U$872,4,FALSE)</f>
        <v>Fundación de derecho privado</v>
      </c>
      <c r="E174" s="160" t="str">
        <f>VLOOKUP(A174,'BASE TRABAJO'!$A$1:$U$872,5,FALSE)</f>
        <v>Otorgado por Decreto Supremo Nº 1360, de fecha 22 de febrero de 1952, del Ministerio de Justicia.</v>
      </c>
      <c r="F174" s="160" t="str">
        <f>VLOOKUP(A174,'BASE TRABAJO'!$A$1:$U$872,6,FALSE)</f>
        <v>Certificado de Vigencia extendido por el SRCeI, folio Nº 500238320388, de fecha 10 de julio de 2019.</v>
      </c>
      <c r="G174" s="160" t="str">
        <f>VLOOKUP(A174,'BASE TRABAJO'!$A$1:$U$872,7,FALSE)</f>
        <v>Readaptar  y moralizar a niños y jóvenes vagos o desamparados.</v>
      </c>
      <c r="H174" s="160" t="str">
        <f>VLOOKUP(A174,'BASE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4" s="160" t="str">
        <f>VLOOKUP(A174,'BASE TRABAJO'!$A$1:$U$872,9,FALSE)</f>
        <v>5 años.</v>
      </c>
      <c r="J174" s="160" t="str">
        <f>VLOOKUP(A174,'BASE TRABAJO'!$A$1:$U$872,10,FALSE)</f>
        <v>24 de octubre de 2019, según se informa en el certificado de directorio de persona jurídica sin fines de lucro, extendido por el Servicio de Registro Civil e Identificación, folio Nº 500320869520, de fecha 20 de mayo de 2020.</v>
      </c>
      <c r="K174" s="160" t="str">
        <f>VLOOKUP(A174,'BASE TRABAJO'!$A$1:$U$872,11,FALSE)</f>
        <v xml:space="preserve">Gerente General: Delia María Del Gatto Reyes       
Presidente: María Josefina Bilbao Mendezona        
Representante Legal:  Luis Mario Riquelme Navarro            
Mandataria: Paulina Andrea Herrera Godoy            
</v>
      </c>
      <c r="L174" s="160" t="str">
        <f>VLOOKUP(A174,'BASE TRABAJO'!$A$1:$U$872,12,FALSE)</f>
        <v xml:space="preserve">Luis Barros Valdes Nº 775, comuna de Providencia, Santiago.
</v>
      </c>
      <c r="M174" s="160" t="str">
        <f>VLOOKUP(A174,'BASE TRABAJO'!$A$1:$U$872,13,FALSE)</f>
        <v>XIII</v>
      </c>
      <c r="N174" s="160" t="str">
        <f>VLOOKUP(A174,'BASE TRABAJO'!$A$1:$U$872,14,FALSE)</f>
        <v>Providencia</v>
      </c>
      <c r="O174" s="160" t="str">
        <f>VLOOKUP(A174,'BASE TRABAJO'!$A$1:$U$872,15,FALSE)</f>
        <v xml:space="preserve">02-7903800
</v>
      </c>
      <c r="P174" s="160">
        <f>VLOOKUP(A174,'BASE TRABAJO'!$A$1:$U$872,16,FALSE)</f>
        <v>0</v>
      </c>
      <c r="Q174" s="160">
        <f>VLOOKUP(A174,'BASE TRABAJO'!$A$1:$U$872,17,FALSE)</f>
        <v>0</v>
      </c>
      <c r="R174" s="160">
        <f>VLOOKUP(A174,'BASE TRABAJO'!$A$1:$U$872,18,FALSE)</f>
        <v>93401</v>
      </c>
      <c r="S174" s="160" t="str">
        <f>VLOOKUP(A174,'BASE TRABAJO'!$A$1:$U$872,19,FALSE)</f>
        <v>Se acompaña certificado financiero correspondiente al año 2019, aprobado por el Subdepartamento de Supervisión Financiera Nacional.</v>
      </c>
      <c r="T174" s="161">
        <f>VLOOKUP(A174,'BASE TRABAJO'!$A$1:$U$872,20,FALSE)</f>
        <v>37970</v>
      </c>
      <c r="U174" s="160">
        <v>4250</v>
      </c>
      <c r="V174" s="162">
        <v>8678016</v>
      </c>
      <c r="W174" s="162">
        <v>105891285</v>
      </c>
      <c r="X174" s="161">
        <v>44135</v>
      </c>
      <c r="Y174" s="160" t="s">
        <v>3112</v>
      </c>
      <c r="Z174" s="160" t="s">
        <v>3113</v>
      </c>
      <c r="AA174" s="160" t="s">
        <v>3211</v>
      </c>
      <c r="AB174" s="160"/>
    </row>
    <row r="175" spans="1:28" x14ac:dyDescent="0.2">
      <c r="A175" s="163">
        <v>4250</v>
      </c>
      <c r="B175" s="160" t="str">
        <f>VLOOKUP(A175,'BASE TRABAJO'!$A$1:$U$872,2,TRUE)</f>
        <v xml:space="preserve">Fundación Mi Casa </v>
      </c>
      <c r="C175" s="160" t="str">
        <f>VLOOKUP(A175,'BASE TRABAJO'!$A$1:$U$872,3,FALSE)</f>
        <v>70015680K</v>
      </c>
      <c r="D175" s="160" t="str">
        <f>VLOOKUP(A175,'BASE TRABAJO'!$A$1:$U$872,4,FALSE)</f>
        <v>Fundación de derecho privado</v>
      </c>
      <c r="E175" s="160" t="str">
        <f>VLOOKUP(A175,'BASE TRABAJO'!$A$1:$U$872,5,FALSE)</f>
        <v>Otorgado por Decreto Supremo Nº 1360, de fecha 22 de febrero de 1952, del Ministerio de Justicia.</v>
      </c>
      <c r="F175" s="160" t="str">
        <f>VLOOKUP(A175,'BASE TRABAJO'!$A$1:$U$872,6,FALSE)</f>
        <v>Certificado de Vigencia extendido por el SRCeI, folio Nº 500238320388, de fecha 10 de julio de 2019.</v>
      </c>
      <c r="G175" s="160" t="str">
        <f>VLOOKUP(A175,'BASE TRABAJO'!$A$1:$U$872,7,FALSE)</f>
        <v>Readaptar  y moralizar a niños y jóvenes vagos o desamparados.</v>
      </c>
      <c r="H175" s="160" t="str">
        <f>VLOOKUP(A175,'BASE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5" s="160" t="str">
        <f>VLOOKUP(A175,'BASE TRABAJO'!$A$1:$U$872,9,FALSE)</f>
        <v>5 años.</v>
      </c>
      <c r="J175" s="160" t="str">
        <f>VLOOKUP(A175,'BASE TRABAJO'!$A$1:$U$872,10,FALSE)</f>
        <v>24 de octubre de 2019, según se informa en el certificado de directorio de persona jurídica sin fines de lucro, extendido por el Servicio de Registro Civil e Identificación, folio Nº 500320869520, de fecha 20 de mayo de 2020.</v>
      </c>
      <c r="K175" s="160" t="str">
        <f>VLOOKUP(A175,'BASE TRABAJO'!$A$1:$U$872,11,FALSE)</f>
        <v xml:space="preserve">Gerente General: Delia María Del Gatto Reyes       
Presidente: María Josefina Bilbao Mendezona        
Representante Legal:  Luis Mario Riquelme Navarro            
Mandataria: Paulina Andrea Herrera Godoy            
</v>
      </c>
      <c r="L175" s="160" t="str">
        <f>VLOOKUP(A175,'BASE TRABAJO'!$A$1:$U$872,12,FALSE)</f>
        <v xml:space="preserve">Luis Barros Valdes Nº 775, comuna de Providencia, Santiago.
</v>
      </c>
      <c r="M175" s="160" t="str">
        <f>VLOOKUP(A175,'BASE TRABAJO'!$A$1:$U$872,13,FALSE)</f>
        <v>XIII</v>
      </c>
      <c r="N175" s="160" t="str">
        <f>VLOOKUP(A175,'BASE TRABAJO'!$A$1:$U$872,14,FALSE)</f>
        <v>Providencia</v>
      </c>
      <c r="O175" s="160" t="str">
        <f>VLOOKUP(A175,'BASE TRABAJO'!$A$1:$U$872,15,FALSE)</f>
        <v xml:space="preserve">02-7903800
</v>
      </c>
      <c r="P175" s="160">
        <f>VLOOKUP(A175,'BASE TRABAJO'!$A$1:$U$872,16,FALSE)</f>
        <v>0</v>
      </c>
      <c r="Q175" s="160">
        <f>VLOOKUP(A175,'BASE TRABAJO'!$A$1:$U$872,17,FALSE)</f>
        <v>0</v>
      </c>
      <c r="R175" s="160">
        <f>VLOOKUP(A175,'BASE TRABAJO'!$A$1:$U$872,18,FALSE)</f>
        <v>93401</v>
      </c>
      <c r="S175" s="160" t="str">
        <f>VLOOKUP(A175,'BASE TRABAJO'!$A$1:$U$872,19,FALSE)</f>
        <v>Se acompaña certificado financiero correspondiente al año 2019, aprobado por el Subdepartamento de Supervisión Financiera Nacional.</v>
      </c>
      <c r="T175" s="161">
        <f>VLOOKUP(A175,'BASE TRABAJO'!$A$1:$U$872,20,FALSE)</f>
        <v>37970</v>
      </c>
      <c r="U175" s="160">
        <v>4250</v>
      </c>
      <c r="V175" s="162">
        <v>53977876</v>
      </c>
      <c r="W175" s="162">
        <v>705154483</v>
      </c>
      <c r="X175" s="161">
        <v>44135</v>
      </c>
      <c r="Y175" s="160" t="s">
        <v>3112</v>
      </c>
      <c r="Z175" s="160" t="s">
        <v>3113</v>
      </c>
      <c r="AA175" s="160" t="s">
        <v>3114</v>
      </c>
      <c r="AB175" s="160"/>
    </row>
    <row r="176" spans="1:28" x14ac:dyDescent="0.2">
      <c r="A176" s="163">
        <v>4250</v>
      </c>
      <c r="B176" s="160" t="str">
        <f>VLOOKUP(A176,'BASE TRABAJO'!$A$1:$U$872,2,TRUE)</f>
        <v xml:space="preserve">Fundación Mi Casa </v>
      </c>
      <c r="C176" s="160" t="str">
        <f>VLOOKUP(A176,'BASE TRABAJO'!$A$1:$U$872,3,FALSE)</f>
        <v>70015680K</v>
      </c>
      <c r="D176" s="160" t="str">
        <f>VLOOKUP(A176,'BASE TRABAJO'!$A$1:$U$872,4,FALSE)</f>
        <v>Fundación de derecho privado</v>
      </c>
      <c r="E176" s="160" t="str">
        <f>VLOOKUP(A176,'BASE TRABAJO'!$A$1:$U$872,5,FALSE)</f>
        <v>Otorgado por Decreto Supremo Nº 1360, de fecha 22 de febrero de 1952, del Ministerio de Justicia.</v>
      </c>
      <c r="F176" s="160" t="str">
        <f>VLOOKUP(A176,'BASE TRABAJO'!$A$1:$U$872,6,FALSE)</f>
        <v>Certificado de Vigencia extendido por el SRCeI, folio Nº 500238320388, de fecha 10 de julio de 2019.</v>
      </c>
      <c r="G176" s="160" t="str">
        <f>VLOOKUP(A176,'BASE TRABAJO'!$A$1:$U$872,7,FALSE)</f>
        <v>Readaptar  y moralizar a niños y jóvenes vagos o desamparados.</v>
      </c>
      <c r="H176" s="160" t="str">
        <f>VLOOKUP(A176,'BASE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6" s="160" t="str">
        <f>VLOOKUP(A176,'BASE TRABAJO'!$A$1:$U$872,9,FALSE)</f>
        <v>5 años.</v>
      </c>
      <c r="J176" s="160" t="str">
        <f>VLOOKUP(A176,'BASE TRABAJO'!$A$1:$U$872,10,FALSE)</f>
        <v>24 de octubre de 2019, según se informa en el certificado de directorio de persona jurídica sin fines de lucro, extendido por el Servicio de Registro Civil e Identificación, folio Nº 500320869520, de fecha 20 de mayo de 2020.</v>
      </c>
      <c r="K176" s="160" t="str">
        <f>VLOOKUP(A176,'BASE TRABAJO'!$A$1:$U$872,11,FALSE)</f>
        <v xml:space="preserve">Gerente General: Delia María Del Gatto Reyes       
Presidente: María Josefina Bilbao Mendezona        
Representante Legal:  Luis Mario Riquelme Navarro            
Mandataria: Paulina Andrea Herrera Godoy            
</v>
      </c>
      <c r="L176" s="160" t="str">
        <f>VLOOKUP(A176,'BASE TRABAJO'!$A$1:$U$872,12,FALSE)</f>
        <v xml:space="preserve">Luis Barros Valdes Nº 775, comuna de Providencia, Santiago.
</v>
      </c>
      <c r="M176" s="160" t="str">
        <f>VLOOKUP(A176,'BASE TRABAJO'!$A$1:$U$872,13,FALSE)</f>
        <v>XIII</v>
      </c>
      <c r="N176" s="160" t="str">
        <f>VLOOKUP(A176,'BASE TRABAJO'!$A$1:$U$872,14,FALSE)</f>
        <v>Providencia</v>
      </c>
      <c r="O176" s="160" t="str">
        <f>VLOOKUP(A176,'BASE TRABAJO'!$A$1:$U$872,15,FALSE)</f>
        <v xml:space="preserve">02-7903800
</v>
      </c>
      <c r="P176" s="160">
        <f>VLOOKUP(A176,'BASE TRABAJO'!$A$1:$U$872,16,FALSE)</f>
        <v>0</v>
      </c>
      <c r="Q176" s="160">
        <f>VLOOKUP(A176,'BASE TRABAJO'!$A$1:$U$872,17,FALSE)</f>
        <v>0</v>
      </c>
      <c r="R176" s="160">
        <f>VLOOKUP(A176,'BASE TRABAJO'!$A$1:$U$872,18,FALSE)</f>
        <v>93401</v>
      </c>
      <c r="S176" s="160" t="str">
        <f>VLOOKUP(A176,'BASE TRABAJO'!$A$1:$U$872,19,FALSE)</f>
        <v>Se acompaña certificado financiero correspondiente al año 2019, aprobado por el Subdepartamento de Supervisión Financiera Nacional.</v>
      </c>
      <c r="T176" s="161">
        <f>VLOOKUP(A176,'BASE TRABAJO'!$A$1:$U$872,20,FALSE)</f>
        <v>37970</v>
      </c>
      <c r="U176" s="160">
        <v>4250</v>
      </c>
      <c r="V176" s="162">
        <v>43500697</v>
      </c>
      <c r="W176" s="162">
        <v>347809312</v>
      </c>
      <c r="X176" s="161">
        <v>44135</v>
      </c>
      <c r="Y176" s="160" t="s">
        <v>3112</v>
      </c>
      <c r="Z176" s="160" t="s">
        <v>3113</v>
      </c>
      <c r="AA176" s="160" t="s">
        <v>3188</v>
      </c>
      <c r="AB176" s="160"/>
    </row>
    <row r="177" spans="1:28" x14ac:dyDescent="0.2">
      <c r="A177" s="163">
        <v>4250</v>
      </c>
      <c r="B177" s="160" t="str">
        <f>VLOOKUP(A177,'BASE TRABAJO'!$A$1:$U$872,2,TRUE)</f>
        <v xml:space="preserve">Fundación Mi Casa </v>
      </c>
      <c r="C177" s="160" t="str">
        <f>VLOOKUP(A177,'BASE TRABAJO'!$A$1:$U$872,3,FALSE)</f>
        <v>70015680K</v>
      </c>
      <c r="D177" s="160" t="str">
        <f>VLOOKUP(A177,'BASE TRABAJO'!$A$1:$U$872,4,FALSE)</f>
        <v>Fundación de derecho privado</v>
      </c>
      <c r="E177" s="160" t="str">
        <f>VLOOKUP(A177,'BASE TRABAJO'!$A$1:$U$872,5,FALSE)</f>
        <v>Otorgado por Decreto Supremo Nº 1360, de fecha 22 de febrero de 1952, del Ministerio de Justicia.</v>
      </c>
      <c r="F177" s="160" t="str">
        <f>VLOOKUP(A177,'BASE TRABAJO'!$A$1:$U$872,6,FALSE)</f>
        <v>Certificado de Vigencia extendido por el SRCeI, folio Nº 500238320388, de fecha 10 de julio de 2019.</v>
      </c>
      <c r="G177" s="160" t="str">
        <f>VLOOKUP(A177,'BASE TRABAJO'!$A$1:$U$872,7,FALSE)</f>
        <v>Readaptar  y moralizar a niños y jóvenes vagos o desamparados.</v>
      </c>
      <c r="H177" s="160" t="str">
        <f>VLOOKUP(A177,'BASE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7" s="160" t="str">
        <f>VLOOKUP(A177,'BASE TRABAJO'!$A$1:$U$872,9,FALSE)</f>
        <v>5 años.</v>
      </c>
      <c r="J177" s="160" t="str">
        <f>VLOOKUP(A177,'BASE TRABAJO'!$A$1:$U$872,10,FALSE)</f>
        <v>24 de octubre de 2019, según se informa en el certificado de directorio de persona jurídica sin fines de lucro, extendido por el Servicio de Registro Civil e Identificación, folio Nº 500320869520, de fecha 20 de mayo de 2020.</v>
      </c>
      <c r="K177" s="160" t="str">
        <f>VLOOKUP(A177,'BASE TRABAJO'!$A$1:$U$872,11,FALSE)</f>
        <v xml:space="preserve">Gerente General: Delia María Del Gatto Reyes       
Presidente: María Josefina Bilbao Mendezona        
Representante Legal:  Luis Mario Riquelme Navarro            
Mandataria: Paulina Andrea Herrera Godoy            
</v>
      </c>
      <c r="L177" s="160" t="str">
        <f>VLOOKUP(A177,'BASE TRABAJO'!$A$1:$U$872,12,FALSE)</f>
        <v xml:space="preserve">Luis Barros Valdes Nº 775, comuna de Providencia, Santiago.
</v>
      </c>
      <c r="M177" s="160" t="str">
        <f>VLOOKUP(A177,'BASE TRABAJO'!$A$1:$U$872,13,FALSE)</f>
        <v>XIII</v>
      </c>
      <c r="N177" s="160" t="str">
        <f>VLOOKUP(A177,'BASE TRABAJO'!$A$1:$U$872,14,FALSE)</f>
        <v>Providencia</v>
      </c>
      <c r="O177" s="160" t="str">
        <f>VLOOKUP(A177,'BASE TRABAJO'!$A$1:$U$872,15,FALSE)</f>
        <v xml:space="preserve">02-7903800
</v>
      </c>
      <c r="P177" s="160">
        <f>VLOOKUP(A177,'BASE TRABAJO'!$A$1:$U$872,16,FALSE)</f>
        <v>0</v>
      </c>
      <c r="Q177" s="160">
        <f>VLOOKUP(A177,'BASE TRABAJO'!$A$1:$U$872,17,FALSE)</f>
        <v>0</v>
      </c>
      <c r="R177" s="160">
        <f>VLOOKUP(A177,'BASE TRABAJO'!$A$1:$U$872,18,FALSE)</f>
        <v>93401</v>
      </c>
      <c r="S177" s="160" t="str">
        <f>VLOOKUP(A177,'BASE TRABAJO'!$A$1:$U$872,19,FALSE)</f>
        <v>Se acompaña certificado financiero correspondiente al año 2019, aprobado por el Subdepartamento de Supervisión Financiera Nacional.</v>
      </c>
      <c r="T177" s="161">
        <f>VLOOKUP(A177,'BASE TRABAJO'!$A$1:$U$872,20,FALSE)</f>
        <v>37970</v>
      </c>
      <c r="U177" s="160">
        <v>4250</v>
      </c>
      <c r="V177" s="162">
        <v>8587620</v>
      </c>
      <c r="W177" s="162">
        <v>91200526</v>
      </c>
      <c r="X177" s="161">
        <v>44135</v>
      </c>
      <c r="Y177" s="160" t="s">
        <v>3112</v>
      </c>
      <c r="Z177" s="160" t="s">
        <v>3113</v>
      </c>
      <c r="AA177" s="160" t="s">
        <v>3155</v>
      </c>
      <c r="AB177" s="160"/>
    </row>
    <row r="178" spans="1:28" x14ac:dyDescent="0.2">
      <c r="A178" s="163">
        <v>4250</v>
      </c>
      <c r="B178" s="160" t="str">
        <f>VLOOKUP(A178,'BASE TRABAJO'!$A$1:$U$872,2,TRUE)</f>
        <v xml:space="preserve">Fundación Mi Casa </v>
      </c>
      <c r="C178" s="160" t="str">
        <f>VLOOKUP(A178,'BASE TRABAJO'!$A$1:$U$872,3,FALSE)</f>
        <v>70015680K</v>
      </c>
      <c r="D178" s="160" t="str">
        <f>VLOOKUP(A178,'BASE TRABAJO'!$A$1:$U$872,4,FALSE)</f>
        <v>Fundación de derecho privado</v>
      </c>
      <c r="E178" s="160" t="str">
        <f>VLOOKUP(A178,'BASE TRABAJO'!$A$1:$U$872,5,FALSE)</f>
        <v>Otorgado por Decreto Supremo Nº 1360, de fecha 22 de febrero de 1952, del Ministerio de Justicia.</v>
      </c>
      <c r="F178" s="160" t="str">
        <f>VLOOKUP(A178,'BASE TRABAJO'!$A$1:$U$872,6,FALSE)</f>
        <v>Certificado de Vigencia extendido por el SRCeI, folio Nº 500238320388, de fecha 10 de julio de 2019.</v>
      </c>
      <c r="G178" s="160" t="str">
        <f>VLOOKUP(A178,'BASE TRABAJO'!$A$1:$U$872,7,FALSE)</f>
        <v>Readaptar  y moralizar a niños y jóvenes vagos o desamparados.</v>
      </c>
      <c r="H178" s="160" t="str">
        <f>VLOOKUP(A178,'BASE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8" s="160" t="str">
        <f>VLOOKUP(A178,'BASE TRABAJO'!$A$1:$U$872,9,FALSE)</f>
        <v>5 años.</v>
      </c>
      <c r="J178" s="160" t="str">
        <f>VLOOKUP(A178,'BASE TRABAJO'!$A$1:$U$872,10,FALSE)</f>
        <v>24 de octubre de 2019, según se informa en el certificado de directorio de persona jurídica sin fines de lucro, extendido por el Servicio de Registro Civil e Identificación, folio Nº 500320869520, de fecha 20 de mayo de 2020.</v>
      </c>
      <c r="K178" s="160" t="str">
        <f>VLOOKUP(A178,'BASE TRABAJO'!$A$1:$U$872,11,FALSE)</f>
        <v xml:space="preserve">Gerente General: Delia María Del Gatto Reyes       
Presidente: María Josefina Bilbao Mendezona        
Representante Legal:  Luis Mario Riquelme Navarro            
Mandataria: Paulina Andrea Herrera Godoy            
</v>
      </c>
      <c r="L178" s="160" t="str">
        <f>VLOOKUP(A178,'BASE TRABAJO'!$A$1:$U$872,12,FALSE)</f>
        <v xml:space="preserve">Luis Barros Valdes Nº 775, comuna de Providencia, Santiago.
</v>
      </c>
      <c r="M178" s="160" t="str">
        <f>VLOOKUP(A178,'BASE TRABAJO'!$A$1:$U$872,13,FALSE)</f>
        <v>XIII</v>
      </c>
      <c r="N178" s="160" t="str">
        <f>VLOOKUP(A178,'BASE TRABAJO'!$A$1:$U$872,14,FALSE)</f>
        <v>Providencia</v>
      </c>
      <c r="O178" s="160" t="str">
        <f>VLOOKUP(A178,'BASE TRABAJO'!$A$1:$U$872,15,FALSE)</f>
        <v xml:space="preserve">02-7903800
</v>
      </c>
      <c r="P178" s="160">
        <f>VLOOKUP(A178,'BASE TRABAJO'!$A$1:$U$872,16,FALSE)</f>
        <v>0</v>
      </c>
      <c r="Q178" s="160">
        <f>VLOOKUP(A178,'BASE TRABAJO'!$A$1:$U$872,17,FALSE)</f>
        <v>0</v>
      </c>
      <c r="R178" s="160">
        <f>VLOOKUP(A178,'BASE TRABAJO'!$A$1:$U$872,18,FALSE)</f>
        <v>93401</v>
      </c>
      <c r="S178" s="160" t="str">
        <f>VLOOKUP(A178,'BASE TRABAJO'!$A$1:$U$872,19,FALSE)</f>
        <v>Se acompaña certificado financiero correspondiente al año 2019, aprobado por el Subdepartamento de Supervisión Financiera Nacional.</v>
      </c>
      <c r="T178" s="161">
        <f>VLOOKUP(A178,'BASE TRABAJO'!$A$1:$U$872,20,FALSE)</f>
        <v>37970</v>
      </c>
      <c r="U178" s="160">
        <v>4250</v>
      </c>
      <c r="V178" s="162">
        <v>5022000</v>
      </c>
      <c r="W178" s="162">
        <v>41582160</v>
      </c>
      <c r="X178" s="161">
        <v>44135</v>
      </c>
      <c r="Y178" s="160" t="s">
        <v>3112</v>
      </c>
      <c r="Z178" s="160" t="s">
        <v>3113</v>
      </c>
      <c r="AA178" s="160" t="s">
        <v>3157</v>
      </c>
      <c r="AB178" s="160"/>
    </row>
    <row r="179" spans="1:28" x14ac:dyDescent="0.2">
      <c r="A179" s="163">
        <v>4250</v>
      </c>
      <c r="B179" s="160" t="str">
        <f>VLOOKUP(A179,'BASE TRABAJO'!$A$1:$U$872,2,TRUE)</f>
        <v xml:space="preserve">Fundación Mi Casa </v>
      </c>
      <c r="C179" s="160" t="str">
        <f>VLOOKUP(A179,'BASE TRABAJO'!$A$1:$U$872,3,FALSE)</f>
        <v>70015680K</v>
      </c>
      <c r="D179" s="160" t="str">
        <f>VLOOKUP(A179,'BASE TRABAJO'!$A$1:$U$872,4,FALSE)</f>
        <v>Fundación de derecho privado</v>
      </c>
      <c r="E179" s="160" t="str">
        <f>VLOOKUP(A179,'BASE TRABAJO'!$A$1:$U$872,5,FALSE)</f>
        <v>Otorgado por Decreto Supremo Nº 1360, de fecha 22 de febrero de 1952, del Ministerio de Justicia.</v>
      </c>
      <c r="F179" s="160" t="str">
        <f>VLOOKUP(A179,'BASE TRABAJO'!$A$1:$U$872,6,FALSE)</f>
        <v>Certificado de Vigencia extendido por el SRCeI, folio Nº 500238320388, de fecha 10 de julio de 2019.</v>
      </c>
      <c r="G179" s="160" t="str">
        <f>VLOOKUP(A179,'BASE TRABAJO'!$A$1:$U$872,7,FALSE)</f>
        <v>Readaptar  y moralizar a niños y jóvenes vagos o desamparados.</v>
      </c>
      <c r="H179" s="160" t="str">
        <f>VLOOKUP(A179,'BASE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9" s="160" t="str">
        <f>VLOOKUP(A179,'BASE TRABAJO'!$A$1:$U$872,9,FALSE)</f>
        <v>5 años.</v>
      </c>
      <c r="J179" s="160" t="str">
        <f>VLOOKUP(A179,'BASE TRABAJO'!$A$1:$U$872,10,FALSE)</f>
        <v>24 de octubre de 2019, según se informa en el certificado de directorio de persona jurídica sin fines de lucro, extendido por el Servicio de Registro Civil e Identificación, folio Nº 500320869520, de fecha 20 de mayo de 2020.</v>
      </c>
      <c r="K179" s="160" t="str">
        <f>VLOOKUP(A179,'BASE TRABAJO'!$A$1:$U$872,11,FALSE)</f>
        <v xml:space="preserve">Gerente General: Delia María Del Gatto Reyes       
Presidente: María Josefina Bilbao Mendezona        
Representante Legal:  Luis Mario Riquelme Navarro            
Mandataria: Paulina Andrea Herrera Godoy            
</v>
      </c>
      <c r="L179" s="160" t="str">
        <f>VLOOKUP(A179,'BASE TRABAJO'!$A$1:$U$872,12,FALSE)</f>
        <v xml:space="preserve">Luis Barros Valdes Nº 775, comuna de Providencia, Santiago.
</v>
      </c>
      <c r="M179" s="160" t="str">
        <f>VLOOKUP(A179,'BASE TRABAJO'!$A$1:$U$872,13,FALSE)</f>
        <v>XIII</v>
      </c>
      <c r="N179" s="160" t="str">
        <f>VLOOKUP(A179,'BASE TRABAJO'!$A$1:$U$872,14,FALSE)</f>
        <v>Providencia</v>
      </c>
      <c r="O179" s="160" t="str">
        <f>VLOOKUP(A179,'BASE TRABAJO'!$A$1:$U$872,15,FALSE)</f>
        <v xml:space="preserve">02-7903800
</v>
      </c>
      <c r="P179" s="160">
        <f>VLOOKUP(A179,'BASE TRABAJO'!$A$1:$U$872,16,FALSE)</f>
        <v>0</v>
      </c>
      <c r="Q179" s="160">
        <f>VLOOKUP(A179,'BASE TRABAJO'!$A$1:$U$872,17,FALSE)</f>
        <v>0</v>
      </c>
      <c r="R179" s="160">
        <f>VLOOKUP(A179,'BASE TRABAJO'!$A$1:$U$872,18,FALSE)</f>
        <v>93401</v>
      </c>
      <c r="S179" s="160" t="str">
        <f>VLOOKUP(A179,'BASE TRABAJO'!$A$1:$U$872,19,FALSE)</f>
        <v>Se acompaña certificado financiero correspondiente al año 2019, aprobado por el Subdepartamento de Supervisión Financiera Nacional.</v>
      </c>
      <c r="T179" s="161">
        <f>VLOOKUP(A179,'BASE TRABAJO'!$A$1:$U$872,20,FALSE)</f>
        <v>37970</v>
      </c>
      <c r="U179" s="160">
        <v>4250</v>
      </c>
      <c r="V179" s="162">
        <v>14927192</v>
      </c>
      <c r="W179" s="162">
        <v>160321520</v>
      </c>
      <c r="X179" s="161">
        <v>44135</v>
      </c>
      <c r="Y179" s="160" t="s">
        <v>3112</v>
      </c>
      <c r="Z179" s="160" t="s">
        <v>3113</v>
      </c>
      <c r="AA179" s="160" t="s">
        <v>3160</v>
      </c>
      <c r="AB179" s="160"/>
    </row>
    <row r="180" spans="1:28" x14ac:dyDescent="0.2">
      <c r="A180" s="163">
        <v>4250</v>
      </c>
      <c r="B180" s="160" t="str">
        <f>VLOOKUP(A180,'BASE TRABAJO'!$A$1:$U$872,2,TRUE)</f>
        <v xml:space="preserve">Fundación Mi Casa </v>
      </c>
      <c r="C180" s="160" t="str">
        <f>VLOOKUP(A180,'BASE TRABAJO'!$A$1:$U$872,3,FALSE)</f>
        <v>70015680K</v>
      </c>
      <c r="D180" s="160" t="str">
        <f>VLOOKUP(A180,'BASE TRABAJO'!$A$1:$U$872,4,FALSE)</f>
        <v>Fundación de derecho privado</v>
      </c>
      <c r="E180" s="160" t="str">
        <f>VLOOKUP(A180,'BASE TRABAJO'!$A$1:$U$872,5,FALSE)</f>
        <v>Otorgado por Decreto Supremo Nº 1360, de fecha 22 de febrero de 1952, del Ministerio de Justicia.</v>
      </c>
      <c r="F180" s="160" t="str">
        <f>VLOOKUP(A180,'BASE TRABAJO'!$A$1:$U$872,6,FALSE)</f>
        <v>Certificado de Vigencia extendido por el SRCeI, folio Nº 500238320388, de fecha 10 de julio de 2019.</v>
      </c>
      <c r="G180" s="160" t="str">
        <f>VLOOKUP(A180,'BASE TRABAJO'!$A$1:$U$872,7,FALSE)</f>
        <v>Readaptar  y moralizar a niños y jóvenes vagos o desamparados.</v>
      </c>
      <c r="H180" s="160" t="str">
        <f>VLOOKUP(A180,'BASE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0" s="160" t="str">
        <f>VLOOKUP(A180,'BASE TRABAJO'!$A$1:$U$872,9,FALSE)</f>
        <v>5 años.</v>
      </c>
      <c r="J180" s="160" t="str">
        <f>VLOOKUP(A180,'BASE TRABAJO'!$A$1:$U$872,10,FALSE)</f>
        <v>24 de octubre de 2019, según se informa en el certificado de directorio de persona jurídica sin fines de lucro, extendido por el Servicio de Registro Civil e Identificación, folio Nº 500320869520, de fecha 20 de mayo de 2020.</v>
      </c>
      <c r="K180" s="160" t="str">
        <f>VLOOKUP(A180,'BASE TRABAJO'!$A$1:$U$872,11,FALSE)</f>
        <v xml:space="preserve">Gerente General: Delia María Del Gatto Reyes       
Presidente: María Josefina Bilbao Mendezona        
Representante Legal:  Luis Mario Riquelme Navarro            
Mandataria: Paulina Andrea Herrera Godoy            
</v>
      </c>
      <c r="L180" s="160" t="str">
        <f>VLOOKUP(A180,'BASE TRABAJO'!$A$1:$U$872,12,FALSE)</f>
        <v xml:space="preserve">Luis Barros Valdes Nº 775, comuna de Providencia, Santiago.
</v>
      </c>
      <c r="M180" s="160" t="str">
        <f>VLOOKUP(A180,'BASE TRABAJO'!$A$1:$U$872,13,FALSE)</f>
        <v>XIII</v>
      </c>
      <c r="N180" s="160" t="str">
        <f>VLOOKUP(A180,'BASE TRABAJO'!$A$1:$U$872,14,FALSE)</f>
        <v>Providencia</v>
      </c>
      <c r="O180" s="160" t="str">
        <f>VLOOKUP(A180,'BASE TRABAJO'!$A$1:$U$872,15,FALSE)</f>
        <v xml:space="preserve">02-7903800
</v>
      </c>
      <c r="P180" s="160">
        <f>VLOOKUP(A180,'BASE TRABAJO'!$A$1:$U$872,16,FALSE)</f>
        <v>0</v>
      </c>
      <c r="Q180" s="160">
        <f>VLOOKUP(A180,'BASE TRABAJO'!$A$1:$U$872,17,FALSE)</f>
        <v>0</v>
      </c>
      <c r="R180" s="160">
        <f>VLOOKUP(A180,'BASE TRABAJO'!$A$1:$U$872,18,FALSE)</f>
        <v>93401</v>
      </c>
      <c r="S180" s="160" t="str">
        <f>VLOOKUP(A180,'BASE TRABAJO'!$A$1:$U$872,19,FALSE)</f>
        <v>Se acompaña certificado financiero correspondiente al año 2019, aprobado por el Subdepartamento de Supervisión Financiera Nacional.</v>
      </c>
      <c r="T180" s="161">
        <f>VLOOKUP(A180,'BASE TRABAJO'!$A$1:$U$872,20,FALSE)</f>
        <v>37970</v>
      </c>
      <c r="U180" s="160">
        <v>4250</v>
      </c>
      <c r="V180" s="162">
        <v>48306618</v>
      </c>
      <c r="W180" s="162">
        <v>419111010</v>
      </c>
      <c r="X180" s="161">
        <v>44135</v>
      </c>
      <c r="Y180" s="160" t="s">
        <v>3112</v>
      </c>
      <c r="Z180" s="160" t="s">
        <v>3113</v>
      </c>
      <c r="AA180" s="160" t="s">
        <v>3131</v>
      </c>
      <c r="AB180" s="160"/>
    </row>
    <row r="181" spans="1:28" x14ac:dyDescent="0.2">
      <c r="A181" s="163">
        <v>4250</v>
      </c>
      <c r="B181" s="160" t="str">
        <f>VLOOKUP(A181,'BASE TRABAJO'!$A$1:$U$872,2,TRUE)</f>
        <v xml:space="preserve">Fundación Mi Casa </v>
      </c>
      <c r="C181" s="160" t="str">
        <f>VLOOKUP(A181,'BASE TRABAJO'!$A$1:$U$872,3,FALSE)</f>
        <v>70015680K</v>
      </c>
      <c r="D181" s="160" t="str">
        <f>VLOOKUP(A181,'BASE TRABAJO'!$A$1:$U$872,4,FALSE)</f>
        <v>Fundación de derecho privado</v>
      </c>
      <c r="E181" s="160" t="str">
        <f>VLOOKUP(A181,'BASE TRABAJO'!$A$1:$U$872,5,FALSE)</f>
        <v>Otorgado por Decreto Supremo Nº 1360, de fecha 22 de febrero de 1952, del Ministerio de Justicia.</v>
      </c>
      <c r="F181" s="160" t="str">
        <f>VLOOKUP(A181,'BASE TRABAJO'!$A$1:$U$872,6,FALSE)</f>
        <v>Certificado de Vigencia extendido por el SRCeI, folio Nº 500238320388, de fecha 10 de julio de 2019.</v>
      </c>
      <c r="G181" s="160" t="str">
        <f>VLOOKUP(A181,'BASE TRABAJO'!$A$1:$U$872,7,FALSE)</f>
        <v>Readaptar  y moralizar a niños y jóvenes vagos o desamparados.</v>
      </c>
      <c r="H181" s="160" t="str">
        <f>VLOOKUP(A181,'BASE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1" s="160" t="str">
        <f>VLOOKUP(A181,'BASE TRABAJO'!$A$1:$U$872,9,FALSE)</f>
        <v>5 años.</v>
      </c>
      <c r="J181" s="160" t="str">
        <f>VLOOKUP(A181,'BASE TRABAJO'!$A$1:$U$872,10,FALSE)</f>
        <v>24 de octubre de 2019, según se informa en el certificado de directorio de persona jurídica sin fines de lucro, extendido por el Servicio de Registro Civil e Identificación, folio Nº 500320869520, de fecha 20 de mayo de 2020.</v>
      </c>
      <c r="K181" s="160" t="str">
        <f>VLOOKUP(A181,'BASE TRABAJO'!$A$1:$U$872,11,FALSE)</f>
        <v xml:space="preserve">Gerente General: Delia María Del Gatto Reyes       
Presidente: María Josefina Bilbao Mendezona        
Representante Legal:  Luis Mario Riquelme Navarro            
Mandataria: Paulina Andrea Herrera Godoy            
</v>
      </c>
      <c r="L181" s="160" t="str">
        <f>VLOOKUP(A181,'BASE TRABAJO'!$A$1:$U$872,12,FALSE)</f>
        <v xml:space="preserve">Luis Barros Valdes Nº 775, comuna de Providencia, Santiago.
</v>
      </c>
      <c r="M181" s="160" t="str">
        <f>VLOOKUP(A181,'BASE TRABAJO'!$A$1:$U$872,13,FALSE)</f>
        <v>XIII</v>
      </c>
      <c r="N181" s="160" t="str">
        <f>VLOOKUP(A181,'BASE TRABAJO'!$A$1:$U$872,14,FALSE)</f>
        <v>Providencia</v>
      </c>
      <c r="O181" s="160" t="str">
        <f>VLOOKUP(A181,'BASE TRABAJO'!$A$1:$U$872,15,FALSE)</f>
        <v xml:space="preserve">02-7903800
</v>
      </c>
      <c r="P181" s="160">
        <f>VLOOKUP(A181,'BASE TRABAJO'!$A$1:$U$872,16,FALSE)</f>
        <v>0</v>
      </c>
      <c r="Q181" s="160">
        <f>VLOOKUP(A181,'BASE TRABAJO'!$A$1:$U$872,17,FALSE)</f>
        <v>0</v>
      </c>
      <c r="R181" s="160">
        <f>VLOOKUP(A181,'BASE TRABAJO'!$A$1:$U$872,18,FALSE)</f>
        <v>93401</v>
      </c>
      <c r="S181" s="160" t="str">
        <f>VLOOKUP(A181,'BASE TRABAJO'!$A$1:$U$872,19,FALSE)</f>
        <v>Se acompaña certificado financiero correspondiente al año 2019, aprobado por el Subdepartamento de Supervisión Financiera Nacional.</v>
      </c>
      <c r="T181" s="161">
        <f>VLOOKUP(A181,'BASE TRABAJO'!$A$1:$U$872,20,FALSE)</f>
        <v>37970</v>
      </c>
      <c r="U181" s="160">
        <v>4250</v>
      </c>
      <c r="V181" s="162">
        <v>67798355</v>
      </c>
      <c r="W181" s="162">
        <v>471337475</v>
      </c>
      <c r="X181" s="161">
        <v>44135</v>
      </c>
      <c r="Y181" s="160" t="s">
        <v>3112</v>
      </c>
      <c r="Z181" s="160" t="s">
        <v>3113</v>
      </c>
      <c r="AA181" s="160" t="s">
        <v>3165</v>
      </c>
      <c r="AB181" s="160"/>
    </row>
    <row r="182" spans="1:28" x14ac:dyDescent="0.2">
      <c r="A182" s="163">
        <v>4250</v>
      </c>
      <c r="B182" s="160" t="str">
        <f>VLOOKUP(A182,'BASE TRABAJO'!$A$1:$U$872,2,TRUE)</f>
        <v xml:space="preserve">Fundación Mi Casa </v>
      </c>
      <c r="C182" s="160" t="str">
        <f>VLOOKUP(A182,'BASE TRABAJO'!$A$1:$U$872,3,FALSE)</f>
        <v>70015680K</v>
      </c>
      <c r="D182" s="160" t="str">
        <f>VLOOKUP(A182,'BASE TRABAJO'!$A$1:$U$872,4,FALSE)</f>
        <v>Fundación de derecho privado</v>
      </c>
      <c r="E182" s="160" t="str">
        <f>VLOOKUP(A182,'BASE TRABAJO'!$A$1:$U$872,5,FALSE)</f>
        <v>Otorgado por Decreto Supremo Nº 1360, de fecha 22 de febrero de 1952, del Ministerio de Justicia.</v>
      </c>
      <c r="F182" s="160" t="str">
        <f>VLOOKUP(A182,'BASE TRABAJO'!$A$1:$U$872,6,FALSE)</f>
        <v>Certificado de Vigencia extendido por el SRCeI, folio Nº 500238320388, de fecha 10 de julio de 2019.</v>
      </c>
      <c r="G182" s="160" t="str">
        <f>VLOOKUP(A182,'BASE TRABAJO'!$A$1:$U$872,7,FALSE)</f>
        <v>Readaptar  y moralizar a niños y jóvenes vagos o desamparados.</v>
      </c>
      <c r="H182" s="160" t="str">
        <f>VLOOKUP(A182,'BASE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2" s="160" t="str">
        <f>VLOOKUP(A182,'BASE TRABAJO'!$A$1:$U$872,9,FALSE)</f>
        <v>5 años.</v>
      </c>
      <c r="J182" s="160" t="str">
        <f>VLOOKUP(A182,'BASE TRABAJO'!$A$1:$U$872,10,FALSE)</f>
        <v>24 de octubre de 2019, según se informa en el certificado de directorio de persona jurídica sin fines de lucro, extendido por el Servicio de Registro Civil e Identificación, folio Nº 500320869520, de fecha 20 de mayo de 2020.</v>
      </c>
      <c r="K182" s="160" t="str">
        <f>VLOOKUP(A182,'BASE TRABAJO'!$A$1:$U$872,11,FALSE)</f>
        <v xml:space="preserve">Gerente General: Delia María Del Gatto Reyes       
Presidente: María Josefina Bilbao Mendezona        
Representante Legal:  Luis Mario Riquelme Navarro            
Mandataria: Paulina Andrea Herrera Godoy            
</v>
      </c>
      <c r="L182" s="160" t="str">
        <f>VLOOKUP(A182,'BASE TRABAJO'!$A$1:$U$872,12,FALSE)</f>
        <v xml:space="preserve">Luis Barros Valdes Nº 775, comuna de Providencia, Santiago.
</v>
      </c>
      <c r="M182" s="160" t="str">
        <f>VLOOKUP(A182,'BASE TRABAJO'!$A$1:$U$872,13,FALSE)</f>
        <v>XIII</v>
      </c>
      <c r="N182" s="160" t="str">
        <f>VLOOKUP(A182,'BASE TRABAJO'!$A$1:$U$872,14,FALSE)</f>
        <v>Providencia</v>
      </c>
      <c r="O182" s="160" t="str">
        <f>VLOOKUP(A182,'BASE TRABAJO'!$A$1:$U$872,15,FALSE)</f>
        <v xml:space="preserve">02-7903800
</v>
      </c>
      <c r="P182" s="160">
        <f>VLOOKUP(A182,'BASE TRABAJO'!$A$1:$U$872,16,FALSE)</f>
        <v>0</v>
      </c>
      <c r="Q182" s="160">
        <f>VLOOKUP(A182,'BASE TRABAJO'!$A$1:$U$872,17,FALSE)</f>
        <v>0</v>
      </c>
      <c r="R182" s="160">
        <f>VLOOKUP(A182,'BASE TRABAJO'!$A$1:$U$872,18,FALSE)</f>
        <v>93401</v>
      </c>
      <c r="S182" s="160" t="str">
        <f>VLOOKUP(A182,'BASE TRABAJO'!$A$1:$U$872,19,FALSE)</f>
        <v>Se acompaña certificado financiero correspondiente al año 2019, aprobado por el Subdepartamento de Supervisión Financiera Nacional.</v>
      </c>
      <c r="T182" s="161">
        <f>VLOOKUP(A182,'BASE TRABAJO'!$A$1:$U$872,20,FALSE)</f>
        <v>37970</v>
      </c>
      <c r="U182" s="160">
        <v>4250</v>
      </c>
      <c r="V182" s="162">
        <v>62739846</v>
      </c>
      <c r="W182" s="162">
        <v>580538182</v>
      </c>
      <c r="X182" s="161">
        <v>44135</v>
      </c>
      <c r="Y182" s="160" t="s">
        <v>3112</v>
      </c>
      <c r="Z182" s="160" t="s">
        <v>3113</v>
      </c>
      <c r="AA182" s="160" t="s">
        <v>3201</v>
      </c>
      <c r="AB182" s="160"/>
    </row>
    <row r="183" spans="1:28" x14ac:dyDescent="0.2">
      <c r="A183" s="163">
        <v>4250</v>
      </c>
      <c r="B183" s="160" t="str">
        <f>VLOOKUP(A183,'BASE TRABAJO'!$A$1:$U$872,2,TRUE)</f>
        <v xml:space="preserve">Fundación Mi Casa </v>
      </c>
      <c r="C183" s="160" t="str">
        <f>VLOOKUP(A183,'BASE TRABAJO'!$A$1:$U$872,3,FALSE)</f>
        <v>70015680K</v>
      </c>
      <c r="D183" s="160" t="str">
        <f>VLOOKUP(A183,'BASE TRABAJO'!$A$1:$U$872,4,FALSE)</f>
        <v>Fundación de derecho privado</v>
      </c>
      <c r="E183" s="160" t="str">
        <f>VLOOKUP(A183,'BASE TRABAJO'!$A$1:$U$872,5,FALSE)</f>
        <v>Otorgado por Decreto Supremo Nº 1360, de fecha 22 de febrero de 1952, del Ministerio de Justicia.</v>
      </c>
      <c r="F183" s="160" t="str">
        <f>VLOOKUP(A183,'BASE TRABAJO'!$A$1:$U$872,6,FALSE)</f>
        <v>Certificado de Vigencia extendido por el SRCeI, folio Nº 500238320388, de fecha 10 de julio de 2019.</v>
      </c>
      <c r="G183" s="160" t="str">
        <f>VLOOKUP(A183,'BASE TRABAJO'!$A$1:$U$872,7,FALSE)</f>
        <v>Readaptar  y moralizar a niños y jóvenes vagos o desamparados.</v>
      </c>
      <c r="H183" s="160" t="str">
        <f>VLOOKUP(A183,'BASE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3" s="160" t="str">
        <f>VLOOKUP(A183,'BASE TRABAJO'!$A$1:$U$872,9,FALSE)</f>
        <v>5 años.</v>
      </c>
      <c r="J183" s="160" t="str">
        <f>VLOOKUP(A183,'BASE TRABAJO'!$A$1:$U$872,10,FALSE)</f>
        <v>24 de octubre de 2019, según se informa en el certificado de directorio de persona jurídica sin fines de lucro, extendido por el Servicio de Registro Civil e Identificación, folio Nº 500320869520, de fecha 20 de mayo de 2020.</v>
      </c>
      <c r="K183" s="160" t="str">
        <f>VLOOKUP(A183,'BASE TRABAJO'!$A$1:$U$872,11,FALSE)</f>
        <v xml:space="preserve">Gerente General: Delia María Del Gatto Reyes       
Presidente: María Josefina Bilbao Mendezona        
Representante Legal:  Luis Mario Riquelme Navarro            
Mandataria: Paulina Andrea Herrera Godoy            
</v>
      </c>
      <c r="L183" s="160" t="str">
        <f>VLOOKUP(A183,'BASE TRABAJO'!$A$1:$U$872,12,FALSE)</f>
        <v xml:space="preserve">Luis Barros Valdes Nº 775, comuna de Providencia, Santiago.
</v>
      </c>
      <c r="M183" s="160" t="str">
        <f>VLOOKUP(A183,'BASE TRABAJO'!$A$1:$U$872,13,FALSE)</f>
        <v>XIII</v>
      </c>
      <c r="N183" s="160" t="str">
        <f>VLOOKUP(A183,'BASE TRABAJO'!$A$1:$U$872,14,FALSE)</f>
        <v>Providencia</v>
      </c>
      <c r="O183" s="160" t="str">
        <f>VLOOKUP(A183,'BASE TRABAJO'!$A$1:$U$872,15,FALSE)</f>
        <v xml:space="preserve">02-7903800
</v>
      </c>
      <c r="P183" s="160">
        <f>VLOOKUP(A183,'BASE TRABAJO'!$A$1:$U$872,16,FALSE)</f>
        <v>0</v>
      </c>
      <c r="Q183" s="160">
        <f>VLOOKUP(A183,'BASE TRABAJO'!$A$1:$U$872,17,FALSE)</f>
        <v>0</v>
      </c>
      <c r="R183" s="160">
        <f>VLOOKUP(A183,'BASE TRABAJO'!$A$1:$U$872,18,FALSE)</f>
        <v>93401</v>
      </c>
      <c r="S183" s="160" t="str">
        <f>VLOOKUP(A183,'BASE TRABAJO'!$A$1:$U$872,19,FALSE)</f>
        <v>Se acompaña certificado financiero correspondiente al año 2019, aprobado por el Subdepartamento de Supervisión Financiera Nacional.</v>
      </c>
      <c r="T183" s="161">
        <f>VLOOKUP(A183,'BASE TRABAJO'!$A$1:$U$872,20,FALSE)</f>
        <v>37970</v>
      </c>
      <c r="U183" s="160">
        <v>4250</v>
      </c>
      <c r="V183" s="162">
        <v>46602151</v>
      </c>
      <c r="W183" s="162">
        <v>386643276</v>
      </c>
      <c r="X183" s="161">
        <v>44135</v>
      </c>
      <c r="Y183" s="160" t="s">
        <v>3112</v>
      </c>
      <c r="Z183" s="160" t="s">
        <v>3113</v>
      </c>
      <c r="AA183" s="160" t="s">
        <v>3212</v>
      </c>
      <c r="AB183" s="160"/>
    </row>
    <row r="184" spans="1:28" x14ac:dyDescent="0.2">
      <c r="A184" s="163">
        <v>4250</v>
      </c>
      <c r="B184" s="160" t="str">
        <f>VLOOKUP(A184,'BASE TRABAJO'!$A$1:$U$872,2,TRUE)</f>
        <v xml:space="preserve">Fundación Mi Casa </v>
      </c>
      <c r="C184" s="160" t="str">
        <f>VLOOKUP(A184,'BASE TRABAJO'!$A$1:$U$872,3,FALSE)</f>
        <v>70015680K</v>
      </c>
      <c r="D184" s="160" t="str">
        <f>VLOOKUP(A184,'BASE TRABAJO'!$A$1:$U$872,4,FALSE)</f>
        <v>Fundación de derecho privado</v>
      </c>
      <c r="E184" s="160" t="str">
        <f>VLOOKUP(A184,'BASE TRABAJO'!$A$1:$U$872,5,FALSE)</f>
        <v>Otorgado por Decreto Supremo Nº 1360, de fecha 22 de febrero de 1952, del Ministerio de Justicia.</v>
      </c>
      <c r="F184" s="160" t="str">
        <f>VLOOKUP(A184,'BASE TRABAJO'!$A$1:$U$872,6,FALSE)</f>
        <v>Certificado de Vigencia extendido por el SRCeI, folio Nº 500238320388, de fecha 10 de julio de 2019.</v>
      </c>
      <c r="G184" s="160" t="str">
        <f>VLOOKUP(A184,'BASE TRABAJO'!$A$1:$U$872,7,FALSE)</f>
        <v>Readaptar  y moralizar a niños y jóvenes vagos o desamparados.</v>
      </c>
      <c r="H184" s="160" t="str">
        <f>VLOOKUP(A184,'BASE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4" s="160" t="str">
        <f>VLOOKUP(A184,'BASE TRABAJO'!$A$1:$U$872,9,FALSE)</f>
        <v>5 años.</v>
      </c>
      <c r="J184" s="160" t="str">
        <f>VLOOKUP(A184,'BASE TRABAJO'!$A$1:$U$872,10,FALSE)</f>
        <v>24 de octubre de 2019, según se informa en el certificado de directorio de persona jurídica sin fines de lucro, extendido por el Servicio de Registro Civil e Identificación, folio Nº 500320869520, de fecha 20 de mayo de 2020.</v>
      </c>
      <c r="K184" s="160" t="str">
        <f>VLOOKUP(A184,'BASE TRABAJO'!$A$1:$U$872,11,FALSE)</f>
        <v xml:space="preserve">Gerente General: Delia María Del Gatto Reyes       
Presidente: María Josefina Bilbao Mendezona        
Representante Legal:  Luis Mario Riquelme Navarro            
Mandataria: Paulina Andrea Herrera Godoy            
</v>
      </c>
      <c r="L184" s="160" t="str">
        <f>VLOOKUP(A184,'BASE TRABAJO'!$A$1:$U$872,12,FALSE)</f>
        <v xml:space="preserve">Luis Barros Valdes Nº 775, comuna de Providencia, Santiago.
</v>
      </c>
      <c r="M184" s="160" t="str">
        <f>VLOOKUP(A184,'BASE TRABAJO'!$A$1:$U$872,13,FALSE)</f>
        <v>XIII</v>
      </c>
      <c r="N184" s="160" t="str">
        <f>VLOOKUP(A184,'BASE TRABAJO'!$A$1:$U$872,14,FALSE)</f>
        <v>Providencia</v>
      </c>
      <c r="O184" s="160" t="str">
        <f>VLOOKUP(A184,'BASE TRABAJO'!$A$1:$U$872,15,FALSE)</f>
        <v xml:space="preserve">02-7903800
</v>
      </c>
      <c r="P184" s="160">
        <f>VLOOKUP(A184,'BASE TRABAJO'!$A$1:$U$872,16,FALSE)</f>
        <v>0</v>
      </c>
      <c r="Q184" s="160">
        <f>VLOOKUP(A184,'BASE TRABAJO'!$A$1:$U$872,17,FALSE)</f>
        <v>0</v>
      </c>
      <c r="R184" s="160">
        <f>VLOOKUP(A184,'BASE TRABAJO'!$A$1:$U$872,18,FALSE)</f>
        <v>93401</v>
      </c>
      <c r="S184" s="160" t="str">
        <f>VLOOKUP(A184,'BASE TRABAJO'!$A$1:$U$872,19,FALSE)</f>
        <v>Se acompaña certificado financiero correspondiente al año 2019, aprobado por el Subdepartamento de Supervisión Financiera Nacional.</v>
      </c>
      <c r="T184" s="161">
        <f>VLOOKUP(A184,'BASE TRABAJO'!$A$1:$U$872,20,FALSE)</f>
        <v>37970</v>
      </c>
      <c r="U184" s="160">
        <v>4250</v>
      </c>
      <c r="V184" s="162">
        <v>21594600</v>
      </c>
      <c r="W184" s="162">
        <v>216113586</v>
      </c>
      <c r="X184" s="161">
        <v>44135</v>
      </c>
      <c r="Y184" s="160" t="s">
        <v>3112</v>
      </c>
      <c r="Z184" s="160" t="s">
        <v>3113</v>
      </c>
      <c r="AA184" s="160" t="s">
        <v>3180</v>
      </c>
      <c r="AB184" s="160"/>
    </row>
    <row r="185" spans="1:28" x14ac:dyDescent="0.2">
      <c r="A185" s="163">
        <v>4250</v>
      </c>
      <c r="B185" s="160" t="str">
        <f>VLOOKUP(A185,'BASE TRABAJO'!$A$1:$U$872,2,TRUE)</f>
        <v xml:space="preserve">Fundación Mi Casa </v>
      </c>
      <c r="C185" s="160" t="str">
        <f>VLOOKUP(A185,'BASE TRABAJO'!$A$1:$U$872,3,FALSE)</f>
        <v>70015680K</v>
      </c>
      <c r="D185" s="160" t="str">
        <f>VLOOKUP(A185,'BASE TRABAJO'!$A$1:$U$872,4,FALSE)</f>
        <v>Fundación de derecho privado</v>
      </c>
      <c r="E185" s="160" t="str">
        <f>VLOOKUP(A185,'BASE TRABAJO'!$A$1:$U$872,5,FALSE)</f>
        <v>Otorgado por Decreto Supremo Nº 1360, de fecha 22 de febrero de 1952, del Ministerio de Justicia.</v>
      </c>
      <c r="F185" s="160" t="str">
        <f>VLOOKUP(A185,'BASE TRABAJO'!$A$1:$U$872,6,FALSE)</f>
        <v>Certificado de Vigencia extendido por el SRCeI, folio Nº 500238320388, de fecha 10 de julio de 2019.</v>
      </c>
      <c r="G185" s="160" t="str">
        <f>VLOOKUP(A185,'BASE TRABAJO'!$A$1:$U$872,7,FALSE)</f>
        <v>Readaptar  y moralizar a niños y jóvenes vagos o desamparados.</v>
      </c>
      <c r="H185" s="160" t="str">
        <f>VLOOKUP(A185,'BASE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5" s="160" t="str">
        <f>VLOOKUP(A185,'BASE TRABAJO'!$A$1:$U$872,9,FALSE)</f>
        <v>5 años.</v>
      </c>
      <c r="J185" s="160" t="str">
        <f>VLOOKUP(A185,'BASE TRABAJO'!$A$1:$U$872,10,FALSE)</f>
        <v>24 de octubre de 2019, según se informa en el certificado de directorio de persona jurídica sin fines de lucro, extendido por el Servicio de Registro Civil e Identificación, folio Nº 500320869520, de fecha 20 de mayo de 2020.</v>
      </c>
      <c r="K185" s="160" t="str">
        <f>VLOOKUP(A185,'BASE TRABAJO'!$A$1:$U$872,11,FALSE)</f>
        <v xml:space="preserve">Gerente General: Delia María Del Gatto Reyes       
Presidente: María Josefina Bilbao Mendezona        
Representante Legal:  Luis Mario Riquelme Navarro            
Mandataria: Paulina Andrea Herrera Godoy            
</v>
      </c>
      <c r="L185" s="160" t="str">
        <f>VLOOKUP(A185,'BASE TRABAJO'!$A$1:$U$872,12,FALSE)</f>
        <v xml:space="preserve">Luis Barros Valdes Nº 775, comuna de Providencia, Santiago.
</v>
      </c>
      <c r="M185" s="160" t="str">
        <f>VLOOKUP(A185,'BASE TRABAJO'!$A$1:$U$872,13,FALSE)</f>
        <v>XIII</v>
      </c>
      <c r="N185" s="160" t="str">
        <f>VLOOKUP(A185,'BASE TRABAJO'!$A$1:$U$872,14,FALSE)</f>
        <v>Providencia</v>
      </c>
      <c r="O185" s="160" t="str">
        <f>VLOOKUP(A185,'BASE TRABAJO'!$A$1:$U$872,15,FALSE)</f>
        <v xml:space="preserve">02-7903800
</v>
      </c>
      <c r="P185" s="160">
        <f>VLOOKUP(A185,'BASE TRABAJO'!$A$1:$U$872,16,FALSE)</f>
        <v>0</v>
      </c>
      <c r="Q185" s="160">
        <f>VLOOKUP(A185,'BASE TRABAJO'!$A$1:$U$872,17,FALSE)</f>
        <v>0</v>
      </c>
      <c r="R185" s="160">
        <f>VLOOKUP(A185,'BASE TRABAJO'!$A$1:$U$872,18,FALSE)</f>
        <v>93401</v>
      </c>
      <c r="S185" s="160" t="str">
        <f>VLOOKUP(A185,'BASE TRABAJO'!$A$1:$U$872,19,FALSE)</f>
        <v>Se acompaña certificado financiero correspondiente al año 2019, aprobado por el Subdepartamento de Supervisión Financiera Nacional.</v>
      </c>
      <c r="T185" s="161">
        <f>VLOOKUP(A185,'BASE TRABAJO'!$A$1:$U$872,20,FALSE)</f>
        <v>37970</v>
      </c>
      <c r="U185" s="160">
        <v>4250</v>
      </c>
      <c r="V185" s="162">
        <v>7784100</v>
      </c>
      <c r="W185" s="162">
        <v>77841000</v>
      </c>
      <c r="X185" s="161">
        <v>44135</v>
      </c>
      <c r="Y185" s="160" t="s">
        <v>3112</v>
      </c>
      <c r="Z185" s="160" t="s">
        <v>3113</v>
      </c>
      <c r="AA185" s="160" t="s">
        <v>3213</v>
      </c>
      <c r="AB185" s="160"/>
    </row>
    <row r="186" spans="1:28" x14ac:dyDescent="0.2">
      <c r="A186" s="163">
        <v>4250</v>
      </c>
      <c r="B186" s="160" t="str">
        <f>VLOOKUP(A186,'BASE TRABAJO'!$A$1:$U$872,2,TRUE)</f>
        <v xml:space="preserve">Fundación Mi Casa </v>
      </c>
      <c r="C186" s="160" t="str">
        <f>VLOOKUP(A186,'BASE TRABAJO'!$A$1:$U$872,3,FALSE)</f>
        <v>70015680K</v>
      </c>
      <c r="D186" s="160" t="str">
        <f>VLOOKUP(A186,'BASE TRABAJO'!$A$1:$U$872,4,FALSE)</f>
        <v>Fundación de derecho privado</v>
      </c>
      <c r="E186" s="160" t="str">
        <f>VLOOKUP(A186,'BASE TRABAJO'!$A$1:$U$872,5,FALSE)</f>
        <v>Otorgado por Decreto Supremo Nº 1360, de fecha 22 de febrero de 1952, del Ministerio de Justicia.</v>
      </c>
      <c r="F186" s="160" t="str">
        <f>VLOOKUP(A186,'BASE TRABAJO'!$A$1:$U$872,6,FALSE)</f>
        <v>Certificado de Vigencia extendido por el SRCeI, folio Nº 500238320388, de fecha 10 de julio de 2019.</v>
      </c>
      <c r="G186" s="160" t="str">
        <f>VLOOKUP(A186,'BASE TRABAJO'!$A$1:$U$872,7,FALSE)</f>
        <v>Readaptar  y moralizar a niños y jóvenes vagos o desamparados.</v>
      </c>
      <c r="H186" s="160" t="str">
        <f>VLOOKUP(A186,'BASE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6" s="160" t="str">
        <f>VLOOKUP(A186,'BASE TRABAJO'!$A$1:$U$872,9,FALSE)</f>
        <v>5 años.</v>
      </c>
      <c r="J186" s="160" t="str">
        <f>VLOOKUP(A186,'BASE TRABAJO'!$A$1:$U$872,10,FALSE)</f>
        <v>24 de octubre de 2019, según se informa en el certificado de directorio de persona jurídica sin fines de lucro, extendido por el Servicio de Registro Civil e Identificación, folio Nº 500320869520, de fecha 20 de mayo de 2020.</v>
      </c>
      <c r="K186" s="160" t="str">
        <f>VLOOKUP(A186,'BASE TRABAJO'!$A$1:$U$872,11,FALSE)</f>
        <v xml:space="preserve">Gerente General: Delia María Del Gatto Reyes       
Presidente: María Josefina Bilbao Mendezona        
Representante Legal:  Luis Mario Riquelme Navarro            
Mandataria: Paulina Andrea Herrera Godoy            
</v>
      </c>
      <c r="L186" s="160" t="str">
        <f>VLOOKUP(A186,'BASE TRABAJO'!$A$1:$U$872,12,FALSE)</f>
        <v xml:space="preserve">Luis Barros Valdes Nº 775, comuna de Providencia, Santiago.
</v>
      </c>
      <c r="M186" s="160" t="str">
        <f>VLOOKUP(A186,'BASE TRABAJO'!$A$1:$U$872,13,FALSE)</f>
        <v>XIII</v>
      </c>
      <c r="N186" s="160" t="str">
        <f>VLOOKUP(A186,'BASE TRABAJO'!$A$1:$U$872,14,FALSE)</f>
        <v>Providencia</v>
      </c>
      <c r="O186" s="160" t="str">
        <f>VLOOKUP(A186,'BASE TRABAJO'!$A$1:$U$872,15,FALSE)</f>
        <v xml:space="preserve">02-7903800
</v>
      </c>
      <c r="P186" s="160">
        <f>VLOOKUP(A186,'BASE TRABAJO'!$A$1:$U$872,16,FALSE)</f>
        <v>0</v>
      </c>
      <c r="Q186" s="160">
        <f>VLOOKUP(A186,'BASE TRABAJO'!$A$1:$U$872,17,FALSE)</f>
        <v>0</v>
      </c>
      <c r="R186" s="160">
        <f>VLOOKUP(A186,'BASE TRABAJO'!$A$1:$U$872,18,FALSE)</f>
        <v>93401</v>
      </c>
      <c r="S186" s="160" t="str">
        <f>VLOOKUP(A186,'BASE TRABAJO'!$A$1:$U$872,19,FALSE)</f>
        <v>Se acompaña certificado financiero correspondiente al año 2019, aprobado por el Subdepartamento de Supervisión Financiera Nacional.</v>
      </c>
      <c r="T186" s="161">
        <f>VLOOKUP(A186,'BASE TRABAJO'!$A$1:$U$872,20,FALSE)</f>
        <v>37970</v>
      </c>
      <c r="U186" s="160">
        <v>4250</v>
      </c>
      <c r="V186" s="162">
        <v>14167062</v>
      </c>
      <c r="W186" s="162">
        <v>140892210</v>
      </c>
      <c r="X186" s="161">
        <v>44135</v>
      </c>
      <c r="Y186" s="160" t="s">
        <v>3112</v>
      </c>
      <c r="Z186" s="160" t="s">
        <v>3113</v>
      </c>
      <c r="AA186" s="160" t="s">
        <v>3168</v>
      </c>
      <c r="AB186" s="160"/>
    </row>
    <row r="187" spans="1:28" x14ac:dyDescent="0.2">
      <c r="A187" s="163">
        <v>4250</v>
      </c>
      <c r="B187" s="160" t="str">
        <f>VLOOKUP(A187,'BASE TRABAJO'!$A$1:$U$872,2,TRUE)</f>
        <v xml:space="preserve">Fundación Mi Casa </v>
      </c>
      <c r="C187" s="160" t="str">
        <f>VLOOKUP(A187,'BASE TRABAJO'!$A$1:$U$872,3,FALSE)</f>
        <v>70015680K</v>
      </c>
      <c r="D187" s="160" t="str">
        <f>VLOOKUP(A187,'BASE TRABAJO'!$A$1:$U$872,4,FALSE)</f>
        <v>Fundación de derecho privado</v>
      </c>
      <c r="E187" s="160" t="str">
        <f>VLOOKUP(A187,'BASE TRABAJO'!$A$1:$U$872,5,FALSE)</f>
        <v>Otorgado por Decreto Supremo Nº 1360, de fecha 22 de febrero de 1952, del Ministerio de Justicia.</v>
      </c>
      <c r="F187" s="160" t="str">
        <f>VLOOKUP(A187,'BASE TRABAJO'!$A$1:$U$872,6,FALSE)</f>
        <v>Certificado de Vigencia extendido por el SRCeI, folio Nº 500238320388, de fecha 10 de julio de 2019.</v>
      </c>
      <c r="G187" s="160" t="str">
        <f>VLOOKUP(A187,'BASE TRABAJO'!$A$1:$U$872,7,FALSE)</f>
        <v>Readaptar  y moralizar a niños y jóvenes vagos o desamparados.</v>
      </c>
      <c r="H187" s="160" t="str">
        <f>VLOOKUP(A187,'BASE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7" s="160" t="str">
        <f>VLOOKUP(A187,'BASE TRABAJO'!$A$1:$U$872,9,FALSE)</f>
        <v>5 años.</v>
      </c>
      <c r="J187" s="160" t="str">
        <f>VLOOKUP(A187,'BASE TRABAJO'!$A$1:$U$872,10,FALSE)</f>
        <v>24 de octubre de 2019, según se informa en el certificado de directorio de persona jurídica sin fines de lucro, extendido por el Servicio de Registro Civil e Identificación, folio Nº 500320869520, de fecha 20 de mayo de 2020.</v>
      </c>
      <c r="K187" s="160" t="str">
        <f>VLOOKUP(A187,'BASE TRABAJO'!$A$1:$U$872,11,FALSE)</f>
        <v xml:space="preserve">Gerente General: Delia María Del Gatto Reyes       
Presidente: María Josefina Bilbao Mendezona        
Representante Legal:  Luis Mario Riquelme Navarro            
Mandataria: Paulina Andrea Herrera Godoy            
</v>
      </c>
      <c r="L187" s="160" t="str">
        <f>VLOOKUP(A187,'BASE TRABAJO'!$A$1:$U$872,12,FALSE)</f>
        <v xml:space="preserve">Luis Barros Valdes Nº 775, comuna de Providencia, Santiago.
</v>
      </c>
      <c r="M187" s="160" t="str">
        <f>VLOOKUP(A187,'BASE TRABAJO'!$A$1:$U$872,13,FALSE)</f>
        <v>XIII</v>
      </c>
      <c r="N187" s="160" t="str">
        <f>VLOOKUP(A187,'BASE TRABAJO'!$A$1:$U$872,14,FALSE)</f>
        <v>Providencia</v>
      </c>
      <c r="O187" s="160" t="str">
        <f>VLOOKUP(A187,'BASE TRABAJO'!$A$1:$U$872,15,FALSE)</f>
        <v xml:space="preserve">02-7903800
</v>
      </c>
      <c r="P187" s="160">
        <f>VLOOKUP(A187,'BASE TRABAJO'!$A$1:$U$872,16,FALSE)</f>
        <v>0</v>
      </c>
      <c r="Q187" s="160">
        <f>VLOOKUP(A187,'BASE TRABAJO'!$A$1:$U$872,17,FALSE)</f>
        <v>0</v>
      </c>
      <c r="R187" s="160">
        <f>VLOOKUP(A187,'BASE TRABAJO'!$A$1:$U$872,18,FALSE)</f>
        <v>93401</v>
      </c>
      <c r="S187" s="160" t="str">
        <f>VLOOKUP(A187,'BASE TRABAJO'!$A$1:$U$872,19,FALSE)</f>
        <v>Se acompaña certificado financiero correspondiente al año 2019, aprobado por el Subdepartamento de Supervisión Financiera Nacional.</v>
      </c>
      <c r="T187" s="161">
        <f>VLOOKUP(A187,'BASE TRABAJO'!$A$1:$U$872,20,FALSE)</f>
        <v>37970</v>
      </c>
      <c r="U187" s="160">
        <v>4250</v>
      </c>
      <c r="V187" s="162">
        <v>0</v>
      </c>
      <c r="W187" s="162">
        <v>8500238</v>
      </c>
      <c r="X187" s="161">
        <v>44135</v>
      </c>
      <c r="Y187" s="160" t="s">
        <v>3112</v>
      </c>
      <c r="Z187" s="160" t="s">
        <v>3113</v>
      </c>
      <c r="AA187" s="160" t="s">
        <v>3214</v>
      </c>
      <c r="AB187" s="160"/>
    </row>
    <row r="188" spans="1:28" x14ac:dyDescent="0.2">
      <c r="A188" s="163">
        <v>4250</v>
      </c>
      <c r="B188" s="160" t="str">
        <f>VLOOKUP(A188,'BASE TRABAJO'!$A$1:$U$872,2,TRUE)</f>
        <v xml:space="preserve">Fundación Mi Casa </v>
      </c>
      <c r="C188" s="160" t="str">
        <f>VLOOKUP(A188,'BASE TRABAJO'!$A$1:$U$872,3,FALSE)</f>
        <v>70015680K</v>
      </c>
      <c r="D188" s="160" t="str">
        <f>VLOOKUP(A188,'BASE TRABAJO'!$A$1:$U$872,4,FALSE)</f>
        <v>Fundación de derecho privado</v>
      </c>
      <c r="E188" s="160" t="str">
        <f>VLOOKUP(A188,'BASE TRABAJO'!$A$1:$U$872,5,FALSE)</f>
        <v>Otorgado por Decreto Supremo Nº 1360, de fecha 22 de febrero de 1952, del Ministerio de Justicia.</v>
      </c>
      <c r="F188" s="160" t="str">
        <f>VLOOKUP(A188,'BASE TRABAJO'!$A$1:$U$872,6,FALSE)</f>
        <v>Certificado de Vigencia extendido por el SRCeI, folio Nº 500238320388, de fecha 10 de julio de 2019.</v>
      </c>
      <c r="G188" s="160" t="str">
        <f>VLOOKUP(A188,'BASE TRABAJO'!$A$1:$U$872,7,FALSE)</f>
        <v>Readaptar  y moralizar a niños y jóvenes vagos o desamparados.</v>
      </c>
      <c r="H188" s="160" t="str">
        <f>VLOOKUP(A188,'BASE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8" s="160" t="str">
        <f>VLOOKUP(A188,'BASE TRABAJO'!$A$1:$U$872,9,FALSE)</f>
        <v>5 años.</v>
      </c>
      <c r="J188" s="160" t="str">
        <f>VLOOKUP(A188,'BASE TRABAJO'!$A$1:$U$872,10,FALSE)</f>
        <v>24 de octubre de 2019, según se informa en el certificado de directorio de persona jurídica sin fines de lucro, extendido por el Servicio de Registro Civil e Identificación, folio Nº 500320869520, de fecha 20 de mayo de 2020.</v>
      </c>
      <c r="K188" s="160" t="str">
        <f>VLOOKUP(A188,'BASE TRABAJO'!$A$1:$U$872,11,FALSE)</f>
        <v xml:space="preserve">Gerente General: Delia María Del Gatto Reyes       
Presidente: María Josefina Bilbao Mendezona        
Representante Legal:  Luis Mario Riquelme Navarro            
Mandataria: Paulina Andrea Herrera Godoy            
</v>
      </c>
      <c r="L188" s="160" t="str">
        <f>VLOOKUP(A188,'BASE TRABAJO'!$A$1:$U$872,12,FALSE)</f>
        <v xml:space="preserve">Luis Barros Valdes Nº 775, comuna de Providencia, Santiago.
</v>
      </c>
      <c r="M188" s="160" t="str">
        <f>VLOOKUP(A188,'BASE TRABAJO'!$A$1:$U$872,13,FALSE)</f>
        <v>XIII</v>
      </c>
      <c r="N188" s="160" t="str">
        <f>VLOOKUP(A188,'BASE TRABAJO'!$A$1:$U$872,14,FALSE)</f>
        <v>Providencia</v>
      </c>
      <c r="O188" s="160" t="str">
        <f>VLOOKUP(A188,'BASE TRABAJO'!$A$1:$U$872,15,FALSE)</f>
        <v xml:space="preserve">02-7903800
</v>
      </c>
      <c r="P188" s="160">
        <f>VLOOKUP(A188,'BASE TRABAJO'!$A$1:$U$872,16,FALSE)</f>
        <v>0</v>
      </c>
      <c r="Q188" s="160">
        <f>VLOOKUP(A188,'BASE TRABAJO'!$A$1:$U$872,17,FALSE)</f>
        <v>0</v>
      </c>
      <c r="R188" s="160">
        <f>VLOOKUP(A188,'BASE TRABAJO'!$A$1:$U$872,18,FALSE)</f>
        <v>93401</v>
      </c>
      <c r="S188" s="160" t="str">
        <f>VLOOKUP(A188,'BASE TRABAJO'!$A$1:$U$872,19,FALSE)</f>
        <v>Se acompaña certificado financiero correspondiente al año 2019, aprobado por el Subdepartamento de Supervisión Financiera Nacional.</v>
      </c>
      <c r="T188" s="161">
        <f>VLOOKUP(A188,'BASE TRABAJO'!$A$1:$U$872,20,FALSE)</f>
        <v>37970</v>
      </c>
      <c r="U188" s="160">
        <v>4250</v>
      </c>
      <c r="V188" s="162">
        <v>66077251</v>
      </c>
      <c r="W188" s="162">
        <v>583815211</v>
      </c>
      <c r="X188" s="161">
        <v>44135</v>
      </c>
      <c r="Y188" s="160" t="s">
        <v>3112</v>
      </c>
      <c r="Z188" s="160" t="s">
        <v>3113</v>
      </c>
      <c r="AA188" s="160" t="s">
        <v>82</v>
      </c>
      <c r="AB188" s="160"/>
    </row>
    <row r="189" spans="1:28" x14ac:dyDescent="0.2">
      <c r="A189" s="163">
        <v>4250</v>
      </c>
      <c r="B189" s="160" t="str">
        <f>VLOOKUP(A189,'BASE TRABAJO'!$A$1:$U$872,2,TRUE)</f>
        <v xml:space="preserve">Fundación Mi Casa </v>
      </c>
      <c r="C189" s="160" t="str">
        <f>VLOOKUP(A189,'BASE TRABAJO'!$A$1:$U$872,3,FALSE)</f>
        <v>70015680K</v>
      </c>
      <c r="D189" s="160" t="str">
        <f>VLOOKUP(A189,'BASE TRABAJO'!$A$1:$U$872,4,FALSE)</f>
        <v>Fundación de derecho privado</v>
      </c>
      <c r="E189" s="160" t="str">
        <f>VLOOKUP(A189,'BASE TRABAJO'!$A$1:$U$872,5,FALSE)</f>
        <v>Otorgado por Decreto Supremo Nº 1360, de fecha 22 de febrero de 1952, del Ministerio de Justicia.</v>
      </c>
      <c r="F189" s="160" t="str">
        <f>VLOOKUP(A189,'BASE TRABAJO'!$A$1:$U$872,6,FALSE)</f>
        <v>Certificado de Vigencia extendido por el SRCeI, folio Nº 500238320388, de fecha 10 de julio de 2019.</v>
      </c>
      <c r="G189" s="160" t="str">
        <f>VLOOKUP(A189,'BASE TRABAJO'!$A$1:$U$872,7,FALSE)</f>
        <v>Readaptar  y moralizar a niños y jóvenes vagos o desamparados.</v>
      </c>
      <c r="H189" s="160" t="str">
        <f>VLOOKUP(A189,'BASE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9" s="160" t="str">
        <f>VLOOKUP(A189,'BASE TRABAJO'!$A$1:$U$872,9,FALSE)</f>
        <v>5 años.</v>
      </c>
      <c r="J189" s="160" t="str">
        <f>VLOOKUP(A189,'BASE TRABAJO'!$A$1:$U$872,10,FALSE)</f>
        <v>24 de octubre de 2019, según se informa en el certificado de directorio de persona jurídica sin fines de lucro, extendido por el Servicio de Registro Civil e Identificación, folio Nº 500320869520, de fecha 20 de mayo de 2020.</v>
      </c>
      <c r="K189" s="160" t="str">
        <f>VLOOKUP(A189,'BASE TRABAJO'!$A$1:$U$872,11,FALSE)</f>
        <v xml:space="preserve">Gerente General: Delia María Del Gatto Reyes       
Presidente: María Josefina Bilbao Mendezona        
Representante Legal:  Luis Mario Riquelme Navarro            
Mandataria: Paulina Andrea Herrera Godoy            
</v>
      </c>
      <c r="L189" s="160" t="str">
        <f>VLOOKUP(A189,'BASE TRABAJO'!$A$1:$U$872,12,FALSE)</f>
        <v xml:space="preserve">Luis Barros Valdes Nº 775, comuna de Providencia, Santiago.
</v>
      </c>
      <c r="M189" s="160" t="str">
        <f>VLOOKUP(A189,'BASE TRABAJO'!$A$1:$U$872,13,FALSE)</f>
        <v>XIII</v>
      </c>
      <c r="N189" s="160" t="str">
        <f>VLOOKUP(A189,'BASE TRABAJO'!$A$1:$U$872,14,FALSE)</f>
        <v>Providencia</v>
      </c>
      <c r="O189" s="160" t="str">
        <f>VLOOKUP(A189,'BASE TRABAJO'!$A$1:$U$872,15,FALSE)</f>
        <v xml:space="preserve">02-7903800
</v>
      </c>
      <c r="P189" s="160">
        <f>VLOOKUP(A189,'BASE TRABAJO'!$A$1:$U$872,16,FALSE)</f>
        <v>0</v>
      </c>
      <c r="Q189" s="160">
        <f>VLOOKUP(A189,'BASE TRABAJO'!$A$1:$U$872,17,FALSE)</f>
        <v>0</v>
      </c>
      <c r="R189" s="160">
        <f>VLOOKUP(A189,'BASE TRABAJO'!$A$1:$U$872,18,FALSE)</f>
        <v>93401</v>
      </c>
      <c r="S189" s="160" t="str">
        <f>VLOOKUP(A189,'BASE TRABAJO'!$A$1:$U$872,19,FALSE)</f>
        <v>Se acompaña certificado financiero correspondiente al año 2019, aprobado por el Subdepartamento de Supervisión Financiera Nacional.</v>
      </c>
      <c r="T189" s="161">
        <f>VLOOKUP(A189,'BASE TRABAJO'!$A$1:$U$872,20,FALSE)</f>
        <v>37970</v>
      </c>
      <c r="U189" s="160">
        <v>4250</v>
      </c>
      <c r="V189" s="162">
        <v>6870096</v>
      </c>
      <c r="W189" s="162">
        <v>68700960</v>
      </c>
      <c r="X189" s="161">
        <v>44135</v>
      </c>
      <c r="Y189" s="160" t="s">
        <v>3112</v>
      </c>
      <c r="Z189" s="160" t="s">
        <v>3113</v>
      </c>
      <c r="AA189" s="160" t="s">
        <v>3215</v>
      </c>
      <c r="AB189" s="160"/>
    </row>
    <row r="190" spans="1:28" x14ac:dyDescent="0.2">
      <c r="A190" s="163">
        <v>4250</v>
      </c>
      <c r="B190" s="160" t="str">
        <f>VLOOKUP(A190,'BASE TRABAJO'!$A$1:$U$872,2,TRUE)</f>
        <v xml:space="preserve">Fundación Mi Casa </v>
      </c>
      <c r="C190" s="160" t="str">
        <f>VLOOKUP(A190,'BASE TRABAJO'!$A$1:$U$872,3,FALSE)</f>
        <v>70015680K</v>
      </c>
      <c r="D190" s="160" t="str">
        <f>VLOOKUP(A190,'BASE TRABAJO'!$A$1:$U$872,4,FALSE)</f>
        <v>Fundación de derecho privado</v>
      </c>
      <c r="E190" s="160" t="str">
        <f>VLOOKUP(A190,'BASE TRABAJO'!$A$1:$U$872,5,FALSE)</f>
        <v>Otorgado por Decreto Supremo Nº 1360, de fecha 22 de febrero de 1952, del Ministerio de Justicia.</v>
      </c>
      <c r="F190" s="160" t="str">
        <f>VLOOKUP(A190,'BASE TRABAJO'!$A$1:$U$872,6,FALSE)</f>
        <v>Certificado de Vigencia extendido por el SRCeI, folio Nº 500238320388, de fecha 10 de julio de 2019.</v>
      </c>
      <c r="G190" s="160" t="str">
        <f>VLOOKUP(A190,'BASE TRABAJO'!$A$1:$U$872,7,FALSE)</f>
        <v>Readaptar  y moralizar a niños y jóvenes vagos o desamparados.</v>
      </c>
      <c r="H190" s="160" t="str">
        <f>VLOOKUP(A190,'BASE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0" s="160" t="str">
        <f>VLOOKUP(A190,'BASE TRABAJO'!$A$1:$U$872,9,FALSE)</f>
        <v>5 años.</v>
      </c>
      <c r="J190" s="160" t="str">
        <f>VLOOKUP(A190,'BASE TRABAJO'!$A$1:$U$872,10,FALSE)</f>
        <v>24 de octubre de 2019, según se informa en el certificado de directorio de persona jurídica sin fines de lucro, extendido por el Servicio de Registro Civil e Identificación, folio Nº 500320869520, de fecha 20 de mayo de 2020.</v>
      </c>
      <c r="K190" s="160" t="str">
        <f>VLOOKUP(A190,'BASE TRABAJO'!$A$1:$U$872,11,FALSE)</f>
        <v xml:space="preserve">Gerente General: Delia María Del Gatto Reyes       
Presidente: María Josefina Bilbao Mendezona        
Representante Legal:  Luis Mario Riquelme Navarro            
Mandataria: Paulina Andrea Herrera Godoy            
</v>
      </c>
      <c r="L190" s="160" t="str">
        <f>VLOOKUP(A190,'BASE TRABAJO'!$A$1:$U$872,12,FALSE)</f>
        <v xml:space="preserve">Luis Barros Valdes Nº 775, comuna de Providencia, Santiago.
</v>
      </c>
      <c r="M190" s="160" t="str">
        <f>VLOOKUP(A190,'BASE TRABAJO'!$A$1:$U$872,13,FALSE)</f>
        <v>XIII</v>
      </c>
      <c r="N190" s="160" t="str">
        <f>VLOOKUP(A190,'BASE TRABAJO'!$A$1:$U$872,14,FALSE)</f>
        <v>Providencia</v>
      </c>
      <c r="O190" s="160" t="str">
        <f>VLOOKUP(A190,'BASE TRABAJO'!$A$1:$U$872,15,FALSE)</f>
        <v xml:space="preserve">02-7903800
</v>
      </c>
      <c r="P190" s="160">
        <f>VLOOKUP(A190,'BASE TRABAJO'!$A$1:$U$872,16,FALSE)</f>
        <v>0</v>
      </c>
      <c r="Q190" s="160">
        <f>VLOOKUP(A190,'BASE TRABAJO'!$A$1:$U$872,17,FALSE)</f>
        <v>0</v>
      </c>
      <c r="R190" s="160">
        <f>VLOOKUP(A190,'BASE TRABAJO'!$A$1:$U$872,18,FALSE)</f>
        <v>93401</v>
      </c>
      <c r="S190" s="160" t="str">
        <f>VLOOKUP(A190,'BASE TRABAJO'!$A$1:$U$872,19,FALSE)</f>
        <v>Se acompaña certificado financiero correspondiente al año 2019, aprobado por el Subdepartamento de Supervisión Financiera Nacional.</v>
      </c>
      <c r="T190" s="161">
        <f>VLOOKUP(A190,'BASE TRABAJO'!$A$1:$U$872,20,FALSE)</f>
        <v>37970</v>
      </c>
      <c r="U190" s="160">
        <v>4250</v>
      </c>
      <c r="V190" s="162">
        <v>49936029</v>
      </c>
      <c r="W190" s="162">
        <v>525630121</v>
      </c>
      <c r="X190" s="161">
        <v>44135</v>
      </c>
      <c r="Y190" s="160" t="s">
        <v>3112</v>
      </c>
      <c r="Z190" s="160" t="s">
        <v>3113</v>
      </c>
      <c r="AA190" s="160" t="s">
        <v>3170</v>
      </c>
      <c r="AB190" s="160"/>
    </row>
    <row r="191" spans="1:28" x14ac:dyDescent="0.2">
      <c r="A191" s="163">
        <v>4250</v>
      </c>
      <c r="B191" s="160" t="str">
        <f>VLOOKUP(A191,'BASE TRABAJO'!$A$1:$U$872,2,TRUE)</f>
        <v xml:space="preserve">Fundación Mi Casa </v>
      </c>
      <c r="C191" s="160" t="str">
        <f>VLOOKUP(A191,'BASE TRABAJO'!$A$1:$U$872,3,FALSE)</f>
        <v>70015680K</v>
      </c>
      <c r="D191" s="160" t="str">
        <f>VLOOKUP(A191,'BASE TRABAJO'!$A$1:$U$872,4,FALSE)</f>
        <v>Fundación de derecho privado</v>
      </c>
      <c r="E191" s="160" t="str">
        <f>VLOOKUP(A191,'BASE TRABAJO'!$A$1:$U$872,5,FALSE)</f>
        <v>Otorgado por Decreto Supremo Nº 1360, de fecha 22 de febrero de 1952, del Ministerio de Justicia.</v>
      </c>
      <c r="F191" s="160" t="str">
        <f>VLOOKUP(A191,'BASE TRABAJO'!$A$1:$U$872,6,FALSE)</f>
        <v>Certificado de Vigencia extendido por el SRCeI, folio Nº 500238320388, de fecha 10 de julio de 2019.</v>
      </c>
      <c r="G191" s="160" t="str">
        <f>VLOOKUP(A191,'BASE TRABAJO'!$A$1:$U$872,7,FALSE)</f>
        <v>Readaptar  y moralizar a niños y jóvenes vagos o desamparados.</v>
      </c>
      <c r="H191" s="160" t="str">
        <f>VLOOKUP(A191,'BASE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1" s="160" t="str">
        <f>VLOOKUP(A191,'BASE TRABAJO'!$A$1:$U$872,9,FALSE)</f>
        <v>5 años.</v>
      </c>
      <c r="J191" s="160" t="str">
        <f>VLOOKUP(A191,'BASE TRABAJO'!$A$1:$U$872,10,FALSE)</f>
        <v>24 de octubre de 2019, según se informa en el certificado de directorio de persona jurídica sin fines de lucro, extendido por el Servicio de Registro Civil e Identificación, folio Nº 500320869520, de fecha 20 de mayo de 2020.</v>
      </c>
      <c r="K191" s="160" t="str">
        <f>VLOOKUP(A191,'BASE TRABAJO'!$A$1:$U$872,11,FALSE)</f>
        <v xml:space="preserve">Gerente General: Delia María Del Gatto Reyes       
Presidente: María Josefina Bilbao Mendezona        
Representante Legal:  Luis Mario Riquelme Navarro            
Mandataria: Paulina Andrea Herrera Godoy            
</v>
      </c>
      <c r="L191" s="160" t="str">
        <f>VLOOKUP(A191,'BASE TRABAJO'!$A$1:$U$872,12,FALSE)</f>
        <v xml:space="preserve">Luis Barros Valdes Nº 775, comuna de Providencia, Santiago.
</v>
      </c>
      <c r="M191" s="160" t="str">
        <f>VLOOKUP(A191,'BASE TRABAJO'!$A$1:$U$872,13,FALSE)</f>
        <v>XIII</v>
      </c>
      <c r="N191" s="160" t="str">
        <f>VLOOKUP(A191,'BASE TRABAJO'!$A$1:$U$872,14,FALSE)</f>
        <v>Providencia</v>
      </c>
      <c r="O191" s="160" t="str">
        <f>VLOOKUP(A191,'BASE TRABAJO'!$A$1:$U$872,15,FALSE)</f>
        <v xml:space="preserve">02-7903800
</v>
      </c>
      <c r="P191" s="160">
        <f>VLOOKUP(A191,'BASE TRABAJO'!$A$1:$U$872,16,FALSE)</f>
        <v>0</v>
      </c>
      <c r="Q191" s="160">
        <f>VLOOKUP(A191,'BASE TRABAJO'!$A$1:$U$872,17,FALSE)</f>
        <v>0</v>
      </c>
      <c r="R191" s="160">
        <f>VLOOKUP(A191,'BASE TRABAJO'!$A$1:$U$872,18,FALSE)</f>
        <v>93401</v>
      </c>
      <c r="S191" s="160" t="str">
        <f>VLOOKUP(A191,'BASE TRABAJO'!$A$1:$U$872,19,FALSE)</f>
        <v>Se acompaña certificado financiero correspondiente al año 2019, aprobado por el Subdepartamento de Supervisión Financiera Nacional.</v>
      </c>
      <c r="T191" s="161">
        <f>VLOOKUP(A191,'BASE TRABAJO'!$A$1:$U$872,20,FALSE)</f>
        <v>37970</v>
      </c>
      <c r="U191" s="160">
        <v>4250</v>
      </c>
      <c r="V191" s="162">
        <v>12749184</v>
      </c>
      <c r="W191" s="162">
        <v>119147990</v>
      </c>
      <c r="X191" s="161">
        <v>44135</v>
      </c>
      <c r="Y191" s="160" t="s">
        <v>3112</v>
      </c>
      <c r="Z191" s="160" t="s">
        <v>3113</v>
      </c>
      <c r="AA191" s="160" t="s">
        <v>3121</v>
      </c>
      <c r="AB191" s="160"/>
    </row>
    <row r="192" spans="1:28" x14ac:dyDescent="0.2">
      <c r="A192" s="163">
        <v>4250</v>
      </c>
      <c r="B192" s="160" t="str">
        <f>VLOOKUP(A192,'BASE TRABAJO'!$A$1:$U$872,2,TRUE)</f>
        <v xml:space="preserve">Fundación Mi Casa </v>
      </c>
      <c r="C192" s="160" t="str">
        <f>VLOOKUP(A192,'BASE TRABAJO'!$A$1:$U$872,3,FALSE)</f>
        <v>70015680K</v>
      </c>
      <c r="D192" s="160" t="str">
        <f>VLOOKUP(A192,'BASE TRABAJO'!$A$1:$U$872,4,FALSE)</f>
        <v>Fundación de derecho privado</v>
      </c>
      <c r="E192" s="160" t="str">
        <f>VLOOKUP(A192,'BASE TRABAJO'!$A$1:$U$872,5,FALSE)</f>
        <v>Otorgado por Decreto Supremo Nº 1360, de fecha 22 de febrero de 1952, del Ministerio de Justicia.</v>
      </c>
      <c r="F192" s="160" t="str">
        <f>VLOOKUP(A192,'BASE TRABAJO'!$A$1:$U$872,6,FALSE)</f>
        <v>Certificado de Vigencia extendido por el SRCeI, folio Nº 500238320388, de fecha 10 de julio de 2019.</v>
      </c>
      <c r="G192" s="160" t="str">
        <f>VLOOKUP(A192,'BASE TRABAJO'!$A$1:$U$872,7,FALSE)</f>
        <v>Readaptar  y moralizar a niños y jóvenes vagos o desamparados.</v>
      </c>
      <c r="H192" s="160" t="str">
        <f>VLOOKUP(A192,'BASE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2" s="160" t="str">
        <f>VLOOKUP(A192,'BASE TRABAJO'!$A$1:$U$872,9,FALSE)</f>
        <v>5 años.</v>
      </c>
      <c r="J192" s="160" t="str">
        <f>VLOOKUP(A192,'BASE TRABAJO'!$A$1:$U$872,10,FALSE)</f>
        <v>24 de octubre de 2019, según se informa en el certificado de directorio de persona jurídica sin fines de lucro, extendido por el Servicio de Registro Civil e Identificación, folio Nº 500320869520, de fecha 20 de mayo de 2020.</v>
      </c>
      <c r="K192" s="160" t="str">
        <f>VLOOKUP(A192,'BASE TRABAJO'!$A$1:$U$872,11,FALSE)</f>
        <v xml:space="preserve">Gerente General: Delia María Del Gatto Reyes       
Presidente: María Josefina Bilbao Mendezona        
Representante Legal:  Luis Mario Riquelme Navarro            
Mandataria: Paulina Andrea Herrera Godoy            
</v>
      </c>
      <c r="L192" s="160" t="str">
        <f>VLOOKUP(A192,'BASE TRABAJO'!$A$1:$U$872,12,FALSE)</f>
        <v xml:space="preserve">Luis Barros Valdes Nº 775, comuna de Providencia, Santiago.
</v>
      </c>
      <c r="M192" s="160" t="str">
        <f>VLOOKUP(A192,'BASE TRABAJO'!$A$1:$U$872,13,FALSE)</f>
        <v>XIII</v>
      </c>
      <c r="N192" s="160" t="str">
        <f>VLOOKUP(A192,'BASE TRABAJO'!$A$1:$U$872,14,FALSE)</f>
        <v>Providencia</v>
      </c>
      <c r="O192" s="160" t="str">
        <f>VLOOKUP(A192,'BASE TRABAJO'!$A$1:$U$872,15,FALSE)</f>
        <v xml:space="preserve">02-7903800
</v>
      </c>
      <c r="P192" s="160">
        <f>VLOOKUP(A192,'BASE TRABAJO'!$A$1:$U$872,16,FALSE)</f>
        <v>0</v>
      </c>
      <c r="Q192" s="160">
        <f>VLOOKUP(A192,'BASE TRABAJO'!$A$1:$U$872,17,FALSE)</f>
        <v>0</v>
      </c>
      <c r="R192" s="160">
        <f>VLOOKUP(A192,'BASE TRABAJO'!$A$1:$U$872,18,FALSE)</f>
        <v>93401</v>
      </c>
      <c r="S192" s="160" t="str">
        <f>VLOOKUP(A192,'BASE TRABAJO'!$A$1:$U$872,19,FALSE)</f>
        <v>Se acompaña certificado financiero correspondiente al año 2019, aprobado por el Subdepartamento de Supervisión Financiera Nacional.</v>
      </c>
      <c r="T192" s="161">
        <f>VLOOKUP(A192,'BASE TRABAJO'!$A$1:$U$872,20,FALSE)</f>
        <v>37970</v>
      </c>
      <c r="U192" s="160">
        <v>4250</v>
      </c>
      <c r="V192" s="162">
        <v>18596968</v>
      </c>
      <c r="W192" s="162">
        <v>166861418</v>
      </c>
      <c r="X192" s="161">
        <v>44135</v>
      </c>
      <c r="Y192" s="160" t="s">
        <v>3112</v>
      </c>
      <c r="Z192" s="160" t="s">
        <v>3113</v>
      </c>
      <c r="AA192" s="160" t="s">
        <v>3216</v>
      </c>
      <c r="AB192" s="160"/>
    </row>
    <row r="193" spans="1:28" x14ac:dyDescent="0.2">
      <c r="A193" s="163">
        <v>4250</v>
      </c>
      <c r="B193" s="160" t="str">
        <f>VLOOKUP(A193,'BASE TRABAJO'!$A$1:$U$872,2,TRUE)</f>
        <v xml:space="preserve">Fundación Mi Casa </v>
      </c>
      <c r="C193" s="160" t="str">
        <f>VLOOKUP(A193,'BASE TRABAJO'!$A$1:$U$872,3,FALSE)</f>
        <v>70015680K</v>
      </c>
      <c r="D193" s="160" t="str">
        <f>VLOOKUP(A193,'BASE TRABAJO'!$A$1:$U$872,4,FALSE)</f>
        <v>Fundación de derecho privado</v>
      </c>
      <c r="E193" s="160" t="str">
        <f>VLOOKUP(A193,'BASE TRABAJO'!$A$1:$U$872,5,FALSE)</f>
        <v>Otorgado por Decreto Supremo Nº 1360, de fecha 22 de febrero de 1952, del Ministerio de Justicia.</v>
      </c>
      <c r="F193" s="160" t="str">
        <f>VLOOKUP(A193,'BASE TRABAJO'!$A$1:$U$872,6,FALSE)</f>
        <v>Certificado de Vigencia extendido por el SRCeI, folio Nº 500238320388, de fecha 10 de julio de 2019.</v>
      </c>
      <c r="G193" s="160" t="str">
        <f>VLOOKUP(A193,'BASE TRABAJO'!$A$1:$U$872,7,FALSE)</f>
        <v>Readaptar  y moralizar a niños y jóvenes vagos o desamparados.</v>
      </c>
      <c r="H193" s="160" t="str">
        <f>VLOOKUP(A193,'BASE TRABAJO'!$A$1:$U$872,8,FALSE)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3" s="160" t="str">
        <f>VLOOKUP(A193,'BASE TRABAJO'!$A$1:$U$872,9,FALSE)</f>
        <v>5 años.</v>
      </c>
      <c r="J193" s="160" t="str">
        <f>VLOOKUP(A193,'BASE TRABAJO'!$A$1:$U$872,10,FALSE)</f>
        <v>24 de octubre de 2019, según se informa en el certificado de directorio de persona jurídica sin fines de lucro, extendido por el Servicio de Registro Civil e Identificación, folio Nº 500320869520, de fecha 20 de mayo de 2020.</v>
      </c>
      <c r="K193" s="160" t="str">
        <f>VLOOKUP(A193,'BASE TRABAJO'!$A$1:$U$872,11,FALSE)</f>
        <v xml:space="preserve">Gerente General: Delia María Del Gatto Reyes       
Presidente: María Josefina Bilbao Mendezona        
Representante Legal:  Luis Mario Riquelme Navarro            
Mandataria: Paulina Andrea Herrera Godoy            
</v>
      </c>
      <c r="L193" s="160" t="str">
        <f>VLOOKUP(A193,'BASE TRABAJO'!$A$1:$U$872,12,FALSE)</f>
        <v xml:space="preserve">Luis Barros Valdes Nº 775, comuna de Providencia, Santiago.
</v>
      </c>
      <c r="M193" s="160" t="str">
        <f>VLOOKUP(A193,'BASE TRABAJO'!$A$1:$U$872,13,FALSE)</f>
        <v>XIII</v>
      </c>
      <c r="N193" s="160" t="str">
        <f>VLOOKUP(A193,'BASE TRABAJO'!$A$1:$U$872,14,FALSE)</f>
        <v>Providencia</v>
      </c>
      <c r="O193" s="160" t="str">
        <f>VLOOKUP(A193,'BASE TRABAJO'!$A$1:$U$872,15,FALSE)</f>
        <v xml:space="preserve">02-7903800
</v>
      </c>
      <c r="P193" s="160">
        <f>VLOOKUP(A193,'BASE TRABAJO'!$A$1:$U$872,16,FALSE)</f>
        <v>0</v>
      </c>
      <c r="Q193" s="160">
        <f>VLOOKUP(A193,'BASE TRABAJO'!$A$1:$U$872,17,FALSE)</f>
        <v>0</v>
      </c>
      <c r="R193" s="160">
        <f>VLOOKUP(A193,'BASE TRABAJO'!$A$1:$U$872,18,FALSE)</f>
        <v>93401</v>
      </c>
      <c r="S193" s="160" t="str">
        <f>VLOOKUP(A193,'BASE TRABAJO'!$A$1:$U$872,19,FALSE)</f>
        <v>Se acompaña certificado financiero correspondiente al año 2019, aprobado por el Subdepartamento de Supervisión Financiera Nacional.</v>
      </c>
      <c r="T193" s="161">
        <f>VLOOKUP(A193,'BASE TRABAJO'!$A$1:$U$872,20,FALSE)</f>
        <v>37970</v>
      </c>
      <c r="U193" s="160">
        <v>4250</v>
      </c>
      <c r="V193" s="162">
        <v>9039600</v>
      </c>
      <c r="W193" s="162">
        <v>85800870</v>
      </c>
      <c r="X193" s="161">
        <v>44135</v>
      </c>
      <c r="Y193" s="160" t="s">
        <v>3112</v>
      </c>
      <c r="Z193" s="160" t="s">
        <v>3113</v>
      </c>
      <c r="AA193" s="160" t="s">
        <v>3122</v>
      </c>
      <c r="AB193" s="160"/>
    </row>
    <row r="194" spans="1:28" x14ac:dyDescent="0.2">
      <c r="A194" s="163">
        <v>4300</v>
      </c>
      <c r="B194" s="160" t="str">
        <f>VLOOKUP(A194,'BASE TRABAJO'!$A$1:$U$872,2,TRUE)</f>
        <v xml:space="preserve">Fundación Mi Hogar de Cauquenes
</v>
      </c>
      <c r="C194" s="160" t="str">
        <f>VLOOKUP(A194,'BASE TRABAJO'!$A$1:$U$872,3,FALSE)</f>
        <v>70717000K</v>
      </c>
      <c r="D194" s="160" t="str">
        <f>VLOOKUP(A194,'BASE TRABAJO'!$A$1:$U$872,4,FALSE)</f>
        <v>Fundación de Derecho Privado</v>
      </c>
      <c r="E194" s="160" t="str">
        <f>VLOOKUP(A194,'BASE TRABAJO'!$A$1:$U$872,5,FALSE)</f>
        <v>Otorgado por Decreto Supremo Nº 1083, de fecha 17 de junio de 1968, del Ministerio de Justicia.</v>
      </c>
      <c r="F194" s="160" t="str">
        <f>VLOOKUP(A194,'BASE TRABAJO'!$A$1:$U$872,6,FALSE)</f>
        <v xml:space="preserve">Se acompaña Certificado de Vigencia de Persona Jurídica Sin Fines de Lucro, emitido por el Servicio de Registro Civil e Identificación, emitido con fecha 21 de septiembre de 2020, Folio N° 500346476762.
</v>
      </c>
      <c r="G194" s="160" t="str">
        <f>VLOOKUP(A194,'BASE TRABAJO'!$A$1:$U$872,7,FALSE)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4" s="160" t="str">
        <f>VLOOKUP(A194,'BASE TRABAJO'!$A$1:$U$872,8,FALSE)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4" s="160" t="str">
        <f>VLOOKUP(A194,'BASE TRABAJO'!$A$1:$U$872,9,FALSE)</f>
        <v>2 años</v>
      </c>
      <c r="J194" s="160">
        <f>VLOOKUP(A194,'BASE TRABAJO'!$A$1:$U$872,10,FALSE)</f>
        <v>43622</v>
      </c>
      <c r="K194" s="160" t="str">
        <f>VLOOKUP(A194,'BASE TRABAJO'!$A$1:$U$872,11,FALSE)</f>
        <v xml:space="preserve">Presidente:   Felipe Zúñiga Peña          </v>
      </c>
      <c r="L194" s="160" t="str">
        <f>VLOOKUP(A194,'BASE TRABAJO'!$A$1:$U$872,12,FALSE)</f>
        <v xml:space="preserve">Avenida Doctor Meza Nº 1699, Cauquenes, Séptima Región, </v>
      </c>
      <c r="M194" s="160" t="str">
        <f>VLOOKUP(A194,'BASE TRABAJO'!$A$1:$U$872,13,FALSE)</f>
        <v>VII</v>
      </c>
      <c r="N194" s="160" t="str">
        <f>VLOOKUP(A194,'BASE TRABAJO'!$A$1:$U$872,14,FALSE)</f>
        <v>Cauquenes</v>
      </c>
      <c r="O194" s="160" t="str">
        <f>VLOOKUP(A194,'BASE TRABAJO'!$A$1:$U$872,15,FALSE)</f>
        <v xml:space="preserve">(73) 512356.
+569 79695268.
</v>
      </c>
      <c r="P194" s="160" t="str">
        <f>VLOOKUP(A194,'BASE TRABAJO'!$A$1:$U$872,16,FALSE)</f>
        <v>E-mail: fmihogarcauquenes@gmail.com</v>
      </c>
      <c r="Q194" s="160">
        <f>VLOOKUP(A194,'BASE TRABAJO'!$A$1:$U$872,17,FALSE)</f>
        <v>0</v>
      </c>
      <c r="R194" s="160">
        <f>VLOOKUP(A194,'BASE TRABAJO'!$A$1:$U$872,18,FALSE)</f>
        <v>93401</v>
      </c>
      <c r="S194" s="160" t="str">
        <f>VLOOKUP(A194,'BASE TRABAJO'!$A$1:$U$872,19,FALSE)</f>
        <v>Se adjunta certificado de antecedente financiero correspondiente al año 2019, aprobados por el Subdepartamento de Supervisión Financiera Nacional.</v>
      </c>
      <c r="T194" s="161">
        <f>VLOOKUP(A194,'BASE TRABAJO'!$A$1:$U$872,20,FALSE)</f>
        <v>37970</v>
      </c>
      <c r="U194" s="160">
        <v>4300</v>
      </c>
      <c r="V194" s="162">
        <v>19165045</v>
      </c>
      <c r="W194" s="162">
        <v>191159432</v>
      </c>
      <c r="X194" s="161">
        <v>44135</v>
      </c>
      <c r="Y194" s="160" t="s">
        <v>3112</v>
      </c>
      <c r="Z194" s="160" t="s">
        <v>3113</v>
      </c>
      <c r="AA194" s="160" t="s">
        <v>3141</v>
      </c>
      <c r="AB194" s="160"/>
    </row>
    <row r="195" spans="1:28" x14ac:dyDescent="0.2">
      <c r="A195" s="163">
        <v>4300</v>
      </c>
      <c r="B195" s="160" t="str">
        <f>VLOOKUP(A195,'BASE TRABAJO'!$A$1:$U$872,2,TRUE)</f>
        <v xml:space="preserve">Fundación Mi Hogar de Cauquenes
</v>
      </c>
      <c r="C195" s="160" t="str">
        <f>VLOOKUP(A195,'BASE TRABAJO'!$A$1:$U$872,3,FALSE)</f>
        <v>70717000K</v>
      </c>
      <c r="D195" s="160" t="str">
        <f>VLOOKUP(A195,'BASE TRABAJO'!$A$1:$U$872,4,FALSE)</f>
        <v>Fundación de Derecho Privado</v>
      </c>
      <c r="E195" s="160" t="str">
        <f>VLOOKUP(A195,'BASE TRABAJO'!$A$1:$U$872,5,FALSE)</f>
        <v>Otorgado por Decreto Supremo Nº 1083, de fecha 17 de junio de 1968, del Ministerio de Justicia.</v>
      </c>
      <c r="F195" s="160" t="str">
        <f>VLOOKUP(A195,'BASE TRABAJO'!$A$1:$U$872,6,FALSE)</f>
        <v xml:space="preserve">Se acompaña Certificado de Vigencia de Persona Jurídica Sin Fines de Lucro, emitido por el Servicio de Registro Civil e Identificación, emitido con fecha 21 de septiembre de 2020, Folio N° 500346476762.
</v>
      </c>
      <c r="G195" s="160" t="str">
        <f>VLOOKUP(A195,'BASE TRABAJO'!$A$1:$U$872,7,FALSE)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5" s="160" t="str">
        <f>VLOOKUP(A195,'BASE TRABAJO'!$A$1:$U$872,8,FALSE)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5" s="160" t="str">
        <f>VLOOKUP(A195,'BASE TRABAJO'!$A$1:$U$872,9,FALSE)</f>
        <v>2 años</v>
      </c>
      <c r="J195" s="160">
        <f>VLOOKUP(A195,'BASE TRABAJO'!$A$1:$U$872,10,FALSE)</f>
        <v>43622</v>
      </c>
      <c r="K195" s="160" t="str">
        <f>VLOOKUP(A195,'BASE TRABAJO'!$A$1:$U$872,11,FALSE)</f>
        <v xml:space="preserve">Presidente:   Felipe Zúñiga Peña          </v>
      </c>
      <c r="L195" s="160" t="str">
        <f>VLOOKUP(A195,'BASE TRABAJO'!$A$1:$U$872,12,FALSE)</f>
        <v xml:space="preserve">Avenida Doctor Meza Nº 1699, Cauquenes, Séptima Región, </v>
      </c>
      <c r="M195" s="160" t="str">
        <f>VLOOKUP(A195,'BASE TRABAJO'!$A$1:$U$872,13,FALSE)</f>
        <v>VII</v>
      </c>
      <c r="N195" s="160" t="str">
        <f>VLOOKUP(A195,'BASE TRABAJO'!$A$1:$U$872,14,FALSE)</f>
        <v>Cauquenes</v>
      </c>
      <c r="O195" s="160" t="str">
        <f>VLOOKUP(A195,'BASE TRABAJO'!$A$1:$U$872,15,FALSE)</f>
        <v xml:space="preserve">(73) 512356.
+569 79695268.
</v>
      </c>
      <c r="P195" s="160" t="str">
        <f>VLOOKUP(A195,'BASE TRABAJO'!$A$1:$U$872,16,FALSE)</f>
        <v>E-mail: fmihogarcauquenes@gmail.com</v>
      </c>
      <c r="Q195" s="160">
        <f>VLOOKUP(A195,'BASE TRABAJO'!$A$1:$U$872,17,FALSE)</f>
        <v>0</v>
      </c>
      <c r="R195" s="160">
        <f>VLOOKUP(A195,'BASE TRABAJO'!$A$1:$U$872,18,FALSE)</f>
        <v>93401</v>
      </c>
      <c r="S195" s="160" t="str">
        <f>VLOOKUP(A195,'BASE TRABAJO'!$A$1:$U$872,19,FALSE)</f>
        <v>Se adjunta certificado de antecedente financiero correspondiente al año 2019, aprobados por el Subdepartamento de Supervisión Financiera Nacional.</v>
      </c>
      <c r="T195" s="161">
        <f>VLOOKUP(A195,'BASE TRABAJO'!$A$1:$U$872,20,FALSE)</f>
        <v>37970</v>
      </c>
      <c r="U195" s="160">
        <v>4300</v>
      </c>
      <c r="V195" s="162">
        <v>17666292</v>
      </c>
      <c r="W195" s="162">
        <v>170687671</v>
      </c>
      <c r="X195" s="161">
        <v>44135</v>
      </c>
      <c r="Y195" s="160" t="s">
        <v>3112</v>
      </c>
      <c r="Z195" s="160" t="s">
        <v>3113</v>
      </c>
      <c r="AA195" s="160" t="s">
        <v>3217</v>
      </c>
      <c r="AB195" s="160"/>
    </row>
    <row r="196" spans="1:28" x14ac:dyDescent="0.2">
      <c r="A196" s="163">
        <v>4400</v>
      </c>
      <c r="B196" s="160" t="str">
        <f>VLOOKUP(A196,'BASE TRABAJO'!$A$1:$U$872,2,TRUE)</f>
        <v>Fundación Niño y Patria</v>
      </c>
      <c r="C196" s="160">
        <f>VLOOKUP(A196,'BASE TRABAJO'!$A$1:$U$872,3,FALSE)</f>
        <v>702358000</v>
      </c>
      <c r="D196" s="160" t="str">
        <f>VLOOKUP(A196,'BASE TRABAJO'!$A$1:$U$872,4,FALSE)</f>
        <v>Fundación de Derecho Privado</v>
      </c>
      <c r="E196" s="160" t="str">
        <f>VLOOKUP(A196,'BASE TRABAJO'!$A$1:$U$872,5,FALSE)</f>
        <v>Otorgada por Decreto Supremo Nº 2940, de 10 de octubre de 1963, del Ministerio de Justicia</v>
      </c>
      <c r="F196" s="160" t="str">
        <f>VLOOKUP(A196,'BASE TRABAJO'!$A$1:$U$872,6,FALSE)</f>
        <v xml:space="preserve">Certificado de directorio de persona jurídica, folio N° 500342804846, de fecha 27 de agosto de 2020, emitido por el Servicio de Registro Civil e Identificación. </v>
      </c>
      <c r="G196" s="160" t="str">
        <f>VLOOKUP(A196,'BASE TRABAJO'!$A$1:$U$872,7,FALSE)</f>
        <v>Colaborar con los organismos públicos y privados en la solución de los problemas relacionados con la protección de menores en situación irregular. Velar por la prevención de la delincuencia.</v>
      </c>
      <c r="H196" s="160" t="str">
        <f>VLOOKUP(A196,'BASE TRABAJO'!$A$1:$U$872,8,FALSE)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6" s="160" t="str">
        <f>VLOOKUP(A196,'BASE TRABAJO'!$A$1:$U$872,9,FALSE)</f>
        <v>4 años, según certificado de directorio de persona jurídica, folio N° 500342804846, de fecha 27 de agosto de 2020, emitido por el Servicio de Registro Civil e Identificación</v>
      </c>
      <c r="J196" s="160" t="str">
        <f>VLOOKUP(A196,'BASE TRABAJO'!$A$1:$U$872,10,FALSE)</f>
        <v>12-12-2016 al 12-12-2020, según certificado de directorio de persona jurídica, folio N° 500342804846, de fecha 27 de agosto de 2020, emitido por el Servicio de Registro Civil e Identificación</v>
      </c>
      <c r="K196" s="160" t="str">
        <f>VLOOKUP(A196,'BASE TRABAJO'!$A$1:$U$872,11,FALSE)</f>
        <v xml:space="preserve">Jorge Steffens Sanhueza,                                           Erica Marianela Ponce Figueroa, </v>
      </c>
      <c r="L196" s="160" t="str">
        <f>VLOOKUP(A196,'BASE TRABAJO'!$A$1:$U$872,12,FALSE)</f>
        <v xml:space="preserve">Valenzuela Castillo N° 1520, oficina 101, Providencia
</v>
      </c>
      <c r="M196" s="160" t="str">
        <f>VLOOKUP(A196,'BASE TRABAJO'!$A$1:$U$872,13,FALSE)</f>
        <v>XIII</v>
      </c>
      <c r="N196" s="160" t="str">
        <f>VLOOKUP(A196,'BASE TRABAJO'!$A$1:$U$872,14,FALSE)</f>
        <v xml:space="preserve"> Providencia</v>
      </c>
      <c r="O196" s="160" t="str">
        <f>VLOOKUP(A196,'BASE TRABAJO'!$A$1:$U$872,15,FALSE)</f>
        <v>Fono 2333085 o 2318167</v>
      </c>
      <c r="P196" s="160" t="str">
        <f>VLOOKUP(A196,'BASE TRABAJO'!$A$1:$U$872,16,FALSE)</f>
        <v>contacto@fundacionninoypatria.cl</v>
      </c>
      <c r="Q196" s="160">
        <f>VLOOKUP(A196,'BASE TRABAJO'!$A$1:$U$872,17,FALSE)</f>
        <v>0</v>
      </c>
      <c r="R196" s="160" t="str">
        <f>VLOOKUP(A196,'BASE TRABAJO'!$A$1:$U$872,18,FALSE)</f>
        <v xml:space="preserve">93401: Instituciones de Asistencia Social </v>
      </c>
      <c r="S196" s="160" t="str">
        <f>VLOOKUP(A196,'BASE TRABAJO'!$A$1:$U$872,19,FALSE)</f>
        <v>Se  acompaña certificado de antecedentes financieros correspondiente al año 2019, aprobado por el Subdepartamento de Supervisión Financiera Nacional.</v>
      </c>
      <c r="T196" s="161">
        <f>VLOOKUP(A196,'BASE TRABAJO'!$A$1:$U$872,20,FALSE)</f>
        <v>37970</v>
      </c>
      <c r="U196" s="160">
        <v>4400</v>
      </c>
      <c r="V196" s="162">
        <v>16916774</v>
      </c>
      <c r="W196" s="162">
        <v>247315673</v>
      </c>
      <c r="X196" s="161">
        <v>44135</v>
      </c>
      <c r="Y196" s="160" t="s">
        <v>3112</v>
      </c>
      <c r="Z196" s="160" t="s">
        <v>3113</v>
      </c>
      <c r="AA196" s="160" t="s">
        <v>80</v>
      </c>
      <c r="AB196" s="160"/>
    </row>
    <row r="197" spans="1:28" x14ac:dyDescent="0.2">
      <c r="A197" s="163">
        <v>4400</v>
      </c>
      <c r="B197" s="160" t="str">
        <f>VLOOKUP(A197,'BASE TRABAJO'!$A$1:$U$872,2,TRUE)</f>
        <v>Fundación Niño y Patria</v>
      </c>
      <c r="C197" s="160">
        <f>VLOOKUP(A197,'BASE TRABAJO'!$A$1:$U$872,3,FALSE)</f>
        <v>702358000</v>
      </c>
      <c r="D197" s="160" t="str">
        <f>VLOOKUP(A197,'BASE TRABAJO'!$A$1:$U$872,4,FALSE)</f>
        <v>Fundación de Derecho Privado</v>
      </c>
      <c r="E197" s="160" t="str">
        <f>VLOOKUP(A197,'BASE TRABAJO'!$A$1:$U$872,5,FALSE)</f>
        <v>Otorgada por Decreto Supremo Nº 2940, de 10 de octubre de 1963, del Ministerio de Justicia</v>
      </c>
      <c r="F197" s="160" t="str">
        <f>VLOOKUP(A197,'BASE TRABAJO'!$A$1:$U$872,6,FALSE)</f>
        <v xml:space="preserve">Certificado de directorio de persona jurídica, folio N° 500342804846, de fecha 27 de agosto de 2020, emitido por el Servicio de Registro Civil e Identificación. </v>
      </c>
      <c r="G197" s="160" t="str">
        <f>VLOOKUP(A197,'BASE TRABAJO'!$A$1:$U$872,7,FALSE)</f>
        <v>Colaborar con los organismos públicos y privados en la solución de los problemas relacionados con la protección de menores en situación irregular. Velar por la prevención de la delincuencia.</v>
      </c>
      <c r="H197" s="160" t="str">
        <f>VLOOKUP(A197,'BASE TRABAJO'!$A$1:$U$872,8,FALSE)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7" s="160" t="str">
        <f>VLOOKUP(A197,'BASE TRABAJO'!$A$1:$U$872,9,FALSE)</f>
        <v>4 años, según certificado de directorio de persona jurídica, folio N° 500342804846, de fecha 27 de agosto de 2020, emitido por el Servicio de Registro Civil e Identificación</v>
      </c>
      <c r="J197" s="160" t="str">
        <f>VLOOKUP(A197,'BASE TRABAJO'!$A$1:$U$872,10,FALSE)</f>
        <v>12-12-2016 al 12-12-2020, según certificado de directorio de persona jurídica, folio N° 500342804846, de fecha 27 de agosto de 2020, emitido por el Servicio de Registro Civil e Identificación</v>
      </c>
      <c r="K197" s="160" t="str">
        <f>VLOOKUP(A197,'BASE TRABAJO'!$A$1:$U$872,11,FALSE)</f>
        <v xml:space="preserve">Jorge Steffens Sanhueza,                                           Erica Marianela Ponce Figueroa, </v>
      </c>
      <c r="L197" s="160" t="str">
        <f>VLOOKUP(A197,'BASE TRABAJO'!$A$1:$U$872,12,FALSE)</f>
        <v xml:space="preserve">Valenzuela Castillo N° 1520, oficina 101, Providencia
</v>
      </c>
      <c r="M197" s="160" t="str">
        <f>VLOOKUP(A197,'BASE TRABAJO'!$A$1:$U$872,13,FALSE)</f>
        <v>XIII</v>
      </c>
      <c r="N197" s="160" t="str">
        <f>VLOOKUP(A197,'BASE TRABAJO'!$A$1:$U$872,14,FALSE)</f>
        <v xml:space="preserve"> Providencia</v>
      </c>
      <c r="O197" s="160" t="str">
        <f>VLOOKUP(A197,'BASE TRABAJO'!$A$1:$U$872,15,FALSE)</f>
        <v>Fono 2333085 o 2318167</v>
      </c>
      <c r="P197" s="160" t="str">
        <f>VLOOKUP(A197,'BASE TRABAJO'!$A$1:$U$872,16,FALSE)</f>
        <v>contacto@fundacionninoypatria.cl</v>
      </c>
      <c r="Q197" s="160">
        <f>VLOOKUP(A197,'BASE TRABAJO'!$A$1:$U$872,17,FALSE)</f>
        <v>0</v>
      </c>
      <c r="R197" s="160" t="str">
        <f>VLOOKUP(A197,'BASE TRABAJO'!$A$1:$U$872,18,FALSE)</f>
        <v xml:space="preserve">93401: Instituciones de Asistencia Social </v>
      </c>
      <c r="S197" s="160" t="str">
        <f>VLOOKUP(A197,'BASE TRABAJO'!$A$1:$U$872,19,FALSE)</f>
        <v>Se  acompaña certificado de antecedentes financieros correspondiente al año 2019, aprobado por el Subdepartamento de Supervisión Financiera Nacional.</v>
      </c>
      <c r="T197" s="161">
        <f>VLOOKUP(A197,'BASE TRABAJO'!$A$1:$U$872,20,FALSE)</f>
        <v>37970</v>
      </c>
      <c r="U197" s="160">
        <v>4400</v>
      </c>
      <c r="V197" s="162">
        <v>38865300</v>
      </c>
      <c r="W197" s="162">
        <v>352262961</v>
      </c>
      <c r="X197" s="161">
        <v>44135</v>
      </c>
      <c r="Y197" s="160" t="s">
        <v>3112</v>
      </c>
      <c r="Z197" s="160" t="s">
        <v>3113</v>
      </c>
      <c r="AA197" s="160" t="s">
        <v>3218</v>
      </c>
      <c r="AB197" s="160"/>
    </row>
    <row r="198" spans="1:28" x14ac:dyDescent="0.2">
      <c r="A198" s="163">
        <v>4400</v>
      </c>
      <c r="B198" s="160" t="str">
        <f>VLOOKUP(A198,'BASE TRABAJO'!$A$1:$U$872,2,TRUE)</f>
        <v>Fundación Niño y Patria</v>
      </c>
      <c r="C198" s="160">
        <f>VLOOKUP(A198,'BASE TRABAJO'!$A$1:$U$872,3,FALSE)</f>
        <v>702358000</v>
      </c>
      <c r="D198" s="160" t="str">
        <f>VLOOKUP(A198,'BASE TRABAJO'!$A$1:$U$872,4,FALSE)</f>
        <v>Fundación de Derecho Privado</v>
      </c>
      <c r="E198" s="160" t="str">
        <f>VLOOKUP(A198,'BASE TRABAJO'!$A$1:$U$872,5,FALSE)</f>
        <v>Otorgada por Decreto Supremo Nº 2940, de 10 de octubre de 1963, del Ministerio de Justicia</v>
      </c>
      <c r="F198" s="160" t="str">
        <f>VLOOKUP(A198,'BASE TRABAJO'!$A$1:$U$872,6,FALSE)</f>
        <v xml:space="preserve">Certificado de directorio de persona jurídica, folio N° 500342804846, de fecha 27 de agosto de 2020, emitido por el Servicio de Registro Civil e Identificación. </v>
      </c>
      <c r="G198" s="160" t="str">
        <f>VLOOKUP(A198,'BASE TRABAJO'!$A$1:$U$872,7,FALSE)</f>
        <v>Colaborar con los organismos públicos y privados en la solución de los problemas relacionados con la protección de menores en situación irregular. Velar por la prevención de la delincuencia.</v>
      </c>
      <c r="H198" s="160" t="str">
        <f>VLOOKUP(A198,'BASE TRABAJO'!$A$1:$U$872,8,FALSE)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8" s="160" t="str">
        <f>VLOOKUP(A198,'BASE TRABAJO'!$A$1:$U$872,9,FALSE)</f>
        <v>4 años, según certificado de directorio de persona jurídica, folio N° 500342804846, de fecha 27 de agosto de 2020, emitido por el Servicio de Registro Civil e Identificación</v>
      </c>
      <c r="J198" s="160" t="str">
        <f>VLOOKUP(A198,'BASE TRABAJO'!$A$1:$U$872,10,FALSE)</f>
        <v>12-12-2016 al 12-12-2020, según certificado de directorio de persona jurídica, folio N° 500342804846, de fecha 27 de agosto de 2020, emitido por el Servicio de Registro Civil e Identificación</v>
      </c>
      <c r="K198" s="160" t="str">
        <f>VLOOKUP(A198,'BASE TRABAJO'!$A$1:$U$872,11,FALSE)</f>
        <v xml:space="preserve">Jorge Steffens Sanhueza,                                           Erica Marianela Ponce Figueroa, </v>
      </c>
      <c r="L198" s="160" t="str">
        <f>VLOOKUP(A198,'BASE TRABAJO'!$A$1:$U$872,12,FALSE)</f>
        <v xml:space="preserve">Valenzuela Castillo N° 1520, oficina 101, Providencia
</v>
      </c>
      <c r="M198" s="160" t="str">
        <f>VLOOKUP(A198,'BASE TRABAJO'!$A$1:$U$872,13,FALSE)</f>
        <v>XIII</v>
      </c>
      <c r="N198" s="160" t="str">
        <f>VLOOKUP(A198,'BASE TRABAJO'!$A$1:$U$872,14,FALSE)</f>
        <v xml:space="preserve"> Providencia</v>
      </c>
      <c r="O198" s="160" t="str">
        <f>VLOOKUP(A198,'BASE TRABAJO'!$A$1:$U$872,15,FALSE)</f>
        <v>Fono 2333085 o 2318167</v>
      </c>
      <c r="P198" s="160" t="str">
        <f>VLOOKUP(A198,'BASE TRABAJO'!$A$1:$U$872,16,FALSE)</f>
        <v>contacto@fundacionninoypatria.cl</v>
      </c>
      <c r="Q198" s="160">
        <f>VLOOKUP(A198,'BASE TRABAJO'!$A$1:$U$872,17,FALSE)</f>
        <v>0</v>
      </c>
      <c r="R198" s="160" t="str">
        <f>VLOOKUP(A198,'BASE TRABAJO'!$A$1:$U$872,18,FALSE)</f>
        <v xml:space="preserve">93401: Instituciones de Asistencia Social </v>
      </c>
      <c r="S198" s="160" t="str">
        <f>VLOOKUP(A198,'BASE TRABAJO'!$A$1:$U$872,19,FALSE)</f>
        <v>Se  acompaña certificado de antecedentes financieros correspondiente al año 2019, aprobado por el Subdepartamento de Supervisión Financiera Nacional.</v>
      </c>
      <c r="T198" s="161">
        <f>VLOOKUP(A198,'BASE TRABAJO'!$A$1:$U$872,20,FALSE)</f>
        <v>37970</v>
      </c>
      <c r="U198" s="160">
        <v>4400</v>
      </c>
      <c r="V198" s="162">
        <v>17264253</v>
      </c>
      <c r="W198" s="162">
        <v>209520535</v>
      </c>
      <c r="X198" s="161">
        <v>44135</v>
      </c>
      <c r="Y198" s="160" t="s">
        <v>3112</v>
      </c>
      <c r="Z198" s="160" t="s">
        <v>3113</v>
      </c>
      <c r="AA198" s="160" t="s">
        <v>3114</v>
      </c>
      <c r="AB198" s="160"/>
    </row>
    <row r="199" spans="1:28" x14ac:dyDescent="0.2">
      <c r="A199" s="163">
        <v>4400</v>
      </c>
      <c r="B199" s="160" t="str">
        <f>VLOOKUP(A199,'BASE TRABAJO'!$A$1:$U$872,2,TRUE)</f>
        <v>Fundación Niño y Patria</v>
      </c>
      <c r="C199" s="160">
        <f>VLOOKUP(A199,'BASE TRABAJO'!$A$1:$U$872,3,FALSE)</f>
        <v>702358000</v>
      </c>
      <c r="D199" s="160" t="str">
        <f>VLOOKUP(A199,'BASE TRABAJO'!$A$1:$U$872,4,FALSE)</f>
        <v>Fundación de Derecho Privado</v>
      </c>
      <c r="E199" s="160" t="str">
        <f>VLOOKUP(A199,'BASE TRABAJO'!$A$1:$U$872,5,FALSE)</f>
        <v>Otorgada por Decreto Supremo Nº 2940, de 10 de octubre de 1963, del Ministerio de Justicia</v>
      </c>
      <c r="F199" s="160" t="str">
        <f>VLOOKUP(A199,'BASE TRABAJO'!$A$1:$U$872,6,FALSE)</f>
        <v xml:space="preserve">Certificado de directorio de persona jurídica, folio N° 500342804846, de fecha 27 de agosto de 2020, emitido por el Servicio de Registro Civil e Identificación. </v>
      </c>
      <c r="G199" s="160" t="str">
        <f>VLOOKUP(A199,'BASE TRABAJO'!$A$1:$U$872,7,FALSE)</f>
        <v>Colaborar con los organismos públicos y privados en la solución de los problemas relacionados con la protección de menores en situación irregular. Velar por la prevención de la delincuencia.</v>
      </c>
      <c r="H199" s="160" t="str">
        <f>VLOOKUP(A199,'BASE TRABAJO'!$A$1:$U$872,8,FALSE)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9" s="160" t="str">
        <f>VLOOKUP(A199,'BASE TRABAJO'!$A$1:$U$872,9,FALSE)</f>
        <v>4 años, según certificado de directorio de persona jurídica, folio N° 500342804846, de fecha 27 de agosto de 2020, emitido por el Servicio de Registro Civil e Identificación</v>
      </c>
      <c r="J199" s="160" t="str">
        <f>VLOOKUP(A199,'BASE TRABAJO'!$A$1:$U$872,10,FALSE)</f>
        <v>12-12-2016 al 12-12-2020, según certificado de directorio de persona jurídica, folio N° 500342804846, de fecha 27 de agosto de 2020, emitido por el Servicio de Registro Civil e Identificación</v>
      </c>
      <c r="K199" s="160" t="str">
        <f>VLOOKUP(A199,'BASE TRABAJO'!$A$1:$U$872,11,FALSE)</f>
        <v xml:space="preserve">Jorge Steffens Sanhueza,                                           Erica Marianela Ponce Figueroa, </v>
      </c>
      <c r="L199" s="160" t="str">
        <f>VLOOKUP(A199,'BASE TRABAJO'!$A$1:$U$872,12,FALSE)</f>
        <v xml:space="preserve">Valenzuela Castillo N° 1520, oficina 101, Providencia
</v>
      </c>
      <c r="M199" s="160" t="str">
        <f>VLOOKUP(A199,'BASE TRABAJO'!$A$1:$U$872,13,FALSE)</f>
        <v>XIII</v>
      </c>
      <c r="N199" s="160" t="str">
        <f>VLOOKUP(A199,'BASE TRABAJO'!$A$1:$U$872,14,FALSE)</f>
        <v xml:space="preserve"> Providencia</v>
      </c>
      <c r="O199" s="160" t="str">
        <f>VLOOKUP(A199,'BASE TRABAJO'!$A$1:$U$872,15,FALSE)</f>
        <v>Fono 2333085 o 2318167</v>
      </c>
      <c r="P199" s="160" t="str">
        <f>VLOOKUP(A199,'BASE TRABAJO'!$A$1:$U$872,16,FALSE)</f>
        <v>contacto@fundacionninoypatria.cl</v>
      </c>
      <c r="Q199" s="160">
        <f>VLOOKUP(A199,'BASE TRABAJO'!$A$1:$U$872,17,FALSE)</f>
        <v>0</v>
      </c>
      <c r="R199" s="160" t="str">
        <f>VLOOKUP(A199,'BASE TRABAJO'!$A$1:$U$872,18,FALSE)</f>
        <v xml:space="preserve">93401: Instituciones de Asistencia Social </v>
      </c>
      <c r="S199" s="160" t="str">
        <f>VLOOKUP(A199,'BASE TRABAJO'!$A$1:$U$872,19,FALSE)</f>
        <v>Se  acompaña certificado de antecedentes financieros correspondiente al año 2019, aprobado por el Subdepartamento de Supervisión Financiera Nacional.</v>
      </c>
      <c r="T199" s="161">
        <f>VLOOKUP(A199,'BASE TRABAJO'!$A$1:$U$872,20,FALSE)</f>
        <v>37970</v>
      </c>
      <c r="U199" s="160">
        <v>4400</v>
      </c>
      <c r="V199" s="162">
        <v>18232316</v>
      </c>
      <c r="W199" s="162">
        <v>204632021</v>
      </c>
      <c r="X199" s="161">
        <v>44135</v>
      </c>
      <c r="Y199" s="160" t="s">
        <v>3112</v>
      </c>
      <c r="Z199" s="160" t="s">
        <v>3113</v>
      </c>
      <c r="AA199" s="160" t="s">
        <v>3188</v>
      </c>
      <c r="AB199" s="160"/>
    </row>
    <row r="200" spans="1:28" x14ac:dyDescent="0.2">
      <c r="A200" s="163">
        <v>4400</v>
      </c>
      <c r="B200" s="160" t="str">
        <f>VLOOKUP(A200,'BASE TRABAJO'!$A$1:$U$872,2,TRUE)</f>
        <v>Fundación Niño y Patria</v>
      </c>
      <c r="C200" s="160">
        <f>VLOOKUP(A200,'BASE TRABAJO'!$A$1:$U$872,3,FALSE)</f>
        <v>702358000</v>
      </c>
      <c r="D200" s="160" t="str">
        <f>VLOOKUP(A200,'BASE TRABAJO'!$A$1:$U$872,4,FALSE)</f>
        <v>Fundación de Derecho Privado</v>
      </c>
      <c r="E200" s="160" t="str">
        <f>VLOOKUP(A200,'BASE TRABAJO'!$A$1:$U$872,5,FALSE)</f>
        <v>Otorgada por Decreto Supremo Nº 2940, de 10 de octubre de 1963, del Ministerio de Justicia</v>
      </c>
      <c r="F200" s="160" t="str">
        <f>VLOOKUP(A200,'BASE TRABAJO'!$A$1:$U$872,6,FALSE)</f>
        <v xml:space="preserve">Certificado de directorio de persona jurídica, folio N° 500342804846, de fecha 27 de agosto de 2020, emitido por el Servicio de Registro Civil e Identificación. </v>
      </c>
      <c r="G200" s="160" t="str">
        <f>VLOOKUP(A200,'BASE TRABAJO'!$A$1:$U$872,7,FALSE)</f>
        <v>Colaborar con los organismos públicos y privados en la solución de los problemas relacionados con la protección de menores en situación irregular. Velar por la prevención de la delincuencia.</v>
      </c>
      <c r="H200" s="160" t="str">
        <f>VLOOKUP(A200,'BASE TRABAJO'!$A$1:$U$872,8,FALSE)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0" s="160" t="str">
        <f>VLOOKUP(A200,'BASE TRABAJO'!$A$1:$U$872,9,FALSE)</f>
        <v>4 años, según certificado de directorio de persona jurídica, folio N° 500342804846, de fecha 27 de agosto de 2020, emitido por el Servicio de Registro Civil e Identificación</v>
      </c>
      <c r="J200" s="160" t="str">
        <f>VLOOKUP(A200,'BASE TRABAJO'!$A$1:$U$872,10,FALSE)</f>
        <v>12-12-2016 al 12-12-2020, según certificado de directorio de persona jurídica, folio N° 500342804846, de fecha 27 de agosto de 2020, emitido por el Servicio de Registro Civil e Identificación</v>
      </c>
      <c r="K200" s="160" t="str">
        <f>VLOOKUP(A200,'BASE TRABAJO'!$A$1:$U$872,11,FALSE)</f>
        <v xml:space="preserve">Jorge Steffens Sanhueza,                                           Erica Marianela Ponce Figueroa, </v>
      </c>
      <c r="L200" s="160" t="str">
        <f>VLOOKUP(A200,'BASE TRABAJO'!$A$1:$U$872,12,FALSE)</f>
        <v xml:space="preserve">Valenzuela Castillo N° 1520, oficina 101, Providencia
</v>
      </c>
      <c r="M200" s="160" t="str">
        <f>VLOOKUP(A200,'BASE TRABAJO'!$A$1:$U$872,13,FALSE)</f>
        <v>XIII</v>
      </c>
      <c r="N200" s="160" t="str">
        <f>VLOOKUP(A200,'BASE TRABAJO'!$A$1:$U$872,14,FALSE)</f>
        <v xml:space="preserve"> Providencia</v>
      </c>
      <c r="O200" s="160" t="str">
        <f>VLOOKUP(A200,'BASE TRABAJO'!$A$1:$U$872,15,FALSE)</f>
        <v>Fono 2333085 o 2318167</v>
      </c>
      <c r="P200" s="160" t="str">
        <f>VLOOKUP(A200,'BASE TRABAJO'!$A$1:$U$872,16,FALSE)</f>
        <v>contacto@fundacionninoypatria.cl</v>
      </c>
      <c r="Q200" s="160">
        <f>VLOOKUP(A200,'BASE TRABAJO'!$A$1:$U$872,17,FALSE)</f>
        <v>0</v>
      </c>
      <c r="R200" s="160" t="str">
        <f>VLOOKUP(A200,'BASE TRABAJO'!$A$1:$U$872,18,FALSE)</f>
        <v xml:space="preserve">93401: Instituciones de Asistencia Social </v>
      </c>
      <c r="S200" s="160" t="str">
        <f>VLOOKUP(A200,'BASE TRABAJO'!$A$1:$U$872,19,FALSE)</f>
        <v>Se  acompaña certificado de antecedentes financieros correspondiente al año 2019, aprobado por el Subdepartamento de Supervisión Financiera Nacional.</v>
      </c>
      <c r="T200" s="161">
        <f>VLOOKUP(A200,'BASE TRABAJO'!$A$1:$U$872,20,FALSE)</f>
        <v>37970</v>
      </c>
      <c r="U200" s="160">
        <v>4400</v>
      </c>
      <c r="V200" s="162">
        <v>18778533</v>
      </c>
      <c r="W200" s="162">
        <v>194481999</v>
      </c>
      <c r="X200" s="161">
        <v>44135</v>
      </c>
      <c r="Y200" s="160" t="s">
        <v>3112</v>
      </c>
      <c r="Z200" s="160" t="s">
        <v>3113</v>
      </c>
      <c r="AA200" s="160" t="s">
        <v>3170</v>
      </c>
      <c r="AB200" s="160"/>
    </row>
    <row r="201" spans="1:28" x14ac:dyDescent="0.2">
      <c r="A201" s="163">
        <v>4400</v>
      </c>
      <c r="B201" s="160" t="str">
        <f>VLOOKUP(A201,'BASE TRABAJO'!$A$1:$U$872,2,TRUE)</f>
        <v>Fundación Niño y Patria</v>
      </c>
      <c r="C201" s="160">
        <f>VLOOKUP(A201,'BASE TRABAJO'!$A$1:$U$872,3,FALSE)</f>
        <v>702358000</v>
      </c>
      <c r="D201" s="160" t="str">
        <f>VLOOKUP(A201,'BASE TRABAJO'!$A$1:$U$872,4,FALSE)</f>
        <v>Fundación de Derecho Privado</v>
      </c>
      <c r="E201" s="160" t="str">
        <f>VLOOKUP(A201,'BASE TRABAJO'!$A$1:$U$872,5,FALSE)</f>
        <v>Otorgada por Decreto Supremo Nº 2940, de 10 de octubre de 1963, del Ministerio de Justicia</v>
      </c>
      <c r="F201" s="160" t="str">
        <f>VLOOKUP(A201,'BASE TRABAJO'!$A$1:$U$872,6,FALSE)</f>
        <v xml:space="preserve">Certificado de directorio de persona jurídica, folio N° 500342804846, de fecha 27 de agosto de 2020, emitido por el Servicio de Registro Civil e Identificación. </v>
      </c>
      <c r="G201" s="160" t="str">
        <f>VLOOKUP(A201,'BASE TRABAJO'!$A$1:$U$872,7,FALSE)</f>
        <v>Colaborar con los organismos públicos y privados en la solución de los problemas relacionados con la protección de menores en situación irregular. Velar por la prevención de la delincuencia.</v>
      </c>
      <c r="H201" s="160" t="str">
        <f>VLOOKUP(A201,'BASE TRABAJO'!$A$1:$U$872,8,FALSE)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1" s="160" t="str">
        <f>VLOOKUP(A201,'BASE TRABAJO'!$A$1:$U$872,9,FALSE)</f>
        <v>4 años, según certificado de directorio de persona jurídica, folio N° 500342804846, de fecha 27 de agosto de 2020, emitido por el Servicio de Registro Civil e Identificación</v>
      </c>
      <c r="J201" s="160" t="str">
        <f>VLOOKUP(A201,'BASE TRABAJO'!$A$1:$U$872,10,FALSE)</f>
        <v>12-12-2016 al 12-12-2020, según certificado de directorio de persona jurídica, folio N° 500342804846, de fecha 27 de agosto de 2020, emitido por el Servicio de Registro Civil e Identificación</v>
      </c>
      <c r="K201" s="160" t="str">
        <f>VLOOKUP(A201,'BASE TRABAJO'!$A$1:$U$872,11,FALSE)</f>
        <v xml:space="preserve">Jorge Steffens Sanhueza,                                           Erica Marianela Ponce Figueroa, </v>
      </c>
      <c r="L201" s="160" t="str">
        <f>VLOOKUP(A201,'BASE TRABAJO'!$A$1:$U$872,12,FALSE)</f>
        <v xml:space="preserve">Valenzuela Castillo N° 1520, oficina 101, Providencia
</v>
      </c>
      <c r="M201" s="160" t="str">
        <f>VLOOKUP(A201,'BASE TRABAJO'!$A$1:$U$872,13,FALSE)</f>
        <v>XIII</v>
      </c>
      <c r="N201" s="160" t="str">
        <f>VLOOKUP(A201,'BASE TRABAJO'!$A$1:$U$872,14,FALSE)</f>
        <v xml:space="preserve"> Providencia</v>
      </c>
      <c r="O201" s="160" t="str">
        <f>VLOOKUP(A201,'BASE TRABAJO'!$A$1:$U$872,15,FALSE)</f>
        <v>Fono 2333085 o 2318167</v>
      </c>
      <c r="P201" s="160" t="str">
        <f>VLOOKUP(A201,'BASE TRABAJO'!$A$1:$U$872,16,FALSE)</f>
        <v>contacto@fundacionninoypatria.cl</v>
      </c>
      <c r="Q201" s="160">
        <f>VLOOKUP(A201,'BASE TRABAJO'!$A$1:$U$872,17,FALSE)</f>
        <v>0</v>
      </c>
      <c r="R201" s="160" t="str">
        <f>VLOOKUP(A201,'BASE TRABAJO'!$A$1:$U$872,18,FALSE)</f>
        <v xml:space="preserve">93401: Instituciones de Asistencia Social </v>
      </c>
      <c r="S201" s="160" t="str">
        <f>VLOOKUP(A201,'BASE TRABAJO'!$A$1:$U$872,19,FALSE)</f>
        <v>Se  acompaña certificado de antecedentes financieros correspondiente al año 2019, aprobado por el Subdepartamento de Supervisión Financiera Nacional.</v>
      </c>
      <c r="T201" s="161">
        <f>VLOOKUP(A201,'BASE TRABAJO'!$A$1:$U$872,20,FALSE)</f>
        <v>37970</v>
      </c>
      <c r="U201" s="160">
        <v>4400</v>
      </c>
      <c r="V201" s="162">
        <v>15925695</v>
      </c>
      <c r="W201" s="162">
        <v>156279812</v>
      </c>
      <c r="X201" s="161">
        <v>44135</v>
      </c>
      <c r="Y201" s="160" t="s">
        <v>3112</v>
      </c>
      <c r="Z201" s="160" t="s">
        <v>3113</v>
      </c>
      <c r="AA201" s="160" t="s">
        <v>3219</v>
      </c>
      <c r="AB201" s="160"/>
    </row>
    <row r="202" spans="1:28" x14ac:dyDescent="0.2">
      <c r="A202" s="163">
        <v>4425</v>
      </c>
      <c r="B202" s="160" t="str">
        <f>VLOOKUP(A202,'BASE TRABAJO'!$A$1:$U$872,2,TRUE)</f>
        <v xml:space="preserve">
Fundación Padre Semería
</v>
      </c>
      <c r="C202" s="160">
        <f>VLOOKUP(A202,'BASE TRABAJO'!$A$1:$U$872,3,FALSE)</f>
        <v>711789006</v>
      </c>
      <c r="D202" s="160" t="str">
        <f>VLOOKUP(A202,'BASE TRABAJO'!$A$1:$U$872,4,FALSE)</f>
        <v>Fundación de Derecho Privado</v>
      </c>
      <c r="E202" s="160" t="str">
        <f>VLOOKUP(A202,'BASE TRABAJO'!$A$1:$U$872,5,FALSE)</f>
        <v>Otorgado por Decreto Supremo Nº 954, de fecha 7 de noviembre de 1984, del Ministerio de Justicia.</v>
      </c>
      <c r="F202" s="160" t="str">
        <f>VLOOKUP(A202,'BASE TRABAJO'!$A$1:$U$872,6,FALSE)</f>
        <v xml:space="preserve">Certificado de Vigencia folio 500234531162, de fecha 23 de junio de 2019, del Servicio de Registro Civil e Identificación.
</v>
      </c>
      <c r="G202" s="160" t="str">
        <f>VLOOKUP(A202,'BASE TRABAJO'!$A$1:$U$872,7,FALSE)</f>
        <v xml:space="preserve">
Fundación Padre Semería
</v>
      </c>
      <c r="H202" s="160" t="str">
        <f>VLOOKUP(A202,'BASE TRABAJO'!$A$1:$U$872,8,FALSE)</f>
        <v xml:space="preserve">Presidente: Mario Santiago Manríquez Santa Cruz, 
Vicepresidente: Miguel Hernán Ramón Ovalle Garcés,              
Secretario: Eduardo Sergio Silva Donoso, 
Tesorero: Antonio Jorge Gana de Landa, 
Directora: Gioconda García Ronceco, 
Director: Eduardo Silva Izquierdo, 
Directora: Mónica Larraín González, 
ADEMÁS:
Director Ejecutivo: Felipe Muñoz Robles, 
</v>
      </c>
      <c r="I202" s="160" t="str">
        <f>VLOOKUP(A202,'BASE TRABAJO'!$A$1:$U$872,9,FALSE)</f>
        <v>Los miembros del Directorio durarán en sus cargos indefinidamente, sin perjuicio de que los titulares de los cargos de Presidente, Vicepresidente, Tesorero y Secretario duarán en sus cargos por tres años, pudiendo ser reelegidos indefinidamente.</v>
      </c>
      <c r="J202" s="160" t="str">
        <f>VLOOKUP(A202,'BASE TRABAJO'!$A$1:$U$872,10,FALSE)</f>
        <v xml:space="preserve">Consta en acta de Directorio de la Fundación Padre Semería de fecha 06 de noviembre de 2017, reducida a escritura pública de fecha 21 de diciembre de 2017, del Notario Público Raúl Undurraga Laso. </v>
      </c>
      <c r="K202" s="160" t="str">
        <f>VLOOKUP(A202,'BASE TRABAJO'!$A$1:$U$872,11,FALSE)</f>
        <v xml:space="preserve">Mario Santiago Manríquez Santa Cruz, 
</v>
      </c>
      <c r="L202" s="160" t="str">
        <f>VLOOKUP(A202,'BASE TRABAJO'!$A$1:$U$872,12,FALSE)</f>
        <v xml:space="preserve">Avenida Gabriela 02980, La Pintana. 
</v>
      </c>
      <c r="M202" s="160" t="str">
        <f>VLOOKUP(A202,'BASE TRABAJO'!$A$1:$U$872,13,FALSE)</f>
        <v>XIII</v>
      </c>
      <c r="N202" s="160" t="str">
        <f>VLOOKUP(A202,'BASE TRABAJO'!$A$1:$U$872,14,FALSE)</f>
        <v>La Pintana.</v>
      </c>
      <c r="O202" s="160" t="str">
        <f>VLOOKUP(A202,'BASE TRABAJO'!$A$1:$U$872,15,FALSE)</f>
        <v>Telefono 56-2- 23815540</v>
      </c>
      <c r="P202" s="160" t="str">
        <f>VLOOKUP(A202,'BASE TRABAJO'!$A$1:$U$872,16,FALSE)</f>
        <v>Http://www.padresemeria.cl</v>
      </c>
      <c r="Q202" s="160">
        <f>VLOOKUP(A202,'BASE TRABAJO'!$A$1:$U$872,17,FALSE)</f>
        <v>0</v>
      </c>
      <c r="R202" s="160">
        <f>VLOOKUP(A202,'BASE TRABAJO'!$A$1:$U$872,18,FALSE)</f>
        <v>93401</v>
      </c>
      <c r="S202" s="160" t="str">
        <f>VLOOKUP(A202,'BASE TRABAJO'!$A$1:$U$872,19,FALSE)</f>
        <v xml:space="preserve">Certificado de Antecedentes Financieros del año 2018, aprobado por Subdepartamento de Supervisión Financiera.
</v>
      </c>
      <c r="T202" s="161">
        <f>VLOOKUP(A202,'BASE TRABAJO'!$A$1:$U$872,20,FALSE)</f>
        <v>37970</v>
      </c>
      <c r="U202" s="160">
        <v>4425</v>
      </c>
      <c r="V202" s="162">
        <v>67850779</v>
      </c>
      <c r="W202" s="162">
        <v>498294757</v>
      </c>
      <c r="X202" s="161">
        <v>44135</v>
      </c>
      <c r="Y202" s="160" t="s">
        <v>3112</v>
      </c>
      <c r="Z202" s="160" t="s">
        <v>3113</v>
      </c>
      <c r="AA202" s="160" t="s">
        <v>3173</v>
      </c>
      <c r="AB202" s="160"/>
    </row>
    <row r="203" spans="1:28" x14ac:dyDescent="0.2">
      <c r="A203" s="163">
        <v>4425</v>
      </c>
      <c r="B203" s="160" t="str">
        <f>VLOOKUP(A203,'BASE TRABAJO'!$A$1:$U$872,2,TRUE)</f>
        <v xml:space="preserve">
Fundación Padre Semería
</v>
      </c>
      <c r="C203" s="160">
        <f>VLOOKUP(A203,'BASE TRABAJO'!$A$1:$U$872,3,FALSE)</f>
        <v>711789006</v>
      </c>
      <c r="D203" s="160" t="str">
        <f>VLOOKUP(A203,'BASE TRABAJO'!$A$1:$U$872,4,FALSE)</f>
        <v>Fundación de Derecho Privado</v>
      </c>
      <c r="E203" s="160" t="str">
        <f>VLOOKUP(A203,'BASE TRABAJO'!$A$1:$U$872,5,FALSE)</f>
        <v>Otorgado por Decreto Supremo Nº 954, de fecha 7 de noviembre de 1984, del Ministerio de Justicia.</v>
      </c>
      <c r="F203" s="160" t="str">
        <f>VLOOKUP(A203,'BASE TRABAJO'!$A$1:$U$872,6,FALSE)</f>
        <v xml:space="preserve">Certificado de Vigencia folio 500234531162, de fecha 23 de junio de 2019, del Servicio de Registro Civil e Identificación.
</v>
      </c>
      <c r="G203" s="160" t="str">
        <f>VLOOKUP(A203,'BASE TRABAJO'!$A$1:$U$872,7,FALSE)</f>
        <v xml:space="preserve">
Fundación Padre Semería
</v>
      </c>
      <c r="H203" s="160" t="str">
        <f>VLOOKUP(A203,'BASE TRABAJO'!$A$1:$U$872,8,FALSE)</f>
        <v xml:space="preserve">Presidente: Mario Santiago Manríquez Santa Cruz, 
Vicepresidente: Miguel Hernán Ramón Ovalle Garcés,              
Secretario: Eduardo Sergio Silva Donoso, 
Tesorero: Antonio Jorge Gana de Landa, 
Directora: Gioconda García Ronceco, 
Director: Eduardo Silva Izquierdo, 
Directora: Mónica Larraín González, 
ADEMÁS:
Director Ejecutivo: Felipe Muñoz Robles, 
</v>
      </c>
      <c r="I203" s="160" t="str">
        <f>VLOOKUP(A203,'BASE TRABAJO'!$A$1:$U$872,9,FALSE)</f>
        <v>Los miembros del Directorio durarán en sus cargos indefinidamente, sin perjuicio de que los titulares de los cargos de Presidente, Vicepresidente, Tesorero y Secretario duarán en sus cargos por tres años, pudiendo ser reelegidos indefinidamente.</v>
      </c>
      <c r="J203" s="160" t="str">
        <f>VLOOKUP(A203,'BASE TRABAJO'!$A$1:$U$872,10,FALSE)</f>
        <v xml:space="preserve">Consta en acta de Directorio de la Fundación Padre Semería de fecha 06 de noviembre de 2017, reducida a escritura pública de fecha 21 de diciembre de 2017, del Notario Público Raúl Undurraga Laso. </v>
      </c>
      <c r="K203" s="160" t="str">
        <f>VLOOKUP(A203,'BASE TRABAJO'!$A$1:$U$872,11,FALSE)</f>
        <v xml:space="preserve">Mario Santiago Manríquez Santa Cruz, 
</v>
      </c>
      <c r="L203" s="160" t="str">
        <f>VLOOKUP(A203,'BASE TRABAJO'!$A$1:$U$872,12,FALSE)</f>
        <v xml:space="preserve">Avenida Gabriela 02980, La Pintana. 
</v>
      </c>
      <c r="M203" s="160" t="str">
        <f>VLOOKUP(A203,'BASE TRABAJO'!$A$1:$U$872,13,FALSE)</f>
        <v>XIII</v>
      </c>
      <c r="N203" s="160" t="str">
        <f>VLOOKUP(A203,'BASE TRABAJO'!$A$1:$U$872,14,FALSE)</f>
        <v>La Pintana.</v>
      </c>
      <c r="O203" s="160" t="str">
        <f>VLOOKUP(A203,'BASE TRABAJO'!$A$1:$U$872,15,FALSE)</f>
        <v>Telefono 56-2- 23815540</v>
      </c>
      <c r="P203" s="160" t="str">
        <f>VLOOKUP(A203,'BASE TRABAJO'!$A$1:$U$872,16,FALSE)</f>
        <v>Http://www.padresemeria.cl</v>
      </c>
      <c r="Q203" s="160">
        <f>VLOOKUP(A203,'BASE TRABAJO'!$A$1:$U$872,17,FALSE)</f>
        <v>0</v>
      </c>
      <c r="R203" s="160">
        <f>VLOOKUP(A203,'BASE TRABAJO'!$A$1:$U$872,18,FALSE)</f>
        <v>93401</v>
      </c>
      <c r="S203" s="160" t="str">
        <f>VLOOKUP(A203,'BASE TRABAJO'!$A$1:$U$872,19,FALSE)</f>
        <v xml:space="preserve">Certificado de Antecedentes Financieros del año 2018, aprobado por Subdepartamento de Supervisión Financiera.
</v>
      </c>
      <c r="T203" s="161">
        <f>VLOOKUP(A203,'BASE TRABAJO'!$A$1:$U$872,20,FALSE)</f>
        <v>37970</v>
      </c>
      <c r="U203" s="160">
        <v>4425</v>
      </c>
      <c r="V203" s="162">
        <v>17840451</v>
      </c>
      <c r="W203" s="162">
        <v>172576014</v>
      </c>
      <c r="X203" s="161">
        <v>44135</v>
      </c>
      <c r="Y203" s="160" t="s">
        <v>3112</v>
      </c>
      <c r="Z203" s="160" t="s">
        <v>3113</v>
      </c>
      <c r="AA203" s="160" t="s">
        <v>3220</v>
      </c>
      <c r="AB203" s="160"/>
    </row>
    <row r="204" spans="1:28" x14ac:dyDescent="0.2">
      <c r="A204" s="163">
        <v>4450</v>
      </c>
      <c r="B204" s="160" t="str">
        <f>VLOOKUP(A204,'BASE TRABAJO'!$A$1:$U$872,2,TRUE)</f>
        <v>Fundación Paula Jaraquemada Alquízar</v>
      </c>
      <c r="C204" s="160">
        <f>VLOOKUP(A204,'BASE TRABAJO'!$A$1:$U$872,3,FALSE)</f>
        <v>706786007</v>
      </c>
      <c r="D204" s="160" t="str">
        <f>VLOOKUP(A204,'BASE TRABAJO'!$A$1:$U$872,4,FALSE)</f>
        <v>Fundación de Derecho Privado</v>
      </c>
      <c r="E204" s="160" t="str">
        <f>VLOOKUP(A204,'BASE TRABAJO'!$A$1:$U$872,5,FALSE)</f>
        <v xml:space="preserve">Decreto Supremo Nº 1554, de 2 de septiembre de 1976, del ministerio de Justicia. </v>
      </c>
      <c r="F204" s="160" t="str">
        <f>VLOOKUP(A204,'BASE TRABAJO'!$A$1:$U$872,6,FALSE)</f>
        <v xml:space="preserve">Certificado de Vigencia, folio Nº 500245024702, emitido por el SRCeI con fecha 13 de agosto de 2019.
</v>
      </c>
      <c r="G204" s="160" t="str">
        <f>VLOOKUP(A204,'BASE TRABAJO'!$A$1:$U$872,7,FALSE)</f>
        <v>La capacitación y formación integral de personas de escasos recursos, sin costo para ellos y sin discriminación de ninguna especie, a fin de que puedan integrarse al desarrollo del país.</v>
      </c>
      <c r="H204" s="160" t="str">
        <f>VLOOKUP(A204,'BASE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4" s="160" t="str">
        <f>VLOOKUP(A204,'BASE TRABAJO'!$A$1:$U$872,9,FALSE)</f>
        <v xml:space="preserve">Los miembros del Directorio permanecerán en sus cargos dos años.
</v>
      </c>
      <c r="J204" s="160" t="str">
        <f>VLOOKUP(A204,'BASE TRABAJO'!$A$1:$U$872,10,FALSE)</f>
        <v>Con fecha 20 de diciembre de 2017 se ratifica el Directorio, según consta en el Acta de Sesión Ordinaria de Directorio de dicha fecha, reducida a escritura pública de fecha 04 de enero de 2018, de la 18° Notaría Pública.</v>
      </c>
      <c r="K204" s="160" t="str">
        <f>VLOOKUP(A204,'BASE TRABAJO'!$A$1:$U$872,11,FALSE)</f>
        <v xml:space="preserve">Representante Legal:
María Angélica Grez del Canto
</v>
      </c>
      <c r="L204" s="160" t="str">
        <f>VLOOKUP(A204,'BASE TRABAJO'!$A$1:$U$872,12,FALSE)</f>
        <v xml:space="preserve">Avenida 11 de septiembre Nº2250, oficina Nº1025, comuna de Providencia, Región Metropolitana.
</v>
      </c>
      <c r="M204" s="160" t="str">
        <f>VLOOKUP(A204,'BASE TRABAJO'!$A$1:$U$872,13,FALSE)</f>
        <v>XIII</v>
      </c>
      <c r="N204" s="160" t="str">
        <f>VLOOKUP(A204,'BASE TRABAJO'!$A$1:$U$872,14,FALSE)</f>
        <v>Providencia</v>
      </c>
      <c r="O204" s="160">
        <f>VLOOKUP(A204,'BASE TRABAJO'!$A$1:$U$872,15,FALSE)</f>
        <v>0</v>
      </c>
      <c r="P204" s="160" t="str">
        <f>VLOOKUP(A204,'BASE TRABAJO'!$A$1:$U$872,16,FALSE)</f>
        <v xml:space="preserve"> fundacion@paulajaraquemada.tie.cl</v>
      </c>
      <c r="Q204" s="160">
        <f>VLOOKUP(A204,'BASE TRABAJO'!$A$1:$U$872,17,FALSE)</f>
        <v>0</v>
      </c>
      <c r="R204" s="160">
        <f>VLOOKUP(A204,'BASE TRABAJO'!$A$1:$U$872,18,FALSE)</f>
        <v>93401</v>
      </c>
      <c r="S204" s="160" t="str">
        <f>VLOOKUP(A204,'BASE TRABAJO'!$A$1:$U$872,19,FALSE)</f>
        <v>Se acompaña certificado financiero correspondiente al año 2018,  aprobado por USUFI</v>
      </c>
      <c r="T204" s="161">
        <f>VLOOKUP(A204,'BASE TRABAJO'!$A$1:$U$872,20,FALSE)</f>
        <v>37970</v>
      </c>
      <c r="U204" s="160">
        <v>4450</v>
      </c>
      <c r="V204" s="162">
        <v>12052800</v>
      </c>
      <c r="W204" s="162">
        <v>95643994</v>
      </c>
      <c r="X204" s="161">
        <v>44135</v>
      </c>
      <c r="Y204" s="160" t="s">
        <v>3112</v>
      </c>
      <c r="Z204" s="160" t="s">
        <v>3113</v>
      </c>
      <c r="AA204" s="160" t="s">
        <v>3133</v>
      </c>
      <c r="AB204" s="160"/>
    </row>
    <row r="205" spans="1:28" x14ac:dyDescent="0.2">
      <c r="A205" s="163">
        <v>4450</v>
      </c>
      <c r="B205" s="160" t="str">
        <f>VLOOKUP(A205,'BASE TRABAJO'!$A$1:$U$872,2,TRUE)</f>
        <v>Fundación Paula Jaraquemada Alquízar</v>
      </c>
      <c r="C205" s="160">
        <f>VLOOKUP(A205,'BASE TRABAJO'!$A$1:$U$872,3,FALSE)</f>
        <v>706786007</v>
      </c>
      <c r="D205" s="160" t="str">
        <f>VLOOKUP(A205,'BASE TRABAJO'!$A$1:$U$872,4,FALSE)</f>
        <v>Fundación de Derecho Privado</v>
      </c>
      <c r="E205" s="160" t="str">
        <f>VLOOKUP(A205,'BASE TRABAJO'!$A$1:$U$872,5,FALSE)</f>
        <v xml:space="preserve">Decreto Supremo Nº 1554, de 2 de septiembre de 1976, del ministerio de Justicia. </v>
      </c>
      <c r="F205" s="160" t="str">
        <f>VLOOKUP(A205,'BASE TRABAJO'!$A$1:$U$872,6,FALSE)</f>
        <v xml:space="preserve">Certificado de Vigencia, folio Nº 500245024702, emitido por el SRCeI con fecha 13 de agosto de 2019.
</v>
      </c>
      <c r="G205" s="160" t="str">
        <f>VLOOKUP(A205,'BASE TRABAJO'!$A$1:$U$872,7,FALSE)</f>
        <v>La capacitación y formación integral de personas de escasos recursos, sin costo para ellos y sin discriminación de ninguna especie, a fin de que puedan integrarse al desarrollo del país.</v>
      </c>
      <c r="H205" s="160" t="str">
        <f>VLOOKUP(A205,'BASE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5" s="160" t="str">
        <f>VLOOKUP(A205,'BASE TRABAJO'!$A$1:$U$872,9,FALSE)</f>
        <v xml:space="preserve">Los miembros del Directorio permanecerán en sus cargos dos años.
</v>
      </c>
      <c r="J205" s="160" t="str">
        <f>VLOOKUP(A205,'BASE TRABAJO'!$A$1:$U$872,10,FALSE)</f>
        <v>Con fecha 20 de diciembre de 2017 se ratifica el Directorio, según consta en el Acta de Sesión Ordinaria de Directorio de dicha fecha, reducida a escritura pública de fecha 04 de enero de 2018, de la 18° Notaría Pública.</v>
      </c>
      <c r="K205" s="160" t="str">
        <f>VLOOKUP(A205,'BASE TRABAJO'!$A$1:$U$872,11,FALSE)</f>
        <v xml:space="preserve">Representante Legal:
María Angélica Grez del Canto
</v>
      </c>
      <c r="L205" s="160" t="str">
        <f>VLOOKUP(A205,'BASE TRABAJO'!$A$1:$U$872,12,FALSE)</f>
        <v xml:space="preserve">Avenida 11 de septiembre Nº2250, oficina Nº1025, comuna de Providencia, Región Metropolitana.
</v>
      </c>
      <c r="M205" s="160" t="str">
        <f>VLOOKUP(A205,'BASE TRABAJO'!$A$1:$U$872,13,FALSE)</f>
        <v>XIII</v>
      </c>
      <c r="N205" s="160" t="str">
        <f>VLOOKUP(A205,'BASE TRABAJO'!$A$1:$U$872,14,FALSE)</f>
        <v>Providencia</v>
      </c>
      <c r="O205" s="160">
        <f>VLOOKUP(A205,'BASE TRABAJO'!$A$1:$U$872,15,FALSE)</f>
        <v>0</v>
      </c>
      <c r="P205" s="160" t="str">
        <f>VLOOKUP(A205,'BASE TRABAJO'!$A$1:$U$872,16,FALSE)</f>
        <v xml:space="preserve"> fundacion@paulajaraquemada.tie.cl</v>
      </c>
      <c r="Q205" s="160">
        <f>VLOOKUP(A205,'BASE TRABAJO'!$A$1:$U$872,17,FALSE)</f>
        <v>0</v>
      </c>
      <c r="R205" s="160">
        <f>VLOOKUP(A205,'BASE TRABAJO'!$A$1:$U$872,18,FALSE)</f>
        <v>93401</v>
      </c>
      <c r="S205" s="160" t="str">
        <f>VLOOKUP(A205,'BASE TRABAJO'!$A$1:$U$872,19,FALSE)</f>
        <v>Se acompaña certificado financiero correspondiente al año 2018,  aprobado por USUFI</v>
      </c>
      <c r="T205" s="161">
        <f>VLOOKUP(A205,'BASE TRABAJO'!$A$1:$U$872,20,FALSE)</f>
        <v>37970</v>
      </c>
      <c r="U205" s="160">
        <v>4450</v>
      </c>
      <c r="V205" s="162">
        <v>8072363</v>
      </c>
      <c r="W205" s="162">
        <v>81153009</v>
      </c>
      <c r="X205" s="161">
        <v>44135</v>
      </c>
      <c r="Y205" s="160" t="s">
        <v>3112</v>
      </c>
      <c r="Z205" s="160" t="s">
        <v>3113</v>
      </c>
      <c r="AA205" s="160" t="s">
        <v>3194</v>
      </c>
      <c r="AB205" s="160"/>
    </row>
    <row r="206" spans="1:28" x14ac:dyDescent="0.2">
      <c r="A206" s="163">
        <v>4450</v>
      </c>
      <c r="B206" s="160" t="str">
        <f>VLOOKUP(A206,'BASE TRABAJO'!$A$1:$U$872,2,TRUE)</f>
        <v>Fundación Paula Jaraquemada Alquízar</v>
      </c>
      <c r="C206" s="160">
        <f>VLOOKUP(A206,'BASE TRABAJO'!$A$1:$U$872,3,FALSE)</f>
        <v>706786007</v>
      </c>
      <c r="D206" s="160" t="str">
        <f>VLOOKUP(A206,'BASE TRABAJO'!$A$1:$U$872,4,FALSE)</f>
        <v>Fundación de Derecho Privado</v>
      </c>
      <c r="E206" s="160" t="str">
        <f>VLOOKUP(A206,'BASE TRABAJO'!$A$1:$U$872,5,FALSE)</f>
        <v xml:space="preserve">Decreto Supremo Nº 1554, de 2 de septiembre de 1976, del ministerio de Justicia. </v>
      </c>
      <c r="F206" s="160" t="str">
        <f>VLOOKUP(A206,'BASE TRABAJO'!$A$1:$U$872,6,FALSE)</f>
        <v xml:space="preserve">Certificado de Vigencia, folio Nº 500245024702, emitido por el SRCeI con fecha 13 de agosto de 2019.
</v>
      </c>
      <c r="G206" s="160" t="str">
        <f>VLOOKUP(A206,'BASE TRABAJO'!$A$1:$U$872,7,FALSE)</f>
        <v>La capacitación y formación integral de personas de escasos recursos, sin costo para ellos y sin discriminación de ninguna especie, a fin de que puedan integrarse al desarrollo del país.</v>
      </c>
      <c r="H206" s="160" t="str">
        <f>VLOOKUP(A206,'BASE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6" s="160" t="str">
        <f>VLOOKUP(A206,'BASE TRABAJO'!$A$1:$U$872,9,FALSE)</f>
        <v xml:space="preserve">Los miembros del Directorio permanecerán en sus cargos dos años.
</v>
      </c>
      <c r="J206" s="160" t="str">
        <f>VLOOKUP(A206,'BASE TRABAJO'!$A$1:$U$872,10,FALSE)</f>
        <v>Con fecha 20 de diciembre de 2017 se ratifica el Directorio, según consta en el Acta de Sesión Ordinaria de Directorio de dicha fecha, reducida a escritura pública de fecha 04 de enero de 2018, de la 18° Notaría Pública.</v>
      </c>
      <c r="K206" s="160" t="str">
        <f>VLOOKUP(A206,'BASE TRABAJO'!$A$1:$U$872,11,FALSE)</f>
        <v xml:space="preserve">Representante Legal:
María Angélica Grez del Canto
</v>
      </c>
      <c r="L206" s="160" t="str">
        <f>VLOOKUP(A206,'BASE TRABAJO'!$A$1:$U$872,12,FALSE)</f>
        <v xml:space="preserve">Avenida 11 de septiembre Nº2250, oficina Nº1025, comuna de Providencia, Región Metropolitana.
</v>
      </c>
      <c r="M206" s="160" t="str">
        <f>VLOOKUP(A206,'BASE TRABAJO'!$A$1:$U$872,13,FALSE)</f>
        <v>XIII</v>
      </c>
      <c r="N206" s="160" t="str">
        <f>VLOOKUP(A206,'BASE TRABAJO'!$A$1:$U$872,14,FALSE)</f>
        <v>Providencia</v>
      </c>
      <c r="O206" s="160">
        <f>VLOOKUP(A206,'BASE TRABAJO'!$A$1:$U$872,15,FALSE)</f>
        <v>0</v>
      </c>
      <c r="P206" s="160" t="str">
        <f>VLOOKUP(A206,'BASE TRABAJO'!$A$1:$U$872,16,FALSE)</f>
        <v xml:space="preserve"> fundacion@paulajaraquemada.tie.cl</v>
      </c>
      <c r="Q206" s="160">
        <f>VLOOKUP(A206,'BASE TRABAJO'!$A$1:$U$872,17,FALSE)</f>
        <v>0</v>
      </c>
      <c r="R206" s="160">
        <f>VLOOKUP(A206,'BASE TRABAJO'!$A$1:$U$872,18,FALSE)</f>
        <v>93401</v>
      </c>
      <c r="S206" s="160" t="str">
        <f>VLOOKUP(A206,'BASE TRABAJO'!$A$1:$U$872,19,FALSE)</f>
        <v>Se acompaña certificado financiero correspondiente al año 2018,  aprobado por USUFI</v>
      </c>
      <c r="T206" s="161">
        <f>VLOOKUP(A206,'BASE TRABAJO'!$A$1:$U$872,20,FALSE)</f>
        <v>37970</v>
      </c>
      <c r="U206" s="160">
        <v>4450</v>
      </c>
      <c r="V206" s="162">
        <v>7005690</v>
      </c>
      <c r="W206" s="162">
        <v>68625630</v>
      </c>
      <c r="X206" s="161">
        <v>44135</v>
      </c>
      <c r="Y206" s="160" t="s">
        <v>3112</v>
      </c>
      <c r="Z206" s="160" t="s">
        <v>3113</v>
      </c>
      <c r="AA206" s="160" t="s">
        <v>3117</v>
      </c>
      <c r="AB206" s="160"/>
    </row>
    <row r="207" spans="1:28" x14ac:dyDescent="0.2">
      <c r="A207" s="163">
        <v>4450</v>
      </c>
      <c r="B207" s="160" t="str">
        <f>VLOOKUP(A207,'BASE TRABAJO'!$A$1:$U$872,2,TRUE)</f>
        <v>Fundación Paula Jaraquemada Alquízar</v>
      </c>
      <c r="C207" s="160">
        <f>VLOOKUP(A207,'BASE TRABAJO'!$A$1:$U$872,3,FALSE)</f>
        <v>706786007</v>
      </c>
      <c r="D207" s="160" t="str">
        <f>VLOOKUP(A207,'BASE TRABAJO'!$A$1:$U$872,4,FALSE)</f>
        <v>Fundación de Derecho Privado</v>
      </c>
      <c r="E207" s="160" t="str">
        <f>VLOOKUP(A207,'BASE TRABAJO'!$A$1:$U$872,5,FALSE)</f>
        <v xml:space="preserve">Decreto Supremo Nº 1554, de 2 de septiembre de 1976, del ministerio de Justicia. </v>
      </c>
      <c r="F207" s="160" t="str">
        <f>VLOOKUP(A207,'BASE TRABAJO'!$A$1:$U$872,6,FALSE)</f>
        <v xml:space="preserve">Certificado de Vigencia, folio Nº 500245024702, emitido por el SRCeI con fecha 13 de agosto de 2019.
</v>
      </c>
      <c r="G207" s="160" t="str">
        <f>VLOOKUP(A207,'BASE TRABAJO'!$A$1:$U$872,7,FALSE)</f>
        <v>La capacitación y formación integral de personas de escasos recursos, sin costo para ellos y sin discriminación de ninguna especie, a fin de que puedan integrarse al desarrollo del país.</v>
      </c>
      <c r="H207" s="160" t="str">
        <f>VLOOKUP(A207,'BASE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7" s="160" t="str">
        <f>VLOOKUP(A207,'BASE TRABAJO'!$A$1:$U$872,9,FALSE)</f>
        <v xml:space="preserve">Los miembros del Directorio permanecerán en sus cargos dos años.
</v>
      </c>
      <c r="J207" s="160" t="str">
        <f>VLOOKUP(A207,'BASE TRABAJO'!$A$1:$U$872,10,FALSE)</f>
        <v>Con fecha 20 de diciembre de 2017 se ratifica el Directorio, según consta en el Acta de Sesión Ordinaria de Directorio de dicha fecha, reducida a escritura pública de fecha 04 de enero de 2018, de la 18° Notaría Pública.</v>
      </c>
      <c r="K207" s="160" t="str">
        <f>VLOOKUP(A207,'BASE TRABAJO'!$A$1:$U$872,11,FALSE)</f>
        <v xml:space="preserve">Representante Legal:
María Angélica Grez del Canto
</v>
      </c>
      <c r="L207" s="160" t="str">
        <f>VLOOKUP(A207,'BASE TRABAJO'!$A$1:$U$872,12,FALSE)</f>
        <v xml:space="preserve">Avenida 11 de septiembre Nº2250, oficina Nº1025, comuna de Providencia, Región Metropolitana.
</v>
      </c>
      <c r="M207" s="160" t="str">
        <f>VLOOKUP(A207,'BASE TRABAJO'!$A$1:$U$872,13,FALSE)</f>
        <v>XIII</v>
      </c>
      <c r="N207" s="160" t="str">
        <f>VLOOKUP(A207,'BASE TRABAJO'!$A$1:$U$872,14,FALSE)</f>
        <v>Providencia</v>
      </c>
      <c r="O207" s="160">
        <f>VLOOKUP(A207,'BASE TRABAJO'!$A$1:$U$872,15,FALSE)</f>
        <v>0</v>
      </c>
      <c r="P207" s="160" t="str">
        <f>VLOOKUP(A207,'BASE TRABAJO'!$A$1:$U$872,16,FALSE)</f>
        <v xml:space="preserve"> fundacion@paulajaraquemada.tie.cl</v>
      </c>
      <c r="Q207" s="160">
        <f>VLOOKUP(A207,'BASE TRABAJO'!$A$1:$U$872,17,FALSE)</f>
        <v>0</v>
      </c>
      <c r="R207" s="160">
        <f>VLOOKUP(A207,'BASE TRABAJO'!$A$1:$U$872,18,FALSE)</f>
        <v>93401</v>
      </c>
      <c r="S207" s="160" t="str">
        <f>VLOOKUP(A207,'BASE TRABAJO'!$A$1:$U$872,19,FALSE)</f>
        <v>Se acompaña certificado financiero correspondiente al año 2018,  aprobado por USUFI</v>
      </c>
      <c r="T207" s="161">
        <f>VLOOKUP(A207,'BASE TRABAJO'!$A$1:$U$872,20,FALSE)</f>
        <v>37970</v>
      </c>
      <c r="U207" s="160">
        <v>4450</v>
      </c>
      <c r="V207" s="162">
        <v>6870096</v>
      </c>
      <c r="W207" s="162">
        <v>96634169</v>
      </c>
      <c r="X207" s="161">
        <v>44135</v>
      </c>
      <c r="Y207" s="160" t="s">
        <v>3112</v>
      </c>
      <c r="Z207" s="160" t="s">
        <v>3113</v>
      </c>
      <c r="AA207" s="160" t="s">
        <v>3141</v>
      </c>
      <c r="AB207" s="160"/>
    </row>
    <row r="208" spans="1:28" x14ac:dyDescent="0.2">
      <c r="A208" s="163">
        <v>4450</v>
      </c>
      <c r="B208" s="160" t="str">
        <f>VLOOKUP(A208,'BASE TRABAJO'!$A$1:$U$872,2,TRUE)</f>
        <v>Fundación Paula Jaraquemada Alquízar</v>
      </c>
      <c r="C208" s="160">
        <f>VLOOKUP(A208,'BASE TRABAJO'!$A$1:$U$872,3,FALSE)</f>
        <v>706786007</v>
      </c>
      <c r="D208" s="160" t="str">
        <f>VLOOKUP(A208,'BASE TRABAJO'!$A$1:$U$872,4,FALSE)</f>
        <v>Fundación de Derecho Privado</v>
      </c>
      <c r="E208" s="160" t="str">
        <f>VLOOKUP(A208,'BASE TRABAJO'!$A$1:$U$872,5,FALSE)</f>
        <v xml:space="preserve">Decreto Supremo Nº 1554, de 2 de septiembre de 1976, del ministerio de Justicia. </v>
      </c>
      <c r="F208" s="160" t="str">
        <f>VLOOKUP(A208,'BASE TRABAJO'!$A$1:$U$872,6,FALSE)</f>
        <v xml:space="preserve">Certificado de Vigencia, folio Nº 500245024702, emitido por el SRCeI con fecha 13 de agosto de 2019.
</v>
      </c>
      <c r="G208" s="160" t="str">
        <f>VLOOKUP(A208,'BASE TRABAJO'!$A$1:$U$872,7,FALSE)</f>
        <v>La capacitación y formación integral de personas de escasos recursos, sin costo para ellos y sin discriminación de ninguna especie, a fin de que puedan integrarse al desarrollo del país.</v>
      </c>
      <c r="H208" s="160" t="str">
        <f>VLOOKUP(A208,'BASE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8" s="160" t="str">
        <f>VLOOKUP(A208,'BASE TRABAJO'!$A$1:$U$872,9,FALSE)</f>
        <v xml:space="preserve">Los miembros del Directorio permanecerán en sus cargos dos años.
</v>
      </c>
      <c r="J208" s="160" t="str">
        <f>VLOOKUP(A208,'BASE TRABAJO'!$A$1:$U$872,10,FALSE)</f>
        <v>Con fecha 20 de diciembre de 2017 se ratifica el Directorio, según consta en el Acta de Sesión Ordinaria de Directorio de dicha fecha, reducida a escritura pública de fecha 04 de enero de 2018, de la 18° Notaría Pública.</v>
      </c>
      <c r="K208" s="160" t="str">
        <f>VLOOKUP(A208,'BASE TRABAJO'!$A$1:$U$872,11,FALSE)</f>
        <v xml:space="preserve">Representante Legal:
María Angélica Grez del Canto
</v>
      </c>
      <c r="L208" s="160" t="str">
        <f>VLOOKUP(A208,'BASE TRABAJO'!$A$1:$U$872,12,FALSE)</f>
        <v xml:space="preserve">Avenida 11 de septiembre Nº2250, oficina Nº1025, comuna de Providencia, Región Metropolitana.
</v>
      </c>
      <c r="M208" s="160" t="str">
        <f>VLOOKUP(A208,'BASE TRABAJO'!$A$1:$U$872,13,FALSE)</f>
        <v>XIII</v>
      </c>
      <c r="N208" s="160" t="str">
        <f>VLOOKUP(A208,'BASE TRABAJO'!$A$1:$U$872,14,FALSE)</f>
        <v>Providencia</v>
      </c>
      <c r="O208" s="160">
        <f>VLOOKUP(A208,'BASE TRABAJO'!$A$1:$U$872,15,FALSE)</f>
        <v>0</v>
      </c>
      <c r="P208" s="160" t="str">
        <f>VLOOKUP(A208,'BASE TRABAJO'!$A$1:$U$872,16,FALSE)</f>
        <v xml:space="preserve"> fundacion@paulajaraquemada.tie.cl</v>
      </c>
      <c r="Q208" s="160">
        <f>VLOOKUP(A208,'BASE TRABAJO'!$A$1:$U$872,17,FALSE)</f>
        <v>0</v>
      </c>
      <c r="R208" s="160">
        <f>VLOOKUP(A208,'BASE TRABAJO'!$A$1:$U$872,18,FALSE)</f>
        <v>93401</v>
      </c>
      <c r="S208" s="160" t="str">
        <f>VLOOKUP(A208,'BASE TRABAJO'!$A$1:$U$872,19,FALSE)</f>
        <v>Se acompaña certificado financiero correspondiente al año 2018,  aprobado por USUFI</v>
      </c>
      <c r="T208" s="161">
        <f>VLOOKUP(A208,'BASE TRABAJO'!$A$1:$U$872,20,FALSE)</f>
        <v>37970</v>
      </c>
      <c r="U208" s="160">
        <v>4450</v>
      </c>
      <c r="V208" s="162">
        <v>7814734</v>
      </c>
      <c r="W208" s="162">
        <v>78319092</v>
      </c>
      <c r="X208" s="161">
        <v>44135</v>
      </c>
      <c r="Y208" s="160" t="s">
        <v>3112</v>
      </c>
      <c r="Z208" s="160" t="s">
        <v>3113</v>
      </c>
      <c r="AA208" s="160" t="s">
        <v>3221</v>
      </c>
      <c r="AB208" s="160"/>
    </row>
    <row r="209" spans="1:28" x14ac:dyDescent="0.2">
      <c r="A209" s="163">
        <v>4450</v>
      </c>
      <c r="B209" s="160" t="str">
        <f>VLOOKUP(A209,'BASE TRABAJO'!$A$1:$U$872,2,TRUE)</f>
        <v>Fundación Paula Jaraquemada Alquízar</v>
      </c>
      <c r="C209" s="160">
        <f>VLOOKUP(A209,'BASE TRABAJO'!$A$1:$U$872,3,FALSE)</f>
        <v>706786007</v>
      </c>
      <c r="D209" s="160" t="str">
        <f>VLOOKUP(A209,'BASE TRABAJO'!$A$1:$U$872,4,FALSE)</f>
        <v>Fundación de Derecho Privado</v>
      </c>
      <c r="E209" s="160" t="str">
        <f>VLOOKUP(A209,'BASE TRABAJO'!$A$1:$U$872,5,FALSE)</f>
        <v xml:space="preserve">Decreto Supremo Nº 1554, de 2 de septiembre de 1976, del ministerio de Justicia. </v>
      </c>
      <c r="F209" s="160" t="str">
        <f>VLOOKUP(A209,'BASE TRABAJO'!$A$1:$U$872,6,FALSE)</f>
        <v xml:space="preserve">Certificado de Vigencia, folio Nº 500245024702, emitido por el SRCeI con fecha 13 de agosto de 2019.
</v>
      </c>
      <c r="G209" s="160" t="str">
        <f>VLOOKUP(A209,'BASE TRABAJO'!$A$1:$U$872,7,FALSE)</f>
        <v>La capacitación y formación integral de personas de escasos recursos, sin costo para ellos y sin discriminación de ninguna especie, a fin de que puedan integrarse al desarrollo del país.</v>
      </c>
      <c r="H209" s="160" t="str">
        <f>VLOOKUP(A209,'BASE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9" s="160" t="str">
        <f>VLOOKUP(A209,'BASE TRABAJO'!$A$1:$U$872,9,FALSE)</f>
        <v xml:space="preserve">Los miembros del Directorio permanecerán en sus cargos dos años.
</v>
      </c>
      <c r="J209" s="160" t="str">
        <f>VLOOKUP(A209,'BASE TRABAJO'!$A$1:$U$872,10,FALSE)</f>
        <v>Con fecha 20 de diciembre de 2017 se ratifica el Directorio, según consta en el Acta de Sesión Ordinaria de Directorio de dicha fecha, reducida a escritura pública de fecha 04 de enero de 2018, de la 18° Notaría Pública.</v>
      </c>
      <c r="K209" s="160" t="str">
        <f>VLOOKUP(A209,'BASE TRABAJO'!$A$1:$U$872,11,FALSE)</f>
        <v xml:space="preserve">Representante Legal:
María Angélica Grez del Canto
</v>
      </c>
      <c r="L209" s="160" t="str">
        <f>VLOOKUP(A209,'BASE TRABAJO'!$A$1:$U$872,12,FALSE)</f>
        <v xml:space="preserve">Avenida 11 de septiembre Nº2250, oficina Nº1025, comuna de Providencia, Región Metropolitana.
</v>
      </c>
      <c r="M209" s="160" t="str">
        <f>VLOOKUP(A209,'BASE TRABAJO'!$A$1:$U$872,13,FALSE)</f>
        <v>XIII</v>
      </c>
      <c r="N209" s="160" t="str">
        <f>VLOOKUP(A209,'BASE TRABAJO'!$A$1:$U$872,14,FALSE)</f>
        <v>Providencia</v>
      </c>
      <c r="O209" s="160">
        <f>VLOOKUP(A209,'BASE TRABAJO'!$A$1:$U$872,15,FALSE)</f>
        <v>0</v>
      </c>
      <c r="P209" s="160" t="str">
        <f>VLOOKUP(A209,'BASE TRABAJO'!$A$1:$U$872,16,FALSE)</f>
        <v xml:space="preserve"> fundacion@paulajaraquemada.tie.cl</v>
      </c>
      <c r="Q209" s="160">
        <f>VLOOKUP(A209,'BASE TRABAJO'!$A$1:$U$872,17,FALSE)</f>
        <v>0</v>
      </c>
      <c r="R209" s="160">
        <f>VLOOKUP(A209,'BASE TRABAJO'!$A$1:$U$872,18,FALSE)</f>
        <v>93401</v>
      </c>
      <c r="S209" s="160" t="str">
        <f>VLOOKUP(A209,'BASE TRABAJO'!$A$1:$U$872,19,FALSE)</f>
        <v>Se acompaña certificado financiero correspondiente al año 2018,  aprobado por USUFI</v>
      </c>
      <c r="T209" s="161">
        <f>VLOOKUP(A209,'BASE TRABAJO'!$A$1:$U$872,20,FALSE)</f>
        <v>37970</v>
      </c>
      <c r="U209" s="160">
        <v>4450</v>
      </c>
      <c r="V209" s="162">
        <v>10124352</v>
      </c>
      <c r="W209" s="162">
        <v>76514217</v>
      </c>
      <c r="X209" s="161">
        <v>44135</v>
      </c>
      <c r="Y209" s="160" t="s">
        <v>3112</v>
      </c>
      <c r="Z209" s="160" t="s">
        <v>3113</v>
      </c>
      <c r="AA209" s="160" t="s">
        <v>80</v>
      </c>
      <c r="AB209" s="160"/>
    </row>
    <row r="210" spans="1:28" x14ac:dyDescent="0.2">
      <c r="A210" s="163">
        <v>4450</v>
      </c>
      <c r="B210" s="160" t="str">
        <f>VLOOKUP(A210,'BASE TRABAJO'!$A$1:$U$872,2,TRUE)</f>
        <v>Fundación Paula Jaraquemada Alquízar</v>
      </c>
      <c r="C210" s="160">
        <f>VLOOKUP(A210,'BASE TRABAJO'!$A$1:$U$872,3,FALSE)</f>
        <v>706786007</v>
      </c>
      <c r="D210" s="160" t="str">
        <f>VLOOKUP(A210,'BASE TRABAJO'!$A$1:$U$872,4,FALSE)</f>
        <v>Fundación de Derecho Privado</v>
      </c>
      <c r="E210" s="160" t="str">
        <f>VLOOKUP(A210,'BASE TRABAJO'!$A$1:$U$872,5,FALSE)</f>
        <v xml:space="preserve">Decreto Supremo Nº 1554, de 2 de septiembre de 1976, del ministerio de Justicia. </v>
      </c>
      <c r="F210" s="160" t="str">
        <f>VLOOKUP(A210,'BASE TRABAJO'!$A$1:$U$872,6,FALSE)</f>
        <v xml:space="preserve">Certificado de Vigencia, folio Nº 500245024702, emitido por el SRCeI con fecha 13 de agosto de 2019.
</v>
      </c>
      <c r="G210" s="160" t="str">
        <f>VLOOKUP(A210,'BASE TRABAJO'!$A$1:$U$872,7,FALSE)</f>
        <v>La capacitación y formación integral de personas de escasos recursos, sin costo para ellos y sin discriminación de ninguna especie, a fin de que puedan integrarse al desarrollo del país.</v>
      </c>
      <c r="H210" s="160" t="str">
        <f>VLOOKUP(A210,'BASE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0" s="160" t="str">
        <f>VLOOKUP(A210,'BASE TRABAJO'!$A$1:$U$872,9,FALSE)</f>
        <v xml:space="preserve">Los miembros del Directorio permanecerán en sus cargos dos años.
</v>
      </c>
      <c r="J210" s="160" t="str">
        <f>VLOOKUP(A210,'BASE TRABAJO'!$A$1:$U$872,10,FALSE)</f>
        <v>Con fecha 20 de diciembre de 2017 se ratifica el Directorio, según consta en el Acta de Sesión Ordinaria de Directorio de dicha fecha, reducida a escritura pública de fecha 04 de enero de 2018, de la 18° Notaría Pública.</v>
      </c>
      <c r="K210" s="160" t="str">
        <f>VLOOKUP(A210,'BASE TRABAJO'!$A$1:$U$872,11,FALSE)</f>
        <v xml:space="preserve">Representante Legal:
María Angélica Grez del Canto
</v>
      </c>
      <c r="L210" s="160" t="str">
        <f>VLOOKUP(A210,'BASE TRABAJO'!$A$1:$U$872,12,FALSE)</f>
        <v xml:space="preserve">Avenida 11 de septiembre Nº2250, oficina Nº1025, comuna de Providencia, Región Metropolitana.
</v>
      </c>
      <c r="M210" s="160" t="str">
        <f>VLOOKUP(A210,'BASE TRABAJO'!$A$1:$U$872,13,FALSE)</f>
        <v>XIII</v>
      </c>
      <c r="N210" s="160" t="str">
        <f>VLOOKUP(A210,'BASE TRABAJO'!$A$1:$U$872,14,FALSE)</f>
        <v>Providencia</v>
      </c>
      <c r="O210" s="160">
        <f>VLOOKUP(A210,'BASE TRABAJO'!$A$1:$U$872,15,FALSE)</f>
        <v>0</v>
      </c>
      <c r="P210" s="160" t="str">
        <f>VLOOKUP(A210,'BASE TRABAJO'!$A$1:$U$872,16,FALSE)</f>
        <v xml:space="preserve"> fundacion@paulajaraquemada.tie.cl</v>
      </c>
      <c r="Q210" s="160">
        <f>VLOOKUP(A210,'BASE TRABAJO'!$A$1:$U$872,17,FALSE)</f>
        <v>0</v>
      </c>
      <c r="R210" s="160">
        <f>VLOOKUP(A210,'BASE TRABAJO'!$A$1:$U$872,18,FALSE)</f>
        <v>93401</v>
      </c>
      <c r="S210" s="160" t="str">
        <f>VLOOKUP(A210,'BASE TRABAJO'!$A$1:$U$872,19,FALSE)</f>
        <v>Se acompaña certificado financiero correspondiente al año 2018,  aprobado por USUFI</v>
      </c>
      <c r="T210" s="161">
        <f>VLOOKUP(A210,'BASE TRABAJO'!$A$1:$U$872,20,FALSE)</f>
        <v>37970</v>
      </c>
      <c r="U210" s="160">
        <v>4450</v>
      </c>
      <c r="V210" s="162">
        <v>9642240</v>
      </c>
      <c r="W210" s="162">
        <v>94817550</v>
      </c>
      <c r="X210" s="161">
        <v>44135</v>
      </c>
      <c r="Y210" s="160" t="s">
        <v>3112</v>
      </c>
      <c r="Z210" s="160" t="s">
        <v>3113</v>
      </c>
      <c r="AA210" s="160" t="s">
        <v>3222</v>
      </c>
      <c r="AB210" s="160"/>
    </row>
    <row r="211" spans="1:28" x14ac:dyDescent="0.2">
      <c r="A211" s="163">
        <v>4450</v>
      </c>
      <c r="B211" s="160" t="str">
        <f>VLOOKUP(A211,'BASE TRABAJO'!$A$1:$U$872,2,TRUE)</f>
        <v>Fundación Paula Jaraquemada Alquízar</v>
      </c>
      <c r="C211" s="160">
        <f>VLOOKUP(A211,'BASE TRABAJO'!$A$1:$U$872,3,FALSE)</f>
        <v>706786007</v>
      </c>
      <c r="D211" s="160" t="str">
        <f>VLOOKUP(A211,'BASE TRABAJO'!$A$1:$U$872,4,FALSE)</f>
        <v>Fundación de Derecho Privado</v>
      </c>
      <c r="E211" s="160" t="str">
        <f>VLOOKUP(A211,'BASE TRABAJO'!$A$1:$U$872,5,FALSE)</f>
        <v xml:space="preserve">Decreto Supremo Nº 1554, de 2 de septiembre de 1976, del ministerio de Justicia. </v>
      </c>
      <c r="F211" s="160" t="str">
        <f>VLOOKUP(A211,'BASE TRABAJO'!$A$1:$U$872,6,FALSE)</f>
        <v xml:space="preserve">Certificado de Vigencia, folio Nº 500245024702, emitido por el SRCeI con fecha 13 de agosto de 2019.
</v>
      </c>
      <c r="G211" s="160" t="str">
        <f>VLOOKUP(A211,'BASE TRABAJO'!$A$1:$U$872,7,FALSE)</f>
        <v>La capacitación y formación integral de personas de escasos recursos, sin costo para ellos y sin discriminación de ninguna especie, a fin de que puedan integrarse al desarrollo del país.</v>
      </c>
      <c r="H211" s="160" t="str">
        <f>VLOOKUP(A211,'BASE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1" s="160" t="str">
        <f>VLOOKUP(A211,'BASE TRABAJO'!$A$1:$U$872,9,FALSE)</f>
        <v xml:space="preserve">Los miembros del Directorio permanecerán en sus cargos dos años.
</v>
      </c>
      <c r="J211" s="160" t="str">
        <f>VLOOKUP(A211,'BASE TRABAJO'!$A$1:$U$872,10,FALSE)</f>
        <v>Con fecha 20 de diciembre de 2017 se ratifica el Directorio, según consta en el Acta de Sesión Ordinaria de Directorio de dicha fecha, reducida a escritura pública de fecha 04 de enero de 2018, de la 18° Notaría Pública.</v>
      </c>
      <c r="K211" s="160" t="str">
        <f>VLOOKUP(A211,'BASE TRABAJO'!$A$1:$U$872,11,FALSE)</f>
        <v xml:space="preserve">Representante Legal:
María Angélica Grez del Canto
</v>
      </c>
      <c r="L211" s="160" t="str">
        <f>VLOOKUP(A211,'BASE TRABAJO'!$A$1:$U$872,12,FALSE)</f>
        <v xml:space="preserve">Avenida 11 de septiembre Nº2250, oficina Nº1025, comuna de Providencia, Región Metropolitana.
</v>
      </c>
      <c r="M211" s="160" t="str">
        <f>VLOOKUP(A211,'BASE TRABAJO'!$A$1:$U$872,13,FALSE)</f>
        <v>XIII</v>
      </c>
      <c r="N211" s="160" t="str">
        <f>VLOOKUP(A211,'BASE TRABAJO'!$A$1:$U$872,14,FALSE)</f>
        <v>Providencia</v>
      </c>
      <c r="O211" s="160">
        <f>VLOOKUP(A211,'BASE TRABAJO'!$A$1:$U$872,15,FALSE)</f>
        <v>0</v>
      </c>
      <c r="P211" s="160" t="str">
        <f>VLOOKUP(A211,'BASE TRABAJO'!$A$1:$U$872,16,FALSE)</f>
        <v xml:space="preserve"> fundacion@paulajaraquemada.tie.cl</v>
      </c>
      <c r="Q211" s="160">
        <f>VLOOKUP(A211,'BASE TRABAJO'!$A$1:$U$872,17,FALSE)</f>
        <v>0</v>
      </c>
      <c r="R211" s="160">
        <f>VLOOKUP(A211,'BASE TRABAJO'!$A$1:$U$872,18,FALSE)</f>
        <v>93401</v>
      </c>
      <c r="S211" s="160" t="str">
        <f>VLOOKUP(A211,'BASE TRABAJO'!$A$1:$U$872,19,FALSE)</f>
        <v>Se acompaña certificado financiero correspondiente al año 2018,  aprobado por USUFI</v>
      </c>
      <c r="T211" s="161">
        <f>VLOOKUP(A211,'BASE TRABAJO'!$A$1:$U$872,20,FALSE)</f>
        <v>37970</v>
      </c>
      <c r="U211" s="160">
        <v>4450</v>
      </c>
      <c r="V211" s="162">
        <v>5725080</v>
      </c>
      <c r="W211" s="162">
        <v>55516005</v>
      </c>
      <c r="X211" s="161">
        <v>44135</v>
      </c>
      <c r="Y211" s="160" t="s">
        <v>3112</v>
      </c>
      <c r="Z211" s="160" t="s">
        <v>3113</v>
      </c>
      <c r="AA211" s="160" t="s">
        <v>3223</v>
      </c>
      <c r="AB211" s="160"/>
    </row>
    <row r="212" spans="1:28" x14ac:dyDescent="0.2">
      <c r="A212" s="163">
        <v>4450</v>
      </c>
      <c r="B212" s="160" t="str">
        <f>VLOOKUP(A212,'BASE TRABAJO'!$A$1:$U$872,2,TRUE)</f>
        <v>Fundación Paula Jaraquemada Alquízar</v>
      </c>
      <c r="C212" s="160">
        <f>VLOOKUP(A212,'BASE TRABAJO'!$A$1:$U$872,3,FALSE)</f>
        <v>706786007</v>
      </c>
      <c r="D212" s="160" t="str">
        <f>VLOOKUP(A212,'BASE TRABAJO'!$A$1:$U$872,4,FALSE)</f>
        <v>Fundación de Derecho Privado</v>
      </c>
      <c r="E212" s="160" t="str">
        <f>VLOOKUP(A212,'BASE TRABAJO'!$A$1:$U$872,5,FALSE)</f>
        <v xml:space="preserve">Decreto Supremo Nº 1554, de 2 de septiembre de 1976, del ministerio de Justicia. </v>
      </c>
      <c r="F212" s="160" t="str">
        <f>VLOOKUP(A212,'BASE TRABAJO'!$A$1:$U$872,6,FALSE)</f>
        <v xml:space="preserve">Certificado de Vigencia, folio Nº 500245024702, emitido por el SRCeI con fecha 13 de agosto de 2019.
</v>
      </c>
      <c r="G212" s="160" t="str">
        <f>VLOOKUP(A212,'BASE TRABAJO'!$A$1:$U$872,7,FALSE)</f>
        <v>La capacitación y formación integral de personas de escasos recursos, sin costo para ellos y sin discriminación de ninguna especie, a fin de que puedan integrarse al desarrollo del país.</v>
      </c>
      <c r="H212" s="160" t="str">
        <f>VLOOKUP(A212,'BASE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2" s="160" t="str">
        <f>VLOOKUP(A212,'BASE TRABAJO'!$A$1:$U$872,9,FALSE)</f>
        <v xml:space="preserve">Los miembros del Directorio permanecerán en sus cargos dos años.
</v>
      </c>
      <c r="J212" s="160" t="str">
        <f>VLOOKUP(A212,'BASE TRABAJO'!$A$1:$U$872,10,FALSE)</f>
        <v>Con fecha 20 de diciembre de 2017 se ratifica el Directorio, según consta en el Acta de Sesión Ordinaria de Directorio de dicha fecha, reducida a escritura pública de fecha 04 de enero de 2018, de la 18° Notaría Pública.</v>
      </c>
      <c r="K212" s="160" t="str">
        <f>VLOOKUP(A212,'BASE TRABAJO'!$A$1:$U$872,11,FALSE)</f>
        <v xml:space="preserve">Representante Legal:
María Angélica Grez del Canto
</v>
      </c>
      <c r="L212" s="160" t="str">
        <f>VLOOKUP(A212,'BASE TRABAJO'!$A$1:$U$872,12,FALSE)</f>
        <v xml:space="preserve">Avenida 11 de septiembre Nº2250, oficina Nº1025, comuna de Providencia, Región Metropolitana.
</v>
      </c>
      <c r="M212" s="160" t="str">
        <f>VLOOKUP(A212,'BASE TRABAJO'!$A$1:$U$872,13,FALSE)</f>
        <v>XIII</v>
      </c>
      <c r="N212" s="160" t="str">
        <f>VLOOKUP(A212,'BASE TRABAJO'!$A$1:$U$872,14,FALSE)</f>
        <v>Providencia</v>
      </c>
      <c r="O212" s="160">
        <f>VLOOKUP(A212,'BASE TRABAJO'!$A$1:$U$872,15,FALSE)</f>
        <v>0</v>
      </c>
      <c r="P212" s="160" t="str">
        <f>VLOOKUP(A212,'BASE TRABAJO'!$A$1:$U$872,16,FALSE)</f>
        <v xml:space="preserve"> fundacion@paulajaraquemada.tie.cl</v>
      </c>
      <c r="Q212" s="160">
        <f>VLOOKUP(A212,'BASE TRABAJO'!$A$1:$U$872,17,FALSE)</f>
        <v>0</v>
      </c>
      <c r="R212" s="160">
        <f>VLOOKUP(A212,'BASE TRABAJO'!$A$1:$U$872,18,FALSE)</f>
        <v>93401</v>
      </c>
      <c r="S212" s="160" t="str">
        <f>VLOOKUP(A212,'BASE TRABAJO'!$A$1:$U$872,19,FALSE)</f>
        <v>Se acompaña certificado financiero correspondiente al año 2018,  aprobado por USUFI</v>
      </c>
      <c r="T212" s="161">
        <f>VLOOKUP(A212,'BASE TRABAJO'!$A$1:$U$872,20,FALSE)</f>
        <v>37970</v>
      </c>
      <c r="U212" s="160">
        <v>4450</v>
      </c>
      <c r="V212" s="162">
        <v>18079200</v>
      </c>
      <c r="W212" s="162">
        <v>225539847</v>
      </c>
      <c r="X212" s="161">
        <v>44135</v>
      </c>
      <c r="Y212" s="160" t="s">
        <v>3112</v>
      </c>
      <c r="Z212" s="160" t="s">
        <v>3113</v>
      </c>
      <c r="AA212" s="160" t="s">
        <v>3224</v>
      </c>
      <c r="AB212" s="160"/>
    </row>
    <row r="213" spans="1:28" x14ac:dyDescent="0.2">
      <c r="A213" s="163">
        <v>4450</v>
      </c>
      <c r="B213" s="160" t="str">
        <f>VLOOKUP(A213,'BASE TRABAJO'!$A$1:$U$872,2,TRUE)</f>
        <v>Fundación Paula Jaraquemada Alquízar</v>
      </c>
      <c r="C213" s="160">
        <f>VLOOKUP(A213,'BASE TRABAJO'!$A$1:$U$872,3,FALSE)</f>
        <v>706786007</v>
      </c>
      <c r="D213" s="160" t="str">
        <f>VLOOKUP(A213,'BASE TRABAJO'!$A$1:$U$872,4,FALSE)</f>
        <v>Fundación de Derecho Privado</v>
      </c>
      <c r="E213" s="160" t="str">
        <f>VLOOKUP(A213,'BASE TRABAJO'!$A$1:$U$872,5,FALSE)</f>
        <v xml:space="preserve">Decreto Supremo Nº 1554, de 2 de septiembre de 1976, del ministerio de Justicia. </v>
      </c>
      <c r="F213" s="160" t="str">
        <f>VLOOKUP(A213,'BASE TRABAJO'!$A$1:$U$872,6,FALSE)</f>
        <v xml:space="preserve">Certificado de Vigencia, folio Nº 500245024702, emitido por el SRCeI con fecha 13 de agosto de 2019.
</v>
      </c>
      <c r="G213" s="160" t="str">
        <f>VLOOKUP(A213,'BASE TRABAJO'!$A$1:$U$872,7,FALSE)</f>
        <v>La capacitación y formación integral de personas de escasos recursos, sin costo para ellos y sin discriminación de ninguna especie, a fin de que puedan integrarse al desarrollo del país.</v>
      </c>
      <c r="H213" s="160" t="str">
        <f>VLOOKUP(A213,'BASE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3" s="160" t="str">
        <f>VLOOKUP(A213,'BASE TRABAJO'!$A$1:$U$872,9,FALSE)</f>
        <v xml:space="preserve">Los miembros del Directorio permanecerán en sus cargos dos años.
</v>
      </c>
      <c r="J213" s="160" t="str">
        <f>VLOOKUP(A213,'BASE TRABAJO'!$A$1:$U$872,10,FALSE)</f>
        <v>Con fecha 20 de diciembre de 2017 se ratifica el Directorio, según consta en el Acta de Sesión Ordinaria de Directorio de dicha fecha, reducida a escritura pública de fecha 04 de enero de 2018, de la 18° Notaría Pública.</v>
      </c>
      <c r="K213" s="160" t="str">
        <f>VLOOKUP(A213,'BASE TRABAJO'!$A$1:$U$872,11,FALSE)</f>
        <v xml:space="preserve">Representante Legal:
María Angélica Grez del Canto
</v>
      </c>
      <c r="L213" s="160" t="str">
        <f>VLOOKUP(A213,'BASE TRABAJO'!$A$1:$U$872,12,FALSE)</f>
        <v xml:space="preserve">Avenida 11 de septiembre Nº2250, oficina Nº1025, comuna de Providencia, Región Metropolitana.
</v>
      </c>
      <c r="M213" s="160" t="str">
        <f>VLOOKUP(A213,'BASE TRABAJO'!$A$1:$U$872,13,FALSE)</f>
        <v>XIII</v>
      </c>
      <c r="N213" s="160" t="str">
        <f>VLOOKUP(A213,'BASE TRABAJO'!$A$1:$U$872,14,FALSE)</f>
        <v>Providencia</v>
      </c>
      <c r="O213" s="160">
        <f>VLOOKUP(A213,'BASE TRABAJO'!$A$1:$U$872,15,FALSE)</f>
        <v>0</v>
      </c>
      <c r="P213" s="160" t="str">
        <f>VLOOKUP(A213,'BASE TRABAJO'!$A$1:$U$872,16,FALSE)</f>
        <v xml:space="preserve"> fundacion@paulajaraquemada.tie.cl</v>
      </c>
      <c r="Q213" s="160">
        <f>VLOOKUP(A213,'BASE TRABAJO'!$A$1:$U$872,17,FALSE)</f>
        <v>0</v>
      </c>
      <c r="R213" s="160">
        <f>VLOOKUP(A213,'BASE TRABAJO'!$A$1:$U$872,18,FALSE)</f>
        <v>93401</v>
      </c>
      <c r="S213" s="160" t="str">
        <f>VLOOKUP(A213,'BASE TRABAJO'!$A$1:$U$872,19,FALSE)</f>
        <v>Se acompaña certificado financiero correspondiente al año 2018,  aprobado por USUFI</v>
      </c>
      <c r="T213" s="161">
        <f>VLOOKUP(A213,'BASE TRABAJO'!$A$1:$U$872,20,FALSE)</f>
        <v>37970</v>
      </c>
      <c r="U213" s="160">
        <v>4450</v>
      </c>
      <c r="V213" s="162">
        <v>5800410</v>
      </c>
      <c r="W213" s="162">
        <v>59736690</v>
      </c>
      <c r="X213" s="161">
        <v>44135</v>
      </c>
      <c r="Y213" s="160" t="s">
        <v>3112</v>
      </c>
      <c r="Z213" s="160" t="s">
        <v>3113</v>
      </c>
      <c r="AA213" s="160" t="s">
        <v>3225</v>
      </c>
      <c r="AB213" s="160"/>
    </row>
    <row r="214" spans="1:28" x14ac:dyDescent="0.2">
      <c r="A214" s="163">
        <v>4450</v>
      </c>
      <c r="B214" s="160" t="str">
        <f>VLOOKUP(A214,'BASE TRABAJO'!$A$1:$U$872,2,TRUE)</f>
        <v>Fundación Paula Jaraquemada Alquízar</v>
      </c>
      <c r="C214" s="160">
        <f>VLOOKUP(A214,'BASE TRABAJO'!$A$1:$U$872,3,FALSE)</f>
        <v>706786007</v>
      </c>
      <c r="D214" s="160" t="str">
        <f>VLOOKUP(A214,'BASE TRABAJO'!$A$1:$U$872,4,FALSE)</f>
        <v>Fundación de Derecho Privado</v>
      </c>
      <c r="E214" s="160" t="str">
        <f>VLOOKUP(A214,'BASE TRABAJO'!$A$1:$U$872,5,FALSE)</f>
        <v xml:space="preserve">Decreto Supremo Nº 1554, de 2 de septiembre de 1976, del ministerio de Justicia. </v>
      </c>
      <c r="F214" s="160" t="str">
        <f>VLOOKUP(A214,'BASE TRABAJO'!$A$1:$U$872,6,FALSE)</f>
        <v xml:space="preserve">Certificado de Vigencia, folio Nº 500245024702, emitido por el SRCeI con fecha 13 de agosto de 2019.
</v>
      </c>
      <c r="G214" s="160" t="str">
        <f>VLOOKUP(A214,'BASE TRABAJO'!$A$1:$U$872,7,FALSE)</f>
        <v>La capacitación y formación integral de personas de escasos recursos, sin costo para ellos y sin discriminación de ninguna especie, a fin de que puedan integrarse al desarrollo del país.</v>
      </c>
      <c r="H214" s="160" t="str">
        <f>VLOOKUP(A214,'BASE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4" s="160" t="str">
        <f>VLOOKUP(A214,'BASE TRABAJO'!$A$1:$U$872,9,FALSE)</f>
        <v xml:space="preserve">Los miembros del Directorio permanecerán en sus cargos dos años.
</v>
      </c>
      <c r="J214" s="160" t="str">
        <f>VLOOKUP(A214,'BASE TRABAJO'!$A$1:$U$872,10,FALSE)</f>
        <v>Con fecha 20 de diciembre de 2017 se ratifica el Directorio, según consta en el Acta de Sesión Ordinaria de Directorio de dicha fecha, reducida a escritura pública de fecha 04 de enero de 2018, de la 18° Notaría Pública.</v>
      </c>
      <c r="K214" s="160" t="str">
        <f>VLOOKUP(A214,'BASE TRABAJO'!$A$1:$U$872,11,FALSE)</f>
        <v xml:space="preserve">Representante Legal:
María Angélica Grez del Canto
</v>
      </c>
      <c r="L214" s="160" t="str">
        <f>VLOOKUP(A214,'BASE TRABAJO'!$A$1:$U$872,12,FALSE)</f>
        <v xml:space="preserve">Avenida 11 de septiembre Nº2250, oficina Nº1025, comuna de Providencia, Región Metropolitana.
</v>
      </c>
      <c r="M214" s="160" t="str">
        <f>VLOOKUP(A214,'BASE TRABAJO'!$A$1:$U$872,13,FALSE)</f>
        <v>XIII</v>
      </c>
      <c r="N214" s="160" t="str">
        <f>VLOOKUP(A214,'BASE TRABAJO'!$A$1:$U$872,14,FALSE)</f>
        <v>Providencia</v>
      </c>
      <c r="O214" s="160">
        <f>VLOOKUP(A214,'BASE TRABAJO'!$A$1:$U$872,15,FALSE)</f>
        <v>0</v>
      </c>
      <c r="P214" s="160" t="str">
        <f>VLOOKUP(A214,'BASE TRABAJO'!$A$1:$U$872,16,FALSE)</f>
        <v xml:space="preserve"> fundacion@paulajaraquemada.tie.cl</v>
      </c>
      <c r="Q214" s="160">
        <f>VLOOKUP(A214,'BASE TRABAJO'!$A$1:$U$872,17,FALSE)</f>
        <v>0</v>
      </c>
      <c r="R214" s="160">
        <f>VLOOKUP(A214,'BASE TRABAJO'!$A$1:$U$872,18,FALSE)</f>
        <v>93401</v>
      </c>
      <c r="S214" s="160" t="str">
        <f>VLOOKUP(A214,'BASE TRABAJO'!$A$1:$U$872,19,FALSE)</f>
        <v>Se acompaña certificado financiero correspondiente al año 2018,  aprobado por USUFI</v>
      </c>
      <c r="T214" s="161">
        <f>VLOOKUP(A214,'BASE TRABAJO'!$A$1:$U$872,20,FALSE)</f>
        <v>37970</v>
      </c>
      <c r="U214" s="160">
        <v>4450</v>
      </c>
      <c r="V214" s="162">
        <v>6955972</v>
      </c>
      <c r="W214" s="162">
        <v>71416321</v>
      </c>
      <c r="X214" s="161">
        <v>44135</v>
      </c>
      <c r="Y214" s="160" t="s">
        <v>3112</v>
      </c>
      <c r="Z214" s="160" t="s">
        <v>3113</v>
      </c>
      <c r="AA214" s="160" t="s">
        <v>3226</v>
      </c>
      <c r="AB214" s="160"/>
    </row>
    <row r="215" spans="1:28" x14ac:dyDescent="0.2">
      <c r="A215" s="163">
        <v>4450</v>
      </c>
      <c r="B215" s="160" t="str">
        <f>VLOOKUP(A215,'BASE TRABAJO'!$A$1:$U$872,2,TRUE)</f>
        <v>Fundación Paula Jaraquemada Alquízar</v>
      </c>
      <c r="C215" s="160">
        <f>VLOOKUP(A215,'BASE TRABAJO'!$A$1:$U$872,3,FALSE)</f>
        <v>706786007</v>
      </c>
      <c r="D215" s="160" t="str">
        <f>VLOOKUP(A215,'BASE TRABAJO'!$A$1:$U$872,4,FALSE)</f>
        <v>Fundación de Derecho Privado</v>
      </c>
      <c r="E215" s="160" t="str">
        <f>VLOOKUP(A215,'BASE TRABAJO'!$A$1:$U$872,5,FALSE)</f>
        <v xml:space="preserve">Decreto Supremo Nº 1554, de 2 de septiembre de 1976, del ministerio de Justicia. </v>
      </c>
      <c r="F215" s="160" t="str">
        <f>VLOOKUP(A215,'BASE TRABAJO'!$A$1:$U$872,6,FALSE)</f>
        <v xml:space="preserve">Certificado de Vigencia, folio Nº 500245024702, emitido por el SRCeI con fecha 13 de agosto de 2019.
</v>
      </c>
      <c r="G215" s="160" t="str">
        <f>VLOOKUP(A215,'BASE TRABAJO'!$A$1:$U$872,7,FALSE)</f>
        <v>La capacitación y formación integral de personas de escasos recursos, sin costo para ellos y sin discriminación de ninguna especie, a fin de que puedan integrarse al desarrollo del país.</v>
      </c>
      <c r="H215" s="160" t="str">
        <f>VLOOKUP(A215,'BASE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5" s="160" t="str">
        <f>VLOOKUP(A215,'BASE TRABAJO'!$A$1:$U$872,9,FALSE)</f>
        <v xml:space="preserve">Los miembros del Directorio permanecerán en sus cargos dos años.
</v>
      </c>
      <c r="J215" s="160" t="str">
        <f>VLOOKUP(A215,'BASE TRABAJO'!$A$1:$U$872,10,FALSE)</f>
        <v>Con fecha 20 de diciembre de 2017 se ratifica el Directorio, según consta en el Acta de Sesión Ordinaria de Directorio de dicha fecha, reducida a escritura pública de fecha 04 de enero de 2018, de la 18° Notaría Pública.</v>
      </c>
      <c r="K215" s="160" t="str">
        <f>VLOOKUP(A215,'BASE TRABAJO'!$A$1:$U$872,11,FALSE)</f>
        <v xml:space="preserve">Representante Legal:
María Angélica Grez del Canto
</v>
      </c>
      <c r="L215" s="160" t="str">
        <f>VLOOKUP(A215,'BASE TRABAJO'!$A$1:$U$872,12,FALSE)</f>
        <v xml:space="preserve">Avenida 11 de septiembre Nº2250, oficina Nº1025, comuna de Providencia, Región Metropolitana.
</v>
      </c>
      <c r="M215" s="160" t="str">
        <f>VLOOKUP(A215,'BASE TRABAJO'!$A$1:$U$872,13,FALSE)</f>
        <v>XIII</v>
      </c>
      <c r="N215" s="160" t="str">
        <f>VLOOKUP(A215,'BASE TRABAJO'!$A$1:$U$872,14,FALSE)</f>
        <v>Providencia</v>
      </c>
      <c r="O215" s="160">
        <f>VLOOKUP(A215,'BASE TRABAJO'!$A$1:$U$872,15,FALSE)</f>
        <v>0</v>
      </c>
      <c r="P215" s="160" t="str">
        <f>VLOOKUP(A215,'BASE TRABAJO'!$A$1:$U$872,16,FALSE)</f>
        <v xml:space="preserve"> fundacion@paulajaraquemada.tie.cl</v>
      </c>
      <c r="Q215" s="160">
        <f>VLOOKUP(A215,'BASE TRABAJO'!$A$1:$U$872,17,FALSE)</f>
        <v>0</v>
      </c>
      <c r="R215" s="160">
        <f>VLOOKUP(A215,'BASE TRABAJO'!$A$1:$U$872,18,FALSE)</f>
        <v>93401</v>
      </c>
      <c r="S215" s="160" t="str">
        <f>VLOOKUP(A215,'BASE TRABAJO'!$A$1:$U$872,19,FALSE)</f>
        <v>Se acompaña certificado financiero correspondiente al año 2018,  aprobado por USUFI</v>
      </c>
      <c r="T215" s="161">
        <f>VLOOKUP(A215,'BASE TRABAJO'!$A$1:$U$872,20,FALSE)</f>
        <v>37970</v>
      </c>
      <c r="U215" s="160">
        <v>4450</v>
      </c>
      <c r="V215" s="162">
        <v>11088576</v>
      </c>
      <c r="W215" s="162">
        <v>115321190</v>
      </c>
      <c r="X215" s="161">
        <v>44135</v>
      </c>
      <c r="Y215" s="160" t="s">
        <v>3112</v>
      </c>
      <c r="Z215" s="160" t="s">
        <v>3113</v>
      </c>
      <c r="AA215" s="160" t="s">
        <v>3227</v>
      </c>
      <c r="AB215" s="160"/>
    </row>
    <row r="216" spans="1:28" x14ac:dyDescent="0.2">
      <c r="A216" s="163">
        <v>4450</v>
      </c>
      <c r="B216" s="160" t="str">
        <f>VLOOKUP(A216,'BASE TRABAJO'!$A$1:$U$872,2,TRUE)</f>
        <v>Fundación Paula Jaraquemada Alquízar</v>
      </c>
      <c r="C216" s="160">
        <f>VLOOKUP(A216,'BASE TRABAJO'!$A$1:$U$872,3,FALSE)</f>
        <v>706786007</v>
      </c>
      <c r="D216" s="160" t="str">
        <f>VLOOKUP(A216,'BASE TRABAJO'!$A$1:$U$872,4,FALSE)</f>
        <v>Fundación de Derecho Privado</v>
      </c>
      <c r="E216" s="160" t="str">
        <f>VLOOKUP(A216,'BASE TRABAJO'!$A$1:$U$872,5,FALSE)</f>
        <v xml:space="preserve">Decreto Supremo Nº 1554, de 2 de septiembre de 1976, del ministerio de Justicia. </v>
      </c>
      <c r="F216" s="160" t="str">
        <f>VLOOKUP(A216,'BASE TRABAJO'!$A$1:$U$872,6,FALSE)</f>
        <v xml:space="preserve">Certificado de Vigencia, folio Nº 500245024702, emitido por el SRCeI con fecha 13 de agosto de 2019.
</v>
      </c>
      <c r="G216" s="160" t="str">
        <f>VLOOKUP(A216,'BASE TRABAJO'!$A$1:$U$872,7,FALSE)</f>
        <v>La capacitación y formación integral de personas de escasos recursos, sin costo para ellos y sin discriminación de ninguna especie, a fin de que puedan integrarse al desarrollo del país.</v>
      </c>
      <c r="H216" s="160" t="str">
        <f>VLOOKUP(A216,'BASE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6" s="160" t="str">
        <f>VLOOKUP(A216,'BASE TRABAJO'!$A$1:$U$872,9,FALSE)</f>
        <v xml:space="preserve">Los miembros del Directorio permanecerán en sus cargos dos años.
</v>
      </c>
      <c r="J216" s="160" t="str">
        <f>VLOOKUP(A216,'BASE TRABAJO'!$A$1:$U$872,10,FALSE)</f>
        <v>Con fecha 20 de diciembre de 2017 se ratifica el Directorio, según consta en el Acta de Sesión Ordinaria de Directorio de dicha fecha, reducida a escritura pública de fecha 04 de enero de 2018, de la 18° Notaría Pública.</v>
      </c>
      <c r="K216" s="160" t="str">
        <f>VLOOKUP(A216,'BASE TRABAJO'!$A$1:$U$872,11,FALSE)</f>
        <v xml:space="preserve">Representante Legal:
María Angélica Grez del Canto
</v>
      </c>
      <c r="L216" s="160" t="str">
        <f>VLOOKUP(A216,'BASE TRABAJO'!$A$1:$U$872,12,FALSE)</f>
        <v xml:space="preserve">Avenida 11 de septiembre Nº2250, oficina Nº1025, comuna de Providencia, Región Metropolitana.
</v>
      </c>
      <c r="M216" s="160" t="str">
        <f>VLOOKUP(A216,'BASE TRABAJO'!$A$1:$U$872,13,FALSE)</f>
        <v>XIII</v>
      </c>
      <c r="N216" s="160" t="str">
        <f>VLOOKUP(A216,'BASE TRABAJO'!$A$1:$U$872,14,FALSE)</f>
        <v>Providencia</v>
      </c>
      <c r="O216" s="160">
        <f>VLOOKUP(A216,'BASE TRABAJO'!$A$1:$U$872,15,FALSE)</f>
        <v>0</v>
      </c>
      <c r="P216" s="160" t="str">
        <f>VLOOKUP(A216,'BASE TRABAJO'!$A$1:$U$872,16,FALSE)</f>
        <v xml:space="preserve"> fundacion@paulajaraquemada.tie.cl</v>
      </c>
      <c r="Q216" s="160">
        <f>VLOOKUP(A216,'BASE TRABAJO'!$A$1:$U$872,17,FALSE)</f>
        <v>0</v>
      </c>
      <c r="R216" s="160">
        <f>VLOOKUP(A216,'BASE TRABAJO'!$A$1:$U$872,18,FALSE)</f>
        <v>93401</v>
      </c>
      <c r="S216" s="160" t="str">
        <f>VLOOKUP(A216,'BASE TRABAJO'!$A$1:$U$872,19,FALSE)</f>
        <v>Se acompaña certificado financiero correspondiente al año 2018,  aprobado por USUFI</v>
      </c>
      <c r="T216" s="161">
        <f>VLOOKUP(A216,'BASE TRABAJO'!$A$1:$U$872,20,FALSE)</f>
        <v>37970</v>
      </c>
      <c r="U216" s="160">
        <v>4450</v>
      </c>
      <c r="V216" s="162">
        <v>36497385</v>
      </c>
      <c r="W216" s="162">
        <v>413291393</v>
      </c>
      <c r="X216" s="161">
        <v>44135</v>
      </c>
      <c r="Y216" s="160" t="s">
        <v>3112</v>
      </c>
      <c r="Z216" s="160" t="s">
        <v>3113</v>
      </c>
      <c r="AA216" s="160" t="s">
        <v>3114</v>
      </c>
      <c r="AB216" s="160"/>
    </row>
    <row r="217" spans="1:28" x14ac:dyDescent="0.2">
      <c r="A217" s="163">
        <v>4450</v>
      </c>
      <c r="B217" s="160" t="str">
        <f>VLOOKUP(A217,'BASE TRABAJO'!$A$1:$U$872,2,TRUE)</f>
        <v>Fundación Paula Jaraquemada Alquízar</v>
      </c>
      <c r="C217" s="160">
        <f>VLOOKUP(A217,'BASE TRABAJO'!$A$1:$U$872,3,FALSE)</f>
        <v>706786007</v>
      </c>
      <c r="D217" s="160" t="str">
        <f>VLOOKUP(A217,'BASE TRABAJO'!$A$1:$U$872,4,FALSE)</f>
        <v>Fundación de Derecho Privado</v>
      </c>
      <c r="E217" s="160" t="str">
        <f>VLOOKUP(A217,'BASE TRABAJO'!$A$1:$U$872,5,FALSE)</f>
        <v xml:space="preserve">Decreto Supremo Nº 1554, de 2 de septiembre de 1976, del ministerio de Justicia. </v>
      </c>
      <c r="F217" s="160" t="str">
        <f>VLOOKUP(A217,'BASE TRABAJO'!$A$1:$U$872,6,FALSE)</f>
        <v xml:space="preserve">Certificado de Vigencia, folio Nº 500245024702, emitido por el SRCeI con fecha 13 de agosto de 2019.
</v>
      </c>
      <c r="G217" s="160" t="str">
        <f>VLOOKUP(A217,'BASE TRABAJO'!$A$1:$U$872,7,FALSE)</f>
        <v>La capacitación y formación integral de personas de escasos recursos, sin costo para ellos y sin discriminación de ninguna especie, a fin de que puedan integrarse al desarrollo del país.</v>
      </c>
      <c r="H217" s="160" t="str">
        <f>VLOOKUP(A217,'BASE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7" s="160" t="str">
        <f>VLOOKUP(A217,'BASE TRABAJO'!$A$1:$U$872,9,FALSE)</f>
        <v xml:space="preserve">Los miembros del Directorio permanecerán en sus cargos dos años.
</v>
      </c>
      <c r="J217" s="160" t="str">
        <f>VLOOKUP(A217,'BASE TRABAJO'!$A$1:$U$872,10,FALSE)</f>
        <v>Con fecha 20 de diciembre de 2017 se ratifica el Directorio, según consta en el Acta de Sesión Ordinaria de Directorio de dicha fecha, reducida a escritura pública de fecha 04 de enero de 2018, de la 18° Notaría Pública.</v>
      </c>
      <c r="K217" s="160" t="str">
        <f>VLOOKUP(A217,'BASE TRABAJO'!$A$1:$U$872,11,FALSE)</f>
        <v xml:space="preserve">Representante Legal:
María Angélica Grez del Canto
</v>
      </c>
      <c r="L217" s="160" t="str">
        <f>VLOOKUP(A217,'BASE TRABAJO'!$A$1:$U$872,12,FALSE)</f>
        <v xml:space="preserve">Avenida 11 de septiembre Nº2250, oficina Nº1025, comuna de Providencia, Región Metropolitana.
</v>
      </c>
      <c r="M217" s="160" t="str">
        <f>VLOOKUP(A217,'BASE TRABAJO'!$A$1:$U$872,13,FALSE)</f>
        <v>XIII</v>
      </c>
      <c r="N217" s="160" t="str">
        <f>VLOOKUP(A217,'BASE TRABAJO'!$A$1:$U$872,14,FALSE)</f>
        <v>Providencia</v>
      </c>
      <c r="O217" s="160">
        <f>VLOOKUP(A217,'BASE TRABAJO'!$A$1:$U$872,15,FALSE)</f>
        <v>0</v>
      </c>
      <c r="P217" s="160" t="str">
        <f>VLOOKUP(A217,'BASE TRABAJO'!$A$1:$U$872,16,FALSE)</f>
        <v xml:space="preserve"> fundacion@paulajaraquemada.tie.cl</v>
      </c>
      <c r="Q217" s="160">
        <f>VLOOKUP(A217,'BASE TRABAJO'!$A$1:$U$872,17,FALSE)</f>
        <v>0</v>
      </c>
      <c r="R217" s="160">
        <f>VLOOKUP(A217,'BASE TRABAJO'!$A$1:$U$872,18,FALSE)</f>
        <v>93401</v>
      </c>
      <c r="S217" s="160" t="str">
        <f>VLOOKUP(A217,'BASE TRABAJO'!$A$1:$U$872,19,FALSE)</f>
        <v>Se acompaña certificado financiero correspondiente al año 2018,  aprobado por USUFI</v>
      </c>
      <c r="T217" s="161">
        <f>VLOOKUP(A217,'BASE TRABAJO'!$A$1:$U$872,20,FALSE)</f>
        <v>37970</v>
      </c>
      <c r="U217" s="160">
        <v>4450</v>
      </c>
      <c r="V217" s="162">
        <v>6026400</v>
      </c>
      <c r="W217" s="162">
        <v>83902545</v>
      </c>
      <c r="X217" s="161">
        <v>44135</v>
      </c>
      <c r="Y217" s="160" t="s">
        <v>3112</v>
      </c>
      <c r="Z217" s="160" t="s">
        <v>3113</v>
      </c>
      <c r="AA217" s="160" t="s">
        <v>3228</v>
      </c>
      <c r="AB217" s="160"/>
    </row>
    <row r="218" spans="1:28" x14ac:dyDescent="0.2">
      <c r="A218" s="163">
        <v>4450</v>
      </c>
      <c r="B218" s="160" t="str">
        <f>VLOOKUP(A218,'BASE TRABAJO'!$A$1:$U$872,2,TRUE)</f>
        <v>Fundación Paula Jaraquemada Alquízar</v>
      </c>
      <c r="C218" s="160">
        <f>VLOOKUP(A218,'BASE TRABAJO'!$A$1:$U$872,3,FALSE)</f>
        <v>706786007</v>
      </c>
      <c r="D218" s="160" t="str">
        <f>VLOOKUP(A218,'BASE TRABAJO'!$A$1:$U$872,4,FALSE)</f>
        <v>Fundación de Derecho Privado</v>
      </c>
      <c r="E218" s="160" t="str">
        <f>VLOOKUP(A218,'BASE TRABAJO'!$A$1:$U$872,5,FALSE)</f>
        <v xml:space="preserve">Decreto Supremo Nº 1554, de 2 de septiembre de 1976, del ministerio de Justicia. </v>
      </c>
      <c r="F218" s="160" t="str">
        <f>VLOOKUP(A218,'BASE TRABAJO'!$A$1:$U$872,6,FALSE)</f>
        <v xml:space="preserve">Certificado de Vigencia, folio Nº 500245024702, emitido por el SRCeI con fecha 13 de agosto de 2019.
</v>
      </c>
      <c r="G218" s="160" t="str">
        <f>VLOOKUP(A218,'BASE TRABAJO'!$A$1:$U$872,7,FALSE)</f>
        <v>La capacitación y formación integral de personas de escasos recursos, sin costo para ellos y sin discriminación de ninguna especie, a fin de que puedan integrarse al desarrollo del país.</v>
      </c>
      <c r="H218" s="160" t="str">
        <f>VLOOKUP(A218,'BASE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8" s="160" t="str">
        <f>VLOOKUP(A218,'BASE TRABAJO'!$A$1:$U$872,9,FALSE)</f>
        <v xml:space="preserve">Los miembros del Directorio permanecerán en sus cargos dos años.
</v>
      </c>
      <c r="J218" s="160" t="str">
        <f>VLOOKUP(A218,'BASE TRABAJO'!$A$1:$U$872,10,FALSE)</f>
        <v>Con fecha 20 de diciembre de 2017 se ratifica el Directorio, según consta en el Acta de Sesión Ordinaria de Directorio de dicha fecha, reducida a escritura pública de fecha 04 de enero de 2018, de la 18° Notaría Pública.</v>
      </c>
      <c r="K218" s="160" t="str">
        <f>VLOOKUP(A218,'BASE TRABAJO'!$A$1:$U$872,11,FALSE)</f>
        <v xml:space="preserve">Representante Legal:
María Angélica Grez del Canto
</v>
      </c>
      <c r="L218" s="160" t="str">
        <f>VLOOKUP(A218,'BASE TRABAJO'!$A$1:$U$872,12,FALSE)</f>
        <v xml:space="preserve">Avenida 11 de septiembre Nº2250, oficina Nº1025, comuna de Providencia, Región Metropolitana.
</v>
      </c>
      <c r="M218" s="160" t="str">
        <f>VLOOKUP(A218,'BASE TRABAJO'!$A$1:$U$872,13,FALSE)</f>
        <v>XIII</v>
      </c>
      <c r="N218" s="160" t="str">
        <f>VLOOKUP(A218,'BASE TRABAJO'!$A$1:$U$872,14,FALSE)</f>
        <v>Providencia</v>
      </c>
      <c r="O218" s="160">
        <f>VLOOKUP(A218,'BASE TRABAJO'!$A$1:$U$872,15,FALSE)</f>
        <v>0</v>
      </c>
      <c r="P218" s="160" t="str">
        <f>VLOOKUP(A218,'BASE TRABAJO'!$A$1:$U$872,16,FALSE)</f>
        <v xml:space="preserve"> fundacion@paulajaraquemada.tie.cl</v>
      </c>
      <c r="Q218" s="160">
        <f>VLOOKUP(A218,'BASE TRABAJO'!$A$1:$U$872,17,FALSE)</f>
        <v>0</v>
      </c>
      <c r="R218" s="160">
        <f>VLOOKUP(A218,'BASE TRABAJO'!$A$1:$U$872,18,FALSE)</f>
        <v>93401</v>
      </c>
      <c r="S218" s="160" t="str">
        <f>VLOOKUP(A218,'BASE TRABAJO'!$A$1:$U$872,19,FALSE)</f>
        <v>Se acompaña certificado financiero correspondiente al año 2018,  aprobado por USUFI</v>
      </c>
      <c r="T218" s="161">
        <f>VLOOKUP(A218,'BASE TRABAJO'!$A$1:$U$872,20,FALSE)</f>
        <v>37970</v>
      </c>
      <c r="U218" s="160">
        <v>4450</v>
      </c>
      <c r="V218" s="162">
        <v>12806100</v>
      </c>
      <c r="W218" s="162">
        <v>116083530</v>
      </c>
      <c r="X218" s="161">
        <v>44135</v>
      </c>
      <c r="Y218" s="160" t="s">
        <v>3112</v>
      </c>
      <c r="Z218" s="160" t="s">
        <v>3113</v>
      </c>
      <c r="AA218" s="160" t="s">
        <v>3159</v>
      </c>
      <c r="AB218" s="160"/>
    </row>
    <row r="219" spans="1:28" x14ac:dyDescent="0.2">
      <c r="A219" s="163">
        <v>4450</v>
      </c>
      <c r="B219" s="160" t="str">
        <f>VLOOKUP(A219,'BASE TRABAJO'!$A$1:$U$872,2,TRUE)</f>
        <v>Fundación Paula Jaraquemada Alquízar</v>
      </c>
      <c r="C219" s="160">
        <f>VLOOKUP(A219,'BASE TRABAJO'!$A$1:$U$872,3,FALSE)</f>
        <v>706786007</v>
      </c>
      <c r="D219" s="160" t="str">
        <f>VLOOKUP(A219,'BASE TRABAJO'!$A$1:$U$872,4,FALSE)</f>
        <v>Fundación de Derecho Privado</v>
      </c>
      <c r="E219" s="160" t="str">
        <f>VLOOKUP(A219,'BASE TRABAJO'!$A$1:$U$872,5,FALSE)</f>
        <v xml:space="preserve">Decreto Supremo Nº 1554, de 2 de septiembre de 1976, del ministerio de Justicia. </v>
      </c>
      <c r="F219" s="160" t="str">
        <f>VLOOKUP(A219,'BASE TRABAJO'!$A$1:$U$872,6,FALSE)</f>
        <v xml:space="preserve">Certificado de Vigencia, folio Nº 500245024702, emitido por el SRCeI con fecha 13 de agosto de 2019.
</v>
      </c>
      <c r="G219" s="160" t="str">
        <f>VLOOKUP(A219,'BASE TRABAJO'!$A$1:$U$872,7,FALSE)</f>
        <v>La capacitación y formación integral de personas de escasos recursos, sin costo para ellos y sin discriminación de ninguna especie, a fin de que puedan integrarse al desarrollo del país.</v>
      </c>
      <c r="H219" s="160" t="str">
        <f>VLOOKUP(A219,'BASE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9" s="160" t="str">
        <f>VLOOKUP(A219,'BASE TRABAJO'!$A$1:$U$872,9,FALSE)</f>
        <v xml:space="preserve">Los miembros del Directorio permanecerán en sus cargos dos años.
</v>
      </c>
      <c r="J219" s="160" t="str">
        <f>VLOOKUP(A219,'BASE TRABAJO'!$A$1:$U$872,10,FALSE)</f>
        <v>Con fecha 20 de diciembre de 2017 se ratifica el Directorio, según consta en el Acta de Sesión Ordinaria de Directorio de dicha fecha, reducida a escritura pública de fecha 04 de enero de 2018, de la 18° Notaría Pública.</v>
      </c>
      <c r="K219" s="160" t="str">
        <f>VLOOKUP(A219,'BASE TRABAJO'!$A$1:$U$872,11,FALSE)</f>
        <v xml:space="preserve">Representante Legal:
María Angélica Grez del Canto
</v>
      </c>
      <c r="L219" s="160" t="str">
        <f>VLOOKUP(A219,'BASE TRABAJO'!$A$1:$U$872,12,FALSE)</f>
        <v xml:space="preserve">Avenida 11 de septiembre Nº2250, oficina Nº1025, comuna de Providencia, Región Metropolitana.
</v>
      </c>
      <c r="M219" s="160" t="str">
        <f>VLOOKUP(A219,'BASE TRABAJO'!$A$1:$U$872,13,FALSE)</f>
        <v>XIII</v>
      </c>
      <c r="N219" s="160" t="str">
        <f>VLOOKUP(A219,'BASE TRABAJO'!$A$1:$U$872,14,FALSE)</f>
        <v>Providencia</v>
      </c>
      <c r="O219" s="160">
        <f>VLOOKUP(A219,'BASE TRABAJO'!$A$1:$U$872,15,FALSE)</f>
        <v>0</v>
      </c>
      <c r="P219" s="160" t="str">
        <f>VLOOKUP(A219,'BASE TRABAJO'!$A$1:$U$872,16,FALSE)</f>
        <v xml:space="preserve"> fundacion@paulajaraquemada.tie.cl</v>
      </c>
      <c r="Q219" s="160">
        <f>VLOOKUP(A219,'BASE TRABAJO'!$A$1:$U$872,17,FALSE)</f>
        <v>0</v>
      </c>
      <c r="R219" s="160">
        <f>VLOOKUP(A219,'BASE TRABAJO'!$A$1:$U$872,18,FALSE)</f>
        <v>93401</v>
      </c>
      <c r="S219" s="160" t="str">
        <f>VLOOKUP(A219,'BASE TRABAJO'!$A$1:$U$872,19,FALSE)</f>
        <v>Se acompaña certificado financiero correspondiente al año 2018,  aprobado por USUFI</v>
      </c>
      <c r="T219" s="161">
        <f>VLOOKUP(A219,'BASE TRABAJO'!$A$1:$U$872,20,FALSE)</f>
        <v>37970</v>
      </c>
      <c r="U219" s="160">
        <v>4450</v>
      </c>
      <c r="V219" s="162">
        <v>6026400</v>
      </c>
      <c r="W219" s="162">
        <v>61832955</v>
      </c>
      <c r="X219" s="161">
        <v>44135</v>
      </c>
      <c r="Y219" s="160" t="s">
        <v>3112</v>
      </c>
      <c r="Z219" s="160" t="s">
        <v>3113</v>
      </c>
      <c r="AA219" s="160" t="s">
        <v>3229</v>
      </c>
      <c r="AB219" s="160"/>
    </row>
    <row r="220" spans="1:28" x14ac:dyDescent="0.2">
      <c r="A220" s="163">
        <v>4450</v>
      </c>
      <c r="B220" s="160" t="str">
        <f>VLOOKUP(A220,'BASE TRABAJO'!$A$1:$U$872,2,TRUE)</f>
        <v>Fundación Paula Jaraquemada Alquízar</v>
      </c>
      <c r="C220" s="160">
        <f>VLOOKUP(A220,'BASE TRABAJO'!$A$1:$U$872,3,FALSE)</f>
        <v>706786007</v>
      </c>
      <c r="D220" s="160" t="str">
        <f>VLOOKUP(A220,'BASE TRABAJO'!$A$1:$U$872,4,FALSE)</f>
        <v>Fundación de Derecho Privado</v>
      </c>
      <c r="E220" s="160" t="str">
        <f>VLOOKUP(A220,'BASE TRABAJO'!$A$1:$U$872,5,FALSE)</f>
        <v xml:space="preserve">Decreto Supremo Nº 1554, de 2 de septiembre de 1976, del ministerio de Justicia. </v>
      </c>
      <c r="F220" s="160" t="str">
        <f>VLOOKUP(A220,'BASE TRABAJO'!$A$1:$U$872,6,FALSE)</f>
        <v xml:space="preserve">Certificado de Vigencia, folio Nº 500245024702, emitido por el SRCeI con fecha 13 de agosto de 2019.
</v>
      </c>
      <c r="G220" s="160" t="str">
        <f>VLOOKUP(A220,'BASE TRABAJO'!$A$1:$U$872,7,FALSE)</f>
        <v>La capacitación y formación integral de personas de escasos recursos, sin costo para ellos y sin discriminación de ninguna especie, a fin de que puedan integrarse al desarrollo del país.</v>
      </c>
      <c r="H220" s="160" t="str">
        <f>VLOOKUP(A220,'BASE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0" s="160" t="str">
        <f>VLOOKUP(A220,'BASE TRABAJO'!$A$1:$U$872,9,FALSE)</f>
        <v xml:space="preserve">Los miembros del Directorio permanecerán en sus cargos dos años.
</v>
      </c>
      <c r="J220" s="160" t="str">
        <f>VLOOKUP(A220,'BASE TRABAJO'!$A$1:$U$872,10,FALSE)</f>
        <v>Con fecha 20 de diciembre de 2017 se ratifica el Directorio, según consta en el Acta de Sesión Ordinaria de Directorio de dicha fecha, reducida a escritura pública de fecha 04 de enero de 2018, de la 18° Notaría Pública.</v>
      </c>
      <c r="K220" s="160" t="str">
        <f>VLOOKUP(A220,'BASE TRABAJO'!$A$1:$U$872,11,FALSE)</f>
        <v xml:space="preserve">Representante Legal:
María Angélica Grez del Canto
</v>
      </c>
      <c r="L220" s="160" t="str">
        <f>VLOOKUP(A220,'BASE TRABAJO'!$A$1:$U$872,12,FALSE)</f>
        <v xml:space="preserve">Avenida 11 de septiembre Nº2250, oficina Nº1025, comuna de Providencia, Región Metropolitana.
</v>
      </c>
      <c r="M220" s="160" t="str">
        <f>VLOOKUP(A220,'BASE TRABAJO'!$A$1:$U$872,13,FALSE)</f>
        <v>XIII</v>
      </c>
      <c r="N220" s="160" t="str">
        <f>VLOOKUP(A220,'BASE TRABAJO'!$A$1:$U$872,14,FALSE)</f>
        <v>Providencia</v>
      </c>
      <c r="O220" s="160">
        <f>VLOOKUP(A220,'BASE TRABAJO'!$A$1:$U$872,15,FALSE)</f>
        <v>0</v>
      </c>
      <c r="P220" s="160" t="str">
        <f>VLOOKUP(A220,'BASE TRABAJO'!$A$1:$U$872,16,FALSE)</f>
        <v xml:space="preserve"> fundacion@paulajaraquemada.tie.cl</v>
      </c>
      <c r="Q220" s="160">
        <f>VLOOKUP(A220,'BASE TRABAJO'!$A$1:$U$872,17,FALSE)</f>
        <v>0</v>
      </c>
      <c r="R220" s="160">
        <f>VLOOKUP(A220,'BASE TRABAJO'!$A$1:$U$872,18,FALSE)</f>
        <v>93401</v>
      </c>
      <c r="S220" s="160" t="str">
        <f>VLOOKUP(A220,'BASE TRABAJO'!$A$1:$U$872,19,FALSE)</f>
        <v>Se acompaña certificado financiero correspondiente al año 2018,  aprobado por USUFI</v>
      </c>
      <c r="T220" s="161">
        <f>VLOOKUP(A220,'BASE TRABAJO'!$A$1:$U$872,20,FALSE)</f>
        <v>37970</v>
      </c>
      <c r="U220" s="160">
        <v>4450</v>
      </c>
      <c r="V220" s="162">
        <v>6026400</v>
      </c>
      <c r="W220" s="162">
        <v>93407715</v>
      </c>
      <c r="X220" s="161">
        <v>44135</v>
      </c>
      <c r="Y220" s="160" t="s">
        <v>3112</v>
      </c>
      <c r="Z220" s="160" t="s">
        <v>3113</v>
      </c>
      <c r="AA220" s="160" t="s">
        <v>3230</v>
      </c>
      <c r="AB220" s="160"/>
    </row>
    <row r="221" spans="1:28" x14ac:dyDescent="0.2">
      <c r="A221" s="163">
        <v>4450</v>
      </c>
      <c r="B221" s="160" t="str">
        <f>VLOOKUP(A221,'BASE TRABAJO'!$A$1:$U$872,2,TRUE)</f>
        <v>Fundación Paula Jaraquemada Alquízar</v>
      </c>
      <c r="C221" s="160">
        <f>VLOOKUP(A221,'BASE TRABAJO'!$A$1:$U$872,3,FALSE)</f>
        <v>706786007</v>
      </c>
      <c r="D221" s="160" t="str">
        <f>VLOOKUP(A221,'BASE TRABAJO'!$A$1:$U$872,4,FALSE)</f>
        <v>Fundación de Derecho Privado</v>
      </c>
      <c r="E221" s="160" t="str">
        <f>VLOOKUP(A221,'BASE TRABAJO'!$A$1:$U$872,5,FALSE)</f>
        <v xml:space="preserve">Decreto Supremo Nº 1554, de 2 de septiembre de 1976, del ministerio de Justicia. </v>
      </c>
      <c r="F221" s="160" t="str">
        <f>VLOOKUP(A221,'BASE TRABAJO'!$A$1:$U$872,6,FALSE)</f>
        <v xml:space="preserve">Certificado de Vigencia, folio Nº 500245024702, emitido por el SRCeI con fecha 13 de agosto de 2019.
</v>
      </c>
      <c r="G221" s="160" t="str">
        <f>VLOOKUP(A221,'BASE TRABAJO'!$A$1:$U$872,7,FALSE)</f>
        <v>La capacitación y formación integral de personas de escasos recursos, sin costo para ellos y sin discriminación de ninguna especie, a fin de que puedan integrarse al desarrollo del país.</v>
      </c>
      <c r="H221" s="160" t="str">
        <f>VLOOKUP(A221,'BASE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1" s="160" t="str">
        <f>VLOOKUP(A221,'BASE TRABAJO'!$A$1:$U$872,9,FALSE)</f>
        <v xml:space="preserve">Los miembros del Directorio permanecerán en sus cargos dos años.
</v>
      </c>
      <c r="J221" s="160" t="str">
        <f>VLOOKUP(A221,'BASE TRABAJO'!$A$1:$U$872,10,FALSE)</f>
        <v>Con fecha 20 de diciembre de 2017 se ratifica el Directorio, según consta en el Acta de Sesión Ordinaria de Directorio de dicha fecha, reducida a escritura pública de fecha 04 de enero de 2018, de la 18° Notaría Pública.</v>
      </c>
      <c r="K221" s="160" t="str">
        <f>VLOOKUP(A221,'BASE TRABAJO'!$A$1:$U$872,11,FALSE)</f>
        <v xml:space="preserve">Representante Legal:
María Angélica Grez del Canto
</v>
      </c>
      <c r="L221" s="160" t="str">
        <f>VLOOKUP(A221,'BASE TRABAJO'!$A$1:$U$872,12,FALSE)</f>
        <v xml:space="preserve">Avenida 11 de septiembre Nº2250, oficina Nº1025, comuna de Providencia, Región Metropolitana.
</v>
      </c>
      <c r="M221" s="160" t="str">
        <f>VLOOKUP(A221,'BASE TRABAJO'!$A$1:$U$872,13,FALSE)</f>
        <v>XIII</v>
      </c>
      <c r="N221" s="160" t="str">
        <f>VLOOKUP(A221,'BASE TRABAJO'!$A$1:$U$872,14,FALSE)</f>
        <v>Providencia</v>
      </c>
      <c r="O221" s="160">
        <f>VLOOKUP(A221,'BASE TRABAJO'!$A$1:$U$872,15,FALSE)</f>
        <v>0</v>
      </c>
      <c r="P221" s="160" t="str">
        <f>VLOOKUP(A221,'BASE TRABAJO'!$A$1:$U$872,16,FALSE)</f>
        <v xml:space="preserve"> fundacion@paulajaraquemada.tie.cl</v>
      </c>
      <c r="Q221" s="160">
        <f>VLOOKUP(A221,'BASE TRABAJO'!$A$1:$U$872,17,FALSE)</f>
        <v>0</v>
      </c>
      <c r="R221" s="160">
        <f>VLOOKUP(A221,'BASE TRABAJO'!$A$1:$U$872,18,FALSE)</f>
        <v>93401</v>
      </c>
      <c r="S221" s="160" t="str">
        <f>VLOOKUP(A221,'BASE TRABAJO'!$A$1:$U$872,19,FALSE)</f>
        <v>Se acompaña certificado financiero correspondiente al año 2018,  aprobado por USUFI</v>
      </c>
      <c r="T221" s="161">
        <f>VLOOKUP(A221,'BASE TRABAJO'!$A$1:$U$872,20,FALSE)</f>
        <v>37970</v>
      </c>
      <c r="U221" s="160">
        <v>4450</v>
      </c>
      <c r="V221" s="162">
        <v>6629040</v>
      </c>
      <c r="W221" s="162">
        <v>64570320</v>
      </c>
      <c r="X221" s="161">
        <v>44135</v>
      </c>
      <c r="Y221" s="160" t="s">
        <v>3112</v>
      </c>
      <c r="Z221" s="160" t="s">
        <v>3113</v>
      </c>
      <c r="AA221" s="160" t="s">
        <v>3231</v>
      </c>
      <c r="AB221" s="160"/>
    </row>
    <row r="222" spans="1:28" x14ac:dyDescent="0.2">
      <c r="A222" s="163">
        <v>4450</v>
      </c>
      <c r="B222" s="160" t="str">
        <f>VLOOKUP(A222,'BASE TRABAJO'!$A$1:$U$872,2,TRUE)</f>
        <v>Fundación Paula Jaraquemada Alquízar</v>
      </c>
      <c r="C222" s="160">
        <f>VLOOKUP(A222,'BASE TRABAJO'!$A$1:$U$872,3,FALSE)</f>
        <v>706786007</v>
      </c>
      <c r="D222" s="160" t="str">
        <f>VLOOKUP(A222,'BASE TRABAJO'!$A$1:$U$872,4,FALSE)</f>
        <v>Fundación de Derecho Privado</v>
      </c>
      <c r="E222" s="160" t="str">
        <f>VLOOKUP(A222,'BASE TRABAJO'!$A$1:$U$872,5,FALSE)</f>
        <v xml:space="preserve">Decreto Supremo Nº 1554, de 2 de septiembre de 1976, del ministerio de Justicia. </v>
      </c>
      <c r="F222" s="160" t="str">
        <f>VLOOKUP(A222,'BASE TRABAJO'!$A$1:$U$872,6,FALSE)</f>
        <v xml:space="preserve">Certificado de Vigencia, folio Nº 500245024702, emitido por el SRCeI con fecha 13 de agosto de 2019.
</v>
      </c>
      <c r="G222" s="160" t="str">
        <f>VLOOKUP(A222,'BASE TRABAJO'!$A$1:$U$872,7,FALSE)</f>
        <v>La capacitación y formación integral de personas de escasos recursos, sin costo para ellos y sin discriminación de ninguna especie, a fin de que puedan integrarse al desarrollo del país.</v>
      </c>
      <c r="H222" s="160" t="str">
        <f>VLOOKUP(A222,'BASE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2" s="160" t="str">
        <f>VLOOKUP(A222,'BASE TRABAJO'!$A$1:$U$872,9,FALSE)</f>
        <v xml:space="preserve">Los miembros del Directorio permanecerán en sus cargos dos años.
</v>
      </c>
      <c r="J222" s="160" t="str">
        <f>VLOOKUP(A222,'BASE TRABAJO'!$A$1:$U$872,10,FALSE)</f>
        <v>Con fecha 20 de diciembre de 2017 se ratifica el Directorio, según consta en el Acta de Sesión Ordinaria de Directorio de dicha fecha, reducida a escritura pública de fecha 04 de enero de 2018, de la 18° Notaría Pública.</v>
      </c>
      <c r="K222" s="160" t="str">
        <f>VLOOKUP(A222,'BASE TRABAJO'!$A$1:$U$872,11,FALSE)</f>
        <v xml:space="preserve">Representante Legal:
María Angélica Grez del Canto
</v>
      </c>
      <c r="L222" s="160" t="str">
        <f>VLOOKUP(A222,'BASE TRABAJO'!$A$1:$U$872,12,FALSE)</f>
        <v xml:space="preserve">Avenida 11 de septiembre Nº2250, oficina Nº1025, comuna de Providencia, Región Metropolitana.
</v>
      </c>
      <c r="M222" s="160" t="str">
        <f>VLOOKUP(A222,'BASE TRABAJO'!$A$1:$U$872,13,FALSE)</f>
        <v>XIII</v>
      </c>
      <c r="N222" s="160" t="str">
        <f>VLOOKUP(A222,'BASE TRABAJO'!$A$1:$U$872,14,FALSE)</f>
        <v>Providencia</v>
      </c>
      <c r="O222" s="160">
        <f>VLOOKUP(A222,'BASE TRABAJO'!$A$1:$U$872,15,FALSE)</f>
        <v>0</v>
      </c>
      <c r="P222" s="160" t="str">
        <f>VLOOKUP(A222,'BASE TRABAJO'!$A$1:$U$872,16,FALSE)</f>
        <v xml:space="preserve"> fundacion@paulajaraquemada.tie.cl</v>
      </c>
      <c r="Q222" s="160">
        <f>VLOOKUP(A222,'BASE TRABAJO'!$A$1:$U$872,17,FALSE)</f>
        <v>0</v>
      </c>
      <c r="R222" s="160">
        <f>VLOOKUP(A222,'BASE TRABAJO'!$A$1:$U$872,18,FALSE)</f>
        <v>93401</v>
      </c>
      <c r="S222" s="160" t="str">
        <f>VLOOKUP(A222,'BASE TRABAJO'!$A$1:$U$872,19,FALSE)</f>
        <v>Se acompaña certificado financiero correspondiente al año 2018,  aprobado por USUFI</v>
      </c>
      <c r="T222" s="161">
        <f>VLOOKUP(A222,'BASE TRABAJO'!$A$1:$U$872,20,FALSE)</f>
        <v>37970</v>
      </c>
      <c r="U222" s="160">
        <v>4450</v>
      </c>
      <c r="V222" s="162">
        <v>27222756</v>
      </c>
      <c r="W222" s="162">
        <v>239068826</v>
      </c>
      <c r="X222" s="161">
        <v>44135</v>
      </c>
      <c r="Y222" s="160" t="s">
        <v>3112</v>
      </c>
      <c r="Z222" s="160" t="s">
        <v>3113</v>
      </c>
      <c r="AA222" s="160" t="s">
        <v>3167</v>
      </c>
      <c r="AB222" s="160"/>
    </row>
    <row r="223" spans="1:28" x14ac:dyDescent="0.2">
      <c r="A223" s="163">
        <v>4450</v>
      </c>
      <c r="B223" s="160" t="str">
        <f>VLOOKUP(A223,'BASE TRABAJO'!$A$1:$U$872,2,TRUE)</f>
        <v>Fundación Paula Jaraquemada Alquízar</v>
      </c>
      <c r="C223" s="160">
        <f>VLOOKUP(A223,'BASE TRABAJO'!$A$1:$U$872,3,FALSE)</f>
        <v>706786007</v>
      </c>
      <c r="D223" s="160" t="str">
        <f>VLOOKUP(A223,'BASE TRABAJO'!$A$1:$U$872,4,FALSE)</f>
        <v>Fundación de Derecho Privado</v>
      </c>
      <c r="E223" s="160" t="str">
        <f>VLOOKUP(A223,'BASE TRABAJO'!$A$1:$U$872,5,FALSE)</f>
        <v xml:space="preserve">Decreto Supremo Nº 1554, de 2 de septiembre de 1976, del ministerio de Justicia. </v>
      </c>
      <c r="F223" s="160" t="str">
        <f>VLOOKUP(A223,'BASE TRABAJO'!$A$1:$U$872,6,FALSE)</f>
        <v xml:space="preserve">Certificado de Vigencia, folio Nº 500245024702, emitido por el SRCeI con fecha 13 de agosto de 2019.
</v>
      </c>
      <c r="G223" s="160" t="str">
        <f>VLOOKUP(A223,'BASE TRABAJO'!$A$1:$U$872,7,FALSE)</f>
        <v>La capacitación y formación integral de personas de escasos recursos, sin costo para ellos y sin discriminación de ninguna especie, a fin de que puedan integrarse al desarrollo del país.</v>
      </c>
      <c r="H223" s="160" t="str">
        <f>VLOOKUP(A223,'BASE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3" s="160" t="str">
        <f>VLOOKUP(A223,'BASE TRABAJO'!$A$1:$U$872,9,FALSE)</f>
        <v xml:space="preserve">Los miembros del Directorio permanecerán en sus cargos dos años.
</v>
      </c>
      <c r="J223" s="160" t="str">
        <f>VLOOKUP(A223,'BASE TRABAJO'!$A$1:$U$872,10,FALSE)</f>
        <v>Con fecha 20 de diciembre de 2017 se ratifica el Directorio, según consta en el Acta de Sesión Ordinaria de Directorio de dicha fecha, reducida a escritura pública de fecha 04 de enero de 2018, de la 18° Notaría Pública.</v>
      </c>
      <c r="K223" s="160" t="str">
        <f>VLOOKUP(A223,'BASE TRABAJO'!$A$1:$U$872,11,FALSE)</f>
        <v xml:space="preserve">Representante Legal:
María Angélica Grez del Canto
</v>
      </c>
      <c r="L223" s="160" t="str">
        <f>VLOOKUP(A223,'BASE TRABAJO'!$A$1:$U$872,12,FALSE)</f>
        <v xml:space="preserve">Avenida 11 de septiembre Nº2250, oficina Nº1025, comuna de Providencia, Región Metropolitana.
</v>
      </c>
      <c r="M223" s="160" t="str">
        <f>VLOOKUP(A223,'BASE TRABAJO'!$A$1:$U$872,13,FALSE)</f>
        <v>XIII</v>
      </c>
      <c r="N223" s="160" t="str">
        <f>VLOOKUP(A223,'BASE TRABAJO'!$A$1:$U$872,14,FALSE)</f>
        <v>Providencia</v>
      </c>
      <c r="O223" s="160">
        <f>VLOOKUP(A223,'BASE TRABAJO'!$A$1:$U$872,15,FALSE)</f>
        <v>0</v>
      </c>
      <c r="P223" s="160" t="str">
        <f>VLOOKUP(A223,'BASE TRABAJO'!$A$1:$U$872,16,FALSE)</f>
        <v xml:space="preserve"> fundacion@paulajaraquemada.tie.cl</v>
      </c>
      <c r="Q223" s="160">
        <f>VLOOKUP(A223,'BASE TRABAJO'!$A$1:$U$872,17,FALSE)</f>
        <v>0</v>
      </c>
      <c r="R223" s="160">
        <f>VLOOKUP(A223,'BASE TRABAJO'!$A$1:$U$872,18,FALSE)</f>
        <v>93401</v>
      </c>
      <c r="S223" s="160" t="str">
        <f>VLOOKUP(A223,'BASE TRABAJO'!$A$1:$U$872,19,FALSE)</f>
        <v>Se acompaña certificado financiero correspondiente al año 2018,  aprobado por USUFI</v>
      </c>
      <c r="T223" s="161">
        <f>VLOOKUP(A223,'BASE TRABAJO'!$A$1:$U$872,20,FALSE)</f>
        <v>37970</v>
      </c>
      <c r="U223" s="160">
        <v>4450</v>
      </c>
      <c r="V223" s="162">
        <v>0</v>
      </c>
      <c r="W223" s="162">
        <v>75209470</v>
      </c>
      <c r="X223" s="161">
        <v>44135</v>
      </c>
      <c r="Y223" s="160" t="s">
        <v>3112</v>
      </c>
      <c r="Z223" s="160" t="s">
        <v>3113</v>
      </c>
      <c r="AA223" s="160" t="s">
        <v>3214</v>
      </c>
      <c r="AB223" s="160"/>
    </row>
    <row r="224" spans="1:28" x14ac:dyDescent="0.2">
      <c r="A224" s="163">
        <v>4450</v>
      </c>
      <c r="B224" s="160" t="str">
        <f>VLOOKUP(A224,'BASE TRABAJO'!$A$1:$U$872,2,TRUE)</f>
        <v>Fundación Paula Jaraquemada Alquízar</v>
      </c>
      <c r="C224" s="160">
        <f>VLOOKUP(A224,'BASE TRABAJO'!$A$1:$U$872,3,FALSE)</f>
        <v>706786007</v>
      </c>
      <c r="D224" s="160" t="str">
        <f>VLOOKUP(A224,'BASE TRABAJO'!$A$1:$U$872,4,FALSE)</f>
        <v>Fundación de Derecho Privado</v>
      </c>
      <c r="E224" s="160" t="str">
        <f>VLOOKUP(A224,'BASE TRABAJO'!$A$1:$U$872,5,FALSE)</f>
        <v xml:space="preserve">Decreto Supremo Nº 1554, de 2 de septiembre de 1976, del ministerio de Justicia. </v>
      </c>
      <c r="F224" s="160" t="str">
        <f>VLOOKUP(A224,'BASE TRABAJO'!$A$1:$U$872,6,FALSE)</f>
        <v xml:space="preserve">Certificado de Vigencia, folio Nº 500245024702, emitido por el SRCeI con fecha 13 de agosto de 2019.
</v>
      </c>
      <c r="G224" s="160" t="str">
        <f>VLOOKUP(A224,'BASE TRABAJO'!$A$1:$U$872,7,FALSE)</f>
        <v>La capacitación y formación integral de personas de escasos recursos, sin costo para ellos y sin discriminación de ninguna especie, a fin de que puedan integrarse al desarrollo del país.</v>
      </c>
      <c r="H224" s="160" t="str">
        <f>VLOOKUP(A224,'BASE TRABAJO'!$A$1:$U$872,8,FALSE)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4" s="160" t="str">
        <f>VLOOKUP(A224,'BASE TRABAJO'!$A$1:$U$872,9,FALSE)</f>
        <v xml:space="preserve">Los miembros del Directorio permanecerán en sus cargos dos años.
</v>
      </c>
      <c r="J224" s="160" t="str">
        <f>VLOOKUP(A224,'BASE TRABAJO'!$A$1:$U$872,10,FALSE)</f>
        <v>Con fecha 20 de diciembre de 2017 se ratifica el Directorio, según consta en el Acta de Sesión Ordinaria de Directorio de dicha fecha, reducida a escritura pública de fecha 04 de enero de 2018, de la 18° Notaría Pública.</v>
      </c>
      <c r="K224" s="160" t="str">
        <f>VLOOKUP(A224,'BASE TRABAJO'!$A$1:$U$872,11,FALSE)</f>
        <v xml:space="preserve">Representante Legal:
María Angélica Grez del Canto
</v>
      </c>
      <c r="L224" s="160" t="str">
        <f>VLOOKUP(A224,'BASE TRABAJO'!$A$1:$U$872,12,FALSE)</f>
        <v xml:space="preserve">Avenida 11 de septiembre Nº2250, oficina Nº1025, comuna de Providencia, Región Metropolitana.
</v>
      </c>
      <c r="M224" s="160" t="str">
        <f>VLOOKUP(A224,'BASE TRABAJO'!$A$1:$U$872,13,FALSE)</f>
        <v>XIII</v>
      </c>
      <c r="N224" s="160" t="str">
        <f>VLOOKUP(A224,'BASE TRABAJO'!$A$1:$U$872,14,FALSE)</f>
        <v>Providencia</v>
      </c>
      <c r="O224" s="160">
        <f>VLOOKUP(A224,'BASE TRABAJO'!$A$1:$U$872,15,FALSE)</f>
        <v>0</v>
      </c>
      <c r="P224" s="160" t="str">
        <f>VLOOKUP(A224,'BASE TRABAJO'!$A$1:$U$872,16,FALSE)</f>
        <v xml:space="preserve"> fundacion@paulajaraquemada.tie.cl</v>
      </c>
      <c r="Q224" s="160">
        <f>VLOOKUP(A224,'BASE TRABAJO'!$A$1:$U$872,17,FALSE)</f>
        <v>0</v>
      </c>
      <c r="R224" s="160">
        <f>VLOOKUP(A224,'BASE TRABAJO'!$A$1:$U$872,18,FALSE)</f>
        <v>93401</v>
      </c>
      <c r="S224" s="160" t="str">
        <f>VLOOKUP(A224,'BASE TRABAJO'!$A$1:$U$872,19,FALSE)</f>
        <v>Se acompaña certificado financiero correspondiente al año 2018,  aprobado por USUFI</v>
      </c>
      <c r="T224" s="161">
        <f>VLOOKUP(A224,'BASE TRABAJO'!$A$1:$U$872,20,FALSE)</f>
        <v>37970</v>
      </c>
      <c r="U224" s="160">
        <v>4450</v>
      </c>
      <c r="V224" s="162">
        <v>6955972</v>
      </c>
      <c r="W224" s="162">
        <v>69044464</v>
      </c>
      <c r="X224" s="161">
        <v>44135</v>
      </c>
      <c r="Y224" s="160" t="s">
        <v>3112</v>
      </c>
      <c r="Z224" s="160" t="s">
        <v>3113</v>
      </c>
      <c r="AA224" s="160" t="s">
        <v>3232</v>
      </c>
      <c r="AB224" s="160"/>
    </row>
    <row r="225" spans="1:28" x14ac:dyDescent="0.2">
      <c r="A225" s="163">
        <v>4550</v>
      </c>
      <c r="B225" s="160" t="str">
        <f>VLOOKUP(A225,'BASE TRABAJO'!$A$1:$U$872,2,TRUE)</f>
        <v>Fundación Refugio de Cristo</v>
      </c>
      <c r="C225" s="160">
        <f>VLOOKUP(A225,'BASE TRABAJO'!$A$1:$U$872,3,FALSE)</f>
        <v>700155609</v>
      </c>
      <c r="D225" s="160" t="str">
        <f>VLOOKUP(A225,'BASE TRABAJO'!$A$1:$U$872,4,FALSE)</f>
        <v>Fundación de Derecho Privado</v>
      </c>
      <c r="E225" s="160" t="str">
        <f>VLOOKUP(A225,'BASE TRABAJO'!$A$1:$U$872,5,FALSE)</f>
        <v>Decreto Supremo Nº 2410, de 15 de mayo de 1953, del Ministerio de Justicia.</v>
      </c>
      <c r="F225" s="160" t="str">
        <f>VLOOKUP(A225,'BASE TRABAJO'!$A$1:$U$872,6,FALSE)</f>
        <v xml:space="preserve">Certificado de Vigencia de Persona Jurídica sin fines de lucro folio 50009908, de fecha 23 de mayo de 2018, emitido por el Servicio de Registro Civil.
</v>
      </c>
      <c r="G225" s="160" t="str">
        <f>VLOOKUP(A225,'BASE TRABAJO'!$A$1:$U$872,7,FALSE)</f>
        <v>La creación y mantenimiento de obras de beneficencia y educación gratuita por medio de asilos para dirigentes y de escuelas tanto diurnas como nocturnas.</v>
      </c>
      <c r="H225" s="160" t="str">
        <f>VLOOKUP(A225,'BASE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5" s="160" t="str">
        <f>VLOOKUP(A225,'BASE TRABAJO'!$A$1:$U$872,9,FALSE)</f>
        <v>Tres años. El Presidente, Vicepresidente, Tesorero y Secretario durarán en sus cargos un año, plazo que se entenderá prorrogado en un lapso igual hasta que se designen sus sucesores.</v>
      </c>
      <c r="J225" s="160" t="str">
        <f>VLOOKUP(A225,'BASE TRABAJO'!$A$1:$U$872,10,FALSE)</f>
        <v>08 de agosto de 2016, conforme al acta de fecha 08 de agosto de 2016, reducida a escritura pública con fecha 24 de noviembre de 2016, ante doña María Angelica Galan Bäurle, Notario Público de Valparaíso.</v>
      </c>
      <c r="K225" s="160" t="str">
        <f>VLOOKUP(A225,'BASE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5" s="160" t="str">
        <f>VLOOKUP(A225,'BASE TRABAJO'!$A$1:$U$872,12,FALSE)</f>
        <v xml:space="preserve">Victoria Nº 2370, Valparaíso.
Casilla 424, Valparaíso.
</v>
      </c>
      <c r="M225" s="160" t="str">
        <f>VLOOKUP(A225,'BASE TRABAJO'!$A$1:$U$872,13,FALSE)</f>
        <v>V</v>
      </c>
      <c r="N225" s="160" t="str">
        <f>VLOOKUP(A225,'BASE TRABAJO'!$A$1:$U$872,14,FALSE)</f>
        <v>Valparaíso</v>
      </c>
      <c r="O225" s="160" t="str">
        <f>VLOOKUP(A225,'BASE TRABAJO'!$A$1:$U$872,15,FALSE)</f>
        <v xml:space="preserve">(32) 2213431-2237148-2238963, </v>
      </c>
      <c r="P225" s="160" t="str">
        <f>VLOOKUP(A225,'BASE TRABAJO'!$A$1:$U$872,16,FALSE)</f>
        <v>info@refugiodecristo.cl</v>
      </c>
      <c r="Q225" s="160">
        <f>VLOOKUP(A225,'BASE TRABAJO'!$A$1:$U$872,17,FALSE)</f>
        <v>0</v>
      </c>
      <c r="R225" s="160">
        <f>VLOOKUP(A225,'BASE TRABAJO'!$A$1:$U$872,18,FALSE)</f>
        <v>93401</v>
      </c>
      <c r="S225" s="160" t="str">
        <f>VLOOKUP(A225,'BASE TRABAJO'!$A$1:$U$872,19,FALSE)</f>
        <v xml:space="preserve">Certificado financiero correspondiente al año 2018, aprobado por Subdepartamento de Supervisión Financiero. </v>
      </c>
      <c r="T225" s="161">
        <f>VLOOKUP(A225,'BASE TRABAJO'!$A$1:$U$872,20,FALSE)</f>
        <v>37970</v>
      </c>
      <c r="U225" s="160">
        <v>4550</v>
      </c>
      <c r="V225" s="162">
        <v>29779053</v>
      </c>
      <c r="W225" s="162">
        <v>307810462</v>
      </c>
      <c r="X225" s="161">
        <v>44135</v>
      </c>
      <c r="Y225" s="160" t="s">
        <v>3112</v>
      </c>
      <c r="Z225" s="160" t="s">
        <v>3113</v>
      </c>
      <c r="AA225" s="160" t="s">
        <v>3117</v>
      </c>
      <c r="AB225" s="160"/>
    </row>
    <row r="226" spans="1:28" x14ac:dyDescent="0.2">
      <c r="A226" s="163">
        <v>4550</v>
      </c>
      <c r="B226" s="160" t="str">
        <f>VLOOKUP(A226,'BASE TRABAJO'!$A$1:$U$872,2,TRUE)</f>
        <v>Fundación Refugio de Cristo</v>
      </c>
      <c r="C226" s="160">
        <f>VLOOKUP(A226,'BASE TRABAJO'!$A$1:$U$872,3,FALSE)</f>
        <v>700155609</v>
      </c>
      <c r="D226" s="160" t="str">
        <f>VLOOKUP(A226,'BASE TRABAJO'!$A$1:$U$872,4,FALSE)</f>
        <v>Fundación de Derecho Privado</v>
      </c>
      <c r="E226" s="160" t="str">
        <f>VLOOKUP(A226,'BASE TRABAJO'!$A$1:$U$872,5,FALSE)</f>
        <v>Decreto Supremo Nº 2410, de 15 de mayo de 1953, del Ministerio de Justicia.</v>
      </c>
      <c r="F226" s="160" t="str">
        <f>VLOOKUP(A226,'BASE TRABAJO'!$A$1:$U$872,6,FALSE)</f>
        <v xml:space="preserve">Certificado de Vigencia de Persona Jurídica sin fines de lucro folio 50009908, de fecha 23 de mayo de 2018, emitido por el Servicio de Registro Civil.
</v>
      </c>
      <c r="G226" s="160" t="str">
        <f>VLOOKUP(A226,'BASE TRABAJO'!$A$1:$U$872,7,FALSE)</f>
        <v>La creación y mantenimiento de obras de beneficencia y educación gratuita por medio de asilos para dirigentes y de escuelas tanto diurnas como nocturnas.</v>
      </c>
      <c r="H226" s="160" t="str">
        <f>VLOOKUP(A226,'BASE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6" s="160" t="str">
        <f>VLOOKUP(A226,'BASE TRABAJO'!$A$1:$U$872,9,FALSE)</f>
        <v>Tres años. El Presidente, Vicepresidente, Tesorero y Secretario durarán en sus cargos un año, plazo que se entenderá prorrogado en un lapso igual hasta que se designen sus sucesores.</v>
      </c>
      <c r="J226" s="160" t="str">
        <f>VLOOKUP(A226,'BASE TRABAJO'!$A$1:$U$872,10,FALSE)</f>
        <v>08 de agosto de 2016, conforme al acta de fecha 08 de agosto de 2016, reducida a escritura pública con fecha 24 de noviembre de 2016, ante doña María Angelica Galan Bäurle, Notario Público de Valparaíso.</v>
      </c>
      <c r="K226" s="160" t="str">
        <f>VLOOKUP(A226,'BASE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6" s="160" t="str">
        <f>VLOOKUP(A226,'BASE TRABAJO'!$A$1:$U$872,12,FALSE)</f>
        <v xml:space="preserve">Victoria Nº 2370, Valparaíso.
Casilla 424, Valparaíso.
</v>
      </c>
      <c r="M226" s="160" t="str">
        <f>VLOOKUP(A226,'BASE TRABAJO'!$A$1:$U$872,13,FALSE)</f>
        <v>V</v>
      </c>
      <c r="N226" s="160" t="str">
        <f>VLOOKUP(A226,'BASE TRABAJO'!$A$1:$U$872,14,FALSE)</f>
        <v>Valparaíso</v>
      </c>
      <c r="O226" s="160" t="str">
        <f>VLOOKUP(A226,'BASE TRABAJO'!$A$1:$U$872,15,FALSE)</f>
        <v xml:space="preserve">(32) 2213431-2237148-2238963, </v>
      </c>
      <c r="P226" s="160" t="str">
        <f>VLOOKUP(A226,'BASE TRABAJO'!$A$1:$U$872,16,FALSE)</f>
        <v>info@refugiodecristo.cl</v>
      </c>
      <c r="Q226" s="160">
        <f>VLOOKUP(A226,'BASE TRABAJO'!$A$1:$U$872,17,FALSE)</f>
        <v>0</v>
      </c>
      <c r="R226" s="160">
        <f>VLOOKUP(A226,'BASE TRABAJO'!$A$1:$U$872,18,FALSE)</f>
        <v>93401</v>
      </c>
      <c r="S226" s="160" t="str">
        <f>VLOOKUP(A226,'BASE TRABAJO'!$A$1:$U$872,19,FALSE)</f>
        <v xml:space="preserve">Certificado financiero correspondiente al año 2018, aprobado por Subdepartamento de Supervisión Financiero. </v>
      </c>
      <c r="T226" s="161">
        <f>VLOOKUP(A226,'BASE TRABAJO'!$A$1:$U$872,20,FALSE)</f>
        <v>37970</v>
      </c>
      <c r="U226" s="160">
        <v>4550</v>
      </c>
      <c r="V226" s="162">
        <v>15972828</v>
      </c>
      <c r="W226" s="162">
        <v>171879434</v>
      </c>
      <c r="X226" s="161">
        <v>44135</v>
      </c>
      <c r="Y226" s="160" t="s">
        <v>3112</v>
      </c>
      <c r="Z226" s="160" t="s">
        <v>3113</v>
      </c>
      <c r="AA226" s="160" t="s">
        <v>3233</v>
      </c>
      <c r="AB226" s="160"/>
    </row>
    <row r="227" spans="1:28" x14ac:dyDescent="0.2">
      <c r="A227" s="163">
        <v>4550</v>
      </c>
      <c r="B227" s="160" t="str">
        <f>VLOOKUP(A227,'BASE TRABAJO'!$A$1:$U$872,2,TRUE)</f>
        <v>Fundación Refugio de Cristo</v>
      </c>
      <c r="C227" s="160">
        <f>VLOOKUP(A227,'BASE TRABAJO'!$A$1:$U$872,3,FALSE)</f>
        <v>700155609</v>
      </c>
      <c r="D227" s="160" t="str">
        <f>VLOOKUP(A227,'BASE TRABAJO'!$A$1:$U$872,4,FALSE)</f>
        <v>Fundación de Derecho Privado</v>
      </c>
      <c r="E227" s="160" t="str">
        <f>VLOOKUP(A227,'BASE TRABAJO'!$A$1:$U$872,5,FALSE)</f>
        <v>Decreto Supremo Nº 2410, de 15 de mayo de 1953, del Ministerio de Justicia.</v>
      </c>
      <c r="F227" s="160" t="str">
        <f>VLOOKUP(A227,'BASE TRABAJO'!$A$1:$U$872,6,FALSE)</f>
        <v xml:space="preserve">Certificado de Vigencia de Persona Jurídica sin fines de lucro folio 50009908, de fecha 23 de mayo de 2018, emitido por el Servicio de Registro Civil.
</v>
      </c>
      <c r="G227" s="160" t="str">
        <f>VLOOKUP(A227,'BASE TRABAJO'!$A$1:$U$872,7,FALSE)</f>
        <v>La creación y mantenimiento de obras de beneficencia y educación gratuita por medio de asilos para dirigentes y de escuelas tanto diurnas como nocturnas.</v>
      </c>
      <c r="H227" s="160" t="str">
        <f>VLOOKUP(A227,'BASE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7" s="160" t="str">
        <f>VLOOKUP(A227,'BASE TRABAJO'!$A$1:$U$872,9,FALSE)</f>
        <v>Tres años. El Presidente, Vicepresidente, Tesorero y Secretario durarán en sus cargos un año, plazo que se entenderá prorrogado en un lapso igual hasta que se designen sus sucesores.</v>
      </c>
      <c r="J227" s="160" t="str">
        <f>VLOOKUP(A227,'BASE TRABAJO'!$A$1:$U$872,10,FALSE)</f>
        <v>08 de agosto de 2016, conforme al acta de fecha 08 de agosto de 2016, reducida a escritura pública con fecha 24 de noviembre de 2016, ante doña María Angelica Galan Bäurle, Notario Público de Valparaíso.</v>
      </c>
      <c r="K227" s="160" t="str">
        <f>VLOOKUP(A227,'BASE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7" s="160" t="str">
        <f>VLOOKUP(A227,'BASE TRABAJO'!$A$1:$U$872,12,FALSE)</f>
        <v xml:space="preserve">Victoria Nº 2370, Valparaíso.
Casilla 424, Valparaíso.
</v>
      </c>
      <c r="M227" s="160" t="str">
        <f>VLOOKUP(A227,'BASE TRABAJO'!$A$1:$U$872,13,FALSE)</f>
        <v>V</v>
      </c>
      <c r="N227" s="160" t="str">
        <f>VLOOKUP(A227,'BASE TRABAJO'!$A$1:$U$872,14,FALSE)</f>
        <v>Valparaíso</v>
      </c>
      <c r="O227" s="160" t="str">
        <f>VLOOKUP(A227,'BASE TRABAJO'!$A$1:$U$872,15,FALSE)</f>
        <v xml:space="preserve">(32) 2213431-2237148-2238963, </v>
      </c>
      <c r="P227" s="160" t="str">
        <f>VLOOKUP(A227,'BASE TRABAJO'!$A$1:$U$872,16,FALSE)</f>
        <v>info@refugiodecristo.cl</v>
      </c>
      <c r="Q227" s="160">
        <f>VLOOKUP(A227,'BASE TRABAJO'!$A$1:$U$872,17,FALSE)</f>
        <v>0</v>
      </c>
      <c r="R227" s="160">
        <f>VLOOKUP(A227,'BASE TRABAJO'!$A$1:$U$872,18,FALSE)</f>
        <v>93401</v>
      </c>
      <c r="S227" s="160" t="str">
        <f>VLOOKUP(A227,'BASE TRABAJO'!$A$1:$U$872,19,FALSE)</f>
        <v xml:space="preserve">Certificado financiero correspondiente al año 2018, aprobado por Subdepartamento de Supervisión Financiero. </v>
      </c>
      <c r="T227" s="161">
        <f>VLOOKUP(A227,'BASE TRABAJO'!$A$1:$U$872,20,FALSE)</f>
        <v>37970</v>
      </c>
      <c r="U227" s="160">
        <v>4550</v>
      </c>
      <c r="V227" s="162">
        <v>20948257</v>
      </c>
      <c r="W227" s="162">
        <v>221526323</v>
      </c>
      <c r="X227" s="161">
        <v>44135</v>
      </c>
      <c r="Y227" s="160" t="s">
        <v>3112</v>
      </c>
      <c r="Z227" s="160" t="s">
        <v>3113</v>
      </c>
      <c r="AA227" s="160" t="s">
        <v>3234</v>
      </c>
      <c r="AB227" s="160"/>
    </row>
    <row r="228" spans="1:28" x14ac:dyDescent="0.2">
      <c r="A228" s="163">
        <v>4550</v>
      </c>
      <c r="B228" s="160" t="str">
        <f>VLOOKUP(A228,'BASE TRABAJO'!$A$1:$U$872,2,TRUE)</f>
        <v>Fundación Refugio de Cristo</v>
      </c>
      <c r="C228" s="160">
        <f>VLOOKUP(A228,'BASE TRABAJO'!$A$1:$U$872,3,FALSE)</f>
        <v>700155609</v>
      </c>
      <c r="D228" s="160" t="str">
        <f>VLOOKUP(A228,'BASE TRABAJO'!$A$1:$U$872,4,FALSE)</f>
        <v>Fundación de Derecho Privado</v>
      </c>
      <c r="E228" s="160" t="str">
        <f>VLOOKUP(A228,'BASE TRABAJO'!$A$1:$U$872,5,FALSE)</f>
        <v>Decreto Supremo Nº 2410, de 15 de mayo de 1953, del Ministerio de Justicia.</v>
      </c>
      <c r="F228" s="160" t="str">
        <f>VLOOKUP(A228,'BASE TRABAJO'!$A$1:$U$872,6,FALSE)</f>
        <v xml:space="preserve">Certificado de Vigencia de Persona Jurídica sin fines de lucro folio 50009908, de fecha 23 de mayo de 2018, emitido por el Servicio de Registro Civil.
</v>
      </c>
      <c r="G228" s="160" t="str">
        <f>VLOOKUP(A228,'BASE TRABAJO'!$A$1:$U$872,7,FALSE)</f>
        <v>La creación y mantenimiento de obras de beneficencia y educación gratuita por medio de asilos para dirigentes y de escuelas tanto diurnas como nocturnas.</v>
      </c>
      <c r="H228" s="160" t="str">
        <f>VLOOKUP(A228,'BASE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8" s="160" t="str">
        <f>VLOOKUP(A228,'BASE TRABAJO'!$A$1:$U$872,9,FALSE)</f>
        <v>Tres años. El Presidente, Vicepresidente, Tesorero y Secretario durarán en sus cargos un año, plazo que se entenderá prorrogado en un lapso igual hasta que se designen sus sucesores.</v>
      </c>
      <c r="J228" s="160" t="str">
        <f>VLOOKUP(A228,'BASE TRABAJO'!$A$1:$U$872,10,FALSE)</f>
        <v>08 de agosto de 2016, conforme al acta de fecha 08 de agosto de 2016, reducida a escritura pública con fecha 24 de noviembre de 2016, ante doña María Angelica Galan Bäurle, Notario Público de Valparaíso.</v>
      </c>
      <c r="K228" s="160" t="str">
        <f>VLOOKUP(A228,'BASE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8" s="160" t="str">
        <f>VLOOKUP(A228,'BASE TRABAJO'!$A$1:$U$872,12,FALSE)</f>
        <v xml:space="preserve">Victoria Nº 2370, Valparaíso.
Casilla 424, Valparaíso.
</v>
      </c>
      <c r="M228" s="160" t="str">
        <f>VLOOKUP(A228,'BASE TRABAJO'!$A$1:$U$872,13,FALSE)</f>
        <v>V</v>
      </c>
      <c r="N228" s="160" t="str">
        <f>VLOOKUP(A228,'BASE TRABAJO'!$A$1:$U$872,14,FALSE)</f>
        <v>Valparaíso</v>
      </c>
      <c r="O228" s="160" t="str">
        <f>VLOOKUP(A228,'BASE TRABAJO'!$A$1:$U$872,15,FALSE)</f>
        <v xml:space="preserve">(32) 2213431-2237148-2238963, </v>
      </c>
      <c r="P228" s="160" t="str">
        <f>VLOOKUP(A228,'BASE TRABAJO'!$A$1:$U$872,16,FALSE)</f>
        <v>info@refugiodecristo.cl</v>
      </c>
      <c r="Q228" s="160">
        <f>VLOOKUP(A228,'BASE TRABAJO'!$A$1:$U$872,17,FALSE)</f>
        <v>0</v>
      </c>
      <c r="R228" s="160">
        <f>VLOOKUP(A228,'BASE TRABAJO'!$A$1:$U$872,18,FALSE)</f>
        <v>93401</v>
      </c>
      <c r="S228" s="160" t="str">
        <f>VLOOKUP(A228,'BASE TRABAJO'!$A$1:$U$872,19,FALSE)</f>
        <v xml:space="preserve">Certificado financiero correspondiente al año 2018, aprobado por Subdepartamento de Supervisión Financiero. </v>
      </c>
      <c r="T228" s="161">
        <f>VLOOKUP(A228,'BASE TRABAJO'!$A$1:$U$872,20,FALSE)</f>
        <v>37970</v>
      </c>
      <c r="U228" s="160">
        <v>4550</v>
      </c>
      <c r="V228" s="162">
        <v>27319278</v>
      </c>
      <c r="W228" s="162">
        <v>292135073</v>
      </c>
      <c r="X228" s="161">
        <v>44135</v>
      </c>
      <c r="Y228" s="160" t="s">
        <v>3112</v>
      </c>
      <c r="Z228" s="160" t="s">
        <v>3113</v>
      </c>
      <c r="AA228" s="160" t="s">
        <v>3118</v>
      </c>
      <c r="AB228" s="160"/>
    </row>
    <row r="229" spans="1:28" x14ac:dyDescent="0.2">
      <c r="A229" s="163">
        <v>4550</v>
      </c>
      <c r="B229" s="160" t="str">
        <f>VLOOKUP(A229,'BASE TRABAJO'!$A$1:$U$872,2,TRUE)</f>
        <v>Fundación Refugio de Cristo</v>
      </c>
      <c r="C229" s="160">
        <f>VLOOKUP(A229,'BASE TRABAJO'!$A$1:$U$872,3,FALSE)</f>
        <v>700155609</v>
      </c>
      <c r="D229" s="160" t="str">
        <f>VLOOKUP(A229,'BASE TRABAJO'!$A$1:$U$872,4,FALSE)</f>
        <v>Fundación de Derecho Privado</v>
      </c>
      <c r="E229" s="160" t="str">
        <f>VLOOKUP(A229,'BASE TRABAJO'!$A$1:$U$872,5,FALSE)</f>
        <v>Decreto Supremo Nº 2410, de 15 de mayo de 1953, del Ministerio de Justicia.</v>
      </c>
      <c r="F229" s="160" t="str">
        <f>VLOOKUP(A229,'BASE TRABAJO'!$A$1:$U$872,6,FALSE)</f>
        <v xml:space="preserve">Certificado de Vigencia de Persona Jurídica sin fines de lucro folio 50009908, de fecha 23 de mayo de 2018, emitido por el Servicio de Registro Civil.
</v>
      </c>
      <c r="G229" s="160" t="str">
        <f>VLOOKUP(A229,'BASE TRABAJO'!$A$1:$U$872,7,FALSE)</f>
        <v>La creación y mantenimiento de obras de beneficencia y educación gratuita por medio de asilos para dirigentes y de escuelas tanto diurnas como nocturnas.</v>
      </c>
      <c r="H229" s="160" t="str">
        <f>VLOOKUP(A229,'BASE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9" s="160" t="str">
        <f>VLOOKUP(A229,'BASE TRABAJO'!$A$1:$U$872,9,FALSE)</f>
        <v>Tres años. El Presidente, Vicepresidente, Tesorero y Secretario durarán en sus cargos un año, plazo que se entenderá prorrogado en un lapso igual hasta que se designen sus sucesores.</v>
      </c>
      <c r="J229" s="160" t="str">
        <f>VLOOKUP(A229,'BASE TRABAJO'!$A$1:$U$872,10,FALSE)</f>
        <v>08 de agosto de 2016, conforme al acta de fecha 08 de agosto de 2016, reducida a escritura pública con fecha 24 de noviembre de 2016, ante doña María Angelica Galan Bäurle, Notario Público de Valparaíso.</v>
      </c>
      <c r="K229" s="160" t="str">
        <f>VLOOKUP(A229,'BASE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9" s="160" t="str">
        <f>VLOOKUP(A229,'BASE TRABAJO'!$A$1:$U$872,12,FALSE)</f>
        <v xml:space="preserve">Victoria Nº 2370, Valparaíso.
Casilla 424, Valparaíso.
</v>
      </c>
      <c r="M229" s="160" t="str">
        <f>VLOOKUP(A229,'BASE TRABAJO'!$A$1:$U$872,13,FALSE)</f>
        <v>V</v>
      </c>
      <c r="N229" s="160" t="str">
        <f>VLOOKUP(A229,'BASE TRABAJO'!$A$1:$U$872,14,FALSE)</f>
        <v>Valparaíso</v>
      </c>
      <c r="O229" s="160" t="str">
        <f>VLOOKUP(A229,'BASE TRABAJO'!$A$1:$U$872,15,FALSE)</f>
        <v xml:space="preserve">(32) 2213431-2237148-2238963, </v>
      </c>
      <c r="P229" s="160" t="str">
        <f>VLOOKUP(A229,'BASE TRABAJO'!$A$1:$U$872,16,FALSE)</f>
        <v>info@refugiodecristo.cl</v>
      </c>
      <c r="Q229" s="160">
        <f>VLOOKUP(A229,'BASE TRABAJO'!$A$1:$U$872,17,FALSE)</f>
        <v>0</v>
      </c>
      <c r="R229" s="160">
        <f>VLOOKUP(A229,'BASE TRABAJO'!$A$1:$U$872,18,FALSE)</f>
        <v>93401</v>
      </c>
      <c r="S229" s="160" t="str">
        <f>VLOOKUP(A229,'BASE TRABAJO'!$A$1:$U$872,19,FALSE)</f>
        <v xml:space="preserve">Certificado financiero correspondiente al año 2018, aprobado por Subdepartamento de Supervisión Financiero. </v>
      </c>
      <c r="T229" s="161">
        <f>VLOOKUP(A229,'BASE TRABAJO'!$A$1:$U$872,20,FALSE)</f>
        <v>37970</v>
      </c>
      <c r="U229" s="160">
        <v>4550</v>
      </c>
      <c r="V229" s="162">
        <v>25011240</v>
      </c>
      <c r="W229" s="162">
        <v>282682387</v>
      </c>
      <c r="X229" s="161">
        <v>44135</v>
      </c>
      <c r="Y229" s="160" t="s">
        <v>3112</v>
      </c>
      <c r="Z229" s="160" t="s">
        <v>3113</v>
      </c>
      <c r="AA229" s="160" t="s">
        <v>3119</v>
      </c>
      <c r="AB229" s="160"/>
    </row>
    <row r="230" spans="1:28" x14ac:dyDescent="0.2">
      <c r="A230" s="163">
        <v>4550</v>
      </c>
      <c r="B230" s="160" t="str">
        <f>VLOOKUP(A230,'BASE TRABAJO'!$A$1:$U$872,2,TRUE)</f>
        <v>Fundación Refugio de Cristo</v>
      </c>
      <c r="C230" s="160">
        <f>VLOOKUP(A230,'BASE TRABAJO'!$A$1:$U$872,3,FALSE)</f>
        <v>700155609</v>
      </c>
      <c r="D230" s="160" t="str">
        <f>VLOOKUP(A230,'BASE TRABAJO'!$A$1:$U$872,4,FALSE)</f>
        <v>Fundación de Derecho Privado</v>
      </c>
      <c r="E230" s="160" t="str">
        <f>VLOOKUP(A230,'BASE TRABAJO'!$A$1:$U$872,5,FALSE)</f>
        <v>Decreto Supremo Nº 2410, de 15 de mayo de 1953, del Ministerio de Justicia.</v>
      </c>
      <c r="F230" s="160" t="str">
        <f>VLOOKUP(A230,'BASE TRABAJO'!$A$1:$U$872,6,FALSE)</f>
        <v xml:space="preserve">Certificado de Vigencia de Persona Jurídica sin fines de lucro folio 50009908, de fecha 23 de mayo de 2018, emitido por el Servicio de Registro Civil.
</v>
      </c>
      <c r="G230" s="160" t="str">
        <f>VLOOKUP(A230,'BASE TRABAJO'!$A$1:$U$872,7,FALSE)</f>
        <v>La creación y mantenimiento de obras de beneficencia y educación gratuita por medio de asilos para dirigentes y de escuelas tanto diurnas como nocturnas.</v>
      </c>
      <c r="H230" s="160" t="str">
        <f>VLOOKUP(A230,'BASE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30" s="160" t="str">
        <f>VLOOKUP(A230,'BASE TRABAJO'!$A$1:$U$872,9,FALSE)</f>
        <v>Tres años. El Presidente, Vicepresidente, Tesorero y Secretario durarán en sus cargos un año, plazo que se entenderá prorrogado en un lapso igual hasta que se designen sus sucesores.</v>
      </c>
      <c r="J230" s="160" t="str">
        <f>VLOOKUP(A230,'BASE TRABAJO'!$A$1:$U$872,10,FALSE)</f>
        <v>08 de agosto de 2016, conforme al acta de fecha 08 de agosto de 2016, reducida a escritura pública con fecha 24 de noviembre de 2016, ante doña María Angelica Galan Bäurle, Notario Público de Valparaíso.</v>
      </c>
      <c r="K230" s="160" t="str">
        <f>VLOOKUP(A230,'BASE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0" s="160" t="str">
        <f>VLOOKUP(A230,'BASE TRABAJO'!$A$1:$U$872,12,FALSE)</f>
        <v xml:space="preserve">Victoria Nº 2370, Valparaíso.
Casilla 424, Valparaíso.
</v>
      </c>
      <c r="M230" s="160" t="str">
        <f>VLOOKUP(A230,'BASE TRABAJO'!$A$1:$U$872,13,FALSE)</f>
        <v>V</v>
      </c>
      <c r="N230" s="160" t="str">
        <f>VLOOKUP(A230,'BASE TRABAJO'!$A$1:$U$872,14,FALSE)</f>
        <v>Valparaíso</v>
      </c>
      <c r="O230" s="160" t="str">
        <f>VLOOKUP(A230,'BASE TRABAJO'!$A$1:$U$872,15,FALSE)</f>
        <v xml:space="preserve">(32) 2213431-2237148-2238963, </v>
      </c>
      <c r="P230" s="160" t="str">
        <f>VLOOKUP(A230,'BASE TRABAJO'!$A$1:$U$872,16,FALSE)</f>
        <v>info@refugiodecristo.cl</v>
      </c>
      <c r="Q230" s="160">
        <f>VLOOKUP(A230,'BASE TRABAJO'!$A$1:$U$872,17,FALSE)</f>
        <v>0</v>
      </c>
      <c r="R230" s="160">
        <f>VLOOKUP(A230,'BASE TRABAJO'!$A$1:$U$872,18,FALSE)</f>
        <v>93401</v>
      </c>
      <c r="S230" s="160" t="str">
        <f>VLOOKUP(A230,'BASE TRABAJO'!$A$1:$U$872,19,FALSE)</f>
        <v xml:space="preserve">Certificado financiero correspondiente al año 2018, aprobado por Subdepartamento de Supervisión Financiero. </v>
      </c>
      <c r="T230" s="161">
        <f>VLOOKUP(A230,'BASE TRABAJO'!$A$1:$U$872,20,FALSE)</f>
        <v>37970</v>
      </c>
      <c r="U230" s="160">
        <v>4550</v>
      </c>
      <c r="V230" s="162">
        <v>4514778</v>
      </c>
      <c r="W230" s="162">
        <v>43123914</v>
      </c>
      <c r="X230" s="161">
        <v>44135</v>
      </c>
      <c r="Y230" s="160" t="s">
        <v>3112</v>
      </c>
      <c r="Z230" s="160" t="s">
        <v>3113</v>
      </c>
      <c r="AA230" s="160" t="s">
        <v>3121</v>
      </c>
      <c r="AB230" s="160"/>
    </row>
    <row r="231" spans="1:28" x14ac:dyDescent="0.2">
      <c r="A231" s="163">
        <v>4550</v>
      </c>
      <c r="B231" s="160" t="str">
        <f>VLOOKUP(A231,'BASE TRABAJO'!$A$1:$U$872,2,TRUE)</f>
        <v>Fundación Refugio de Cristo</v>
      </c>
      <c r="C231" s="160">
        <f>VLOOKUP(A231,'BASE TRABAJO'!$A$1:$U$872,3,FALSE)</f>
        <v>700155609</v>
      </c>
      <c r="D231" s="160" t="str">
        <f>VLOOKUP(A231,'BASE TRABAJO'!$A$1:$U$872,4,FALSE)</f>
        <v>Fundación de Derecho Privado</v>
      </c>
      <c r="E231" s="160" t="str">
        <f>VLOOKUP(A231,'BASE TRABAJO'!$A$1:$U$872,5,FALSE)</f>
        <v>Decreto Supremo Nº 2410, de 15 de mayo de 1953, del Ministerio de Justicia.</v>
      </c>
      <c r="F231" s="160" t="str">
        <f>VLOOKUP(A231,'BASE TRABAJO'!$A$1:$U$872,6,FALSE)</f>
        <v xml:space="preserve">Certificado de Vigencia de Persona Jurídica sin fines de lucro folio 50009908, de fecha 23 de mayo de 2018, emitido por el Servicio de Registro Civil.
</v>
      </c>
      <c r="G231" s="160" t="str">
        <f>VLOOKUP(A231,'BASE TRABAJO'!$A$1:$U$872,7,FALSE)</f>
        <v>La creación y mantenimiento de obras de beneficencia y educación gratuita por medio de asilos para dirigentes y de escuelas tanto diurnas como nocturnas.</v>
      </c>
      <c r="H231" s="160" t="str">
        <f>VLOOKUP(A231,'BASE TRABAJO'!$A$1:$U$872,8,FALSE)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31" s="160" t="str">
        <f>VLOOKUP(A231,'BASE TRABAJO'!$A$1:$U$872,9,FALSE)</f>
        <v>Tres años. El Presidente, Vicepresidente, Tesorero y Secretario durarán en sus cargos un año, plazo que se entenderá prorrogado en un lapso igual hasta que se designen sus sucesores.</v>
      </c>
      <c r="J231" s="160" t="str">
        <f>VLOOKUP(A231,'BASE TRABAJO'!$A$1:$U$872,10,FALSE)</f>
        <v>08 de agosto de 2016, conforme al acta de fecha 08 de agosto de 2016, reducida a escritura pública con fecha 24 de noviembre de 2016, ante doña María Angelica Galan Bäurle, Notario Público de Valparaíso.</v>
      </c>
      <c r="K231" s="160" t="str">
        <f>VLOOKUP(A231,'BASE TRABAJO'!$A$1:$U$872,11,FALSE)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1" s="160" t="str">
        <f>VLOOKUP(A231,'BASE TRABAJO'!$A$1:$U$872,12,FALSE)</f>
        <v xml:space="preserve">Victoria Nº 2370, Valparaíso.
Casilla 424, Valparaíso.
</v>
      </c>
      <c r="M231" s="160" t="str">
        <f>VLOOKUP(A231,'BASE TRABAJO'!$A$1:$U$872,13,FALSE)</f>
        <v>V</v>
      </c>
      <c r="N231" s="160" t="str">
        <f>VLOOKUP(A231,'BASE TRABAJO'!$A$1:$U$872,14,FALSE)</f>
        <v>Valparaíso</v>
      </c>
      <c r="O231" s="160" t="str">
        <f>VLOOKUP(A231,'BASE TRABAJO'!$A$1:$U$872,15,FALSE)</f>
        <v xml:space="preserve">(32) 2213431-2237148-2238963, </v>
      </c>
      <c r="P231" s="160" t="str">
        <f>VLOOKUP(A231,'BASE TRABAJO'!$A$1:$U$872,16,FALSE)</f>
        <v>info@refugiodecristo.cl</v>
      </c>
      <c r="Q231" s="160">
        <f>VLOOKUP(A231,'BASE TRABAJO'!$A$1:$U$872,17,FALSE)</f>
        <v>0</v>
      </c>
      <c r="R231" s="160">
        <f>VLOOKUP(A231,'BASE TRABAJO'!$A$1:$U$872,18,FALSE)</f>
        <v>93401</v>
      </c>
      <c r="S231" s="160" t="str">
        <f>VLOOKUP(A231,'BASE TRABAJO'!$A$1:$U$872,19,FALSE)</f>
        <v xml:space="preserve">Certificado financiero correspondiente al año 2018, aprobado por Subdepartamento de Supervisión Financiero. </v>
      </c>
      <c r="T231" s="161">
        <f>VLOOKUP(A231,'BASE TRABAJO'!$A$1:$U$872,20,FALSE)</f>
        <v>37970</v>
      </c>
      <c r="U231" s="160">
        <v>4550</v>
      </c>
      <c r="V231" s="162">
        <v>23258410</v>
      </c>
      <c r="W231" s="162">
        <v>268305629</v>
      </c>
      <c r="X231" s="161">
        <v>44135</v>
      </c>
      <c r="Y231" s="160" t="s">
        <v>3112</v>
      </c>
      <c r="Z231" s="160" t="s">
        <v>3113</v>
      </c>
      <c r="AA231" s="160" t="s">
        <v>3171</v>
      </c>
      <c r="AB231" s="160"/>
    </row>
    <row r="232" spans="1:28" x14ac:dyDescent="0.2">
      <c r="A232" s="185">
        <v>5070</v>
      </c>
      <c r="B232" s="185" t="str">
        <f>VLOOKUP(A232,'BASE TRABAJO'!$A$1:$U$872,2,TRUE)</f>
        <v>Hogares Evangélicos de Chile</v>
      </c>
      <c r="C232" s="160">
        <f>VLOOKUP(A232,'BASE TRABAJO'!$A$1:$U$872,3,FALSE)</f>
        <v>690411008</v>
      </c>
      <c r="D232" s="160" t="str">
        <f>VLOOKUP(A232,'BASE TRABAJO'!$A$1:$U$872,4,FALSE)</f>
        <v>Municipalidad</v>
      </c>
      <c r="E232" s="160" t="str">
        <f>VLOOKUP(A232,'BASE TRABAJO'!$A$1:$U$872,5,FALSE)</f>
        <v>Constitución Política de la República, art. 107.</v>
      </c>
      <c r="F232" s="160" t="str">
        <f>VLOOKUP(A232,'BASE TRABAJO'!$A$1:$U$872,6,FALSE)</f>
        <v>Indefinida.</v>
      </c>
      <c r="G232" s="160" t="str">
        <f>VLOOKUP(A232,'BASE TRABAJO'!$A$1:$U$872,7,FALSE)</f>
        <v>Según Ley Orgánica Nº 18.695, arts. 1º al 4º.</v>
      </c>
      <c r="H232" s="160" t="str">
        <f>VLOOKUP(A232,'BASE TRABAJO'!$A$1:$U$872,8,FALSE)</f>
        <v>no tiene</v>
      </c>
      <c r="I232" s="160">
        <f>VLOOKUP(A232,'BASE TRABAJO'!$A$1:$U$872,9,FALSE)</f>
        <v>0</v>
      </c>
      <c r="J232" s="160">
        <f>VLOOKUP(A232,'BASE TRABAJO'!$A$1:$U$872,10,FALSE)</f>
        <v>0</v>
      </c>
      <c r="K232" s="160" t="str">
        <f>VLOOKUP(A232,'BASE TRABAJO'!$A$1:$U$872,11,FALSE)</f>
        <v xml:space="preserve">Pedro Miguel Ángel Castillo Díaz, </v>
      </c>
      <c r="L232" s="160" t="str">
        <f>VLOOKUP(A232,'BASE TRABAJO'!$A$1:$U$872,12,FALSE)</f>
        <v xml:space="preserve">Plaza de Armas Nº 438, provincia de Limarí, comuna de Combarbalá, Región de Coquimbo.
</v>
      </c>
      <c r="M232" s="160" t="str">
        <f>VLOOKUP(A232,'BASE TRABAJO'!$A$1:$U$872,13,FALSE)</f>
        <v>IV</v>
      </c>
      <c r="N232" s="160" t="str">
        <f>VLOOKUP(A232,'BASE TRABAJO'!$A$1:$U$872,14,FALSE)</f>
        <v>Combarbalá</v>
      </c>
      <c r="O232" s="160" t="str">
        <f>VLOOKUP(A232,'BASE TRABAJO'!$A$1:$U$872,15,FALSE)</f>
        <v>Fono (53) 741033
        (53) 741133
        (53) 741007</v>
      </c>
      <c r="P232" s="160">
        <f>VLOOKUP(A232,'BASE TRABAJO'!$A$1:$U$872,16,FALSE)</f>
        <v>0</v>
      </c>
      <c r="Q232" s="160">
        <f>VLOOKUP(A232,'BASE TRABAJO'!$A$1:$U$872,17,FALSE)</f>
        <v>0</v>
      </c>
      <c r="R232" s="160">
        <f>VLOOKUP(A232,'BASE TRABAJO'!$A$1:$U$872,18,FALSE)</f>
        <v>91001</v>
      </c>
      <c r="S232" s="160" t="str">
        <f>VLOOKUP(A232,'BASE TRABAJO'!$A$1:$U$872,19,FALSE)</f>
        <v xml:space="preserve">No se acompañan. Aplica Informe Jurídico Nº 09, de fecha 14 de marzo de 2011 del Departamento Jurídico y Dictamen Nº 070791, de 2009, de la Contraloría General de la República.  
</v>
      </c>
      <c r="T232" s="161">
        <f>VLOOKUP(A232,'BASE TRABAJO'!$A$1:$U$872,20,FALSE)</f>
        <v>41394</v>
      </c>
      <c r="U232" s="160">
        <v>5070</v>
      </c>
      <c r="V232" s="162">
        <v>6992231</v>
      </c>
      <c r="W232" s="162">
        <v>65956505</v>
      </c>
      <c r="X232" s="161">
        <v>44135</v>
      </c>
      <c r="Y232" s="160" t="s">
        <v>3112</v>
      </c>
      <c r="Z232" s="160" t="s">
        <v>3113</v>
      </c>
      <c r="AA232" s="160" t="s">
        <v>3235</v>
      </c>
      <c r="AB232" s="160"/>
    </row>
    <row r="233" spans="1:28" x14ac:dyDescent="0.2">
      <c r="A233" s="163">
        <v>5150</v>
      </c>
      <c r="B233" s="160" t="str">
        <f>VLOOKUP(A233,'BASE TRABAJO'!$A$1:$U$872,2,TRUE)</f>
        <v xml:space="preserve">
I. Municipalidad de Coyhaique
</v>
      </c>
      <c r="C233" s="160">
        <f>VLOOKUP(A233,'BASE TRABAJO'!$A$1:$U$872,3,FALSE)</f>
        <v>692403002</v>
      </c>
      <c r="D233" s="160" t="str">
        <f>VLOOKUP(A233,'BASE TRABAJO'!$A$1:$U$872,4,FALSE)</f>
        <v>Municipalidad</v>
      </c>
      <c r="E233" s="160" t="str">
        <f>VLOOKUP(A233,'BASE TRABAJO'!$A$1:$U$872,5,FALSE)</f>
        <v>Constitución Política de la República, art. 107.</v>
      </c>
      <c r="F233" s="160" t="str">
        <f>VLOOKUP(A233,'BASE TRABAJO'!$A$1:$U$872,6,FALSE)</f>
        <v>Indefinida.</v>
      </c>
      <c r="G233" s="160" t="str">
        <f>VLOOKUP(A233,'BASE TRABAJO'!$A$1:$U$872,7,FALSE)</f>
        <v>Según Ley Orgánica Nº 18.695, arts. 1º al 4º.</v>
      </c>
      <c r="H233" s="160" t="str">
        <f>VLOOKUP(A233,'BASE TRABAJO'!$A$1:$U$872,8,FALSE)</f>
        <v>no tiene</v>
      </c>
      <c r="I233" s="160">
        <f>VLOOKUP(A233,'BASE TRABAJO'!$A$1:$U$872,9,FALSE)</f>
        <v>0</v>
      </c>
      <c r="J233" s="160">
        <f>VLOOKUP(A233,'BASE TRABAJO'!$A$1:$U$872,10,FALSE)</f>
        <v>0</v>
      </c>
      <c r="K233" s="160" t="str">
        <f>VLOOKUP(A233,'BASE TRABAJO'!$A$1:$U$872,11,FALSE)</f>
        <v xml:space="preserve">Rigoberto Alejandro Huala Canumán, </v>
      </c>
      <c r="L233" s="160" t="str">
        <f>VLOOKUP(A233,'BASE TRABAJO'!$A$1:$U$872,12,FALSE)</f>
        <v>Francisco Bilbao Nº357, Coyhaique, Undécima Región.</v>
      </c>
      <c r="M233" s="160" t="str">
        <f>VLOOKUP(A233,'BASE TRABAJO'!$A$1:$U$872,13,FALSE)</f>
        <v>XI</v>
      </c>
      <c r="N233" s="160" t="str">
        <f>VLOOKUP(A233,'BASE TRABAJO'!$A$1:$U$872,14,FALSE)</f>
        <v>Coyhaique</v>
      </c>
      <c r="O233" s="160">
        <f>VLOOKUP(A233,'BASE TRABAJO'!$A$1:$U$872,15,FALSE)</f>
        <v>0</v>
      </c>
      <c r="P233" s="160">
        <f>VLOOKUP(A233,'BASE TRABAJO'!$A$1:$U$872,16,FALSE)</f>
        <v>0</v>
      </c>
      <c r="Q233" s="160">
        <f>VLOOKUP(A233,'BASE TRABAJO'!$A$1:$U$872,17,FALSE)</f>
        <v>0</v>
      </c>
      <c r="R233" s="160">
        <f>VLOOKUP(A233,'BASE TRABAJO'!$A$1:$U$872,18,FALSE)</f>
        <v>91001</v>
      </c>
      <c r="S233" s="160" t="str">
        <f>VLOOKUP(A233,'BASE TRABAJO'!$A$1:$U$872,19,FALSE)</f>
        <v xml:space="preserve">No se acompañan. Aplica Informe Jurídico Nº 09, de  fecha 14 de marzo de 2011 del Departamento Jurídico y Dictamen Nº 070791, de 2009, de la Contraloría General de la República.  
</v>
      </c>
      <c r="T233" s="161">
        <f>VLOOKUP(A233,'BASE TRABAJO'!$A$1:$U$872,20,FALSE)</f>
        <v>37970</v>
      </c>
      <c r="U233" s="160">
        <v>5150</v>
      </c>
      <c r="V233" s="162">
        <v>6391332</v>
      </c>
      <c r="W233" s="162">
        <v>57709070</v>
      </c>
      <c r="X233" s="161">
        <v>44135</v>
      </c>
      <c r="Y233" s="160" t="s">
        <v>3112</v>
      </c>
      <c r="Z233" s="160" t="s">
        <v>3113</v>
      </c>
      <c r="AA233" s="160" t="s">
        <v>3236</v>
      </c>
      <c r="AB233" s="160"/>
    </row>
    <row r="234" spans="1:28" x14ac:dyDescent="0.2">
      <c r="A234" s="163">
        <v>5200</v>
      </c>
      <c r="B234" s="160" t="str">
        <f>VLOOKUP(A234,'BASE TRABAJO'!$A$1:$U$872,2,TRUE)</f>
        <v xml:space="preserve">
I. Municipalidad de La Florida
</v>
      </c>
      <c r="C234" s="160">
        <f>VLOOKUP(A234,'BASE TRABAJO'!$A$1:$U$872,3,FALSE)</f>
        <v>690707004</v>
      </c>
      <c r="D234" s="160" t="str">
        <f>VLOOKUP(A234,'BASE TRABAJO'!$A$1:$U$872,4,FALSE)</f>
        <v xml:space="preserve">
I. Municipalidad de La Florida
</v>
      </c>
      <c r="E234" s="160" t="str">
        <f>VLOOKUP(A234,'BASE TRABAJO'!$A$1:$U$872,5,FALSE)</f>
        <v>Constitución Política de la República, art. 107.</v>
      </c>
      <c r="F234" s="160" t="str">
        <f>VLOOKUP(A234,'BASE TRABAJO'!$A$1:$U$872,6,FALSE)</f>
        <v>Indefinida.</v>
      </c>
      <c r="G234" s="160" t="str">
        <f>VLOOKUP(A234,'BASE TRABAJO'!$A$1:$U$872,7,FALSE)</f>
        <v>Según Ley Orgánica Nº 18.695, arts. 1º al 4º.</v>
      </c>
      <c r="H234" s="160" t="str">
        <f>VLOOKUP(A234,'BASE TRABAJO'!$A$1:$U$872,8,FALSE)</f>
        <v>no tiene</v>
      </c>
      <c r="I234" s="160">
        <f>VLOOKUP(A234,'BASE TRABAJO'!$A$1:$U$872,9,FALSE)</f>
        <v>0</v>
      </c>
      <c r="J234" s="160">
        <f>VLOOKUP(A234,'BASE TRABAJO'!$A$1:$U$872,10,FALSE)</f>
        <v>0</v>
      </c>
      <c r="K234" s="160" t="str">
        <f>VLOOKUP(A234,'BASE TRABAJO'!$A$1:$U$872,11,FALSE)</f>
        <v xml:space="preserve">Rodolfo Carter Fernández, </v>
      </c>
      <c r="L234" s="160" t="str">
        <f>VLOOKUP(A234,'BASE TRABAJO'!$A$1:$U$872,12,FALSE)</f>
        <v xml:space="preserve">Serafín Zamora Nº 6600, La Florida, Región Metropolitana. </v>
      </c>
      <c r="M234" s="160" t="str">
        <f>VLOOKUP(A234,'BASE TRABAJO'!$A$1:$U$872,13,FALSE)</f>
        <v>XIII</v>
      </c>
      <c r="N234" s="160" t="str">
        <f>VLOOKUP(A234,'BASE TRABAJO'!$A$1:$U$872,14,FALSE)</f>
        <v>La Florida</v>
      </c>
      <c r="O234" s="160" t="str">
        <f>VLOOKUP(A234,'BASE TRABAJO'!$A$1:$U$872,15,FALSE)</f>
        <v>Teléfono: 6365000;</v>
      </c>
      <c r="P234" s="160">
        <f>VLOOKUP(A234,'BASE TRABAJO'!$A$1:$U$872,16,FALSE)</f>
        <v>0</v>
      </c>
      <c r="Q234" s="160">
        <f>VLOOKUP(A234,'BASE TRABAJO'!$A$1:$U$872,17,FALSE)</f>
        <v>0</v>
      </c>
      <c r="R234" s="160">
        <f>VLOOKUP(A234,'BASE TRABAJO'!$A$1:$U$872,18,FALSE)</f>
        <v>91001</v>
      </c>
      <c r="S234" s="160" t="str">
        <f>VLOOKUP(A234,'BASE TRABAJO'!$A$1:$U$872,19,FALSE)</f>
        <v xml:space="preserve">No se acompañan. Aplica Informe Jurídico Nº 09, de  fecha 14 de marzo de 2011 del Departamento Jurídico y Dictamen Nº 070791, de 2009, de la Contraloría General de la República.  
</v>
      </c>
      <c r="T234" s="161">
        <f>VLOOKUP(A234,'BASE TRABAJO'!$A$1:$U$872,20,FALSE)</f>
        <v>37970</v>
      </c>
      <c r="U234" s="160">
        <v>5200</v>
      </c>
      <c r="V234" s="162">
        <v>0</v>
      </c>
      <c r="W234" s="162">
        <v>81617518</v>
      </c>
      <c r="X234" s="161">
        <v>44135</v>
      </c>
      <c r="Y234" s="160" t="s">
        <v>3112</v>
      </c>
      <c r="Z234" s="160" t="s">
        <v>3113</v>
      </c>
      <c r="AA234" s="160" t="s">
        <v>3192</v>
      </c>
      <c r="AB234" s="160"/>
    </row>
    <row r="235" spans="1:28" x14ac:dyDescent="0.2">
      <c r="A235" s="163">
        <v>5650</v>
      </c>
      <c r="B235" s="160" t="str">
        <f>VLOOKUP(A235,'BASE TRABAJO'!$A$1:$U$872,2,TRUE)</f>
        <v xml:space="preserve">Prelatura de Illapel (Obispado de Illapel)  </v>
      </c>
      <c r="C235" s="160">
        <f>VLOOKUP(A235,'BASE TRABAJO'!$A$1:$U$872,3,FALSE)</f>
        <v>708967009</v>
      </c>
      <c r="D235" s="160" t="str">
        <f>VLOOKUP(A235,'BASE TRABAJO'!$A$1:$U$872,4,FALSE)</f>
        <v xml:space="preserve">Institución eclesiástica.
</v>
      </c>
      <c r="E235" s="160" t="str">
        <f>VLOOKUP(A235,'BASE TRABAJO'!$A$1:$U$872,5,FALSE)</f>
        <v xml:space="preserve">Erigida conforme al derecho canónico Bula “Ad Similitudem Hominis”
</v>
      </c>
      <c r="F235" s="160" t="str">
        <f>VLOOKUP(A235,'BASE TRABAJO'!$A$1:$U$872,6,FALSE)</f>
        <v xml:space="preserve">Indefinida
</v>
      </c>
      <c r="G235" s="160" t="str">
        <f>VLOOKUP(A235,'BASE TRABAJO'!$A$1:$U$872,7,FALSE)</f>
        <v xml:space="preserve">Organización religiosa.
</v>
      </c>
      <c r="H235" s="160" t="str">
        <f>VLOOKUP(A235,'BASE TRABAJO'!$A$1:$U$872,8,FALSE)</f>
        <v>no tiene</v>
      </c>
      <c r="I235" s="160">
        <f>VLOOKUP(A235,'BASE TRABAJO'!$A$1:$U$872,9,FALSE)</f>
        <v>0</v>
      </c>
      <c r="J235" s="160">
        <f>VLOOKUP(A235,'BASE TRABAJO'!$A$1:$U$872,10,FALSE)</f>
        <v>0</v>
      </c>
      <c r="K235" s="160" t="str">
        <f>VLOOKUP(A235,'BASE TRABAJO'!$A$1:$U$872,11,FALSE)</f>
        <v xml:space="preserve">Jorge Vega Velasco </v>
      </c>
      <c r="L235" s="160" t="str">
        <f>VLOOKUP(A235,'BASE TRABAJO'!$A$1:$U$872,12,FALSE)</f>
        <v xml:space="preserve">Constitución N°0 020, comuna Illapel, Región de Coquimbo. 
</v>
      </c>
      <c r="M235" s="160" t="str">
        <f>VLOOKUP(A235,'BASE TRABAJO'!$A$1:$U$872,13,FALSE)</f>
        <v>IV</v>
      </c>
      <c r="N235" s="160" t="str">
        <f>VLOOKUP(A235,'BASE TRABAJO'!$A$1:$U$872,14,FALSE)</f>
        <v xml:space="preserve"> Illapel</v>
      </c>
      <c r="O235" s="160" t="str">
        <f>VLOOKUP(A235,'BASE TRABAJO'!$A$1:$U$872,15,FALSE)</f>
        <v>Fono 53 521143</v>
      </c>
      <c r="P235" s="160" t="str">
        <f>VLOOKUP(A235,'BASE TRABAJO'!$A$1:$U$872,16,FALSE)</f>
        <v>illapel@episcopado.cl</v>
      </c>
      <c r="Q235" s="160">
        <f>VLOOKUP(A235,'BASE TRABAJO'!$A$1:$U$872,17,FALSE)</f>
        <v>0</v>
      </c>
      <c r="R235" s="160" t="str">
        <f>VLOOKUP(A235,'BASE TRABAJO'!$A$1:$U$872,18,FALSE)</f>
        <v xml:space="preserve">93910 Organizaciones religiosas </v>
      </c>
      <c r="S235" s="160" t="str">
        <f>VLOOKUP(A235,'BASE TRABAJO'!$A$1:$U$872,19,FALSE)</f>
        <v>Certificado financiero correspondiente al año 2017, aprobado por el Sub Departamento de Supervisión Financiera.</v>
      </c>
      <c r="T235" s="161">
        <f>VLOOKUP(A235,'BASE TRABAJO'!$A$1:$U$872,20,FALSE)</f>
        <v>37970</v>
      </c>
      <c r="U235" s="160">
        <v>5650</v>
      </c>
      <c r="V235" s="162">
        <v>3435048</v>
      </c>
      <c r="W235" s="162">
        <v>72763099</v>
      </c>
      <c r="X235" s="161">
        <v>44135</v>
      </c>
      <c r="Y235" s="160" t="s">
        <v>3112</v>
      </c>
      <c r="Z235" s="160" t="s">
        <v>3113</v>
      </c>
      <c r="AA235" s="160" t="s">
        <v>3237</v>
      </c>
      <c r="AB235" s="160"/>
    </row>
    <row r="236" spans="1:28" x14ac:dyDescent="0.2">
      <c r="A236" s="163">
        <v>5800</v>
      </c>
      <c r="B236" s="160" t="str">
        <f>VLOOKUP(A236,'BASE TRABAJO'!$A$1:$U$872,2,TRUE)</f>
        <v>Corporación Obra Don Guanella</v>
      </c>
      <c r="C236" s="160">
        <f>VLOOKUP(A236,'BASE TRABAJO'!$A$1:$U$872,3,FALSE)</f>
        <v>700159108</v>
      </c>
      <c r="D236" s="160" t="str">
        <f>VLOOKUP(A236,'BASE TRABAJO'!$A$1:$U$872,4,FALSE)</f>
        <v>Corporación de Derecho Privado.</v>
      </c>
      <c r="E236" s="160" t="str">
        <f>VLOOKUP(A236,'BASE TRABAJO'!$A$1:$U$872,5,FALSE)</f>
        <v xml:space="preserve">Decreto Supremo Nº2440, de 23 de abril de 1951, del Ministerio de Justicia. </v>
      </c>
      <c r="F236" s="160" t="str">
        <f>VLOOKUP(A236,'BASE TRABAJO'!$A$1:$U$872,6,FALSE)</f>
        <v>Certificado de Vigencia Folio Nº 143187122, de fecha 5 de noviembre de 2014, del Servicio de Registro Civil e Identificación.</v>
      </c>
      <c r="G236" s="160" t="str">
        <f>VLOOKUP(A236,'BASE TRABAJO'!$A$1:$U$872,7,FALSE)</f>
        <v>Organizar un establecimiento que permita recoger a los niños huérfanos y desamparados, educándoles y en lo posible, procurándoles una profesión; recoger a los ancianos e inválidos, a fin de proporcionarles habitación y sustento.</v>
      </c>
      <c r="H236" s="160" t="str">
        <f>VLOOKUP(A236,'BASE TRABAJO'!$A$1:$U$872,8,FALSE)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6" s="160" t="str">
        <f>VLOOKUP(A236,'BASE TRABAJO'!$A$1:$U$872,9,FALSE)</f>
        <v xml:space="preserve">5 años, pudiendo ser reelegidos indefinidamente.
</v>
      </c>
      <c r="J236" s="160" t="str">
        <f>VLOOKUP(A236,'BASE TRABAJO'!$A$1:$U$872,10,FALSE)</f>
        <v xml:space="preserve">23 de abril de 2018, según acta de asamblea de socios reducida a escritura pública con fecha 16 de mayo de 2018, ante don Humberto Quezada Moreno, Notario Público Titular de la Vigésimo Sexta Notaría de Santiago.
</v>
      </c>
      <c r="K236" s="160" t="str">
        <f>VLOOKUP(A236,'BASE TRABAJO'!$A$1:$U$872,11,FALSE)</f>
        <v xml:space="preserve">R.P. Silvano Poletto Goldin, , y a R.P. Jorge Álvaro Poblete Escobedo, para que, cada uno singularmente o en conjunto, anteponiendo su firma el nombre de la corporación, la obligue y represente. 
</v>
      </c>
      <c r="L236" s="160" t="str">
        <f>VLOOKUP(A236,'BASE TRABAJO'!$A$1:$U$872,12,FALSE)</f>
        <v xml:space="preserve">Panamericana Norte Km. 25, Batuco, Lampa, Región Metropolitana
</v>
      </c>
      <c r="M236" s="160" t="str">
        <f>VLOOKUP(A236,'BASE TRABAJO'!$A$1:$U$872,13,FALSE)</f>
        <v>XIII</v>
      </c>
      <c r="N236" s="160" t="str">
        <f>VLOOKUP(A236,'BASE TRABAJO'!$A$1:$U$872,14,FALSE)</f>
        <v>Lampa</v>
      </c>
      <c r="O236" s="160" t="str">
        <f>VLOOKUP(A236,'BASE TRABAJO'!$A$1:$U$872,15,FALSE)</f>
        <v>F. 7331581</v>
      </c>
      <c r="P236" s="160" t="str">
        <f>VLOOKUP(A236,'BASE TRABAJO'!$A$1:$U$872,16,FALSE)</f>
        <v>: hogarsanricardo@gmail.com</v>
      </c>
      <c r="Q236" s="160">
        <f>VLOOKUP(A236,'BASE TRABAJO'!$A$1:$U$872,17,FALSE)</f>
        <v>0</v>
      </c>
      <c r="R236" s="160">
        <f>VLOOKUP(A236,'BASE TRABAJO'!$A$1:$U$872,18,FALSE)</f>
        <v>93401</v>
      </c>
      <c r="S236" s="160" t="str">
        <f>VLOOKUP(A236,'BASE TRABAJO'!$A$1:$U$872,19,FALSE)</f>
        <v>Se acompañan antecedentes financieros correspondientes al año 2018, los que fueron enviados para aprobación del Subdepartamento de Supervisión Financiera.</v>
      </c>
      <c r="T236" s="161">
        <f>VLOOKUP(A236,'BASE TRABAJO'!$A$1:$U$872,20,FALSE)</f>
        <v>37970</v>
      </c>
      <c r="U236" s="160">
        <v>5800</v>
      </c>
      <c r="V236" s="162">
        <v>0</v>
      </c>
      <c r="W236" s="162">
        <v>369198898</v>
      </c>
      <c r="X236" s="161">
        <v>44135</v>
      </c>
      <c r="Y236" s="160" t="s">
        <v>3112</v>
      </c>
      <c r="Z236" s="160" t="s">
        <v>3113</v>
      </c>
      <c r="AA236" s="160" t="s">
        <v>3209</v>
      </c>
      <c r="AB236" s="160"/>
    </row>
    <row r="237" spans="1:28" x14ac:dyDescent="0.2">
      <c r="A237" s="163">
        <v>5850</v>
      </c>
      <c r="B237" s="160" t="str">
        <f>VLOOKUP(A237,'BASE TRABAJO'!$A$1:$U$872,2,TRUE)</f>
        <v xml:space="preserve">
Orden de la Bienaventurada Virgen María de la Merced o Provincia Mercedaria de Chile.
</v>
      </c>
      <c r="C237" s="160">
        <f>VLOOKUP(A237,'BASE TRABAJO'!$A$1:$U$872,3,FALSE)</f>
        <v>700270009</v>
      </c>
      <c r="D237" s="160" t="str">
        <f>VLOOKUP(A237,'BASE TRABAJO'!$A$1:$U$872,4,FALSE)</f>
        <v xml:space="preserve">Organización religiosa.
</v>
      </c>
      <c r="E237" s="160" t="str">
        <f>VLOOKUP(A237,'BASE TRABAJO'!$A$1:$U$872,5,FALSE)</f>
        <v xml:space="preserve">Erigida de acuerdo al Derecho Canónico, en la Arquidiócesis de Santiago.
</v>
      </c>
      <c r="F237" s="160" t="str">
        <f>VLOOKUP(A237,'BASE TRABAJO'!$A$1:$U$872,6,FALSE)</f>
        <v xml:space="preserve">Indefinida.
</v>
      </c>
      <c r="G237" s="160" t="str">
        <f>VLOOKUP(A237,'BASE TRABAJO'!$A$1:$U$872,7,FALSE)</f>
        <v>Actividad religiosa.</v>
      </c>
      <c r="H237" s="160" t="str">
        <f>VLOOKUP(A237,'BASE TRABAJO'!$A$1:$U$872,8,FALSE)</f>
        <v>no tiene</v>
      </c>
      <c r="I237" s="160">
        <f>VLOOKUP(A237,'BASE TRABAJO'!$A$1:$U$872,9,FALSE)</f>
        <v>0</v>
      </c>
      <c r="J237" s="160">
        <f>VLOOKUP(A237,'BASE TRABAJO'!$A$1:$U$872,10,FALSE)</f>
        <v>0</v>
      </c>
      <c r="K237" s="160" t="str">
        <f>VLOOKUP(A237,'BASE TRABAJO'!$A$1:$U$872,11,FALSE)</f>
        <v>Mario Andres Salas Becerra      Viviana Contreras Menodoza (representante legal del Hogar San Pedro Armengol y Residencia San pedro Armengol El Salto en lo relativo a contratos con SENAME en la Región Metropolitana)</v>
      </c>
      <c r="L237" s="160" t="str">
        <f>VLOOKUP(A237,'BASE TRABAJO'!$A$1:$U$872,12,FALSE)</f>
        <v xml:space="preserve">Huérfanos Nº 669, of 614, Casilla 525, 
</v>
      </c>
      <c r="M237" s="160" t="str">
        <f>VLOOKUP(A237,'BASE TRABAJO'!$A$1:$U$872,13,FALSE)</f>
        <v>XIII</v>
      </c>
      <c r="N237" s="160" t="str">
        <f>VLOOKUP(A237,'BASE TRABAJO'!$A$1:$U$872,14,FALSE)</f>
        <v xml:space="preserve">Santiago </v>
      </c>
      <c r="O237" s="160" t="str">
        <f>VLOOKUP(A237,'BASE TRABAJO'!$A$1:$U$872,15,FALSE)</f>
        <v>Teléfono 02-6395684</v>
      </c>
      <c r="P237" s="160">
        <f>VLOOKUP(A237,'BASE TRABAJO'!$A$1:$U$872,16,FALSE)</f>
        <v>0</v>
      </c>
      <c r="Q237" s="160">
        <f>VLOOKUP(A237,'BASE TRABAJO'!$A$1:$U$872,17,FALSE)</f>
        <v>0</v>
      </c>
      <c r="R237" s="160" t="str">
        <f>VLOOKUP(A237,'BASE TRABAJO'!$A$1:$U$872,18,FALSE)</f>
        <v>93910 Organizaciones religiosas.</v>
      </c>
      <c r="S237" s="160" t="str">
        <f>VLOOKUP(A237,'BASE TRABAJO'!$A$1:$U$872,19,FALSE)</f>
        <v xml:space="preserve">Acompaña certificado financiero correspondiente al año 2018, aprobado por el Sub Departamento de Supervisión Nacional. </v>
      </c>
      <c r="T237" s="161">
        <f>VLOOKUP(A237,'BASE TRABAJO'!$A$1:$U$872,20,FALSE)</f>
        <v>37970</v>
      </c>
      <c r="U237" s="160">
        <v>5850</v>
      </c>
      <c r="V237" s="162">
        <v>692695</v>
      </c>
      <c r="W237" s="162">
        <v>129213149</v>
      </c>
      <c r="X237" s="161">
        <v>44135</v>
      </c>
      <c r="Y237" s="160" t="s">
        <v>3112</v>
      </c>
      <c r="Z237" s="160" t="s">
        <v>3113</v>
      </c>
      <c r="AA237" s="160" t="s">
        <v>3199</v>
      </c>
      <c r="AB237" s="160"/>
    </row>
    <row r="238" spans="1:28" x14ac:dyDescent="0.2">
      <c r="A238" s="163">
        <v>5850</v>
      </c>
      <c r="B238" s="160" t="str">
        <f>VLOOKUP(A238,'BASE TRABAJO'!$A$1:$U$872,2,TRUE)</f>
        <v xml:space="preserve">
Orden de la Bienaventurada Virgen María de la Merced o Provincia Mercedaria de Chile.
</v>
      </c>
      <c r="C238" s="160">
        <f>VLOOKUP(A238,'BASE TRABAJO'!$A$1:$U$872,3,FALSE)</f>
        <v>700270009</v>
      </c>
      <c r="D238" s="160" t="str">
        <f>VLOOKUP(A238,'BASE TRABAJO'!$A$1:$U$872,4,FALSE)</f>
        <v xml:space="preserve">Organización religiosa.
</v>
      </c>
      <c r="E238" s="160" t="str">
        <f>VLOOKUP(A238,'BASE TRABAJO'!$A$1:$U$872,5,FALSE)</f>
        <v xml:space="preserve">Erigida de acuerdo al Derecho Canónico, en la Arquidiócesis de Santiago.
</v>
      </c>
      <c r="F238" s="160" t="str">
        <f>VLOOKUP(A238,'BASE TRABAJO'!$A$1:$U$872,6,FALSE)</f>
        <v xml:space="preserve">Indefinida.
</v>
      </c>
      <c r="G238" s="160" t="str">
        <f>VLOOKUP(A238,'BASE TRABAJO'!$A$1:$U$872,7,FALSE)</f>
        <v>Actividad religiosa.</v>
      </c>
      <c r="H238" s="160" t="str">
        <f>VLOOKUP(A238,'BASE TRABAJO'!$A$1:$U$872,8,FALSE)</f>
        <v>no tiene</v>
      </c>
      <c r="I238" s="160">
        <f>VLOOKUP(A238,'BASE TRABAJO'!$A$1:$U$872,9,FALSE)</f>
        <v>0</v>
      </c>
      <c r="J238" s="160">
        <f>VLOOKUP(A238,'BASE TRABAJO'!$A$1:$U$872,10,FALSE)</f>
        <v>0</v>
      </c>
      <c r="K238" s="160" t="str">
        <f>VLOOKUP(A238,'BASE TRABAJO'!$A$1:$U$872,11,FALSE)</f>
        <v>Mario Andres Salas Becerra      Viviana Contreras Menodoza (representante legal del Hogar San Pedro Armengol y Residencia San pedro Armengol El Salto en lo relativo a contratos con SENAME en la Región Metropolitana)</v>
      </c>
      <c r="L238" s="160" t="str">
        <f>VLOOKUP(A238,'BASE TRABAJO'!$A$1:$U$872,12,FALSE)</f>
        <v xml:space="preserve">Huérfanos Nº 669, of 614, Casilla 525, 
</v>
      </c>
      <c r="M238" s="160" t="str">
        <f>VLOOKUP(A238,'BASE TRABAJO'!$A$1:$U$872,13,FALSE)</f>
        <v>XIII</v>
      </c>
      <c r="N238" s="160" t="str">
        <f>VLOOKUP(A238,'BASE TRABAJO'!$A$1:$U$872,14,FALSE)</f>
        <v xml:space="preserve">Santiago </v>
      </c>
      <c r="O238" s="160" t="str">
        <f>VLOOKUP(A238,'BASE TRABAJO'!$A$1:$U$872,15,FALSE)</f>
        <v>Teléfono 02-6395684</v>
      </c>
      <c r="P238" s="160">
        <f>VLOOKUP(A238,'BASE TRABAJO'!$A$1:$U$872,16,FALSE)</f>
        <v>0</v>
      </c>
      <c r="Q238" s="160">
        <f>VLOOKUP(A238,'BASE TRABAJO'!$A$1:$U$872,17,FALSE)</f>
        <v>0</v>
      </c>
      <c r="R238" s="160" t="str">
        <f>VLOOKUP(A238,'BASE TRABAJO'!$A$1:$U$872,18,FALSE)</f>
        <v>93910 Organizaciones religiosas.</v>
      </c>
      <c r="S238" s="160" t="str">
        <f>VLOOKUP(A238,'BASE TRABAJO'!$A$1:$U$872,19,FALSE)</f>
        <v xml:space="preserve">Acompaña certificado financiero correspondiente al año 2018, aprobado por el Sub Departamento de Supervisión Nacional. </v>
      </c>
      <c r="T238" s="161">
        <f>VLOOKUP(A238,'BASE TRABAJO'!$A$1:$U$872,20,FALSE)</f>
        <v>37970</v>
      </c>
      <c r="U238" s="160">
        <v>5850</v>
      </c>
      <c r="V238" s="162">
        <v>18913081</v>
      </c>
      <c r="W238" s="162">
        <v>210672973</v>
      </c>
      <c r="X238" s="161">
        <v>44135</v>
      </c>
      <c r="Y238" s="160" t="s">
        <v>3112</v>
      </c>
      <c r="Z238" s="160" t="s">
        <v>3113</v>
      </c>
      <c r="AA238" s="160" t="s">
        <v>3216</v>
      </c>
      <c r="AB238" s="160"/>
    </row>
    <row r="239" spans="1:28" x14ac:dyDescent="0.2">
      <c r="A239" s="163">
        <v>5900</v>
      </c>
      <c r="B239" s="160" t="str">
        <f>VLOOKUP(A239,'BASE TRABAJO'!$A$1:$U$872,2,TRUE)</f>
        <v>Sanatorio Marítimo San Juan de Dios</v>
      </c>
      <c r="C239" s="160">
        <f>VLOOKUP(A239,'BASE TRABAJO'!$A$1:$U$872,3,FALSE)</f>
        <v>823695004</v>
      </c>
      <c r="D239" s="160" t="str">
        <f>VLOOKUP(A239,'BASE TRABAJO'!$A$1:$U$872,4,FALSE)</f>
        <v>Organización Religiosa.</v>
      </c>
      <c r="E239" s="160" t="str">
        <f>VLOOKUP(A239,'BASE TRABAJO'!$A$1:$U$872,5,FALSE)</f>
        <v>Decreto Eclesiástico emanado del Obispado de Valparaíso</v>
      </c>
      <c r="F239" s="160" t="str">
        <f>VLOOKUP(A239,'BASE TRABAJO'!$A$1:$U$872,6,FALSE)</f>
        <v>Certificado Nº 306, del Obispado de Valparaíso, de fecha 22 de agosto de 2007.</v>
      </c>
      <c r="G239" s="160" t="str">
        <f>VLOOKUP(A239,'BASE TRABAJO'!$A$1:$U$872,7,FALSE)</f>
        <v>Actividades Religiosas.</v>
      </c>
      <c r="H239" s="160" t="str">
        <f>VLOOKUP(A239,'BASE TRABAJO'!$A$1:$U$872,8,FALSE)</f>
        <v>no tiene</v>
      </c>
      <c r="I239" s="160">
        <f>VLOOKUP(A239,'BASE TRABAJO'!$A$1:$U$872,9,FALSE)</f>
        <v>0</v>
      </c>
      <c r="J239" s="160">
        <f>VLOOKUP(A239,'BASE TRABAJO'!$A$1:$U$872,10,FALSE)</f>
        <v>0</v>
      </c>
      <c r="K239" s="160" t="str">
        <f>VLOOKUP(A239,'BASE TRABAJO'!$A$1:$U$872,11,FALSE)</f>
        <v xml:space="preserve">Representante Legal: Elías Alberto Reales, 
Delegación de poder a Gerente General, Andrés Pinto Escobar,
</v>
      </c>
      <c r="L239" s="160" t="str">
        <f>VLOOKUP(A239,'BASE TRABAJO'!$A$1:$U$872,12,FALSE)</f>
        <v xml:space="preserve">Avda. San Martín Nº 1355, comuna Viña del Mar.
</v>
      </c>
      <c r="M239" s="160" t="str">
        <f>VLOOKUP(A239,'BASE TRABAJO'!$A$1:$U$872,13,FALSE)</f>
        <v>V</v>
      </c>
      <c r="N239" s="160" t="str">
        <f>VLOOKUP(A239,'BASE TRABAJO'!$A$1:$U$872,14,FALSE)</f>
        <v>Viña del Mar</v>
      </c>
      <c r="O239" s="160" t="str">
        <f>VLOOKUP(A239,'BASE TRABAJO'!$A$1:$U$872,15,FALSE)</f>
        <v>Teléfono: (32) 460220.</v>
      </c>
      <c r="P239" s="160">
        <f>VLOOKUP(A239,'BASE TRABAJO'!$A$1:$U$872,16,FALSE)</f>
        <v>0</v>
      </c>
      <c r="Q239" s="160">
        <f>VLOOKUP(A239,'BASE TRABAJO'!$A$1:$U$872,17,FALSE)</f>
        <v>0</v>
      </c>
      <c r="R239" s="160">
        <f>VLOOKUP(A239,'BASE TRABAJO'!$A$1:$U$872,18,FALSE)</f>
        <v>93910</v>
      </c>
      <c r="S239" s="160" t="str">
        <f>VLOOKUP(A239,'BASE TRABAJO'!$A$1:$U$872,19,FALSE)</f>
        <v>Se acompaña certificado financiero, correspondiente al año 2019,aprobado por el  Departamento de Administración y Finanzas.</v>
      </c>
      <c r="T239" s="161">
        <f>VLOOKUP(A239,'BASE TRABAJO'!$A$1:$U$872,20,FALSE)</f>
        <v>37970</v>
      </c>
      <c r="U239" s="160">
        <v>5900</v>
      </c>
      <c r="V239" s="162">
        <v>23829789</v>
      </c>
      <c r="W239" s="162">
        <v>239957839</v>
      </c>
      <c r="X239" s="161">
        <v>44135</v>
      </c>
      <c r="Y239" s="160" t="s">
        <v>3112</v>
      </c>
      <c r="Z239" s="160" t="s">
        <v>3113</v>
      </c>
      <c r="AA239" s="160" t="s">
        <v>3122</v>
      </c>
      <c r="AB239" s="160"/>
    </row>
    <row r="240" spans="1:28" x14ac:dyDescent="0.2">
      <c r="A240" s="163">
        <v>5950</v>
      </c>
      <c r="B240" s="160" t="str">
        <f>VLOOKUP(A240,'BASE TRABAJO'!$A$1:$U$872,2,TRUE)</f>
        <v>Fundación Patronato de los Sagrados Corazones de Valparaíso</v>
      </c>
      <c r="C240" s="160">
        <f>VLOOKUP(A240,'BASE TRABAJO'!$A$1:$U$872,3,FALSE)</f>
        <v>708401005</v>
      </c>
      <c r="D240" s="160" t="str">
        <f>VLOOKUP(A240,'BASE TRABAJO'!$A$1:$U$872,4,FALSE)</f>
        <v>Fundación de Derecho Privado.</v>
      </c>
      <c r="E240" s="160" t="str">
        <f>VLOOKUP(A240,'BASE TRABAJO'!$A$1:$U$872,5,FALSE)</f>
        <v xml:space="preserve">Decreto Supremo 2431, de fecha 31 de agosto de 1905, del Ministerio de Justicia. </v>
      </c>
      <c r="F240" s="160" t="str">
        <f>VLOOKUP(A240,'BASE TRABAJO'!$A$1:$U$872,6,FALSE)</f>
        <v>Certificado de vigencia de persona jurídica sin fines de lucro, folio 500351252327, de fecha 19 de octubre d 2020, emitido por el Servicio de de Registro Civil e Identificación.</v>
      </c>
      <c r="G240" s="160" t="str">
        <f>VLOOKUP(A240,'BASE TRABAJO'!$A$1:$U$872,7,FALSE)</f>
        <v>Procurar el mayor bien religioso, intelectual y moral de los miembros de la clase obrera, por medio de la caridad de la clase acomodada, y de la protección mutua que aquellos mismos se presten.</v>
      </c>
      <c r="H240" s="160" t="str">
        <f>VLOOKUP(A240,'BASE TRABAJO'!$A$1:$U$872,8,FALSE)</f>
        <v xml:space="preserve">Presidente: 
Carlos Ernesto Celedón Riquelme,
Vicepresidente: 
Sergio Manuel Reyes Cajas, 
Secretario:
Mónica Isabel Cortez Muñoz,
Directores:
Mónica Isabel Cortez Muñoz, 
Sergio Manuel Reyes Cajas,
Mario Soto Medel, 
Claudio Ansaldo Moggia, 
Álvaro Pablo Magasich Airola, 
</v>
      </c>
      <c r="I240" s="160" t="str">
        <f>VLOOKUP(A240,'BASE TRABAJO'!$A$1:$U$872,9,FALSE)</f>
        <v xml:space="preserve">2 años.
</v>
      </c>
      <c r="J240" s="160" t="str">
        <f>VLOOKUP(A240,'BASE TRABAJO'!$A$1:$U$872,10,FALSE)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40" s="160" t="str">
        <f>VLOOKUP(A240,'BASE TRABAJO'!$A$1:$U$872,11,FALSE)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40" s="160" t="str">
        <f>VLOOKUP(A240,'BASE TRABAJO'!$A$1:$U$872,12,FALSE)</f>
        <v xml:space="preserve">Las Heras Nº 785, comuna de Valparaíso
</v>
      </c>
      <c r="M240" s="160" t="str">
        <f>VLOOKUP(A240,'BASE TRABAJO'!$A$1:$U$872,13,FALSE)</f>
        <v>V</v>
      </c>
      <c r="N240" s="160" t="str">
        <f>VLOOKUP(A240,'BASE TRABAJO'!$A$1:$U$872,14,FALSE)</f>
        <v>Valparaíso</v>
      </c>
      <c r="O240" s="160" t="str">
        <f>VLOOKUP(A240,'BASE TRABAJO'!$A$1:$U$872,15,FALSE)</f>
        <v>Fono: 32- 214336-2218274-2214336</v>
      </c>
      <c r="P240" s="160" t="str">
        <f>VLOOKUP(A240,'BASE TRABAJO'!$A$1:$U$872,16,FALSE)</f>
        <v>patronatosscc7@gmail.com</v>
      </c>
      <c r="Q240" s="160">
        <f>VLOOKUP(A240,'BASE TRABAJO'!$A$1:$U$872,17,FALSE)</f>
        <v>0</v>
      </c>
      <c r="R240" s="160" t="str">
        <f>VLOOKUP(A240,'BASE TRABAJO'!$A$1:$U$872,18,FALSE)</f>
        <v>93401: Instituciones de Asistencia Social.</v>
      </c>
      <c r="S240" s="160" t="str">
        <f>VLOOKUP(A240,'BASE TRABAJO'!$A$1:$U$872,19,FALSE)</f>
        <v xml:space="preserve">Se acompaña Certificado Financiero correspondiente al año 2019 aprobado por el Sub Departamento de Supervisión Financiera Nacional.
</v>
      </c>
      <c r="T240" s="161">
        <f>VLOOKUP(A240,'BASE TRABAJO'!$A$1:$U$872,20,FALSE)</f>
        <v>37970</v>
      </c>
      <c r="U240" s="160">
        <v>5950</v>
      </c>
      <c r="V240" s="162">
        <v>74882863</v>
      </c>
      <c r="W240" s="162">
        <v>729096213</v>
      </c>
      <c r="X240" s="161">
        <v>44135</v>
      </c>
      <c r="Y240" s="160" t="s">
        <v>3112</v>
      </c>
      <c r="Z240" s="160" t="s">
        <v>3113</v>
      </c>
      <c r="AA240" s="160" t="s">
        <v>3121</v>
      </c>
      <c r="AB240" s="160"/>
    </row>
    <row r="241" spans="1:28" x14ac:dyDescent="0.2">
      <c r="A241" s="163">
        <v>5950</v>
      </c>
      <c r="B241" s="160" t="str">
        <f>VLOOKUP(A241,'BASE TRABAJO'!$A$1:$U$872,2,TRUE)</f>
        <v>Fundación Patronato de los Sagrados Corazones de Valparaíso</v>
      </c>
      <c r="C241" s="160">
        <f>VLOOKUP(A241,'BASE TRABAJO'!$A$1:$U$872,3,FALSE)</f>
        <v>708401005</v>
      </c>
      <c r="D241" s="160" t="str">
        <f>VLOOKUP(A241,'BASE TRABAJO'!$A$1:$U$872,4,FALSE)</f>
        <v>Fundación de Derecho Privado.</v>
      </c>
      <c r="E241" s="160" t="str">
        <f>VLOOKUP(A241,'BASE TRABAJO'!$A$1:$U$872,5,FALSE)</f>
        <v xml:space="preserve">Decreto Supremo 2431, de fecha 31 de agosto de 1905, del Ministerio de Justicia. </v>
      </c>
      <c r="F241" s="160" t="str">
        <f>VLOOKUP(A241,'BASE TRABAJO'!$A$1:$U$872,6,FALSE)</f>
        <v>Certificado de vigencia de persona jurídica sin fines de lucro, folio 500351252327, de fecha 19 de octubre d 2020, emitido por el Servicio de de Registro Civil e Identificación.</v>
      </c>
      <c r="G241" s="160" t="str">
        <f>VLOOKUP(A241,'BASE TRABAJO'!$A$1:$U$872,7,FALSE)</f>
        <v>Procurar el mayor bien religioso, intelectual y moral de los miembros de la clase obrera, por medio de la caridad de la clase acomodada, y de la protección mutua que aquellos mismos se presten.</v>
      </c>
      <c r="H241" s="160" t="str">
        <f>VLOOKUP(A241,'BASE TRABAJO'!$A$1:$U$872,8,FALSE)</f>
        <v xml:space="preserve">Presidente: 
Carlos Ernesto Celedón Riquelme,
Vicepresidente: 
Sergio Manuel Reyes Cajas, 
Secretario:
Mónica Isabel Cortez Muñoz,
Directores:
Mónica Isabel Cortez Muñoz, 
Sergio Manuel Reyes Cajas,
Mario Soto Medel, 
Claudio Ansaldo Moggia, 
Álvaro Pablo Magasich Airola, 
</v>
      </c>
      <c r="I241" s="160" t="str">
        <f>VLOOKUP(A241,'BASE TRABAJO'!$A$1:$U$872,9,FALSE)</f>
        <v xml:space="preserve">2 años.
</v>
      </c>
      <c r="J241" s="160" t="str">
        <f>VLOOKUP(A241,'BASE TRABAJO'!$A$1:$U$872,10,FALSE)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41" s="160" t="str">
        <f>VLOOKUP(A241,'BASE TRABAJO'!$A$1:$U$872,11,FALSE)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41" s="160" t="str">
        <f>VLOOKUP(A241,'BASE TRABAJO'!$A$1:$U$872,12,FALSE)</f>
        <v xml:space="preserve">Las Heras Nº 785, comuna de Valparaíso
</v>
      </c>
      <c r="M241" s="160" t="str">
        <f>VLOOKUP(A241,'BASE TRABAJO'!$A$1:$U$872,13,FALSE)</f>
        <v>V</v>
      </c>
      <c r="N241" s="160" t="str">
        <f>VLOOKUP(A241,'BASE TRABAJO'!$A$1:$U$872,14,FALSE)</f>
        <v>Valparaíso</v>
      </c>
      <c r="O241" s="160" t="str">
        <f>VLOOKUP(A241,'BASE TRABAJO'!$A$1:$U$872,15,FALSE)</f>
        <v>Fono: 32- 214336-2218274-2214336</v>
      </c>
      <c r="P241" s="160" t="str">
        <f>VLOOKUP(A241,'BASE TRABAJO'!$A$1:$U$872,16,FALSE)</f>
        <v>patronatosscc7@gmail.com</v>
      </c>
      <c r="Q241" s="160">
        <f>VLOOKUP(A241,'BASE TRABAJO'!$A$1:$U$872,17,FALSE)</f>
        <v>0</v>
      </c>
      <c r="R241" s="160" t="str">
        <f>VLOOKUP(A241,'BASE TRABAJO'!$A$1:$U$872,18,FALSE)</f>
        <v>93401: Instituciones de Asistencia Social.</v>
      </c>
      <c r="S241" s="160" t="str">
        <f>VLOOKUP(A241,'BASE TRABAJO'!$A$1:$U$872,19,FALSE)</f>
        <v xml:space="preserve">Se acompaña Certificado Financiero correspondiente al año 2019 aprobado por el Sub Departamento de Supervisión Financiera Nacional.
</v>
      </c>
      <c r="T241" s="161">
        <f>VLOOKUP(A241,'BASE TRABAJO'!$A$1:$U$872,20,FALSE)</f>
        <v>37970</v>
      </c>
      <c r="U241" s="160">
        <v>5950</v>
      </c>
      <c r="V241" s="162">
        <v>21976930</v>
      </c>
      <c r="W241" s="162">
        <v>217742777</v>
      </c>
      <c r="X241" s="161">
        <v>44135</v>
      </c>
      <c r="Y241" s="160" t="s">
        <v>3112</v>
      </c>
      <c r="Z241" s="160" t="s">
        <v>3113</v>
      </c>
      <c r="AA241" s="160" t="s">
        <v>3122</v>
      </c>
      <c r="AB241" s="160"/>
    </row>
    <row r="242" spans="1:28" x14ac:dyDescent="0.2">
      <c r="A242" s="163">
        <v>6100</v>
      </c>
      <c r="B242" s="160" t="str">
        <f>VLOOKUP(A242,'BASE TRABAJO'!$A$1:$U$872,2,TRUE)</f>
        <v>Sociedad de Asistencia y Capacitación (antes denominada Sociedad Protectora de la Infancia)</v>
      </c>
      <c r="C242" s="160">
        <f>VLOOKUP(A242,'BASE TRABAJO'!$A$1:$U$872,3,FALSE)</f>
        <v>700124509</v>
      </c>
      <c r="D242" s="160" t="str">
        <f>VLOOKUP(A242,'BASE TRABAJO'!$A$1:$U$872,4,FALSE)</f>
        <v>Corporación de Derecho Privado.</v>
      </c>
      <c r="E242" s="160" t="str">
        <f>VLOOKUP(A242,'BASE TRABAJO'!$A$1:$U$872,5,FALSE)</f>
        <v xml:space="preserve">Otorgado por Decreto Supremo Nº 180, de fecha 7 de febrero de 1895, por el Ministerio de Justicia.  </v>
      </c>
      <c r="F242" s="160" t="str">
        <f>VLOOKUP(A242,'BASE TRABAJO'!$A$1:$U$872,6,FALSE)</f>
        <v xml:space="preserve">Certificado de vigencia de Persona Jurídica sin fines de lucro, Folio N° 500343749201, de 2 de septiembre del 20º20, del Servicio de Registro Civil e Identificación.
</v>
      </c>
      <c r="G242" s="160" t="str">
        <f>VLOOKUP(A242,'BASE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160" t="str">
        <f>VLOOKUP(A242,'BASE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160" t="str">
        <f>VLOOKUP(A242,'BASE TRABAJO'!$A$1:$U$872,9,FALSE)</f>
        <v>dos años</v>
      </c>
      <c r="J242" s="160" t="str">
        <f>VLOOKUP(A242,'BASE TRABAJO'!$A$1:$U$872,10,FALSE)</f>
        <v>08 de noviembre de 2018 al 08 de noviembre de 2020.</v>
      </c>
      <c r="K242" s="160" t="str">
        <f>VLOOKUP(A242,'BASE TRABAJO'!$A$1:$U$872,11,FALSE)</f>
        <v xml:space="preserve">Alicia  Amunátegui  Monckeberg   
María Inés Ross Amunategui.       
Gerente General:  Francisco Javier Loeser Bravo. 
</v>
      </c>
      <c r="L242" s="160" t="str">
        <f>VLOOKUP(A242,'BASE TRABAJO'!$A$1:$U$872,12,FALSE)</f>
        <v xml:space="preserve">Concha y Toro Nº 2188, Metro Protectora de la Infancia, comuna de Puente Alto (dirección según última carta remitida por la institución).
Concha y Toro 1898, P.34 ½ Vic. Mackenna, comuna de Puente Alto.
</v>
      </c>
      <c r="M242" s="160" t="str">
        <f>VLOOKUP(A242,'BASE TRABAJO'!$A$1:$U$872,13,FALSE)</f>
        <v>XIII</v>
      </c>
      <c r="N242" s="160" t="str">
        <f>VLOOKUP(A242,'BASE TRABAJO'!$A$1:$U$872,14,FALSE)</f>
        <v>comuna de Puente Alto</v>
      </c>
      <c r="O242" s="160" t="str">
        <f>VLOOKUP(A242,'BASE TRABAJO'!$A$1:$U$872,15,FALSE)</f>
        <v>Teléfono: 4848800 - 4848900</v>
      </c>
      <c r="P242" s="160" t="str">
        <f>VLOOKUP(A242,'BASE TRABAJO'!$A$1:$U$872,16,FALSE)</f>
        <v>secretaria.presidencia@protectora.cl
Secretario.gerencia@protectora.cl</v>
      </c>
      <c r="Q242" s="160">
        <f>VLOOKUP(A242,'BASE TRABAJO'!$A$1:$U$872,17,FALSE)</f>
        <v>0</v>
      </c>
      <c r="R242" s="160">
        <f>VLOOKUP(A242,'BASE TRABAJO'!$A$1:$U$872,18,FALSE)</f>
        <v>93401</v>
      </c>
      <c r="S242" s="160" t="str">
        <f>VLOOKUP(A242,'BASE TRABAJO'!$A$1:$U$872,19,FALSE)</f>
        <v>Antecedentes financieros correspondientes al año 2019, aprobados por el Sub Depto de Supervisión Financiera Nacional.</v>
      </c>
      <c r="T242" s="161">
        <f>VLOOKUP(A242,'BASE TRABAJO'!$A$1:$U$872,20,FALSE)</f>
        <v>37970</v>
      </c>
      <c r="U242" s="160">
        <v>6100</v>
      </c>
      <c r="V242" s="162">
        <v>98888645</v>
      </c>
      <c r="W242" s="162">
        <v>247615732</v>
      </c>
      <c r="X242" s="161">
        <v>44135</v>
      </c>
      <c r="Y242" s="160" t="s">
        <v>3112</v>
      </c>
      <c r="Z242" s="160" t="s">
        <v>3113</v>
      </c>
      <c r="AA242" s="160" t="s">
        <v>3139</v>
      </c>
      <c r="AB242" s="160"/>
    </row>
    <row r="243" spans="1:28" x14ac:dyDescent="0.2">
      <c r="A243" s="163">
        <v>6100</v>
      </c>
      <c r="B243" s="160" t="str">
        <f>VLOOKUP(A243,'BASE TRABAJO'!$A$1:$U$872,2,TRUE)</f>
        <v>Sociedad de Asistencia y Capacitación (antes denominada Sociedad Protectora de la Infancia)</v>
      </c>
      <c r="C243" s="160">
        <f>VLOOKUP(A243,'BASE TRABAJO'!$A$1:$U$872,3,FALSE)</f>
        <v>700124509</v>
      </c>
      <c r="D243" s="160" t="str">
        <f>VLOOKUP(A243,'BASE TRABAJO'!$A$1:$U$872,4,FALSE)</f>
        <v>Corporación de Derecho Privado.</v>
      </c>
      <c r="E243" s="160" t="str">
        <f>VLOOKUP(A243,'BASE TRABAJO'!$A$1:$U$872,5,FALSE)</f>
        <v xml:space="preserve">Otorgado por Decreto Supremo Nº 180, de fecha 7 de febrero de 1895, por el Ministerio de Justicia.  </v>
      </c>
      <c r="F243" s="160" t="str">
        <f>VLOOKUP(A243,'BASE TRABAJO'!$A$1:$U$872,6,FALSE)</f>
        <v xml:space="preserve">Certificado de vigencia de Persona Jurídica sin fines de lucro, Folio N° 500343749201, de 2 de septiembre del 20º20, del Servicio de Registro Civil e Identificación.
</v>
      </c>
      <c r="G243" s="160" t="str">
        <f>VLOOKUP(A243,'BASE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60" t="str">
        <f>VLOOKUP(A243,'BASE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60" t="str">
        <f>VLOOKUP(A243,'BASE TRABAJO'!$A$1:$U$872,9,FALSE)</f>
        <v>dos años</v>
      </c>
      <c r="J243" s="160" t="str">
        <f>VLOOKUP(A243,'BASE TRABAJO'!$A$1:$U$872,10,FALSE)</f>
        <v>08 de noviembre de 2018 al 08 de noviembre de 2020.</v>
      </c>
      <c r="K243" s="160" t="str">
        <f>VLOOKUP(A243,'BASE TRABAJO'!$A$1:$U$872,11,FALSE)</f>
        <v xml:space="preserve">Alicia  Amunátegui  Monckeberg   
María Inés Ross Amunategui.       
Gerente General:  Francisco Javier Loeser Bravo. 
</v>
      </c>
      <c r="L243" s="160" t="str">
        <f>VLOOKUP(A243,'BASE TRABAJO'!$A$1:$U$872,12,FALSE)</f>
        <v xml:space="preserve">Concha y Toro Nº 2188, Metro Protectora de la Infancia, comuna de Puente Alto (dirección según última carta remitida por la institución).
Concha y Toro 1898, P.34 ½ Vic. Mackenna, comuna de Puente Alto.
</v>
      </c>
      <c r="M243" s="160" t="str">
        <f>VLOOKUP(A243,'BASE TRABAJO'!$A$1:$U$872,13,FALSE)</f>
        <v>XIII</v>
      </c>
      <c r="N243" s="160" t="str">
        <f>VLOOKUP(A243,'BASE TRABAJO'!$A$1:$U$872,14,FALSE)</f>
        <v>comuna de Puente Alto</v>
      </c>
      <c r="O243" s="160" t="str">
        <f>VLOOKUP(A243,'BASE TRABAJO'!$A$1:$U$872,15,FALSE)</f>
        <v>Teléfono: 4848800 - 4848900</v>
      </c>
      <c r="P243" s="160" t="str">
        <f>VLOOKUP(A243,'BASE TRABAJO'!$A$1:$U$872,16,FALSE)</f>
        <v>secretaria.presidencia@protectora.cl
Secretario.gerencia@protectora.cl</v>
      </c>
      <c r="Q243" s="160">
        <f>VLOOKUP(A243,'BASE TRABAJO'!$A$1:$U$872,17,FALSE)</f>
        <v>0</v>
      </c>
      <c r="R243" s="160">
        <f>VLOOKUP(A243,'BASE TRABAJO'!$A$1:$U$872,18,FALSE)</f>
        <v>93401</v>
      </c>
      <c r="S243" s="160" t="str">
        <f>VLOOKUP(A243,'BASE TRABAJO'!$A$1:$U$872,19,FALSE)</f>
        <v>Antecedentes financieros correspondientes al año 2019, aprobados por el Sub Depto de Supervisión Financiera Nacional.</v>
      </c>
      <c r="T243" s="161">
        <f>VLOOKUP(A243,'BASE TRABAJO'!$A$1:$U$872,20,FALSE)</f>
        <v>37970</v>
      </c>
      <c r="U243" s="160">
        <v>6100</v>
      </c>
      <c r="V243" s="162">
        <v>0</v>
      </c>
      <c r="W243" s="162">
        <v>13637747</v>
      </c>
      <c r="X243" s="161">
        <v>44135</v>
      </c>
      <c r="Y243" s="160" t="s">
        <v>3112</v>
      </c>
      <c r="Z243" s="160" t="s">
        <v>3113</v>
      </c>
      <c r="AA243" s="160" t="s">
        <v>91</v>
      </c>
      <c r="AB243" s="160"/>
    </row>
    <row r="244" spans="1:28" x14ac:dyDescent="0.2">
      <c r="A244" s="163">
        <v>6100</v>
      </c>
      <c r="B244" s="160" t="str">
        <f>VLOOKUP(A244,'BASE TRABAJO'!$A$1:$U$872,2,TRUE)</f>
        <v>Sociedad de Asistencia y Capacitación (antes denominada Sociedad Protectora de la Infancia)</v>
      </c>
      <c r="C244" s="160">
        <f>VLOOKUP(A244,'BASE TRABAJO'!$A$1:$U$872,3,FALSE)</f>
        <v>700124509</v>
      </c>
      <c r="D244" s="160" t="str">
        <f>VLOOKUP(A244,'BASE TRABAJO'!$A$1:$U$872,4,FALSE)</f>
        <v>Corporación de Derecho Privado.</v>
      </c>
      <c r="E244" s="160" t="str">
        <f>VLOOKUP(A244,'BASE TRABAJO'!$A$1:$U$872,5,FALSE)</f>
        <v xml:space="preserve">Otorgado por Decreto Supremo Nº 180, de fecha 7 de febrero de 1895, por el Ministerio de Justicia.  </v>
      </c>
      <c r="F244" s="160" t="str">
        <f>VLOOKUP(A244,'BASE TRABAJO'!$A$1:$U$872,6,FALSE)</f>
        <v xml:space="preserve">Certificado de vigencia de Persona Jurídica sin fines de lucro, Folio N° 500343749201, de 2 de septiembre del 20º20, del Servicio de Registro Civil e Identificación.
</v>
      </c>
      <c r="G244" s="160" t="str">
        <f>VLOOKUP(A244,'BASE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60" t="str">
        <f>VLOOKUP(A244,'BASE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60" t="str">
        <f>VLOOKUP(A244,'BASE TRABAJO'!$A$1:$U$872,9,FALSE)</f>
        <v>dos años</v>
      </c>
      <c r="J244" s="160" t="str">
        <f>VLOOKUP(A244,'BASE TRABAJO'!$A$1:$U$872,10,FALSE)</f>
        <v>08 de noviembre de 2018 al 08 de noviembre de 2020.</v>
      </c>
      <c r="K244" s="160" t="str">
        <f>VLOOKUP(A244,'BASE TRABAJO'!$A$1:$U$872,11,FALSE)</f>
        <v xml:space="preserve">Alicia  Amunátegui  Monckeberg   
María Inés Ross Amunategui.       
Gerente General:  Francisco Javier Loeser Bravo. 
</v>
      </c>
      <c r="L244" s="160" t="str">
        <f>VLOOKUP(A244,'BASE TRABAJO'!$A$1:$U$872,12,FALSE)</f>
        <v xml:space="preserve">Concha y Toro Nº 2188, Metro Protectora de la Infancia, comuna de Puente Alto (dirección según última carta remitida por la institución).
Concha y Toro 1898, P.34 ½ Vic. Mackenna, comuna de Puente Alto.
</v>
      </c>
      <c r="M244" s="160" t="str">
        <f>VLOOKUP(A244,'BASE TRABAJO'!$A$1:$U$872,13,FALSE)</f>
        <v>XIII</v>
      </c>
      <c r="N244" s="160" t="str">
        <f>VLOOKUP(A244,'BASE TRABAJO'!$A$1:$U$872,14,FALSE)</f>
        <v>comuna de Puente Alto</v>
      </c>
      <c r="O244" s="160" t="str">
        <f>VLOOKUP(A244,'BASE TRABAJO'!$A$1:$U$872,15,FALSE)</f>
        <v>Teléfono: 4848800 - 4848900</v>
      </c>
      <c r="P244" s="160" t="str">
        <f>VLOOKUP(A244,'BASE TRABAJO'!$A$1:$U$872,16,FALSE)</f>
        <v>secretaria.presidencia@protectora.cl
Secretario.gerencia@protectora.cl</v>
      </c>
      <c r="Q244" s="160">
        <f>VLOOKUP(A244,'BASE TRABAJO'!$A$1:$U$872,17,FALSE)</f>
        <v>0</v>
      </c>
      <c r="R244" s="160">
        <f>VLOOKUP(A244,'BASE TRABAJO'!$A$1:$U$872,18,FALSE)</f>
        <v>93401</v>
      </c>
      <c r="S244" s="160" t="str">
        <f>VLOOKUP(A244,'BASE TRABAJO'!$A$1:$U$872,19,FALSE)</f>
        <v>Antecedentes financieros correspondientes al año 2019, aprobados por el Sub Depto de Supervisión Financiera Nacional.</v>
      </c>
      <c r="T244" s="161">
        <f>VLOOKUP(A244,'BASE TRABAJO'!$A$1:$U$872,20,FALSE)</f>
        <v>37970</v>
      </c>
      <c r="U244" s="160">
        <v>6100</v>
      </c>
      <c r="V244" s="162">
        <v>8888940</v>
      </c>
      <c r="W244" s="162">
        <v>80678430</v>
      </c>
      <c r="X244" s="161">
        <v>44135</v>
      </c>
      <c r="Y244" s="160" t="s">
        <v>3112</v>
      </c>
      <c r="Z244" s="160" t="s">
        <v>3113</v>
      </c>
      <c r="AA244" s="160" t="s">
        <v>3129</v>
      </c>
      <c r="AB244" s="160"/>
    </row>
    <row r="245" spans="1:28" x14ac:dyDescent="0.2">
      <c r="A245" s="163">
        <v>6100</v>
      </c>
      <c r="B245" s="160" t="str">
        <f>VLOOKUP(A245,'BASE TRABAJO'!$A$1:$U$872,2,TRUE)</f>
        <v>Sociedad de Asistencia y Capacitación (antes denominada Sociedad Protectora de la Infancia)</v>
      </c>
      <c r="C245" s="160">
        <f>VLOOKUP(A245,'BASE TRABAJO'!$A$1:$U$872,3,FALSE)</f>
        <v>700124509</v>
      </c>
      <c r="D245" s="160" t="str">
        <f>VLOOKUP(A245,'BASE TRABAJO'!$A$1:$U$872,4,FALSE)</f>
        <v>Corporación de Derecho Privado.</v>
      </c>
      <c r="E245" s="160" t="str">
        <f>VLOOKUP(A245,'BASE TRABAJO'!$A$1:$U$872,5,FALSE)</f>
        <v xml:space="preserve">Otorgado por Decreto Supremo Nº 180, de fecha 7 de febrero de 1895, por el Ministerio de Justicia.  </v>
      </c>
      <c r="F245" s="160" t="str">
        <f>VLOOKUP(A245,'BASE TRABAJO'!$A$1:$U$872,6,FALSE)</f>
        <v xml:space="preserve">Certificado de vigencia de Persona Jurídica sin fines de lucro, Folio N° 500343749201, de 2 de septiembre del 20º20, del Servicio de Registro Civil e Identificación.
</v>
      </c>
      <c r="G245" s="160" t="str">
        <f>VLOOKUP(A245,'BASE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60" t="str">
        <f>VLOOKUP(A245,'BASE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60" t="str">
        <f>VLOOKUP(A245,'BASE TRABAJO'!$A$1:$U$872,9,FALSE)</f>
        <v>dos años</v>
      </c>
      <c r="J245" s="160" t="str">
        <f>VLOOKUP(A245,'BASE TRABAJO'!$A$1:$U$872,10,FALSE)</f>
        <v>08 de noviembre de 2018 al 08 de noviembre de 2020.</v>
      </c>
      <c r="K245" s="160" t="str">
        <f>VLOOKUP(A245,'BASE TRABAJO'!$A$1:$U$872,11,FALSE)</f>
        <v xml:space="preserve">Alicia  Amunátegui  Monckeberg   
María Inés Ross Amunategui.       
Gerente General:  Francisco Javier Loeser Bravo. 
</v>
      </c>
      <c r="L245" s="160" t="str">
        <f>VLOOKUP(A245,'BASE TRABAJO'!$A$1:$U$872,12,FALSE)</f>
        <v xml:space="preserve">Concha y Toro Nº 2188, Metro Protectora de la Infancia, comuna de Puente Alto (dirección según última carta remitida por la institución).
Concha y Toro 1898, P.34 ½ Vic. Mackenna, comuna de Puente Alto.
</v>
      </c>
      <c r="M245" s="160" t="str">
        <f>VLOOKUP(A245,'BASE TRABAJO'!$A$1:$U$872,13,FALSE)</f>
        <v>XIII</v>
      </c>
      <c r="N245" s="160" t="str">
        <f>VLOOKUP(A245,'BASE TRABAJO'!$A$1:$U$872,14,FALSE)</f>
        <v>comuna de Puente Alto</v>
      </c>
      <c r="O245" s="160" t="str">
        <f>VLOOKUP(A245,'BASE TRABAJO'!$A$1:$U$872,15,FALSE)</f>
        <v>Teléfono: 4848800 - 4848900</v>
      </c>
      <c r="P245" s="160" t="str">
        <f>VLOOKUP(A245,'BASE TRABAJO'!$A$1:$U$872,16,FALSE)</f>
        <v>secretaria.presidencia@protectora.cl
Secretario.gerencia@protectora.cl</v>
      </c>
      <c r="Q245" s="160">
        <f>VLOOKUP(A245,'BASE TRABAJO'!$A$1:$U$872,17,FALSE)</f>
        <v>0</v>
      </c>
      <c r="R245" s="160">
        <f>VLOOKUP(A245,'BASE TRABAJO'!$A$1:$U$872,18,FALSE)</f>
        <v>93401</v>
      </c>
      <c r="S245" s="160" t="str">
        <f>VLOOKUP(A245,'BASE TRABAJO'!$A$1:$U$872,19,FALSE)</f>
        <v>Antecedentes financieros correspondientes al año 2019, aprobados por el Sub Depto de Supervisión Financiera Nacional.</v>
      </c>
      <c r="T245" s="161">
        <f>VLOOKUP(A245,'BASE TRABAJO'!$A$1:$U$872,20,FALSE)</f>
        <v>37970</v>
      </c>
      <c r="U245" s="160">
        <v>6100</v>
      </c>
      <c r="V245" s="162">
        <v>14341325</v>
      </c>
      <c r="W245" s="162">
        <v>305608345</v>
      </c>
      <c r="X245" s="161">
        <v>44135</v>
      </c>
      <c r="Y245" s="160" t="s">
        <v>3112</v>
      </c>
      <c r="Z245" s="160" t="s">
        <v>3113</v>
      </c>
      <c r="AA245" s="160" t="s">
        <v>3143</v>
      </c>
      <c r="AB245" s="160"/>
    </row>
    <row r="246" spans="1:28" x14ac:dyDescent="0.2">
      <c r="A246" s="163">
        <v>6100</v>
      </c>
      <c r="B246" s="160" t="str">
        <f>VLOOKUP(A246,'BASE TRABAJO'!$A$1:$U$872,2,TRUE)</f>
        <v>Sociedad de Asistencia y Capacitación (antes denominada Sociedad Protectora de la Infancia)</v>
      </c>
      <c r="C246" s="160">
        <f>VLOOKUP(A246,'BASE TRABAJO'!$A$1:$U$872,3,FALSE)</f>
        <v>700124509</v>
      </c>
      <c r="D246" s="160" t="str">
        <f>VLOOKUP(A246,'BASE TRABAJO'!$A$1:$U$872,4,FALSE)</f>
        <v>Corporación de Derecho Privado.</v>
      </c>
      <c r="E246" s="160" t="str">
        <f>VLOOKUP(A246,'BASE TRABAJO'!$A$1:$U$872,5,FALSE)</f>
        <v xml:space="preserve">Otorgado por Decreto Supremo Nº 180, de fecha 7 de febrero de 1895, por el Ministerio de Justicia.  </v>
      </c>
      <c r="F246" s="160" t="str">
        <f>VLOOKUP(A246,'BASE TRABAJO'!$A$1:$U$872,6,FALSE)</f>
        <v xml:space="preserve">Certificado de vigencia de Persona Jurídica sin fines de lucro, Folio N° 500343749201, de 2 de septiembre del 20º20, del Servicio de Registro Civil e Identificación.
</v>
      </c>
      <c r="G246" s="160" t="str">
        <f>VLOOKUP(A246,'BASE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60" t="str">
        <f>VLOOKUP(A246,'BASE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60" t="str">
        <f>VLOOKUP(A246,'BASE TRABAJO'!$A$1:$U$872,9,FALSE)</f>
        <v>dos años</v>
      </c>
      <c r="J246" s="160" t="str">
        <f>VLOOKUP(A246,'BASE TRABAJO'!$A$1:$U$872,10,FALSE)</f>
        <v>08 de noviembre de 2018 al 08 de noviembre de 2020.</v>
      </c>
      <c r="K246" s="160" t="str">
        <f>VLOOKUP(A246,'BASE TRABAJO'!$A$1:$U$872,11,FALSE)</f>
        <v xml:space="preserve">Alicia  Amunátegui  Monckeberg   
María Inés Ross Amunategui.       
Gerente General:  Francisco Javier Loeser Bravo. 
</v>
      </c>
      <c r="L246" s="160" t="str">
        <f>VLOOKUP(A246,'BASE TRABAJO'!$A$1:$U$872,12,FALSE)</f>
        <v xml:space="preserve">Concha y Toro Nº 2188, Metro Protectora de la Infancia, comuna de Puente Alto (dirección según última carta remitida por la institución).
Concha y Toro 1898, P.34 ½ Vic. Mackenna, comuna de Puente Alto.
</v>
      </c>
      <c r="M246" s="160" t="str">
        <f>VLOOKUP(A246,'BASE TRABAJO'!$A$1:$U$872,13,FALSE)</f>
        <v>XIII</v>
      </c>
      <c r="N246" s="160" t="str">
        <f>VLOOKUP(A246,'BASE TRABAJO'!$A$1:$U$872,14,FALSE)</f>
        <v>comuna de Puente Alto</v>
      </c>
      <c r="O246" s="160" t="str">
        <f>VLOOKUP(A246,'BASE TRABAJO'!$A$1:$U$872,15,FALSE)</f>
        <v>Teléfono: 4848800 - 4848900</v>
      </c>
      <c r="P246" s="160" t="str">
        <f>VLOOKUP(A246,'BASE TRABAJO'!$A$1:$U$872,16,FALSE)</f>
        <v>secretaria.presidencia@protectora.cl
Secretario.gerencia@protectora.cl</v>
      </c>
      <c r="Q246" s="160">
        <f>VLOOKUP(A246,'BASE TRABAJO'!$A$1:$U$872,17,FALSE)</f>
        <v>0</v>
      </c>
      <c r="R246" s="160">
        <f>VLOOKUP(A246,'BASE TRABAJO'!$A$1:$U$872,18,FALSE)</f>
        <v>93401</v>
      </c>
      <c r="S246" s="160" t="str">
        <f>VLOOKUP(A246,'BASE TRABAJO'!$A$1:$U$872,19,FALSE)</f>
        <v>Antecedentes financieros correspondientes al año 2019, aprobados por el Sub Depto de Supervisión Financiera Nacional.</v>
      </c>
      <c r="T246" s="161">
        <f>VLOOKUP(A246,'BASE TRABAJO'!$A$1:$U$872,20,FALSE)</f>
        <v>37970</v>
      </c>
      <c r="U246" s="160">
        <v>6100</v>
      </c>
      <c r="V246" s="162">
        <v>17753474</v>
      </c>
      <c r="W246" s="162">
        <v>176076370</v>
      </c>
      <c r="X246" s="161">
        <v>44135</v>
      </c>
      <c r="Y246" s="160" t="s">
        <v>3112</v>
      </c>
      <c r="Z246" s="160" t="s">
        <v>3113</v>
      </c>
      <c r="AA246" s="160" t="s">
        <v>60</v>
      </c>
      <c r="AB246" s="160"/>
    </row>
    <row r="247" spans="1:28" x14ac:dyDescent="0.2">
      <c r="A247" s="163">
        <v>6100</v>
      </c>
      <c r="B247" s="160" t="str">
        <f>VLOOKUP(A247,'BASE TRABAJO'!$A$1:$U$872,2,TRUE)</f>
        <v>Sociedad de Asistencia y Capacitación (antes denominada Sociedad Protectora de la Infancia)</v>
      </c>
      <c r="C247" s="160">
        <f>VLOOKUP(A247,'BASE TRABAJO'!$A$1:$U$872,3,FALSE)</f>
        <v>700124509</v>
      </c>
      <c r="D247" s="160" t="str">
        <f>VLOOKUP(A247,'BASE TRABAJO'!$A$1:$U$872,4,FALSE)</f>
        <v>Corporación de Derecho Privado.</v>
      </c>
      <c r="E247" s="160" t="str">
        <f>VLOOKUP(A247,'BASE TRABAJO'!$A$1:$U$872,5,FALSE)</f>
        <v xml:space="preserve">Otorgado por Decreto Supremo Nº 180, de fecha 7 de febrero de 1895, por el Ministerio de Justicia.  </v>
      </c>
      <c r="F247" s="160" t="str">
        <f>VLOOKUP(A247,'BASE TRABAJO'!$A$1:$U$872,6,FALSE)</f>
        <v xml:space="preserve">Certificado de vigencia de Persona Jurídica sin fines de lucro, Folio N° 500343749201, de 2 de septiembre del 20º20, del Servicio de Registro Civil e Identificación.
</v>
      </c>
      <c r="G247" s="160" t="str">
        <f>VLOOKUP(A247,'BASE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60" t="str">
        <f>VLOOKUP(A247,'BASE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60" t="str">
        <f>VLOOKUP(A247,'BASE TRABAJO'!$A$1:$U$872,9,FALSE)</f>
        <v>dos años</v>
      </c>
      <c r="J247" s="160" t="str">
        <f>VLOOKUP(A247,'BASE TRABAJO'!$A$1:$U$872,10,FALSE)</f>
        <v>08 de noviembre de 2018 al 08 de noviembre de 2020.</v>
      </c>
      <c r="K247" s="160" t="str">
        <f>VLOOKUP(A247,'BASE TRABAJO'!$A$1:$U$872,11,FALSE)</f>
        <v xml:space="preserve">Alicia  Amunátegui  Monckeberg   
María Inés Ross Amunategui.       
Gerente General:  Francisco Javier Loeser Bravo. 
</v>
      </c>
      <c r="L247" s="160" t="str">
        <f>VLOOKUP(A247,'BASE TRABAJO'!$A$1:$U$872,12,FALSE)</f>
        <v xml:space="preserve">Concha y Toro Nº 2188, Metro Protectora de la Infancia, comuna de Puente Alto (dirección según última carta remitida por la institución).
Concha y Toro 1898, P.34 ½ Vic. Mackenna, comuna de Puente Alto.
</v>
      </c>
      <c r="M247" s="160" t="str">
        <f>VLOOKUP(A247,'BASE TRABAJO'!$A$1:$U$872,13,FALSE)</f>
        <v>XIII</v>
      </c>
      <c r="N247" s="160" t="str">
        <f>VLOOKUP(A247,'BASE TRABAJO'!$A$1:$U$872,14,FALSE)</f>
        <v>comuna de Puente Alto</v>
      </c>
      <c r="O247" s="160" t="str">
        <f>VLOOKUP(A247,'BASE TRABAJO'!$A$1:$U$872,15,FALSE)</f>
        <v>Teléfono: 4848800 - 4848900</v>
      </c>
      <c r="P247" s="160" t="str">
        <f>VLOOKUP(A247,'BASE TRABAJO'!$A$1:$U$872,16,FALSE)</f>
        <v>secretaria.presidencia@protectora.cl
Secretario.gerencia@protectora.cl</v>
      </c>
      <c r="Q247" s="160">
        <f>VLOOKUP(A247,'BASE TRABAJO'!$A$1:$U$872,17,FALSE)</f>
        <v>0</v>
      </c>
      <c r="R247" s="160">
        <f>VLOOKUP(A247,'BASE TRABAJO'!$A$1:$U$872,18,FALSE)</f>
        <v>93401</v>
      </c>
      <c r="S247" s="160" t="str">
        <f>VLOOKUP(A247,'BASE TRABAJO'!$A$1:$U$872,19,FALSE)</f>
        <v>Antecedentes financieros correspondientes al año 2019, aprobados por el Sub Depto de Supervisión Financiera Nacional.</v>
      </c>
      <c r="T247" s="161">
        <f>VLOOKUP(A247,'BASE TRABAJO'!$A$1:$U$872,20,FALSE)</f>
        <v>37970</v>
      </c>
      <c r="U247" s="160">
        <v>6100</v>
      </c>
      <c r="V247" s="162">
        <v>9340920</v>
      </c>
      <c r="W247" s="162">
        <v>84176253</v>
      </c>
      <c r="X247" s="161">
        <v>44135</v>
      </c>
      <c r="Y247" s="160" t="s">
        <v>3112</v>
      </c>
      <c r="Z247" s="160" t="s">
        <v>3113</v>
      </c>
      <c r="AA247" s="160" t="s">
        <v>3191</v>
      </c>
      <c r="AB247" s="160"/>
    </row>
    <row r="248" spans="1:28" x14ac:dyDescent="0.2">
      <c r="A248" s="163">
        <v>6100</v>
      </c>
      <c r="B248" s="160" t="str">
        <f>VLOOKUP(A248,'BASE TRABAJO'!$A$1:$U$872,2,TRUE)</f>
        <v>Sociedad de Asistencia y Capacitación (antes denominada Sociedad Protectora de la Infancia)</v>
      </c>
      <c r="C248" s="160">
        <f>VLOOKUP(A248,'BASE TRABAJO'!$A$1:$U$872,3,FALSE)</f>
        <v>700124509</v>
      </c>
      <c r="D248" s="160" t="str">
        <f>VLOOKUP(A248,'BASE TRABAJO'!$A$1:$U$872,4,FALSE)</f>
        <v>Corporación de Derecho Privado.</v>
      </c>
      <c r="E248" s="160" t="str">
        <f>VLOOKUP(A248,'BASE TRABAJO'!$A$1:$U$872,5,FALSE)</f>
        <v xml:space="preserve">Otorgado por Decreto Supremo Nº 180, de fecha 7 de febrero de 1895, por el Ministerio de Justicia.  </v>
      </c>
      <c r="F248" s="160" t="str">
        <f>VLOOKUP(A248,'BASE TRABAJO'!$A$1:$U$872,6,FALSE)</f>
        <v xml:space="preserve">Certificado de vigencia de Persona Jurídica sin fines de lucro, Folio N° 500343749201, de 2 de septiembre del 20º20, del Servicio de Registro Civil e Identificación.
</v>
      </c>
      <c r="G248" s="160" t="str">
        <f>VLOOKUP(A248,'BASE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60" t="str">
        <f>VLOOKUP(A248,'BASE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60" t="str">
        <f>VLOOKUP(A248,'BASE TRABAJO'!$A$1:$U$872,9,FALSE)</f>
        <v>dos años</v>
      </c>
      <c r="J248" s="160" t="str">
        <f>VLOOKUP(A248,'BASE TRABAJO'!$A$1:$U$872,10,FALSE)</f>
        <v>08 de noviembre de 2018 al 08 de noviembre de 2020.</v>
      </c>
      <c r="K248" s="160" t="str">
        <f>VLOOKUP(A248,'BASE TRABAJO'!$A$1:$U$872,11,FALSE)</f>
        <v xml:space="preserve">Alicia  Amunátegui  Monckeberg   
María Inés Ross Amunategui.       
Gerente General:  Francisco Javier Loeser Bravo. 
</v>
      </c>
      <c r="L248" s="160" t="str">
        <f>VLOOKUP(A248,'BASE TRABAJO'!$A$1:$U$872,12,FALSE)</f>
        <v xml:space="preserve">Concha y Toro Nº 2188, Metro Protectora de la Infancia, comuna de Puente Alto (dirección según última carta remitida por la institución).
Concha y Toro 1898, P.34 ½ Vic. Mackenna, comuna de Puente Alto.
</v>
      </c>
      <c r="M248" s="160" t="str">
        <f>VLOOKUP(A248,'BASE TRABAJO'!$A$1:$U$872,13,FALSE)</f>
        <v>XIII</v>
      </c>
      <c r="N248" s="160" t="str">
        <f>VLOOKUP(A248,'BASE TRABAJO'!$A$1:$U$872,14,FALSE)</f>
        <v>comuna de Puente Alto</v>
      </c>
      <c r="O248" s="160" t="str">
        <f>VLOOKUP(A248,'BASE TRABAJO'!$A$1:$U$872,15,FALSE)</f>
        <v>Teléfono: 4848800 - 4848900</v>
      </c>
      <c r="P248" s="160" t="str">
        <f>VLOOKUP(A248,'BASE TRABAJO'!$A$1:$U$872,16,FALSE)</f>
        <v>secretaria.presidencia@protectora.cl
Secretario.gerencia@protectora.cl</v>
      </c>
      <c r="Q248" s="160">
        <f>VLOOKUP(A248,'BASE TRABAJO'!$A$1:$U$872,17,FALSE)</f>
        <v>0</v>
      </c>
      <c r="R248" s="160">
        <f>VLOOKUP(A248,'BASE TRABAJO'!$A$1:$U$872,18,FALSE)</f>
        <v>93401</v>
      </c>
      <c r="S248" s="160" t="str">
        <f>VLOOKUP(A248,'BASE TRABAJO'!$A$1:$U$872,19,FALSE)</f>
        <v>Antecedentes financieros correspondientes al año 2019, aprobados por el Sub Depto de Supervisión Financiera Nacional.</v>
      </c>
      <c r="T248" s="161">
        <f>VLOOKUP(A248,'BASE TRABAJO'!$A$1:$U$872,20,FALSE)</f>
        <v>37970</v>
      </c>
      <c r="U248" s="160">
        <v>6100</v>
      </c>
      <c r="V248" s="162">
        <v>56564263</v>
      </c>
      <c r="W248" s="162">
        <v>547194626</v>
      </c>
      <c r="X248" s="161">
        <v>44135</v>
      </c>
      <c r="Y248" s="160" t="s">
        <v>3112</v>
      </c>
      <c r="Z248" s="160" t="s">
        <v>3113</v>
      </c>
      <c r="AA248" s="160" t="s">
        <v>3175</v>
      </c>
      <c r="AB248" s="160"/>
    </row>
    <row r="249" spans="1:28" x14ac:dyDescent="0.2">
      <c r="A249" s="163">
        <v>6100</v>
      </c>
      <c r="B249" s="160" t="str">
        <f>VLOOKUP(A249,'BASE TRABAJO'!$A$1:$U$872,2,TRUE)</f>
        <v>Sociedad de Asistencia y Capacitación (antes denominada Sociedad Protectora de la Infancia)</v>
      </c>
      <c r="C249" s="160">
        <f>VLOOKUP(A249,'BASE TRABAJO'!$A$1:$U$872,3,FALSE)</f>
        <v>700124509</v>
      </c>
      <c r="D249" s="160" t="str">
        <f>VLOOKUP(A249,'BASE TRABAJO'!$A$1:$U$872,4,FALSE)</f>
        <v>Corporación de Derecho Privado.</v>
      </c>
      <c r="E249" s="160" t="str">
        <f>VLOOKUP(A249,'BASE TRABAJO'!$A$1:$U$872,5,FALSE)</f>
        <v xml:space="preserve">Otorgado por Decreto Supremo Nº 180, de fecha 7 de febrero de 1895, por el Ministerio de Justicia.  </v>
      </c>
      <c r="F249" s="160" t="str">
        <f>VLOOKUP(A249,'BASE TRABAJO'!$A$1:$U$872,6,FALSE)</f>
        <v xml:space="preserve">Certificado de vigencia de Persona Jurídica sin fines de lucro, Folio N° 500343749201, de 2 de septiembre del 20º20, del Servicio de Registro Civil e Identificación.
</v>
      </c>
      <c r="G249" s="160" t="str">
        <f>VLOOKUP(A249,'BASE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60" t="str">
        <f>VLOOKUP(A249,'BASE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60" t="str">
        <f>VLOOKUP(A249,'BASE TRABAJO'!$A$1:$U$872,9,FALSE)</f>
        <v>dos años</v>
      </c>
      <c r="J249" s="160" t="str">
        <f>VLOOKUP(A249,'BASE TRABAJO'!$A$1:$U$872,10,FALSE)</f>
        <v>08 de noviembre de 2018 al 08 de noviembre de 2020.</v>
      </c>
      <c r="K249" s="160" t="str">
        <f>VLOOKUP(A249,'BASE TRABAJO'!$A$1:$U$872,11,FALSE)</f>
        <v xml:space="preserve">Alicia  Amunátegui  Monckeberg   
María Inés Ross Amunategui.       
Gerente General:  Francisco Javier Loeser Bravo. 
</v>
      </c>
      <c r="L249" s="160" t="str">
        <f>VLOOKUP(A249,'BASE TRABAJO'!$A$1:$U$872,12,FALSE)</f>
        <v xml:space="preserve">Concha y Toro Nº 2188, Metro Protectora de la Infancia, comuna de Puente Alto (dirección según última carta remitida por la institución).
Concha y Toro 1898, P.34 ½ Vic. Mackenna, comuna de Puente Alto.
</v>
      </c>
      <c r="M249" s="160" t="str">
        <f>VLOOKUP(A249,'BASE TRABAJO'!$A$1:$U$872,13,FALSE)</f>
        <v>XIII</v>
      </c>
      <c r="N249" s="160" t="str">
        <f>VLOOKUP(A249,'BASE TRABAJO'!$A$1:$U$872,14,FALSE)</f>
        <v>comuna de Puente Alto</v>
      </c>
      <c r="O249" s="160" t="str">
        <f>VLOOKUP(A249,'BASE TRABAJO'!$A$1:$U$872,15,FALSE)</f>
        <v>Teléfono: 4848800 - 4848900</v>
      </c>
      <c r="P249" s="160" t="str">
        <f>VLOOKUP(A249,'BASE TRABAJO'!$A$1:$U$872,16,FALSE)</f>
        <v>secretaria.presidencia@protectora.cl
Secretario.gerencia@protectora.cl</v>
      </c>
      <c r="Q249" s="160">
        <f>VLOOKUP(A249,'BASE TRABAJO'!$A$1:$U$872,17,FALSE)</f>
        <v>0</v>
      </c>
      <c r="R249" s="160">
        <f>VLOOKUP(A249,'BASE TRABAJO'!$A$1:$U$872,18,FALSE)</f>
        <v>93401</v>
      </c>
      <c r="S249" s="160" t="str">
        <f>VLOOKUP(A249,'BASE TRABAJO'!$A$1:$U$872,19,FALSE)</f>
        <v>Antecedentes financieros correspondientes al año 2019, aprobados por el Sub Depto de Supervisión Financiera Nacional.</v>
      </c>
      <c r="T249" s="161">
        <f>VLOOKUP(A249,'BASE TRABAJO'!$A$1:$U$872,20,FALSE)</f>
        <v>37970</v>
      </c>
      <c r="U249" s="160">
        <v>6100</v>
      </c>
      <c r="V249" s="162">
        <v>8964270</v>
      </c>
      <c r="W249" s="162">
        <v>85574880</v>
      </c>
      <c r="X249" s="161">
        <v>44135</v>
      </c>
      <c r="Y249" s="160" t="s">
        <v>3112</v>
      </c>
      <c r="Z249" s="160" t="s">
        <v>3113</v>
      </c>
      <c r="AA249" s="160" t="s">
        <v>3238</v>
      </c>
      <c r="AB249" s="160"/>
    </row>
    <row r="250" spans="1:28" x14ac:dyDescent="0.2">
      <c r="A250" s="163">
        <v>6100</v>
      </c>
      <c r="B250" s="160" t="str">
        <f>VLOOKUP(A250,'BASE TRABAJO'!$A$1:$U$872,2,TRUE)</f>
        <v>Sociedad de Asistencia y Capacitación (antes denominada Sociedad Protectora de la Infancia)</v>
      </c>
      <c r="C250" s="160">
        <f>VLOOKUP(A250,'BASE TRABAJO'!$A$1:$U$872,3,FALSE)</f>
        <v>700124509</v>
      </c>
      <c r="D250" s="160" t="str">
        <f>VLOOKUP(A250,'BASE TRABAJO'!$A$1:$U$872,4,FALSE)</f>
        <v>Corporación de Derecho Privado.</v>
      </c>
      <c r="E250" s="160" t="str">
        <f>VLOOKUP(A250,'BASE TRABAJO'!$A$1:$U$872,5,FALSE)</f>
        <v xml:space="preserve">Otorgado por Decreto Supremo Nº 180, de fecha 7 de febrero de 1895, por el Ministerio de Justicia.  </v>
      </c>
      <c r="F250" s="160" t="str">
        <f>VLOOKUP(A250,'BASE TRABAJO'!$A$1:$U$872,6,FALSE)</f>
        <v xml:space="preserve">Certificado de vigencia de Persona Jurídica sin fines de lucro, Folio N° 500343749201, de 2 de septiembre del 20º20, del Servicio de Registro Civil e Identificación.
</v>
      </c>
      <c r="G250" s="160" t="str">
        <f>VLOOKUP(A250,'BASE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60" t="str">
        <f>VLOOKUP(A250,'BASE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60" t="str">
        <f>VLOOKUP(A250,'BASE TRABAJO'!$A$1:$U$872,9,FALSE)</f>
        <v>dos años</v>
      </c>
      <c r="J250" s="160" t="str">
        <f>VLOOKUP(A250,'BASE TRABAJO'!$A$1:$U$872,10,FALSE)</f>
        <v>08 de noviembre de 2018 al 08 de noviembre de 2020.</v>
      </c>
      <c r="K250" s="160" t="str">
        <f>VLOOKUP(A250,'BASE TRABAJO'!$A$1:$U$872,11,FALSE)</f>
        <v xml:space="preserve">Alicia  Amunátegui  Monckeberg   
María Inés Ross Amunategui.       
Gerente General:  Francisco Javier Loeser Bravo. 
</v>
      </c>
      <c r="L250" s="160" t="str">
        <f>VLOOKUP(A250,'BASE TRABAJO'!$A$1:$U$872,12,FALSE)</f>
        <v xml:space="preserve">Concha y Toro Nº 2188, Metro Protectora de la Infancia, comuna de Puente Alto (dirección según última carta remitida por la institución).
Concha y Toro 1898, P.34 ½ Vic. Mackenna, comuna de Puente Alto.
</v>
      </c>
      <c r="M250" s="160" t="str">
        <f>VLOOKUP(A250,'BASE TRABAJO'!$A$1:$U$872,13,FALSE)</f>
        <v>XIII</v>
      </c>
      <c r="N250" s="160" t="str">
        <f>VLOOKUP(A250,'BASE TRABAJO'!$A$1:$U$872,14,FALSE)</f>
        <v>comuna de Puente Alto</v>
      </c>
      <c r="O250" s="160" t="str">
        <f>VLOOKUP(A250,'BASE TRABAJO'!$A$1:$U$872,15,FALSE)</f>
        <v>Teléfono: 4848800 - 4848900</v>
      </c>
      <c r="P250" s="160" t="str">
        <f>VLOOKUP(A250,'BASE TRABAJO'!$A$1:$U$872,16,FALSE)</f>
        <v>secretaria.presidencia@protectora.cl
Secretario.gerencia@protectora.cl</v>
      </c>
      <c r="Q250" s="160">
        <f>VLOOKUP(A250,'BASE TRABAJO'!$A$1:$U$872,17,FALSE)</f>
        <v>0</v>
      </c>
      <c r="R250" s="160">
        <f>VLOOKUP(A250,'BASE TRABAJO'!$A$1:$U$872,18,FALSE)</f>
        <v>93401</v>
      </c>
      <c r="S250" s="160" t="str">
        <f>VLOOKUP(A250,'BASE TRABAJO'!$A$1:$U$872,19,FALSE)</f>
        <v>Antecedentes financieros correspondientes al año 2019, aprobados por el Sub Depto de Supervisión Financiera Nacional.</v>
      </c>
      <c r="T250" s="161">
        <f>VLOOKUP(A250,'BASE TRABAJO'!$A$1:$U$872,20,FALSE)</f>
        <v>37970</v>
      </c>
      <c r="U250" s="160">
        <v>6100</v>
      </c>
      <c r="V250" s="162">
        <v>12730770</v>
      </c>
      <c r="W250" s="162">
        <v>124369830</v>
      </c>
      <c r="X250" s="161">
        <v>44135</v>
      </c>
      <c r="Y250" s="160" t="s">
        <v>3112</v>
      </c>
      <c r="Z250" s="160" t="s">
        <v>3113</v>
      </c>
      <c r="AA250" s="160" t="s">
        <v>3192</v>
      </c>
      <c r="AB250" s="160"/>
    </row>
    <row r="251" spans="1:28" x14ac:dyDescent="0.2">
      <c r="A251" s="163">
        <v>6100</v>
      </c>
      <c r="B251" s="160" t="str">
        <f>VLOOKUP(A251,'BASE TRABAJO'!$A$1:$U$872,2,TRUE)</f>
        <v>Sociedad de Asistencia y Capacitación (antes denominada Sociedad Protectora de la Infancia)</v>
      </c>
      <c r="C251" s="160">
        <f>VLOOKUP(A251,'BASE TRABAJO'!$A$1:$U$872,3,FALSE)</f>
        <v>700124509</v>
      </c>
      <c r="D251" s="160" t="str">
        <f>VLOOKUP(A251,'BASE TRABAJO'!$A$1:$U$872,4,FALSE)</f>
        <v>Corporación de Derecho Privado.</v>
      </c>
      <c r="E251" s="160" t="str">
        <f>VLOOKUP(A251,'BASE TRABAJO'!$A$1:$U$872,5,FALSE)</f>
        <v xml:space="preserve">Otorgado por Decreto Supremo Nº 180, de fecha 7 de febrero de 1895, por el Ministerio de Justicia.  </v>
      </c>
      <c r="F251" s="160" t="str">
        <f>VLOOKUP(A251,'BASE TRABAJO'!$A$1:$U$872,6,FALSE)</f>
        <v xml:space="preserve">Certificado de vigencia de Persona Jurídica sin fines de lucro, Folio N° 500343749201, de 2 de septiembre del 20º20, del Servicio de Registro Civil e Identificación.
</v>
      </c>
      <c r="G251" s="160" t="str">
        <f>VLOOKUP(A251,'BASE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60" t="str">
        <f>VLOOKUP(A251,'BASE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60" t="str">
        <f>VLOOKUP(A251,'BASE TRABAJO'!$A$1:$U$872,9,FALSE)</f>
        <v>dos años</v>
      </c>
      <c r="J251" s="160" t="str">
        <f>VLOOKUP(A251,'BASE TRABAJO'!$A$1:$U$872,10,FALSE)</f>
        <v>08 de noviembre de 2018 al 08 de noviembre de 2020.</v>
      </c>
      <c r="K251" s="160" t="str">
        <f>VLOOKUP(A251,'BASE TRABAJO'!$A$1:$U$872,11,FALSE)</f>
        <v xml:space="preserve">Alicia  Amunátegui  Monckeberg   
María Inés Ross Amunategui.       
Gerente General:  Francisco Javier Loeser Bravo. 
</v>
      </c>
      <c r="L251" s="160" t="str">
        <f>VLOOKUP(A251,'BASE TRABAJO'!$A$1:$U$872,12,FALSE)</f>
        <v xml:space="preserve">Concha y Toro Nº 2188, Metro Protectora de la Infancia, comuna de Puente Alto (dirección según última carta remitida por la institución).
Concha y Toro 1898, P.34 ½ Vic. Mackenna, comuna de Puente Alto.
</v>
      </c>
      <c r="M251" s="160" t="str">
        <f>VLOOKUP(A251,'BASE TRABAJO'!$A$1:$U$872,13,FALSE)</f>
        <v>XIII</v>
      </c>
      <c r="N251" s="160" t="str">
        <f>VLOOKUP(A251,'BASE TRABAJO'!$A$1:$U$872,14,FALSE)</f>
        <v>comuna de Puente Alto</v>
      </c>
      <c r="O251" s="160" t="str">
        <f>VLOOKUP(A251,'BASE TRABAJO'!$A$1:$U$872,15,FALSE)</f>
        <v>Teléfono: 4848800 - 4848900</v>
      </c>
      <c r="P251" s="160" t="str">
        <f>VLOOKUP(A251,'BASE TRABAJO'!$A$1:$U$872,16,FALSE)</f>
        <v>secretaria.presidencia@protectora.cl
Secretario.gerencia@protectora.cl</v>
      </c>
      <c r="Q251" s="160">
        <f>VLOOKUP(A251,'BASE TRABAJO'!$A$1:$U$872,17,FALSE)</f>
        <v>0</v>
      </c>
      <c r="R251" s="160">
        <f>VLOOKUP(A251,'BASE TRABAJO'!$A$1:$U$872,18,FALSE)</f>
        <v>93401</v>
      </c>
      <c r="S251" s="160" t="str">
        <f>VLOOKUP(A251,'BASE TRABAJO'!$A$1:$U$872,19,FALSE)</f>
        <v>Antecedentes financieros correspondientes al año 2019, aprobados por el Sub Depto de Supervisión Financiera Nacional.</v>
      </c>
      <c r="T251" s="161">
        <f>VLOOKUP(A251,'BASE TRABAJO'!$A$1:$U$872,20,FALSE)</f>
        <v>37970</v>
      </c>
      <c r="U251" s="160">
        <v>6100</v>
      </c>
      <c r="V251" s="162">
        <v>12022668</v>
      </c>
      <c r="W251" s="162">
        <v>110353697</v>
      </c>
      <c r="X251" s="161">
        <v>44135</v>
      </c>
      <c r="Y251" s="160" t="s">
        <v>3112</v>
      </c>
      <c r="Z251" s="160" t="s">
        <v>3113</v>
      </c>
      <c r="AA251" s="160" t="s">
        <v>3126</v>
      </c>
      <c r="AB251" s="160"/>
    </row>
    <row r="252" spans="1:28" x14ac:dyDescent="0.2">
      <c r="A252" s="163">
        <v>6100</v>
      </c>
      <c r="B252" s="160" t="str">
        <f>VLOOKUP(A252,'BASE TRABAJO'!$A$1:$U$872,2,TRUE)</f>
        <v>Sociedad de Asistencia y Capacitación (antes denominada Sociedad Protectora de la Infancia)</v>
      </c>
      <c r="C252" s="160">
        <f>VLOOKUP(A252,'BASE TRABAJO'!$A$1:$U$872,3,FALSE)</f>
        <v>700124509</v>
      </c>
      <c r="D252" s="160" t="str">
        <f>VLOOKUP(A252,'BASE TRABAJO'!$A$1:$U$872,4,FALSE)</f>
        <v>Corporación de Derecho Privado.</v>
      </c>
      <c r="E252" s="160" t="str">
        <f>VLOOKUP(A252,'BASE TRABAJO'!$A$1:$U$872,5,FALSE)</f>
        <v xml:space="preserve">Otorgado por Decreto Supremo Nº 180, de fecha 7 de febrero de 1895, por el Ministerio de Justicia.  </v>
      </c>
      <c r="F252" s="160" t="str">
        <f>VLOOKUP(A252,'BASE TRABAJO'!$A$1:$U$872,6,FALSE)</f>
        <v xml:space="preserve">Certificado de vigencia de Persona Jurídica sin fines de lucro, Folio N° 500343749201, de 2 de septiembre del 20º20, del Servicio de Registro Civil e Identificación.
</v>
      </c>
      <c r="G252" s="160" t="str">
        <f>VLOOKUP(A252,'BASE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60" t="str">
        <f>VLOOKUP(A252,'BASE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60" t="str">
        <f>VLOOKUP(A252,'BASE TRABAJO'!$A$1:$U$872,9,FALSE)</f>
        <v>dos años</v>
      </c>
      <c r="J252" s="160" t="str">
        <f>VLOOKUP(A252,'BASE TRABAJO'!$A$1:$U$872,10,FALSE)</f>
        <v>08 de noviembre de 2018 al 08 de noviembre de 2020.</v>
      </c>
      <c r="K252" s="160" t="str">
        <f>VLOOKUP(A252,'BASE TRABAJO'!$A$1:$U$872,11,FALSE)</f>
        <v xml:space="preserve">Alicia  Amunátegui  Monckeberg   
María Inés Ross Amunategui.       
Gerente General:  Francisco Javier Loeser Bravo. 
</v>
      </c>
      <c r="L252" s="160" t="str">
        <f>VLOOKUP(A252,'BASE TRABAJO'!$A$1:$U$872,12,FALSE)</f>
        <v xml:space="preserve">Concha y Toro Nº 2188, Metro Protectora de la Infancia, comuna de Puente Alto (dirección según última carta remitida por la institución).
Concha y Toro 1898, P.34 ½ Vic. Mackenna, comuna de Puente Alto.
</v>
      </c>
      <c r="M252" s="160" t="str">
        <f>VLOOKUP(A252,'BASE TRABAJO'!$A$1:$U$872,13,FALSE)</f>
        <v>XIII</v>
      </c>
      <c r="N252" s="160" t="str">
        <f>VLOOKUP(A252,'BASE TRABAJO'!$A$1:$U$872,14,FALSE)</f>
        <v>comuna de Puente Alto</v>
      </c>
      <c r="O252" s="160" t="str">
        <f>VLOOKUP(A252,'BASE TRABAJO'!$A$1:$U$872,15,FALSE)</f>
        <v>Teléfono: 4848800 - 4848900</v>
      </c>
      <c r="P252" s="160" t="str">
        <f>VLOOKUP(A252,'BASE TRABAJO'!$A$1:$U$872,16,FALSE)</f>
        <v>secretaria.presidencia@protectora.cl
Secretario.gerencia@protectora.cl</v>
      </c>
      <c r="Q252" s="160">
        <f>VLOOKUP(A252,'BASE TRABAJO'!$A$1:$U$872,17,FALSE)</f>
        <v>0</v>
      </c>
      <c r="R252" s="160">
        <f>VLOOKUP(A252,'BASE TRABAJO'!$A$1:$U$872,18,FALSE)</f>
        <v>93401</v>
      </c>
      <c r="S252" s="160" t="str">
        <f>VLOOKUP(A252,'BASE TRABAJO'!$A$1:$U$872,19,FALSE)</f>
        <v>Antecedentes financieros correspondientes al año 2019, aprobados por el Sub Depto de Supervisión Financiera Nacional.</v>
      </c>
      <c r="T252" s="161">
        <f>VLOOKUP(A252,'BASE TRABAJO'!$A$1:$U$872,20,FALSE)</f>
        <v>37970</v>
      </c>
      <c r="U252" s="160">
        <v>6100</v>
      </c>
      <c r="V252" s="162">
        <v>8964270</v>
      </c>
      <c r="W252" s="162">
        <v>75581730</v>
      </c>
      <c r="X252" s="161">
        <v>44135</v>
      </c>
      <c r="Y252" s="160" t="s">
        <v>3112</v>
      </c>
      <c r="Z252" s="160" t="s">
        <v>3113</v>
      </c>
      <c r="AA252" s="160" t="s">
        <v>3153</v>
      </c>
      <c r="AB252" s="160"/>
    </row>
    <row r="253" spans="1:28" x14ac:dyDescent="0.2">
      <c r="A253" s="163">
        <v>6100</v>
      </c>
      <c r="B253" s="160" t="str">
        <f>VLOOKUP(A253,'BASE TRABAJO'!$A$1:$U$872,2,TRUE)</f>
        <v>Sociedad de Asistencia y Capacitación (antes denominada Sociedad Protectora de la Infancia)</v>
      </c>
      <c r="C253" s="160">
        <f>VLOOKUP(A253,'BASE TRABAJO'!$A$1:$U$872,3,FALSE)</f>
        <v>700124509</v>
      </c>
      <c r="D253" s="160" t="str">
        <f>VLOOKUP(A253,'BASE TRABAJO'!$A$1:$U$872,4,FALSE)</f>
        <v>Corporación de Derecho Privado.</v>
      </c>
      <c r="E253" s="160" t="str">
        <f>VLOOKUP(A253,'BASE TRABAJO'!$A$1:$U$872,5,FALSE)</f>
        <v xml:space="preserve">Otorgado por Decreto Supremo Nº 180, de fecha 7 de febrero de 1895, por el Ministerio de Justicia.  </v>
      </c>
      <c r="F253" s="160" t="str">
        <f>VLOOKUP(A253,'BASE TRABAJO'!$A$1:$U$872,6,FALSE)</f>
        <v xml:space="preserve">Certificado de vigencia de Persona Jurídica sin fines de lucro, Folio N° 500343749201, de 2 de septiembre del 20º20, del Servicio de Registro Civil e Identificación.
</v>
      </c>
      <c r="G253" s="160" t="str">
        <f>VLOOKUP(A253,'BASE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160" t="str">
        <f>VLOOKUP(A253,'BASE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160" t="str">
        <f>VLOOKUP(A253,'BASE TRABAJO'!$A$1:$U$872,9,FALSE)</f>
        <v>dos años</v>
      </c>
      <c r="J253" s="160" t="str">
        <f>VLOOKUP(A253,'BASE TRABAJO'!$A$1:$U$872,10,FALSE)</f>
        <v>08 de noviembre de 2018 al 08 de noviembre de 2020.</v>
      </c>
      <c r="K253" s="160" t="str">
        <f>VLOOKUP(A253,'BASE TRABAJO'!$A$1:$U$872,11,FALSE)</f>
        <v xml:space="preserve">Alicia  Amunátegui  Monckeberg   
María Inés Ross Amunategui.       
Gerente General:  Francisco Javier Loeser Bravo. 
</v>
      </c>
      <c r="L253" s="160" t="str">
        <f>VLOOKUP(A253,'BASE TRABAJO'!$A$1:$U$872,12,FALSE)</f>
        <v xml:space="preserve">Concha y Toro Nº 2188, Metro Protectora de la Infancia, comuna de Puente Alto (dirección según última carta remitida por la institución).
Concha y Toro 1898, P.34 ½ Vic. Mackenna, comuna de Puente Alto.
</v>
      </c>
      <c r="M253" s="160" t="str">
        <f>VLOOKUP(A253,'BASE TRABAJO'!$A$1:$U$872,13,FALSE)</f>
        <v>XIII</v>
      </c>
      <c r="N253" s="160" t="str">
        <f>VLOOKUP(A253,'BASE TRABAJO'!$A$1:$U$872,14,FALSE)</f>
        <v>comuna de Puente Alto</v>
      </c>
      <c r="O253" s="160" t="str">
        <f>VLOOKUP(A253,'BASE TRABAJO'!$A$1:$U$872,15,FALSE)</f>
        <v>Teléfono: 4848800 - 4848900</v>
      </c>
      <c r="P253" s="160" t="str">
        <f>VLOOKUP(A253,'BASE TRABAJO'!$A$1:$U$872,16,FALSE)</f>
        <v>secretaria.presidencia@protectora.cl
Secretario.gerencia@protectora.cl</v>
      </c>
      <c r="Q253" s="160">
        <f>VLOOKUP(A253,'BASE TRABAJO'!$A$1:$U$872,17,FALSE)</f>
        <v>0</v>
      </c>
      <c r="R253" s="160">
        <f>VLOOKUP(A253,'BASE TRABAJO'!$A$1:$U$872,18,FALSE)</f>
        <v>93401</v>
      </c>
      <c r="S253" s="160" t="str">
        <f>VLOOKUP(A253,'BASE TRABAJO'!$A$1:$U$872,19,FALSE)</f>
        <v>Antecedentes financieros correspondientes al año 2019, aprobados por el Sub Depto de Supervisión Financiera Nacional.</v>
      </c>
      <c r="T253" s="161">
        <f>VLOOKUP(A253,'BASE TRABAJO'!$A$1:$U$872,20,FALSE)</f>
        <v>37970</v>
      </c>
      <c r="U253" s="160">
        <v>6100</v>
      </c>
      <c r="V253" s="162">
        <v>10696860</v>
      </c>
      <c r="W253" s="162">
        <v>102524130</v>
      </c>
      <c r="X253" s="161">
        <v>44135</v>
      </c>
      <c r="Y253" s="160" t="s">
        <v>3112</v>
      </c>
      <c r="Z253" s="160" t="s">
        <v>3113</v>
      </c>
      <c r="AA253" s="160" t="s">
        <v>3158</v>
      </c>
      <c r="AB253" s="160"/>
    </row>
    <row r="254" spans="1:28" x14ac:dyDescent="0.2">
      <c r="A254" s="163">
        <v>6100</v>
      </c>
      <c r="B254" s="160" t="str">
        <f>VLOOKUP(A254,'BASE TRABAJO'!$A$1:$U$872,2,TRUE)</f>
        <v>Sociedad de Asistencia y Capacitación (antes denominada Sociedad Protectora de la Infancia)</v>
      </c>
      <c r="C254" s="160">
        <f>VLOOKUP(A254,'BASE TRABAJO'!$A$1:$U$872,3,FALSE)</f>
        <v>700124509</v>
      </c>
      <c r="D254" s="160" t="str">
        <f>VLOOKUP(A254,'BASE TRABAJO'!$A$1:$U$872,4,FALSE)</f>
        <v>Corporación de Derecho Privado.</v>
      </c>
      <c r="E254" s="160" t="str">
        <f>VLOOKUP(A254,'BASE TRABAJO'!$A$1:$U$872,5,FALSE)</f>
        <v xml:space="preserve">Otorgado por Decreto Supremo Nº 180, de fecha 7 de febrero de 1895, por el Ministerio de Justicia.  </v>
      </c>
      <c r="F254" s="160" t="str">
        <f>VLOOKUP(A254,'BASE TRABAJO'!$A$1:$U$872,6,FALSE)</f>
        <v xml:space="preserve">Certificado de vigencia de Persona Jurídica sin fines de lucro, Folio N° 500343749201, de 2 de septiembre del 20º20, del Servicio de Registro Civil e Identificación.
</v>
      </c>
      <c r="G254" s="160" t="str">
        <f>VLOOKUP(A254,'BASE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160" t="str">
        <f>VLOOKUP(A254,'BASE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160" t="str">
        <f>VLOOKUP(A254,'BASE TRABAJO'!$A$1:$U$872,9,FALSE)</f>
        <v>dos años</v>
      </c>
      <c r="J254" s="160" t="str">
        <f>VLOOKUP(A254,'BASE TRABAJO'!$A$1:$U$872,10,FALSE)</f>
        <v>08 de noviembre de 2018 al 08 de noviembre de 2020.</v>
      </c>
      <c r="K254" s="160" t="str">
        <f>VLOOKUP(A254,'BASE TRABAJO'!$A$1:$U$872,11,FALSE)</f>
        <v xml:space="preserve">Alicia  Amunátegui  Monckeberg   
María Inés Ross Amunategui.       
Gerente General:  Francisco Javier Loeser Bravo. 
</v>
      </c>
      <c r="L254" s="160" t="str">
        <f>VLOOKUP(A254,'BASE TRABAJO'!$A$1:$U$872,12,FALSE)</f>
        <v xml:space="preserve">Concha y Toro Nº 2188, Metro Protectora de la Infancia, comuna de Puente Alto (dirección según última carta remitida por la institución).
Concha y Toro 1898, P.34 ½ Vic. Mackenna, comuna de Puente Alto.
</v>
      </c>
      <c r="M254" s="160" t="str">
        <f>VLOOKUP(A254,'BASE TRABAJO'!$A$1:$U$872,13,FALSE)</f>
        <v>XIII</v>
      </c>
      <c r="N254" s="160" t="str">
        <f>VLOOKUP(A254,'BASE TRABAJO'!$A$1:$U$872,14,FALSE)</f>
        <v>comuna de Puente Alto</v>
      </c>
      <c r="O254" s="160" t="str">
        <f>VLOOKUP(A254,'BASE TRABAJO'!$A$1:$U$872,15,FALSE)</f>
        <v>Teléfono: 4848800 - 4848900</v>
      </c>
      <c r="P254" s="160" t="str">
        <f>VLOOKUP(A254,'BASE TRABAJO'!$A$1:$U$872,16,FALSE)</f>
        <v>secretaria.presidencia@protectora.cl
Secretario.gerencia@protectora.cl</v>
      </c>
      <c r="Q254" s="160">
        <f>VLOOKUP(A254,'BASE TRABAJO'!$A$1:$U$872,17,FALSE)</f>
        <v>0</v>
      </c>
      <c r="R254" s="160">
        <f>VLOOKUP(A254,'BASE TRABAJO'!$A$1:$U$872,18,FALSE)</f>
        <v>93401</v>
      </c>
      <c r="S254" s="160" t="str">
        <f>VLOOKUP(A254,'BASE TRABAJO'!$A$1:$U$872,19,FALSE)</f>
        <v>Antecedentes financieros correspondientes al año 2019, aprobados por el Sub Depto de Supervisión Financiera Nacional.</v>
      </c>
      <c r="T254" s="161">
        <f>VLOOKUP(A254,'BASE TRABAJO'!$A$1:$U$872,20,FALSE)</f>
        <v>37970</v>
      </c>
      <c r="U254" s="160">
        <v>6100</v>
      </c>
      <c r="V254" s="162">
        <v>96819886</v>
      </c>
      <c r="W254" s="162">
        <v>1216499619</v>
      </c>
      <c r="X254" s="161">
        <v>44135</v>
      </c>
      <c r="Y254" s="160" t="s">
        <v>3112</v>
      </c>
      <c r="Z254" s="160" t="s">
        <v>3113</v>
      </c>
      <c r="AA254" s="160" t="s">
        <v>3159</v>
      </c>
      <c r="AB254" s="160"/>
    </row>
    <row r="255" spans="1:28" x14ac:dyDescent="0.2">
      <c r="A255" s="163">
        <v>6100</v>
      </c>
      <c r="B255" s="160" t="str">
        <f>VLOOKUP(A255,'BASE TRABAJO'!$A$1:$U$872,2,TRUE)</f>
        <v>Sociedad de Asistencia y Capacitación (antes denominada Sociedad Protectora de la Infancia)</v>
      </c>
      <c r="C255" s="160">
        <f>VLOOKUP(A255,'BASE TRABAJO'!$A$1:$U$872,3,FALSE)</f>
        <v>700124509</v>
      </c>
      <c r="D255" s="160" t="str">
        <f>VLOOKUP(A255,'BASE TRABAJO'!$A$1:$U$872,4,FALSE)</f>
        <v>Corporación de Derecho Privado.</v>
      </c>
      <c r="E255" s="160" t="str">
        <f>VLOOKUP(A255,'BASE TRABAJO'!$A$1:$U$872,5,FALSE)</f>
        <v xml:space="preserve">Otorgado por Decreto Supremo Nº 180, de fecha 7 de febrero de 1895, por el Ministerio de Justicia.  </v>
      </c>
      <c r="F255" s="160" t="str">
        <f>VLOOKUP(A255,'BASE TRABAJO'!$A$1:$U$872,6,FALSE)</f>
        <v xml:space="preserve">Certificado de vigencia de Persona Jurídica sin fines de lucro, Folio N° 500343749201, de 2 de septiembre del 20º20, del Servicio de Registro Civil e Identificación.
</v>
      </c>
      <c r="G255" s="160" t="str">
        <f>VLOOKUP(A255,'BASE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160" t="str">
        <f>VLOOKUP(A255,'BASE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160" t="str">
        <f>VLOOKUP(A255,'BASE TRABAJO'!$A$1:$U$872,9,FALSE)</f>
        <v>dos años</v>
      </c>
      <c r="J255" s="160" t="str">
        <f>VLOOKUP(A255,'BASE TRABAJO'!$A$1:$U$872,10,FALSE)</f>
        <v>08 de noviembre de 2018 al 08 de noviembre de 2020.</v>
      </c>
      <c r="K255" s="160" t="str">
        <f>VLOOKUP(A255,'BASE TRABAJO'!$A$1:$U$872,11,FALSE)</f>
        <v xml:space="preserve">Alicia  Amunátegui  Monckeberg   
María Inés Ross Amunategui.       
Gerente General:  Francisco Javier Loeser Bravo. 
</v>
      </c>
      <c r="L255" s="160" t="str">
        <f>VLOOKUP(A255,'BASE TRABAJO'!$A$1:$U$872,12,FALSE)</f>
        <v xml:space="preserve">Concha y Toro Nº 2188, Metro Protectora de la Infancia, comuna de Puente Alto (dirección según última carta remitida por la institución).
Concha y Toro 1898, P.34 ½ Vic. Mackenna, comuna de Puente Alto.
</v>
      </c>
      <c r="M255" s="160" t="str">
        <f>VLOOKUP(A255,'BASE TRABAJO'!$A$1:$U$872,13,FALSE)</f>
        <v>XIII</v>
      </c>
      <c r="N255" s="160" t="str">
        <f>VLOOKUP(A255,'BASE TRABAJO'!$A$1:$U$872,14,FALSE)</f>
        <v>comuna de Puente Alto</v>
      </c>
      <c r="O255" s="160" t="str">
        <f>VLOOKUP(A255,'BASE TRABAJO'!$A$1:$U$872,15,FALSE)</f>
        <v>Teléfono: 4848800 - 4848900</v>
      </c>
      <c r="P255" s="160" t="str">
        <f>VLOOKUP(A255,'BASE TRABAJO'!$A$1:$U$872,16,FALSE)</f>
        <v>secretaria.presidencia@protectora.cl
Secretario.gerencia@protectora.cl</v>
      </c>
      <c r="Q255" s="160">
        <f>VLOOKUP(A255,'BASE TRABAJO'!$A$1:$U$872,17,FALSE)</f>
        <v>0</v>
      </c>
      <c r="R255" s="160">
        <f>VLOOKUP(A255,'BASE TRABAJO'!$A$1:$U$872,18,FALSE)</f>
        <v>93401</v>
      </c>
      <c r="S255" s="160" t="str">
        <f>VLOOKUP(A255,'BASE TRABAJO'!$A$1:$U$872,19,FALSE)</f>
        <v>Antecedentes financieros correspondientes al año 2019, aprobados por el Sub Depto de Supervisión Financiera Nacional.</v>
      </c>
      <c r="T255" s="161">
        <f>VLOOKUP(A255,'BASE TRABAJO'!$A$1:$U$872,20,FALSE)</f>
        <v>37970</v>
      </c>
      <c r="U255" s="160">
        <v>6100</v>
      </c>
      <c r="V255" s="162">
        <v>19435140</v>
      </c>
      <c r="W255" s="162">
        <v>183277890</v>
      </c>
      <c r="X255" s="161">
        <v>44135</v>
      </c>
      <c r="Y255" s="160" t="s">
        <v>3112</v>
      </c>
      <c r="Z255" s="160" t="s">
        <v>3113</v>
      </c>
      <c r="AA255" s="160" t="s">
        <v>3199</v>
      </c>
      <c r="AB255" s="160"/>
    </row>
    <row r="256" spans="1:28" x14ac:dyDescent="0.2">
      <c r="A256" s="163">
        <v>6100</v>
      </c>
      <c r="B256" s="160" t="str">
        <f>VLOOKUP(A256,'BASE TRABAJO'!$A$1:$U$872,2,TRUE)</f>
        <v>Sociedad de Asistencia y Capacitación (antes denominada Sociedad Protectora de la Infancia)</v>
      </c>
      <c r="C256" s="160">
        <f>VLOOKUP(A256,'BASE TRABAJO'!$A$1:$U$872,3,FALSE)</f>
        <v>700124509</v>
      </c>
      <c r="D256" s="160" t="str">
        <f>VLOOKUP(A256,'BASE TRABAJO'!$A$1:$U$872,4,FALSE)</f>
        <v>Corporación de Derecho Privado.</v>
      </c>
      <c r="E256" s="160" t="str">
        <f>VLOOKUP(A256,'BASE TRABAJO'!$A$1:$U$872,5,FALSE)</f>
        <v xml:space="preserve">Otorgado por Decreto Supremo Nº 180, de fecha 7 de febrero de 1895, por el Ministerio de Justicia.  </v>
      </c>
      <c r="F256" s="160" t="str">
        <f>VLOOKUP(A256,'BASE TRABAJO'!$A$1:$U$872,6,FALSE)</f>
        <v xml:space="preserve">Certificado de vigencia de Persona Jurídica sin fines de lucro, Folio N° 500343749201, de 2 de septiembre del 20º20, del Servicio de Registro Civil e Identificación.
</v>
      </c>
      <c r="G256" s="160" t="str">
        <f>VLOOKUP(A256,'BASE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6" s="160" t="str">
        <f>VLOOKUP(A256,'BASE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6" s="160" t="str">
        <f>VLOOKUP(A256,'BASE TRABAJO'!$A$1:$U$872,9,FALSE)</f>
        <v>dos años</v>
      </c>
      <c r="J256" s="160" t="str">
        <f>VLOOKUP(A256,'BASE TRABAJO'!$A$1:$U$872,10,FALSE)</f>
        <v>08 de noviembre de 2018 al 08 de noviembre de 2020.</v>
      </c>
      <c r="K256" s="160" t="str">
        <f>VLOOKUP(A256,'BASE TRABAJO'!$A$1:$U$872,11,FALSE)</f>
        <v xml:space="preserve">Alicia  Amunátegui  Monckeberg   
María Inés Ross Amunategui.       
Gerente General:  Francisco Javier Loeser Bravo. 
</v>
      </c>
      <c r="L256" s="160" t="str">
        <f>VLOOKUP(A256,'BASE TRABAJO'!$A$1:$U$872,12,FALSE)</f>
        <v xml:space="preserve">Concha y Toro Nº 2188, Metro Protectora de la Infancia, comuna de Puente Alto (dirección según última carta remitida por la institución).
Concha y Toro 1898, P.34 ½ Vic. Mackenna, comuna de Puente Alto.
</v>
      </c>
      <c r="M256" s="160" t="str">
        <f>VLOOKUP(A256,'BASE TRABAJO'!$A$1:$U$872,13,FALSE)</f>
        <v>XIII</v>
      </c>
      <c r="N256" s="160" t="str">
        <f>VLOOKUP(A256,'BASE TRABAJO'!$A$1:$U$872,14,FALSE)</f>
        <v>comuna de Puente Alto</v>
      </c>
      <c r="O256" s="160" t="str">
        <f>VLOOKUP(A256,'BASE TRABAJO'!$A$1:$U$872,15,FALSE)</f>
        <v>Teléfono: 4848800 - 4848900</v>
      </c>
      <c r="P256" s="160" t="str">
        <f>VLOOKUP(A256,'BASE TRABAJO'!$A$1:$U$872,16,FALSE)</f>
        <v>secretaria.presidencia@protectora.cl
Secretario.gerencia@protectora.cl</v>
      </c>
      <c r="Q256" s="160">
        <f>VLOOKUP(A256,'BASE TRABAJO'!$A$1:$U$872,17,FALSE)</f>
        <v>0</v>
      </c>
      <c r="R256" s="160">
        <f>VLOOKUP(A256,'BASE TRABAJO'!$A$1:$U$872,18,FALSE)</f>
        <v>93401</v>
      </c>
      <c r="S256" s="160" t="str">
        <f>VLOOKUP(A256,'BASE TRABAJO'!$A$1:$U$872,19,FALSE)</f>
        <v>Antecedentes financieros correspondientes al año 2019, aprobados por el Sub Depto de Supervisión Financiera Nacional.</v>
      </c>
      <c r="T256" s="161">
        <f>VLOOKUP(A256,'BASE TRABAJO'!$A$1:$U$872,20,FALSE)</f>
        <v>37970</v>
      </c>
      <c r="U256" s="160">
        <v>6100</v>
      </c>
      <c r="V256" s="162">
        <v>15370295</v>
      </c>
      <c r="W256" s="162">
        <v>153235205</v>
      </c>
      <c r="X256" s="161">
        <v>44135</v>
      </c>
      <c r="Y256" s="160" t="s">
        <v>3112</v>
      </c>
      <c r="Z256" s="160" t="s">
        <v>3113</v>
      </c>
      <c r="AA256" s="160" t="s">
        <v>3165</v>
      </c>
      <c r="AB256" s="160"/>
    </row>
    <row r="257" spans="1:28" x14ac:dyDescent="0.2">
      <c r="A257" s="163">
        <v>6100</v>
      </c>
      <c r="B257" s="160" t="str">
        <f>VLOOKUP(A257,'BASE TRABAJO'!$A$1:$U$872,2,TRUE)</f>
        <v>Sociedad de Asistencia y Capacitación (antes denominada Sociedad Protectora de la Infancia)</v>
      </c>
      <c r="C257" s="160">
        <f>VLOOKUP(A257,'BASE TRABAJO'!$A$1:$U$872,3,FALSE)</f>
        <v>700124509</v>
      </c>
      <c r="D257" s="160" t="str">
        <f>VLOOKUP(A257,'BASE TRABAJO'!$A$1:$U$872,4,FALSE)</f>
        <v>Corporación de Derecho Privado.</v>
      </c>
      <c r="E257" s="160" t="str">
        <f>VLOOKUP(A257,'BASE TRABAJO'!$A$1:$U$872,5,FALSE)</f>
        <v xml:space="preserve">Otorgado por Decreto Supremo Nº 180, de fecha 7 de febrero de 1895, por el Ministerio de Justicia.  </v>
      </c>
      <c r="F257" s="160" t="str">
        <f>VLOOKUP(A257,'BASE TRABAJO'!$A$1:$U$872,6,FALSE)</f>
        <v xml:space="preserve">Certificado de vigencia de Persona Jurídica sin fines de lucro, Folio N° 500343749201, de 2 de septiembre del 20º20, del Servicio de Registro Civil e Identificación.
</v>
      </c>
      <c r="G257" s="160" t="str">
        <f>VLOOKUP(A257,'BASE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7" s="160" t="str">
        <f>VLOOKUP(A257,'BASE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7" s="160" t="str">
        <f>VLOOKUP(A257,'BASE TRABAJO'!$A$1:$U$872,9,FALSE)</f>
        <v>dos años</v>
      </c>
      <c r="J257" s="160" t="str">
        <f>VLOOKUP(A257,'BASE TRABAJO'!$A$1:$U$872,10,FALSE)</f>
        <v>08 de noviembre de 2018 al 08 de noviembre de 2020.</v>
      </c>
      <c r="K257" s="160" t="str">
        <f>VLOOKUP(A257,'BASE TRABAJO'!$A$1:$U$872,11,FALSE)</f>
        <v xml:space="preserve">Alicia  Amunátegui  Monckeberg   
María Inés Ross Amunategui.       
Gerente General:  Francisco Javier Loeser Bravo. 
</v>
      </c>
      <c r="L257" s="160" t="str">
        <f>VLOOKUP(A257,'BASE TRABAJO'!$A$1:$U$872,12,FALSE)</f>
        <v xml:space="preserve">Concha y Toro Nº 2188, Metro Protectora de la Infancia, comuna de Puente Alto (dirección según última carta remitida por la institución).
Concha y Toro 1898, P.34 ½ Vic. Mackenna, comuna de Puente Alto.
</v>
      </c>
      <c r="M257" s="160" t="str">
        <f>VLOOKUP(A257,'BASE TRABAJO'!$A$1:$U$872,13,FALSE)</f>
        <v>XIII</v>
      </c>
      <c r="N257" s="160" t="str">
        <f>VLOOKUP(A257,'BASE TRABAJO'!$A$1:$U$872,14,FALSE)</f>
        <v>comuna de Puente Alto</v>
      </c>
      <c r="O257" s="160" t="str">
        <f>VLOOKUP(A257,'BASE TRABAJO'!$A$1:$U$872,15,FALSE)</f>
        <v>Teléfono: 4848800 - 4848900</v>
      </c>
      <c r="P257" s="160" t="str">
        <f>VLOOKUP(A257,'BASE TRABAJO'!$A$1:$U$872,16,FALSE)</f>
        <v>secretaria.presidencia@protectora.cl
Secretario.gerencia@protectora.cl</v>
      </c>
      <c r="Q257" s="160">
        <f>VLOOKUP(A257,'BASE TRABAJO'!$A$1:$U$872,17,FALSE)</f>
        <v>0</v>
      </c>
      <c r="R257" s="160">
        <f>VLOOKUP(A257,'BASE TRABAJO'!$A$1:$U$872,18,FALSE)</f>
        <v>93401</v>
      </c>
      <c r="S257" s="160" t="str">
        <f>VLOOKUP(A257,'BASE TRABAJO'!$A$1:$U$872,19,FALSE)</f>
        <v>Antecedentes financieros correspondientes al año 2019, aprobados por el Sub Depto de Supervisión Financiera Nacional.</v>
      </c>
      <c r="T257" s="161">
        <f>VLOOKUP(A257,'BASE TRABAJO'!$A$1:$U$872,20,FALSE)</f>
        <v>37970</v>
      </c>
      <c r="U257" s="160">
        <v>6100</v>
      </c>
      <c r="V257" s="162">
        <v>11751480</v>
      </c>
      <c r="W257" s="162">
        <v>105580017</v>
      </c>
      <c r="X257" s="161">
        <v>44135</v>
      </c>
      <c r="Y257" s="160" t="s">
        <v>3112</v>
      </c>
      <c r="Z257" s="160" t="s">
        <v>3113</v>
      </c>
      <c r="AA257" s="160" t="s">
        <v>3201</v>
      </c>
      <c r="AB257" s="160"/>
    </row>
    <row r="258" spans="1:28" x14ac:dyDescent="0.2">
      <c r="A258" s="163">
        <v>6100</v>
      </c>
      <c r="B258" s="160" t="str">
        <f>VLOOKUP(A258,'BASE TRABAJO'!$A$1:$U$872,2,TRUE)</f>
        <v>Sociedad de Asistencia y Capacitación (antes denominada Sociedad Protectora de la Infancia)</v>
      </c>
      <c r="C258" s="160">
        <f>VLOOKUP(A258,'BASE TRABAJO'!$A$1:$U$872,3,FALSE)</f>
        <v>700124509</v>
      </c>
      <c r="D258" s="160" t="str">
        <f>VLOOKUP(A258,'BASE TRABAJO'!$A$1:$U$872,4,FALSE)</f>
        <v>Corporación de Derecho Privado.</v>
      </c>
      <c r="E258" s="160" t="str">
        <f>VLOOKUP(A258,'BASE TRABAJO'!$A$1:$U$872,5,FALSE)</f>
        <v xml:space="preserve">Otorgado por Decreto Supremo Nº 180, de fecha 7 de febrero de 1895, por el Ministerio de Justicia.  </v>
      </c>
      <c r="F258" s="160" t="str">
        <f>VLOOKUP(A258,'BASE TRABAJO'!$A$1:$U$872,6,FALSE)</f>
        <v xml:space="preserve">Certificado de vigencia de Persona Jurídica sin fines de lucro, Folio N° 500343749201, de 2 de septiembre del 20º20, del Servicio de Registro Civil e Identificación.
</v>
      </c>
      <c r="G258" s="160" t="str">
        <f>VLOOKUP(A258,'BASE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8" s="160" t="str">
        <f>VLOOKUP(A258,'BASE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8" s="160" t="str">
        <f>VLOOKUP(A258,'BASE TRABAJO'!$A$1:$U$872,9,FALSE)</f>
        <v>dos años</v>
      </c>
      <c r="J258" s="160" t="str">
        <f>VLOOKUP(A258,'BASE TRABAJO'!$A$1:$U$872,10,FALSE)</f>
        <v>08 de noviembre de 2018 al 08 de noviembre de 2020.</v>
      </c>
      <c r="K258" s="160" t="str">
        <f>VLOOKUP(A258,'BASE TRABAJO'!$A$1:$U$872,11,FALSE)</f>
        <v xml:space="preserve">Alicia  Amunátegui  Monckeberg   
María Inés Ross Amunategui.       
Gerente General:  Francisco Javier Loeser Bravo. 
</v>
      </c>
      <c r="L258" s="160" t="str">
        <f>VLOOKUP(A258,'BASE TRABAJO'!$A$1:$U$872,12,FALSE)</f>
        <v xml:space="preserve">Concha y Toro Nº 2188, Metro Protectora de la Infancia, comuna de Puente Alto (dirección según última carta remitida por la institución).
Concha y Toro 1898, P.34 ½ Vic. Mackenna, comuna de Puente Alto.
</v>
      </c>
      <c r="M258" s="160" t="str">
        <f>VLOOKUP(A258,'BASE TRABAJO'!$A$1:$U$872,13,FALSE)</f>
        <v>XIII</v>
      </c>
      <c r="N258" s="160" t="str">
        <f>VLOOKUP(A258,'BASE TRABAJO'!$A$1:$U$872,14,FALSE)</f>
        <v>comuna de Puente Alto</v>
      </c>
      <c r="O258" s="160" t="str">
        <f>VLOOKUP(A258,'BASE TRABAJO'!$A$1:$U$872,15,FALSE)</f>
        <v>Teléfono: 4848800 - 4848900</v>
      </c>
      <c r="P258" s="160" t="str">
        <f>VLOOKUP(A258,'BASE TRABAJO'!$A$1:$U$872,16,FALSE)</f>
        <v>secretaria.presidencia@protectora.cl
Secretario.gerencia@protectora.cl</v>
      </c>
      <c r="Q258" s="160">
        <f>VLOOKUP(A258,'BASE TRABAJO'!$A$1:$U$872,17,FALSE)</f>
        <v>0</v>
      </c>
      <c r="R258" s="160">
        <f>VLOOKUP(A258,'BASE TRABAJO'!$A$1:$U$872,18,FALSE)</f>
        <v>93401</v>
      </c>
      <c r="S258" s="160" t="str">
        <f>VLOOKUP(A258,'BASE TRABAJO'!$A$1:$U$872,19,FALSE)</f>
        <v>Antecedentes financieros correspondientes al año 2019, aprobados por el Sub Depto de Supervisión Financiera Nacional.</v>
      </c>
      <c r="T258" s="161">
        <f>VLOOKUP(A258,'BASE TRABAJO'!$A$1:$U$872,20,FALSE)</f>
        <v>37970</v>
      </c>
      <c r="U258" s="160">
        <v>6100</v>
      </c>
      <c r="V258" s="162">
        <v>6026400</v>
      </c>
      <c r="W258" s="162">
        <v>59962680</v>
      </c>
      <c r="X258" s="161">
        <v>44135</v>
      </c>
      <c r="Y258" s="160" t="s">
        <v>3112</v>
      </c>
      <c r="Z258" s="160" t="s">
        <v>3113</v>
      </c>
      <c r="AA258" s="160" t="s">
        <v>3239</v>
      </c>
      <c r="AB258" s="160"/>
    </row>
    <row r="259" spans="1:28" x14ac:dyDescent="0.2">
      <c r="A259" s="163">
        <v>6100</v>
      </c>
      <c r="B259" s="160" t="str">
        <f>VLOOKUP(A259,'BASE TRABAJO'!$A$1:$U$872,2,TRUE)</f>
        <v>Sociedad de Asistencia y Capacitación (antes denominada Sociedad Protectora de la Infancia)</v>
      </c>
      <c r="C259" s="160">
        <f>VLOOKUP(A259,'BASE TRABAJO'!$A$1:$U$872,3,FALSE)</f>
        <v>700124509</v>
      </c>
      <c r="D259" s="160" t="str">
        <f>VLOOKUP(A259,'BASE TRABAJO'!$A$1:$U$872,4,FALSE)</f>
        <v>Corporación de Derecho Privado.</v>
      </c>
      <c r="E259" s="160" t="str">
        <f>VLOOKUP(A259,'BASE TRABAJO'!$A$1:$U$872,5,FALSE)</f>
        <v xml:space="preserve">Otorgado por Decreto Supremo Nº 180, de fecha 7 de febrero de 1895, por el Ministerio de Justicia.  </v>
      </c>
      <c r="F259" s="160" t="str">
        <f>VLOOKUP(A259,'BASE TRABAJO'!$A$1:$U$872,6,FALSE)</f>
        <v xml:space="preserve">Certificado de vigencia de Persona Jurídica sin fines de lucro, Folio N° 500343749201, de 2 de septiembre del 20º20, del Servicio de Registro Civil e Identificación.
</v>
      </c>
      <c r="G259" s="160" t="str">
        <f>VLOOKUP(A259,'BASE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9" s="160" t="str">
        <f>VLOOKUP(A259,'BASE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9" s="160" t="str">
        <f>VLOOKUP(A259,'BASE TRABAJO'!$A$1:$U$872,9,FALSE)</f>
        <v>dos años</v>
      </c>
      <c r="J259" s="160" t="str">
        <f>VLOOKUP(A259,'BASE TRABAJO'!$A$1:$U$872,10,FALSE)</f>
        <v>08 de noviembre de 2018 al 08 de noviembre de 2020.</v>
      </c>
      <c r="K259" s="160" t="str">
        <f>VLOOKUP(A259,'BASE TRABAJO'!$A$1:$U$872,11,FALSE)</f>
        <v xml:space="preserve">Alicia  Amunátegui  Monckeberg   
María Inés Ross Amunategui.       
Gerente General:  Francisco Javier Loeser Bravo. 
</v>
      </c>
      <c r="L259" s="160" t="str">
        <f>VLOOKUP(A259,'BASE TRABAJO'!$A$1:$U$872,12,FALSE)</f>
        <v xml:space="preserve">Concha y Toro Nº 2188, Metro Protectora de la Infancia, comuna de Puente Alto (dirección según última carta remitida por la institución).
Concha y Toro 1898, P.34 ½ Vic. Mackenna, comuna de Puente Alto.
</v>
      </c>
      <c r="M259" s="160" t="str">
        <f>VLOOKUP(A259,'BASE TRABAJO'!$A$1:$U$872,13,FALSE)</f>
        <v>XIII</v>
      </c>
      <c r="N259" s="160" t="str">
        <f>VLOOKUP(A259,'BASE TRABAJO'!$A$1:$U$872,14,FALSE)</f>
        <v>comuna de Puente Alto</v>
      </c>
      <c r="O259" s="160" t="str">
        <f>VLOOKUP(A259,'BASE TRABAJO'!$A$1:$U$872,15,FALSE)</f>
        <v>Teléfono: 4848800 - 4848900</v>
      </c>
      <c r="P259" s="160" t="str">
        <f>VLOOKUP(A259,'BASE TRABAJO'!$A$1:$U$872,16,FALSE)</f>
        <v>secretaria.presidencia@protectora.cl
Secretario.gerencia@protectora.cl</v>
      </c>
      <c r="Q259" s="160">
        <f>VLOOKUP(A259,'BASE TRABAJO'!$A$1:$U$872,17,FALSE)</f>
        <v>0</v>
      </c>
      <c r="R259" s="160">
        <f>VLOOKUP(A259,'BASE TRABAJO'!$A$1:$U$872,18,FALSE)</f>
        <v>93401</v>
      </c>
      <c r="S259" s="160" t="str">
        <f>VLOOKUP(A259,'BASE TRABAJO'!$A$1:$U$872,19,FALSE)</f>
        <v>Antecedentes financieros correspondientes al año 2019, aprobados por el Sub Depto de Supervisión Financiera Nacional.</v>
      </c>
      <c r="T259" s="161">
        <f>VLOOKUP(A259,'BASE TRABAJO'!$A$1:$U$872,20,FALSE)</f>
        <v>37970</v>
      </c>
      <c r="U259" s="160">
        <v>6100</v>
      </c>
      <c r="V259" s="162">
        <v>13710060</v>
      </c>
      <c r="W259" s="162">
        <v>119789766</v>
      </c>
      <c r="X259" s="161">
        <v>44135</v>
      </c>
      <c r="Y259" s="160" t="s">
        <v>3112</v>
      </c>
      <c r="Z259" s="160" t="s">
        <v>3113</v>
      </c>
      <c r="AA259" s="160" t="s">
        <v>2719</v>
      </c>
      <c r="AB259" s="160"/>
    </row>
    <row r="260" spans="1:28" x14ac:dyDescent="0.2">
      <c r="A260" s="163">
        <v>6100</v>
      </c>
      <c r="B260" s="160" t="str">
        <f>VLOOKUP(A260,'BASE TRABAJO'!$A$1:$U$872,2,TRUE)</f>
        <v>Sociedad de Asistencia y Capacitación (antes denominada Sociedad Protectora de la Infancia)</v>
      </c>
      <c r="C260" s="160">
        <f>VLOOKUP(A260,'BASE TRABAJO'!$A$1:$U$872,3,FALSE)</f>
        <v>700124509</v>
      </c>
      <c r="D260" s="160" t="str">
        <f>VLOOKUP(A260,'BASE TRABAJO'!$A$1:$U$872,4,FALSE)</f>
        <v>Corporación de Derecho Privado.</v>
      </c>
      <c r="E260" s="160" t="str">
        <f>VLOOKUP(A260,'BASE TRABAJO'!$A$1:$U$872,5,FALSE)</f>
        <v xml:space="preserve">Otorgado por Decreto Supremo Nº 180, de fecha 7 de febrero de 1895, por el Ministerio de Justicia.  </v>
      </c>
      <c r="F260" s="160" t="str">
        <f>VLOOKUP(A260,'BASE TRABAJO'!$A$1:$U$872,6,FALSE)</f>
        <v xml:space="preserve">Certificado de vigencia de Persona Jurídica sin fines de lucro, Folio N° 500343749201, de 2 de septiembre del 20º20, del Servicio de Registro Civil e Identificación.
</v>
      </c>
      <c r="G260" s="160" t="str">
        <f>VLOOKUP(A260,'BASE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0" s="160" t="str">
        <f>VLOOKUP(A260,'BASE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0" s="160" t="str">
        <f>VLOOKUP(A260,'BASE TRABAJO'!$A$1:$U$872,9,FALSE)</f>
        <v>dos años</v>
      </c>
      <c r="J260" s="160" t="str">
        <f>VLOOKUP(A260,'BASE TRABAJO'!$A$1:$U$872,10,FALSE)</f>
        <v>08 de noviembre de 2018 al 08 de noviembre de 2020.</v>
      </c>
      <c r="K260" s="160" t="str">
        <f>VLOOKUP(A260,'BASE TRABAJO'!$A$1:$U$872,11,FALSE)</f>
        <v xml:space="preserve">Alicia  Amunátegui  Monckeberg   
María Inés Ross Amunategui.       
Gerente General:  Francisco Javier Loeser Bravo. 
</v>
      </c>
      <c r="L260" s="160" t="str">
        <f>VLOOKUP(A260,'BASE TRABAJO'!$A$1:$U$872,12,FALSE)</f>
        <v xml:space="preserve">Concha y Toro Nº 2188, Metro Protectora de la Infancia, comuna de Puente Alto (dirección según última carta remitida por la institución).
Concha y Toro 1898, P.34 ½ Vic. Mackenna, comuna de Puente Alto.
</v>
      </c>
      <c r="M260" s="160" t="str">
        <f>VLOOKUP(A260,'BASE TRABAJO'!$A$1:$U$872,13,FALSE)</f>
        <v>XIII</v>
      </c>
      <c r="N260" s="160" t="str">
        <f>VLOOKUP(A260,'BASE TRABAJO'!$A$1:$U$872,14,FALSE)</f>
        <v>comuna de Puente Alto</v>
      </c>
      <c r="O260" s="160" t="str">
        <f>VLOOKUP(A260,'BASE TRABAJO'!$A$1:$U$872,15,FALSE)</f>
        <v>Teléfono: 4848800 - 4848900</v>
      </c>
      <c r="P260" s="160" t="str">
        <f>VLOOKUP(A260,'BASE TRABAJO'!$A$1:$U$872,16,FALSE)</f>
        <v>secretaria.presidencia@protectora.cl
Secretario.gerencia@protectora.cl</v>
      </c>
      <c r="Q260" s="160">
        <f>VLOOKUP(A260,'BASE TRABAJO'!$A$1:$U$872,17,FALSE)</f>
        <v>0</v>
      </c>
      <c r="R260" s="160">
        <f>VLOOKUP(A260,'BASE TRABAJO'!$A$1:$U$872,18,FALSE)</f>
        <v>93401</v>
      </c>
      <c r="S260" s="160" t="str">
        <f>VLOOKUP(A260,'BASE TRABAJO'!$A$1:$U$872,19,FALSE)</f>
        <v>Antecedentes financieros correspondientes al año 2019, aprobados por el Sub Depto de Supervisión Financiera Nacional.</v>
      </c>
      <c r="T260" s="161">
        <f>VLOOKUP(A260,'BASE TRABAJO'!$A$1:$U$872,20,FALSE)</f>
        <v>37970</v>
      </c>
      <c r="U260" s="160">
        <v>6100</v>
      </c>
      <c r="V260" s="162">
        <v>34474098</v>
      </c>
      <c r="W260" s="162">
        <v>330756357</v>
      </c>
      <c r="X260" s="161">
        <v>44135</v>
      </c>
      <c r="Y260" s="160" t="s">
        <v>3112</v>
      </c>
      <c r="Z260" s="160" t="s">
        <v>3113</v>
      </c>
      <c r="AA260" s="160" t="s">
        <v>3197</v>
      </c>
      <c r="AB260" s="160"/>
    </row>
    <row r="261" spans="1:28" x14ac:dyDescent="0.2">
      <c r="A261" s="163">
        <v>6100</v>
      </c>
      <c r="B261" s="160" t="str">
        <f>VLOOKUP(A261,'BASE TRABAJO'!$A$1:$U$872,2,TRUE)</f>
        <v>Sociedad de Asistencia y Capacitación (antes denominada Sociedad Protectora de la Infancia)</v>
      </c>
      <c r="C261" s="160">
        <f>VLOOKUP(A261,'BASE TRABAJO'!$A$1:$U$872,3,FALSE)</f>
        <v>700124509</v>
      </c>
      <c r="D261" s="160" t="str">
        <f>VLOOKUP(A261,'BASE TRABAJO'!$A$1:$U$872,4,FALSE)</f>
        <v>Corporación de Derecho Privado.</v>
      </c>
      <c r="E261" s="160" t="str">
        <f>VLOOKUP(A261,'BASE TRABAJO'!$A$1:$U$872,5,FALSE)</f>
        <v xml:space="preserve">Otorgado por Decreto Supremo Nº 180, de fecha 7 de febrero de 1895, por el Ministerio de Justicia.  </v>
      </c>
      <c r="F261" s="160" t="str">
        <f>VLOOKUP(A261,'BASE TRABAJO'!$A$1:$U$872,6,FALSE)</f>
        <v xml:space="preserve">Certificado de vigencia de Persona Jurídica sin fines de lucro, Folio N° 500343749201, de 2 de septiembre del 20º20, del Servicio de Registro Civil e Identificación.
</v>
      </c>
      <c r="G261" s="160" t="str">
        <f>VLOOKUP(A261,'BASE TRABAJO'!$A$1:$U$872,7,FALSE)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1" s="160" t="str">
        <f>VLOOKUP(A261,'BASE TRABAJO'!$A$1:$U$872,8,FALSE)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1" s="160" t="str">
        <f>VLOOKUP(A261,'BASE TRABAJO'!$A$1:$U$872,9,FALSE)</f>
        <v>dos años</v>
      </c>
      <c r="J261" s="160" t="str">
        <f>VLOOKUP(A261,'BASE TRABAJO'!$A$1:$U$872,10,FALSE)</f>
        <v>08 de noviembre de 2018 al 08 de noviembre de 2020.</v>
      </c>
      <c r="K261" s="160" t="str">
        <f>VLOOKUP(A261,'BASE TRABAJO'!$A$1:$U$872,11,FALSE)</f>
        <v xml:space="preserve">Alicia  Amunátegui  Monckeberg   
María Inés Ross Amunategui.       
Gerente General:  Francisco Javier Loeser Bravo. 
</v>
      </c>
      <c r="L261" s="160" t="str">
        <f>VLOOKUP(A261,'BASE TRABAJO'!$A$1:$U$872,12,FALSE)</f>
        <v xml:space="preserve">Concha y Toro Nº 2188, Metro Protectora de la Infancia, comuna de Puente Alto (dirección según última carta remitida por la institución).
Concha y Toro 1898, P.34 ½ Vic. Mackenna, comuna de Puente Alto.
</v>
      </c>
      <c r="M261" s="160" t="str">
        <f>VLOOKUP(A261,'BASE TRABAJO'!$A$1:$U$872,13,FALSE)</f>
        <v>XIII</v>
      </c>
      <c r="N261" s="160" t="str">
        <f>VLOOKUP(A261,'BASE TRABAJO'!$A$1:$U$872,14,FALSE)</f>
        <v>comuna de Puente Alto</v>
      </c>
      <c r="O261" s="160" t="str">
        <f>VLOOKUP(A261,'BASE TRABAJO'!$A$1:$U$872,15,FALSE)</f>
        <v>Teléfono: 4848800 - 4848900</v>
      </c>
      <c r="P261" s="160" t="str">
        <f>VLOOKUP(A261,'BASE TRABAJO'!$A$1:$U$872,16,FALSE)</f>
        <v>secretaria.presidencia@protectora.cl
Secretario.gerencia@protectora.cl</v>
      </c>
      <c r="Q261" s="160">
        <f>VLOOKUP(A261,'BASE TRABAJO'!$A$1:$U$872,17,FALSE)</f>
        <v>0</v>
      </c>
      <c r="R261" s="160">
        <f>VLOOKUP(A261,'BASE TRABAJO'!$A$1:$U$872,18,FALSE)</f>
        <v>93401</v>
      </c>
      <c r="S261" s="160" t="str">
        <f>VLOOKUP(A261,'BASE TRABAJO'!$A$1:$U$872,19,FALSE)</f>
        <v>Antecedentes financieros correspondientes al año 2019, aprobados por el Sub Depto de Supervisión Financiera Nacional.</v>
      </c>
      <c r="T261" s="161">
        <f>VLOOKUP(A261,'BASE TRABAJO'!$A$1:$U$872,20,FALSE)</f>
        <v>37970</v>
      </c>
      <c r="U261" s="160">
        <v>6100</v>
      </c>
      <c r="V261" s="162">
        <v>4081982</v>
      </c>
      <c r="W261" s="162">
        <v>39754956</v>
      </c>
      <c r="X261" s="161">
        <v>44135</v>
      </c>
      <c r="Y261" s="160" t="s">
        <v>3112</v>
      </c>
      <c r="Z261" s="160" t="s">
        <v>3113</v>
      </c>
      <c r="AA261" s="160" t="s">
        <v>82</v>
      </c>
      <c r="AB261" s="160"/>
    </row>
    <row r="262" spans="1:28" x14ac:dyDescent="0.2">
      <c r="A262" s="163">
        <v>6150</v>
      </c>
      <c r="B262" s="160" t="str">
        <f>VLOOKUP(A262,'BASE TRABAJO'!$A$1:$U$872,2,TRUE)</f>
        <v>Sociedad de Beneficencia Hogar del Niño</v>
      </c>
      <c r="C262" s="160">
        <f>VLOOKUP(A262,'BASE TRABAJO'!$A$1:$U$872,3,FALSE)</f>
        <v>702758009</v>
      </c>
      <c r="D262" s="160" t="str">
        <f>VLOOKUP(A262,'BASE TRABAJO'!$A$1:$U$872,4,FALSE)</f>
        <v>Corporación de Derecho Privado.</v>
      </c>
      <c r="E262" s="160" t="str">
        <f>VLOOKUP(A262,'BASE TRABAJO'!$A$1:$U$872,5,FALSE)</f>
        <v xml:space="preserve">Decreto Supremo Nº 3215, de 30 de mayo de 1952, del Ministerio de Justicia. </v>
      </c>
      <c r="F262" s="160" t="str">
        <f>VLOOKUP(A262,'BASE TRABAJO'!$A$1:$U$872,6,FALSE)</f>
        <v>Certificado de Vigencia de persona jurídica sin fines de lucro, emitido por el SRCeI con fecha 12 de noviembre de 2014, folio Nº 143520579.</v>
      </c>
      <c r="G262" s="160" t="str">
        <f>VLOOKUP(A262,'BASE TRABAJO'!$A$1:$U$872,7,FALSE)</f>
        <v xml:space="preserve">Proteger, educar, dar habitación y vestuario a los niños, fomentar el mejoramiento de la salud de los menores, estimular la formación de nuevas organizaciones de protección a la infancia.
</v>
      </c>
      <c r="H262" s="160" t="str">
        <f>VLOOKUP(A262,'BASE TRABAJO'!$A$1:$U$872,8,FALSE)</f>
        <v xml:space="preserve">
Presidenta: Marianne Telge Grote, 
Vicepresidenta: Amelia Lina Barba Rouse, 
Secretaria: Erika Cilly Wiener Moser,
Tesorera: Edith Elisa Jiménez Giebhardt, 
Director: Ana Ivonne Martín Rios, 
Director: Marianne Elise Berckemeyer Eisele, 
</v>
      </c>
      <c r="I262" s="160" t="str">
        <f>VLOOKUP(A262,'BASE TRABAJO'!$A$1:$U$872,9,FALSE)</f>
        <v>Dos años en sus cargos. Renovación parcial anual.</v>
      </c>
      <c r="J262" s="160" t="str">
        <f>VLOOKUP(A262,'BASE TRABAJO'!$A$1:$U$872,10,FALSE)</f>
        <v xml:space="preserve">28 de Agosto de 2011, según certificado de directorio emitido por el SRCeI. 
</v>
      </c>
      <c r="K262" s="160" t="str">
        <f>VLOOKUP(A262,'BASE TRABAJO'!$A$1:$U$872,11,FALSE)</f>
        <v xml:space="preserve">Marianne Telge Grote, RUT N° 309.098-1
Edith Elisa Jiménez Giebhardt, 
Amelia Lina Barba Rouse, 
</v>
      </c>
      <c r="L262" s="160" t="str">
        <f>VLOOKUP(A262,'BASE TRABAJO'!$A$1:$U$872,12,FALSE)</f>
        <v xml:space="preserve">Balmaceda N° 6030, Collico, Valdivia.
</v>
      </c>
      <c r="M262" s="160" t="str">
        <f>VLOOKUP(A262,'BASE TRABAJO'!$A$1:$U$872,13,FALSE)</f>
        <v>XIV</v>
      </c>
      <c r="N262" s="160" t="str">
        <f>VLOOKUP(A262,'BASE TRABAJO'!$A$1:$U$872,14,FALSE)</f>
        <v>Valdivia.</v>
      </c>
      <c r="O262" s="160" t="str">
        <f>VLOOKUP(A262,'BASE TRABAJO'!$A$1:$U$872,15,FALSE)</f>
        <v>Fono: 63-2214894</v>
      </c>
      <c r="P262" s="160" t="str">
        <f>VLOOKUP(A262,'BASE TRABAJO'!$A$1:$U$872,16,FALSE)</f>
        <v>Correo villahuidiffrsp.per@gmail.com</v>
      </c>
      <c r="Q262" s="160">
        <f>VLOOKUP(A262,'BASE TRABAJO'!$A$1:$U$872,17,FALSE)</f>
        <v>0</v>
      </c>
      <c r="R262" s="160">
        <f>VLOOKUP(A262,'BASE TRABAJO'!$A$1:$U$872,18,FALSE)</f>
        <v>93401</v>
      </c>
      <c r="S262" s="160" t="str">
        <f>VLOOKUP(A262,'BASE TRABAJO'!$A$1:$U$872,19,FALSE)</f>
        <v>Se acompañan antecedentes financieros de la Institución correspondientes al año 2018, aprobados por el Subdepartamento de Supervisión Financiera Nacional.</v>
      </c>
      <c r="T262" s="161">
        <f>VLOOKUP(A262,'BASE TRABAJO'!$A$1:$U$872,20,FALSE)</f>
        <v>37970</v>
      </c>
      <c r="U262" s="160">
        <v>6150</v>
      </c>
      <c r="V262" s="162">
        <v>39810221</v>
      </c>
      <c r="W262" s="162">
        <v>369964508</v>
      </c>
      <c r="X262" s="161">
        <v>44135</v>
      </c>
      <c r="Y262" s="160" t="s">
        <v>3112</v>
      </c>
      <c r="Z262" s="160" t="s">
        <v>3113</v>
      </c>
      <c r="AA262" s="160" t="s">
        <v>3170</v>
      </c>
      <c r="AB262" s="160"/>
    </row>
    <row r="263" spans="1:28" x14ac:dyDescent="0.2">
      <c r="A263" s="163">
        <v>6350</v>
      </c>
      <c r="B263" s="160" t="str">
        <f>VLOOKUP(A263,'BASE TRABAJO'!$A$1:$U$872,2,TRUE)</f>
        <v xml:space="preserve">Obispado de Villarrica  (antes Vicariato Apostólico de la Araucanía) </v>
      </c>
      <c r="C263" s="160">
        <f>VLOOKUP(A263,'BASE TRABAJO'!$A$1:$U$872,3,FALSE)</f>
        <v>817325009</v>
      </c>
      <c r="D263" s="160" t="str">
        <f>VLOOKUP(A263,'BASE TRABAJO'!$A$1:$U$872,4,FALSE)</f>
        <v>Institución Eclesiástica</v>
      </c>
      <c r="E263" s="160" t="str">
        <f>VLOOKUP(A263,'BASE TRABAJO'!$A$1:$U$872,5,FALSE)</f>
        <v>Erigido de acuerdo al Derecho Canónico, por Bula de la Santa Sede, de fecha 5 de enero del 2002.</v>
      </c>
      <c r="F263" s="160" t="str">
        <f>VLOOKUP(A263,'BASE TRABAJO'!$A$1:$U$872,6,FALSE)</f>
        <v>Indefinida.</v>
      </c>
      <c r="G263" s="160" t="str">
        <f>VLOOKUP(A263,'BASE TRABAJO'!$A$1:$U$872,7,FALSE)</f>
        <v>Organizaciones religiosas</v>
      </c>
      <c r="H263" s="160" t="str">
        <f>VLOOKUP(A263,'BASE TRABAJO'!$A$1:$U$872,8,FALSE)</f>
        <v>no tiene</v>
      </c>
      <c r="I263" s="160">
        <f>VLOOKUP(A263,'BASE TRABAJO'!$A$1:$U$872,9,FALSE)</f>
        <v>0</v>
      </c>
      <c r="J263" s="160">
        <f>VLOOKUP(A263,'BASE TRABAJO'!$A$1:$U$872,10,FALSE)</f>
        <v>0</v>
      </c>
      <c r="K263" s="160" t="str">
        <f>VLOOKUP(A263,'BASE TRABAJO'!$A$1:$U$872,11,FALSE)</f>
        <v xml:space="preserve">OSCAR EDUARDO GIL CATER
FRANCISCO JAVIER STEGMEIER SCHMIDLIN
</v>
      </c>
      <c r="L263" s="160" t="str">
        <f>VLOOKUP(A263,'BASE TRABAJO'!$A$1:$U$872,12,FALSE)</f>
        <v xml:space="preserve">O’Higgins 500, Curarrehue, Villarrica.
</v>
      </c>
      <c r="M263" s="160" t="str">
        <f>VLOOKUP(A263,'BASE TRABAJO'!$A$1:$U$872,13,FALSE)</f>
        <v>IX</v>
      </c>
      <c r="N263" s="160" t="str">
        <f>VLOOKUP(A263,'BASE TRABAJO'!$A$1:$U$872,14,FALSE)</f>
        <v>Villarrica</v>
      </c>
      <c r="O263" s="160" t="str">
        <f>VLOOKUP(A263,'BASE TRABAJO'!$A$1:$U$872,15,FALSE)</f>
        <v>Teléfonos:  +56993286839 +56989001256 +56958734375</v>
      </c>
      <c r="P263" s="160" t="str">
        <f>VLOOKUP(A263,'BASE TRABAJO'!$A$1:$U$872,16,FALSE)</f>
        <v xml:space="preserve"> Correo electrónico: oscargil@diocesisdevillarrica.cl
aitor@escolapios.cl 
hogarsanmartin@gmail.com 
</v>
      </c>
      <c r="Q263" s="160">
        <f>VLOOKUP(A263,'BASE TRABAJO'!$A$1:$U$872,17,FALSE)</f>
        <v>0</v>
      </c>
      <c r="R263" s="160">
        <f>VLOOKUP(A263,'BASE TRABAJO'!$A$1:$U$872,18,FALSE)</f>
        <v>93910</v>
      </c>
      <c r="S263" s="160" t="str">
        <f>VLOOKUP(A263,'BASE TRABAJO'!$A$1:$U$872,19,FALSE)</f>
        <v xml:space="preserve">Se recepciona Certificado Financiero de 2018,  aprobado por Subdepto. Unidad de Supervisión Nacional.
</v>
      </c>
      <c r="T263" s="161">
        <f>VLOOKUP(A263,'BASE TRABAJO'!$A$1:$U$872,20,FALSE)</f>
        <v>37970</v>
      </c>
      <c r="U263" s="160">
        <v>6350</v>
      </c>
      <c r="V263" s="162">
        <v>0</v>
      </c>
      <c r="W263" s="162">
        <v>77897049</v>
      </c>
      <c r="X263" s="161">
        <v>44135</v>
      </c>
      <c r="Y263" s="160" t="s">
        <v>3112</v>
      </c>
      <c r="Z263" s="160" t="s">
        <v>3113</v>
      </c>
      <c r="AA263" s="160" t="s">
        <v>3240</v>
      </c>
      <c r="AB263" s="160"/>
    </row>
    <row r="264" spans="1:28" x14ac:dyDescent="0.2">
      <c r="A264" s="163">
        <v>6400</v>
      </c>
      <c r="B264" s="160" t="str">
        <f>VLOOKUP(A264,'BASE TRABAJO'!$A$1:$U$872,2,TRUE)</f>
        <v>Corporación Municipal de Desarrollo Social de Los Muermos</v>
      </c>
      <c r="C264" s="160">
        <f>VLOOKUP(A264,'BASE TRABAJO'!$A$1:$U$872,3,FALSE)</f>
        <v>714506005</v>
      </c>
      <c r="D264" s="160" t="str">
        <f>VLOOKUP(A264,'BASE TRABAJO'!$A$1:$U$872,4,FALSE)</f>
        <v>Corporación de Derecho Privado.</v>
      </c>
      <c r="E264" s="160" t="str">
        <f>VLOOKUP(A264,'BASE TRABAJO'!$A$1:$U$872,5,FALSE)</f>
        <v xml:space="preserve">Decreto Supremo Nº 1091, de 25 de noviembre de 1986, del Ministerio de Justicia. </v>
      </c>
      <c r="F264" s="160" t="str">
        <f>VLOOKUP(A264,'BASE TRABAJO'!$A$1:$U$872,6,FALSE)</f>
        <v>Certificado de Vigencia, Folio Nº 500352078401, emitido con fecha 23 de octubre de 2020, por el Servicio de Registro Civil e Identificación.</v>
      </c>
      <c r="G264" s="160" t="str">
        <f>VLOOKUP(A264,'BASE TRABAJO'!$A$1:$U$872,7,FALSE)</f>
        <v xml:space="preserve">Administrar y operar servicios en las áreas de educación, salud y atención de menores que haya tomado a su cargo la I. Municipalidad de Los Muermos.
</v>
      </c>
      <c r="H264" s="160" t="str">
        <f>VLOOKUP(A264,'BASE TRABAJO'!$A$1:$U$872,8,FALSE)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4" s="160" t="str">
        <f>VLOOKUP(A264,'BASE TRABAJO'!$A$1:$U$872,9,FALSE)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4" s="160" t="str">
        <f>VLOOKUP(A264,'BASE TRABAJO'!$A$1:$U$872,10,FALSE)</f>
        <v xml:space="preserve">De 08-08-2015. </v>
      </c>
      <c r="K264" s="160" t="str">
        <f>VLOOKUP(A264,'BASE TRABAJO'!$A$1:$U$872,11,FALSE)</f>
        <v xml:space="preserve">Presidente: Emilio Rafael González Burgos  
</v>
      </c>
      <c r="L264" s="160" t="str">
        <f>VLOOKUP(A264,'BASE TRABAJO'!$A$1:$U$872,12,FALSE)</f>
        <v xml:space="preserve">Avenida Padre Nelson Aguilar S/N, comuna de Los Muermos, Región de Los Lagos, casilla 112.
</v>
      </c>
      <c r="M264" s="160" t="str">
        <f>VLOOKUP(A264,'BASE TRABAJO'!$A$1:$U$872,13,FALSE)</f>
        <v>X</v>
      </c>
      <c r="N264" s="160" t="str">
        <f>VLOOKUP(A264,'BASE TRABAJO'!$A$1:$U$872,14,FALSE)</f>
        <v>Los Muermos</v>
      </c>
      <c r="O264" s="160" t="str">
        <f>VLOOKUP(A264,'BASE TRABAJO'!$A$1:$U$872,15,FALSE)</f>
        <v xml:space="preserve">Fono:652336252- 997293345
</v>
      </c>
      <c r="P264" s="160" t="str">
        <f>VLOOKUP(A264,'BASE TRABAJO'!$A$1:$U$872,16,FALSE)</f>
        <v>E mail: losmuermosresidenciarenacer@gmail.com- alcalde@muermos.cl</v>
      </c>
      <c r="Q264" s="160">
        <f>VLOOKUP(A264,'BASE TRABAJO'!$A$1:$U$872,17,FALSE)</f>
        <v>0</v>
      </c>
      <c r="R264" s="160">
        <f>VLOOKUP(A264,'BASE TRABAJO'!$A$1:$U$872,18,FALSE)</f>
        <v>93401</v>
      </c>
      <c r="S264" s="160" t="str">
        <f>VLOOKUP(A264,'BASE TRABAJO'!$A$1:$U$872,19,FALSE)</f>
        <v>Se acompaña certificado financiero correspondiente al año 2019, aprobados por el Sub Departamento de Supervisión Financiera.</v>
      </c>
      <c r="T264" s="161">
        <f>VLOOKUP(A264,'BASE TRABAJO'!$A$1:$U$872,20,FALSE)</f>
        <v>37970</v>
      </c>
      <c r="U264" s="160">
        <v>6400</v>
      </c>
      <c r="V264" s="162">
        <v>20376334</v>
      </c>
      <c r="W264" s="162">
        <v>210406015</v>
      </c>
      <c r="X264" s="161">
        <v>44135</v>
      </c>
      <c r="Y264" s="160" t="s">
        <v>3112</v>
      </c>
      <c r="Z264" s="160" t="s">
        <v>3113</v>
      </c>
      <c r="AA264" s="160" t="s">
        <v>3241</v>
      </c>
      <c r="AB264" s="160"/>
    </row>
    <row r="265" spans="1:28" x14ac:dyDescent="0.2">
      <c r="A265" s="163">
        <v>6410</v>
      </c>
      <c r="B265" s="160" t="str">
        <f>VLOOKUP(A265,'BASE TRABAJO'!$A$1:$U$872,2,TRUE)</f>
        <v>Corporación Municipal para el Desarrollo Social de Villa Alemana</v>
      </c>
      <c r="C265" s="160">
        <f>VLOOKUP(A265,'BASE TRABAJO'!$A$1:$U$872,3,FALSE)</f>
        <v>709836005</v>
      </c>
      <c r="D265" s="160" t="str">
        <f>VLOOKUP(A265,'BASE TRABAJO'!$A$1:$U$872,4,FALSE)</f>
        <v>Corporación de Derecho Privado.</v>
      </c>
      <c r="E265" s="160" t="str">
        <f>VLOOKUP(A265,'BASE TRABAJO'!$A$1:$U$872,5,FALSE)</f>
        <v xml:space="preserve">Decreto Supremo Nº 931, de 14 de septiembre de 1982, del Ministerio de Justicia. </v>
      </c>
      <c r="F265" s="160" t="str">
        <f>VLOOKUP(A265,'BASE TRABAJO'!$A$1:$U$872,6,FALSE)</f>
        <v>Certificado de Vigencia Folio Nº 66261229, de 13 de mayo de 2019, del Servicio de Registro Civil e Identificación.</v>
      </c>
      <c r="G265" s="160" t="str">
        <f>VLOOKUP(A265,'BASE TRABAJO'!$A$1:$U$872,7,FALSE)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65" s="160" t="str">
        <f>VLOOKUP(A265,'BASE TRABAJO'!$A$1:$U$872,8,FALSE)</f>
        <v xml:space="preserve">DIRECTORIO:
Presidente: José Sabat Marcos,  
Secretario: Simón Saavedra Céspedes, 
Tesorero: Rodrigo Oliver Varas, 
Directores:
Rodrigo Torres  Almonacid, 
Rudolf Fernando Kamke Tobar 
De acuerdo a Certificado de directorio Folio Nº 66261234, de 13 de mayo de 2019, del Servicio de Registro Civil e Identificación.
</v>
      </c>
      <c r="I265" s="160" t="str">
        <f>VLOOKUP(A265,'BASE TRABAJO'!$A$1:$U$872,9,FALSE)</f>
        <v>El Presidente de la Corporación, que es el Alcalde, durará mientras esté en ejercicio de funciones. Los Directores durarán dos años en sus cargos.</v>
      </c>
      <c r="J265" s="160" t="str">
        <f>VLOOKUP(A265,'BASE TRABAJO'!$A$1:$U$872,10,FALSE)</f>
        <v xml:space="preserve">Última renovación de Directorio: 26 de Marzo de 2014.
Elección Alcalde: 06 de diciembre de 2012 a 06 de diciembre de 2016.
</v>
      </c>
      <c r="K265" s="160" t="str">
        <f>VLOOKUP(A265,'BASE TRABAJO'!$A$1:$U$872,11,FALSE)</f>
        <v xml:space="preserve">Presidente: 
José Sabat Marcos,  
Secretario General: 
Fernando Hudson Soto, 
</v>
      </c>
      <c r="L265" s="160" t="str">
        <f>VLOOKUP(A265,'BASE TRABAJO'!$A$1:$U$872,12,FALSE)</f>
        <v xml:space="preserve">Avda. Quinta N° 050, comuna de Villa Alemana, Quinta Región
</v>
      </c>
      <c r="M265" s="160" t="str">
        <f>VLOOKUP(A265,'BASE TRABAJO'!$A$1:$U$872,13,FALSE)</f>
        <v>V</v>
      </c>
      <c r="N265" s="160" t="str">
        <f>VLOOKUP(A265,'BASE TRABAJO'!$A$1:$U$872,14,FALSE)</f>
        <v>Villa Alemana</v>
      </c>
      <c r="O265" s="160">
        <f>VLOOKUP(A265,'BASE TRABAJO'!$A$1:$U$872,15,FALSE)</f>
        <v>0</v>
      </c>
      <c r="P265" s="160">
        <f>VLOOKUP(A265,'BASE TRABAJO'!$A$1:$U$872,16,FALSE)</f>
        <v>0</v>
      </c>
      <c r="Q265" s="160">
        <f>VLOOKUP(A265,'BASE TRABAJO'!$A$1:$U$872,17,FALSE)</f>
        <v>0</v>
      </c>
      <c r="R265" s="160">
        <f>VLOOKUP(A265,'BASE TRABAJO'!$A$1:$U$872,18,FALSE)</f>
        <v>93401</v>
      </c>
      <c r="S265" s="160" t="str">
        <f>VLOOKUP(A265,'BASE TRABAJO'!$A$1:$U$872,19,FALSE)</f>
        <v>Se acompaña Certificado Financiero del año 2018, aprobado por el Subdepartamento de Supervisión Financiera Nacional.</v>
      </c>
      <c r="T265" s="161">
        <f>VLOOKUP(A265,'BASE TRABAJO'!$A$1:$U$872,20,FALSE)</f>
        <v>37970</v>
      </c>
      <c r="U265" s="160">
        <v>6410</v>
      </c>
      <c r="V265" s="162">
        <v>27963797</v>
      </c>
      <c r="W265" s="162">
        <v>302879338</v>
      </c>
      <c r="X265" s="161">
        <v>44135</v>
      </c>
      <c r="Y265" s="160" t="s">
        <v>3112</v>
      </c>
      <c r="Z265" s="160" t="s">
        <v>3113</v>
      </c>
      <c r="AA265" s="160" t="s">
        <v>3171</v>
      </c>
      <c r="AB265" s="160"/>
    </row>
    <row r="266" spans="1:28" x14ac:dyDescent="0.2">
      <c r="A266" s="163">
        <v>6430</v>
      </c>
      <c r="B266" s="160" t="str">
        <f>VLOOKUP(A266,'BASE TRABAJO'!$A$1:$U$872,2,TRUE)</f>
        <v xml:space="preserve">
Obispado de San Felipe 
</v>
      </c>
      <c r="C266" s="160">
        <f>VLOOKUP(A266,'BASE TRABAJO'!$A$1:$U$872,3,FALSE)</f>
        <v>703130003</v>
      </c>
      <c r="D266" s="160" t="str">
        <f>VLOOKUP(A266,'BASE TRABAJO'!$A$1:$U$872,4,FALSE)</f>
        <v>no aparece</v>
      </c>
      <c r="E266" s="160" t="str">
        <f>VLOOKUP(A266,'BASE TRABAJO'!$A$1:$U$872,5,FALSE)</f>
        <v xml:space="preserve">Erigida conforme al derecho canónico
</v>
      </c>
      <c r="F266" s="160" t="str">
        <f>VLOOKUP(A266,'BASE TRABAJO'!$A$1:$U$872,6,FALSE)</f>
        <v xml:space="preserve">Indefinida
</v>
      </c>
      <c r="G266" s="160" t="str">
        <f>VLOOKUP(A266,'BASE TRABAJO'!$A$1:$U$872,7,FALSE)</f>
        <v xml:space="preserve">Organización religiosa.
</v>
      </c>
      <c r="H266" s="160" t="str">
        <f>VLOOKUP(A266,'BASE TRABAJO'!$A$1:$U$872,8,FALSE)</f>
        <v>no tiene</v>
      </c>
      <c r="I266" s="160">
        <f>VLOOKUP(A266,'BASE TRABAJO'!$A$1:$U$872,9,FALSE)</f>
        <v>0</v>
      </c>
      <c r="J266" s="160">
        <f>VLOOKUP(A266,'BASE TRABAJO'!$A$1:$U$872,10,FALSE)</f>
        <v>0</v>
      </c>
      <c r="K266" s="160" t="str">
        <f>VLOOKUP(A266,'BASE TRABAJO'!$A$1:$U$872,11,FALSE)</f>
        <v xml:space="preserve">Pbro. Jaime Cesar Ortiz de Lazcano Piquer                  Mandato General: Roberto Gilbo Povish, </v>
      </c>
      <c r="L266" s="160" t="str">
        <f>VLOOKUP(A266,'BASE TRABAJO'!$A$1:$U$872,12,FALSE)</f>
        <v xml:space="preserve">Merced N° 812 – Casilla 197, San Felipe
</v>
      </c>
      <c r="M266" s="160" t="str">
        <f>VLOOKUP(A266,'BASE TRABAJO'!$A$1:$U$872,13,FALSE)</f>
        <v>V</v>
      </c>
      <c r="N266" s="160" t="str">
        <f>VLOOKUP(A266,'BASE TRABAJO'!$A$1:$U$872,14,FALSE)</f>
        <v>San felipe</v>
      </c>
      <c r="O266" s="160" t="str">
        <f>VLOOKUP(A266,'BASE TRABAJO'!$A$1:$U$872,15,FALSE)</f>
        <v xml:space="preserve">Fono: (34) 2510121
</v>
      </c>
      <c r="P266" s="160" t="str">
        <f>VLOOKUP(A266,'BASE TRABAJO'!$A$1:$U$872,16,FALSE)</f>
        <v>asanfelipe@iglesia.cl</v>
      </c>
      <c r="Q266" s="160">
        <f>VLOOKUP(A266,'BASE TRABAJO'!$A$1:$U$872,17,FALSE)</f>
        <v>0</v>
      </c>
      <c r="R266" s="160" t="str">
        <f>VLOOKUP(A266,'BASE TRABAJO'!$A$1:$U$872,18,FALSE)</f>
        <v xml:space="preserve">93910 Organizaciones religiosas </v>
      </c>
      <c r="S266" s="160" t="str">
        <f>VLOOKUP(A266,'BASE TRABAJO'!$A$1:$U$872,19,FALSE)</f>
        <v>Certificado de antecedentes financieros, correspondientes al año 2018 y 2019 aprobados por el  Sub Departamento de Supervisión Nacional.</v>
      </c>
      <c r="T266" s="161">
        <f>VLOOKUP(A266,'BASE TRABAJO'!$A$1:$U$872,20,FALSE)</f>
        <v>37970</v>
      </c>
      <c r="U266" s="160">
        <v>6430</v>
      </c>
      <c r="V266" s="162">
        <v>52646859</v>
      </c>
      <c r="W266" s="162">
        <v>533521319</v>
      </c>
      <c r="X266" s="161">
        <v>44135</v>
      </c>
      <c r="Y266" s="160" t="s">
        <v>3112</v>
      </c>
      <c r="Z266" s="160" t="s">
        <v>3113</v>
      </c>
      <c r="AA266" s="160" t="s">
        <v>3242</v>
      </c>
      <c r="AB266" s="160"/>
    </row>
    <row r="267" spans="1:28" x14ac:dyDescent="0.2">
      <c r="A267" s="163">
        <v>6430</v>
      </c>
      <c r="B267" s="160" t="str">
        <f>VLOOKUP(A267,'BASE TRABAJO'!$A$1:$U$872,2,TRUE)</f>
        <v xml:space="preserve">
Obispado de San Felipe 
</v>
      </c>
      <c r="C267" s="160">
        <f>VLOOKUP(A267,'BASE TRABAJO'!$A$1:$U$872,3,FALSE)</f>
        <v>703130003</v>
      </c>
      <c r="D267" s="160" t="str">
        <f>VLOOKUP(A267,'BASE TRABAJO'!$A$1:$U$872,4,FALSE)</f>
        <v>no aparece</v>
      </c>
      <c r="E267" s="160" t="str">
        <f>VLOOKUP(A267,'BASE TRABAJO'!$A$1:$U$872,5,FALSE)</f>
        <v xml:space="preserve">Erigida conforme al derecho canónico
</v>
      </c>
      <c r="F267" s="160" t="str">
        <f>VLOOKUP(A267,'BASE TRABAJO'!$A$1:$U$872,6,FALSE)</f>
        <v xml:space="preserve">Indefinida
</v>
      </c>
      <c r="G267" s="160" t="str">
        <f>VLOOKUP(A267,'BASE TRABAJO'!$A$1:$U$872,7,FALSE)</f>
        <v xml:space="preserve">Organización religiosa.
</v>
      </c>
      <c r="H267" s="160" t="str">
        <f>VLOOKUP(A267,'BASE TRABAJO'!$A$1:$U$872,8,FALSE)</f>
        <v>no tiene</v>
      </c>
      <c r="I267" s="160">
        <f>VLOOKUP(A267,'BASE TRABAJO'!$A$1:$U$872,9,FALSE)</f>
        <v>0</v>
      </c>
      <c r="J267" s="160">
        <f>VLOOKUP(A267,'BASE TRABAJO'!$A$1:$U$872,10,FALSE)</f>
        <v>0</v>
      </c>
      <c r="K267" s="160" t="str">
        <f>VLOOKUP(A267,'BASE TRABAJO'!$A$1:$U$872,11,FALSE)</f>
        <v xml:space="preserve">Pbro. Jaime Cesar Ortiz de Lazcano Piquer                  Mandato General: Roberto Gilbo Povish, </v>
      </c>
      <c r="L267" s="160" t="str">
        <f>VLOOKUP(A267,'BASE TRABAJO'!$A$1:$U$872,12,FALSE)</f>
        <v xml:space="preserve">Merced N° 812 – Casilla 197, San Felipe
</v>
      </c>
      <c r="M267" s="160" t="str">
        <f>VLOOKUP(A267,'BASE TRABAJO'!$A$1:$U$872,13,FALSE)</f>
        <v>V</v>
      </c>
      <c r="N267" s="160" t="str">
        <f>VLOOKUP(A267,'BASE TRABAJO'!$A$1:$U$872,14,FALSE)</f>
        <v>San felipe</v>
      </c>
      <c r="O267" s="160" t="str">
        <f>VLOOKUP(A267,'BASE TRABAJO'!$A$1:$U$872,15,FALSE)</f>
        <v xml:space="preserve">Fono: (34) 2510121
</v>
      </c>
      <c r="P267" s="160" t="str">
        <f>VLOOKUP(A267,'BASE TRABAJO'!$A$1:$U$872,16,FALSE)</f>
        <v>asanfelipe@iglesia.cl</v>
      </c>
      <c r="Q267" s="160">
        <f>VLOOKUP(A267,'BASE TRABAJO'!$A$1:$U$872,17,FALSE)</f>
        <v>0</v>
      </c>
      <c r="R267" s="160" t="str">
        <f>VLOOKUP(A267,'BASE TRABAJO'!$A$1:$U$872,18,FALSE)</f>
        <v xml:space="preserve">93910 Organizaciones religiosas </v>
      </c>
      <c r="S267" s="160" t="str">
        <f>VLOOKUP(A267,'BASE TRABAJO'!$A$1:$U$872,19,FALSE)</f>
        <v>Certificado de antecedentes financieros, correspondientes al año 2018 y 2019 aprobados por el  Sub Departamento de Supervisión Nacional.</v>
      </c>
      <c r="T267" s="161">
        <f>VLOOKUP(A267,'BASE TRABAJO'!$A$1:$U$872,20,FALSE)</f>
        <v>37970</v>
      </c>
      <c r="U267" s="160">
        <v>6430</v>
      </c>
      <c r="V267" s="162">
        <v>48563302</v>
      </c>
      <c r="W267" s="162">
        <v>449777624</v>
      </c>
      <c r="X267" s="161">
        <v>44135</v>
      </c>
      <c r="Y267" s="160" t="s">
        <v>3112</v>
      </c>
      <c r="Z267" s="160" t="s">
        <v>3113</v>
      </c>
      <c r="AA267" s="160" t="s">
        <v>3120</v>
      </c>
      <c r="AB267" s="160"/>
    </row>
    <row r="268" spans="1:28" x14ac:dyDescent="0.2">
      <c r="A268" s="163">
        <v>6470</v>
      </c>
      <c r="B268" s="160" t="str">
        <f>VLOOKUP(A268,'BASE TRABAJO'!$A$1:$U$872,2,TRUE)</f>
        <v>Fundación Nacional para la Defensa Ecológica del Menor de Edad-Fundación DEM</v>
      </c>
      <c r="C268" s="160">
        <f>VLOOKUP(A268,'BASE TRABAJO'!$A$1:$U$872,3,FALSE)</f>
        <v>716316009</v>
      </c>
      <c r="D268" s="160" t="str">
        <f>VLOOKUP(A268,'BASE TRABAJO'!$A$1:$U$872,4,FALSE)</f>
        <v>Fundación de Derecho Privado</v>
      </c>
      <c r="E268" s="160" t="str">
        <f>VLOOKUP(A268,'BASE TRABAJO'!$A$1:$U$872,5,FALSE)</f>
        <v>Otorgada por Decreto Supremo Nº 1314, de 28 de diciembre de 1987, del Ministerio de Justicia.</v>
      </c>
      <c r="F268" s="160" t="str">
        <f>VLOOKUP(A268,'BASE TRABAJO'!$A$1:$U$872,6,FALSE)</f>
        <v xml:space="preserve">Certificado de Vigencia, folio Nº 500339247039, emitido con fecha 06 de agosto de 2020, por el Servicio de Registro Civil e Identificación.
</v>
      </c>
      <c r="G268" s="160" t="str">
        <f>VLOOKUP(A268,'BASE TRABAJO'!$A$1:$U$872,7,FALSE)</f>
        <v xml:space="preserve">Promover a través de la iniciativa privada, la defensa ecológica del menor de edad, principalmente en relación a los valores, conocimientos, aprendizaje, bienestar, seguridad, dignidad, justicia, equidad y espiritualidad. </v>
      </c>
      <c r="H268" s="160" t="str">
        <f>VLOOKUP(A268,'BASE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68" s="160" t="str">
        <f>VLOOKUP(A268,'BASE TRABAJO'!$A$1:$U$872,9,FALSE)</f>
        <v>1 año.</v>
      </c>
      <c r="J268" s="160" t="str">
        <f>VLOOKUP(A268,'BASE TRABAJO'!$A$1:$U$872,10,FALSE)</f>
        <v>01 de julio de 2020.</v>
      </c>
      <c r="K268" s="160" t="str">
        <f>VLOOKUP(A268,'BASE TRABAJO'!$A$1:$U$872,11,FALSE)</f>
        <v xml:space="preserve">Presidente 
Juan Eduardo Pary Mobarec, 
</v>
      </c>
      <c r="L268" s="160" t="str">
        <f>VLOOKUP(A268,'BASE TRABAJO'!$A$1:$U$872,12,FALSE)</f>
        <v xml:space="preserve">Marina de Gaete Nº 755, comuna de Santiago, Región Metropolitana.
</v>
      </c>
      <c r="M268" s="160" t="str">
        <f>VLOOKUP(A268,'BASE TRABAJO'!$A$1:$U$872,13,FALSE)</f>
        <v>XIII</v>
      </c>
      <c r="N268" s="160" t="str">
        <f>VLOOKUP(A268,'BASE TRABAJO'!$A$1:$U$872,14,FALSE)</f>
        <v>Santiago</v>
      </c>
      <c r="O268" s="160" t="str">
        <f>VLOOKUP(A268,'BASE TRABAJO'!$A$1:$U$872,15,FALSE)</f>
        <v>222150200 
+56971407762</v>
      </c>
      <c r="P268" s="160" t="str">
        <f>VLOOKUP(A268,'BASE TRABAJO'!$A$1:$U$872,16,FALSE)</f>
        <v>Sitio Web: http://www.fundaciondem.cl
E-Mail: info@fundaciondem.cl admninistracioncentral@fundaciondem.cl</v>
      </c>
      <c r="Q268" s="160">
        <f>VLOOKUP(A268,'BASE TRABAJO'!$A$1:$U$872,17,FALSE)</f>
        <v>0</v>
      </c>
      <c r="R268" s="160">
        <f>VLOOKUP(A268,'BASE TRABAJO'!$A$1:$U$872,18,FALSE)</f>
        <v>93401</v>
      </c>
      <c r="S268" s="160" t="str">
        <f>VLOOKUP(A268,'BASE TRABAJO'!$A$1:$U$872,19,FALSE)</f>
        <v>Se acompaña certificado financiero correspondiente al año 2019, aprobados por el Subdepartamento de Supervisión Financiera.</v>
      </c>
      <c r="T268" s="161">
        <f>VLOOKUP(A268,'BASE TRABAJO'!$A$1:$U$872,20,FALSE)</f>
        <v>37970</v>
      </c>
      <c r="U268" s="160">
        <v>6470</v>
      </c>
      <c r="V268" s="162">
        <v>25998894</v>
      </c>
      <c r="W268" s="162">
        <v>186288717</v>
      </c>
      <c r="X268" s="161">
        <v>44135</v>
      </c>
      <c r="Y268" s="160" t="s">
        <v>3112</v>
      </c>
      <c r="Z268" s="160" t="s">
        <v>3113</v>
      </c>
      <c r="AA268" s="160" t="s">
        <v>3128</v>
      </c>
      <c r="AB268" s="160"/>
    </row>
    <row r="269" spans="1:28" x14ac:dyDescent="0.2">
      <c r="A269" s="163">
        <v>6470</v>
      </c>
      <c r="B269" s="160" t="str">
        <f>VLOOKUP(A269,'BASE TRABAJO'!$A$1:$U$872,2,TRUE)</f>
        <v>Fundación Nacional para la Defensa Ecológica del Menor de Edad-Fundación DEM</v>
      </c>
      <c r="C269" s="160">
        <f>VLOOKUP(A269,'BASE TRABAJO'!$A$1:$U$872,3,FALSE)</f>
        <v>716316009</v>
      </c>
      <c r="D269" s="160" t="str">
        <f>VLOOKUP(A269,'BASE TRABAJO'!$A$1:$U$872,4,FALSE)</f>
        <v>Fundación de Derecho Privado</v>
      </c>
      <c r="E269" s="160" t="str">
        <f>VLOOKUP(A269,'BASE TRABAJO'!$A$1:$U$872,5,FALSE)</f>
        <v>Otorgada por Decreto Supremo Nº 1314, de 28 de diciembre de 1987, del Ministerio de Justicia.</v>
      </c>
      <c r="F269" s="160" t="str">
        <f>VLOOKUP(A269,'BASE TRABAJO'!$A$1:$U$872,6,FALSE)</f>
        <v xml:space="preserve">Certificado de Vigencia, folio Nº 500339247039, emitido con fecha 06 de agosto de 2020, por el Servicio de Registro Civil e Identificación.
</v>
      </c>
      <c r="G269" s="160" t="str">
        <f>VLOOKUP(A269,'BASE TRABAJO'!$A$1:$U$872,7,FALSE)</f>
        <v xml:space="preserve">Promover a través de la iniciativa privada, la defensa ecológica del menor de edad, principalmente en relación a los valores, conocimientos, aprendizaje, bienestar, seguridad, dignidad, justicia, equidad y espiritualidad. </v>
      </c>
      <c r="H269" s="160" t="str">
        <f>VLOOKUP(A269,'BASE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69" s="160" t="str">
        <f>VLOOKUP(A269,'BASE TRABAJO'!$A$1:$U$872,9,FALSE)</f>
        <v>1 año.</v>
      </c>
      <c r="J269" s="160" t="str">
        <f>VLOOKUP(A269,'BASE TRABAJO'!$A$1:$U$872,10,FALSE)</f>
        <v>01 de julio de 2020.</v>
      </c>
      <c r="K269" s="160" t="str">
        <f>VLOOKUP(A269,'BASE TRABAJO'!$A$1:$U$872,11,FALSE)</f>
        <v xml:space="preserve">Presidente 
Juan Eduardo Pary Mobarec, 
</v>
      </c>
      <c r="L269" s="160" t="str">
        <f>VLOOKUP(A269,'BASE TRABAJO'!$A$1:$U$872,12,FALSE)</f>
        <v xml:space="preserve">Marina de Gaete Nº 755, comuna de Santiago, Región Metropolitana.
</v>
      </c>
      <c r="M269" s="160" t="str">
        <f>VLOOKUP(A269,'BASE TRABAJO'!$A$1:$U$872,13,FALSE)</f>
        <v>XIII</v>
      </c>
      <c r="N269" s="160" t="str">
        <f>VLOOKUP(A269,'BASE TRABAJO'!$A$1:$U$872,14,FALSE)</f>
        <v>Santiago</v>
      </c>
      <c r="O269" s="160" t="str">
        <f>VLOOKUP(A269,'BASE TRABAJO'!$A$1:$U$872,15,FALSE)</f>
        <v>222150200 
+56971407762</v>
      </c>
      <c r="P269" s="160" t="str">
        <f>VLOOKUP(A269,'BASE TRABAJO'!$A$1:$U$872,16,FALSE)</f>
        <v>Sitio Web: http://www.fundaciondem.cl
E-Mail: info@fundaciondem.cl admninistracioncentral@fundaciondem.cl</v>
      </c>
      <c r="Q269" s="160">
        <f>VLOOKUP(A269,'BASE TRABAJO'!$A$1:$U$872,17,FALSE)</f>
        <v>0</v>
      </c>
      <c r="R269" s="160">
        <f>VLOOKUP(A269,'BASE TRABAJO'!$A$1:$U$872,18,FALSE)</f>
        <v>93401</v>
      </c>
      <c r="S269" s="160" t="str">
        <f>VLOOKUP(A269,'BASE TRABAJO'!$A$1:$U$872,19,FALSE)</f>
        <v>Se acompaña certificado financiero correspondiente al año 2019, aprobados por el Subdepartamento de Supervisión Financiera.</v>
      </c>
      <c r="T269" s="161">
        <f>VLOOKUP(A269,'BASE TRABAJO'!$A$1:$U$872,20,FALSE)</f>
        <v>37970</v>
      </c>
      <c r="U269" s="160">
        <v>6470</v>
      </c>
      <c r="V269" s="162">
        <v>48384459</v>
      </c>
      <c r="W269" s="162">
        <v>451568402</v>
      </c>
      <c r="X269" s="161">
        <v>44135</v>
      </c>
      <c r="Y269" s="160" t="s">
        <v>3112</v>
      </c>
      <c r="Z269" s="160" t="s">
        <v>3113</v>
      </c>
      <c r="AA269" s="160" t="s">
        <v>3174</v>
      </c>
      <c r="AB269" s="160"/>
    </row>
    <row r="270" spans="1:28" x14ac:dyDescent="0.2">
      <c r="A270" s="163">
        <v>6470</v>
      </c>
      <c r="B270" s="160" t="str">
        <f>VLOOKUP(A270,'BASE TRABAJO'!$A$1:$U$872,2,TRUE)</f>
        <v>Fundación Nacional para la Defensa Ecológica del Menor de Edad-Fundación DEM</v>
      </c>
      <c r="C270" s="160">
        <f>VLOOKUP(A270,'BASE TRABAJO'!$A$1:$U$872,3,FALSE)</f>
        <v>716316009</v>
      </c>
      <c r="D270" s="160" t="str">
        <f>VLOOKUP(A270,'BASE TRABAJO'!$A$1:$U$872,4,FALSE)</f>
        <v>Fundación de Derecho Privado</v>
      </c>
      <c r="E270" s="160" t="str">
        <f>VLOOKUP(A270,'BASE TRABAJO'!$A$1:$U$872,5,FALSE)</f>
        <v>Otorgada por Decreto Supremo Nº 1314, de 28 de diciembre de 1987, del Ministerio de Justicia.</v>
      </c>
      <c r="F270" s="160" t="str">
        <f>VLOOKUP(A270,'BASE TRABAJO'!$A$1:$U$872,6,FALSE)</f>
        <v xml:space="preserve">Certificado de Vigencia, folio Nº 500339247039, emitido con fecha 06 de agosto de 2020, por el Servicio de Registro Civil e Identificación.
</v>
      </c>
      <c r="G270" s="160" t="str">
        <f>VLOOKUP(A270,'BASE TRABAJO'!$A$1:$U$872,7,FALSE)</f>
        <v xml:space="preserve">Promover a través de la iniciativa privada, la defensa ecológica del menor de edad, principalmente en relación a los valores, conocimientos, aprendizaje, bienestar, seguridad, dignidad, justicia, equidad y espiritualidad. </v>
      </c>
      <c r="H270" s="160" t="str">
        <f>VLOOKUP(A270,'BASE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0" s="160" t="str">
        <f>VLOOKUP(A270,'BASE TRABAJO'!$A$1:$U$872,9,FALSE)</f>
        <v>1 año.</v>
      </c>
      <c r="J270" s="160" t="str">
        <f>VLOOKUP(A270,'BASE TRABAJO'!$A$1:$U$872,10,FALSE)</f>
        <v>01 de julio de 2020.</v>
      </c>
      <c r="K270" s="160" t="str">
        <f>VLOOKUP(A270,'BASE TRABAJO'!$A$1:$U$872,11,FALSE)</f>
        <v xml:space="preserve">Presidente 
Juan Eduardo Pary Mobarec, 
</v>
      </c>
      <c r="L270" s="160" t="str">
        <f>VLOOKUP(A270,'BASE TRABAJO'!$A$1:$U$872,12,FALSE)</f>
        <v xml:space="preserve">Marina de Gaete Nº 755, comuna de Santiago, Región Metropolitana.
</v>
      </c>
      <c r="M270" s="160" t="str">
        <f>VLOOKUP(A270,'BASE TRABAJO'!$A$1:$U$872,13,FALSE)</f>
        <v>XIII</v>
      </c>
      <c r="N270" s="160" t="str">
        <f>VLOOKUP(A270,'BASE TRABAJO'!$A$1:$U$872,14,FALSE)</f>
        <v>Santiago</v>
      </c>
      <c r="O270" s="160" t="str">
        <f>VLOOKUP(A270,'BASE TRABAJO'!$A$1:$U$872,15,FALSE)</f>
        <v>222150200 
+56971407762</v>
      </c>
      <c r="P270" s="160" t="str">
        <f>VLOOKUP(A270,'BASE TRABAJO'!$A$1:$U$872,16,FALSE)</f>
        <v>Sitio Web: http://www.fundaciondem.cl
E-Mail: info@fundaciondem.cl admninistracioncentral@fundaciondem.cl</v>
      </c>
      <c r="Q270" s="160">
        <f>VLOOKUP(A270,'BASE TRABAJO'!$A$1:$U$872,17,FALSE)</f>
        <v>0</v>
      </c>
      <c r="R270" s="160">
        <f>VLOOKUP(A270,'BASE TRABAJO'!$A$1:$U$872,18,FALSE)</f>
        <v>93401</v>
      </c>
      <c r="S270" s="160" t="str">
        <f>VLOOKUP(A270,'BASE TRABAJO'!$A$1:$U$872,19,FALSE)</f>
        <v>Se acompaña certificado financiero correspondiente al año 2019, aprobados por el Subdepartamento de Supervisión Financiera.</v>
      </c>
      <c r="T270" s="161">
        <f>VLOOKUP(A270,'BASE TRABAJO'!$A$1:$U$872,20,FALSE)</f>
        <v>37970</v>
      </c>
      <c r="U270" s="160">
        <v>6470</v>
      </c>
      <c r="V270" s="162">
        <v>17747748</v>
      </c>
      <c r="W270" s="162">
        <v>158842346</v>
      </c>
      <c r="X270" s="161">
        <v>44135</v>
      </c>
      <c r="Y270" s="160" t="s">
        <v>3112</v>
      </c>
      <c r="Z270" s="160" t="s">
        <v>3113</v>
      </c>
      <c r="AA270" s="160" t="s">
        <v>3145</v>
      </c>
      <c r="AB270" s="160"/>
    </row>
    <row r="271" spans="1:28" x14ac:dyDescent="0.2">
      <c r="A271" s="163">
        <v>6470</v>
      </c>
      <c r="B271" s="160" t="str">
        <f>VLOOKUP(A271,'BASE TRABAJO'!$A$1:$U$872,2,TRUE)</f>
        <v>Fundación Nacional para la Defensa Ecológica del Menor de Edad-Fundación DEM</v>
      </c>
      <c r="C271" s="160">
        <f>VLOOKUP(A271,'BASE TRABAJO'!$A$1:$U$872,3,FALSE)</f>
        <v>716316009</v>
      </c>
      <c r="D271" s="160" t="str">
        <f>VLOOKUP(A271,'BASE TRABAJO'!$A$1:$U$872,4,FALSE)</f>
        <v>Fundación de Derecho Privado</v>
      </c>
      <c r="E271" s="160" t="str">
        <f>VLOOKUP(A271,'BASE TRABAJO'!$A$1:$U$872,5,FALSE)</f>
        <v>Otorgada por Decreto Supremo Nº 1314, de 28 de diciembre de 1987, del Ministerio de Justicia.</v>
      </c>
      <c r="F271" s="160" t="str">
        <f>VLOOKUP(A271,'BASE TRABAJO'!$A$1:$U$872,6,FALSE)</f>
        <v xml:space="preserve">Certificado de Vigencia, folio Nº 500339247039, emitido con fecha 06 de agosto de 2020, por el Servicio de Registro Civil e Identificación.
</v>
      </c>
      <c r="G271" s="160" t="str">
        <f>VLOOKUP(A271,'BASE TRABAJO'!$A$1:$U$872,7,FALSE)</f>
        <v xml:space="preserve">Promover a través de la iniciativa privada, la defensa ecológica del menor de edad, principalmente en relación a los valores, conocimientos, aprendizaje, bienestar, seguridad, dignidad, justicia, equidad y espiritualidad. </v>
      </c>
      <c r="H271" s="160" t="str">
        <f>VLOOKUP(A271,'BASE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1" s="160" t="str">
        <f>VLOOKUP(A271,'BASE TRABAJO'!$A$1:$U$872,9,FALSE)</f>
        <v>1 año.</v>
      </c>
      <c r="J271" s="160" t="str">
        <f>VLOOKUP(A271,'BASE TRABAJO'!$A$1:$U$872,10,FALSE)</f>
        <v>01 de julio de 2020.</v>
      </c>
      <c r="K271" s="160" t="str">
        <f>VLOOKUP(A271,'BASE TRABAJO'!$A$1:$U$872,11,FALSE)</f>
        <v xml:space="preserve">Presidente 
Juan Eduardo Pary Mobarec, 
</v>
      </c>
      <c r="L271" s="160" t="str">
        <f>VLOOKUP(A271,'BASE TRABAJO'!$A$1:$U$872,12,FALSE)</f>
        <v xml:space="preserve">Marina de Gaete Nº 755, comuna de Santiago, Región Metropolitana.
</v>
      </c>
      <c r="M271" s="160" t="str">
        <f>VLOOKUP(A271,'BASE TRABAJO'!$A$1:$U$872,13,FALSE)</f>
        <v>XIII</v>
      </c>
      <c r="N271" s="160" t="str">
        <f>VLOOKUP(A271,'BASE TRABAJO'!$A$1:$U$872,14,FALSE)</f>
        <v>Santiago</v>
      </c>
      <c r="O271" s="160" t="str">
        <f>VLOOKUP(A271,'BASE TRABAJO'!$A$1:$U$872,15,FALSE)</f>
        <v>222150200 
+56971407762</v>
      </c>
      <c r="P271" s="160" t="str">
        <f>VLOOKUP(A271,'BASE TRABAJO'!$A$1:$U$872,16,FALSE)</f>
        <v>Sitio Web: http://www.fundaciondem.cl
E-Mail: info@fundaciondem.cl admninistracioncentral@fundaciondem.cl</v>
      </c>
      <c r="Q271" s="160">
        <f>VLOOKUP(A271,'BASE TRABAJO'!$A$1:$U$872,17,FALSE)</f>
        <v>0</v>
      </c>
      <c r="R271" s="160">
        <f>VLOOKUP(A271,'BASE TRABAJO'!$A$1:$U$872,18,FALSE)</f>
        <v>93401</v>
      </c>
      <c r="S271" s="160" t="str">
        <f>VLOOKUP(A271,'BASE TRABAJO'!$A$1:$U$872,19,FALSE)</f>
        <v>Se acompaña certificado financiero correspondiente al año 2019, aprobados por el Subdepartamento de Supervisión Financiera.</v>
      </c>
      <c r="T271" s="161">
        <f>VLOOKUP(A271,'BASE TRABAJO'!$A$1:$U$872,20,FALSE)</f>
        <v>37970</v>
      </c>
      <c r="U271" s="160">
        <v>6470</v>
      </c>
      <c r="V271" s="162">
        <v>20750569</v>
      </c>
      <c r="W271" s="162">
        <v>469675146</v>
      </c>
      <c r="X271" s="161">
        <v>44135</v>
      </c>
      <c r="Y271" s="160" t="s">
        <v>3112</v>
      </c>
      <c r="Z271" s="160" t="s">
        <v>3113</v>
      </c>
      <c r="AA271" s="160" t="s">
        <v>98</v>
      </c>
      <c r="AB271" s="160"/>
    </row>
    <row r="272" spans="1:28" x14ac:dyDescent="0.2">
      <c r="A272" s="163">
        <v>6470</v>
      </c>
      <c r="B272" s="160" t="str">
        <f>VLOOKUP(A272,'BASE TRABAJO'!$A$1:$U$872,2,TRUE)</f>
        <v>Fundación Nacional para la Defensa Ecológica del Menor de Edad-Fundación DEM</v>
      </c>
      <c r="C272" s="160">
        <f>VLOOKUP(A272,'BASE TRABAJO'!$A$1:$U$872,3,FALSE)</f>
        <v>716316009</v>
      </c>
      <c r="D272" s="160" t="str">
        <f>VLOOKUP(A272,'BASE TRABAJO'!$A$1:$U$872,4,FALSE)</f>
        <v>Fundación de Derecho Privado</v>
      </c>
      <c r="E272" s="160" t="str">
        <f>VLOOKUP(A272,'BASE TRABAJO'!$A$1:$U$872,5,FALSE)</f>
        <v>Otorgada por Decreto Supremo Nº 1314, de 28 de diciembre de 1987, del Ministerio de Justicia.</v>
      </c>
      <c r="F272" s="160" t="str">
        <f>VLOOKUP(A272,'BASE TRABAJO'!$A$1:$U$872,6,FALSE)</f>
        <v xml:space="preserve">Certificado de Vigencia, folio Nº 500339247039, emitido con fecha 06 de agosto de 2020, por el Servicio de Registro Civil e Identificación.
</v>
      </c>
      <c r="G272" s="160" t="str">
        <f>VLOOKUP(A272,'BASE TRABAJO'!$A$1:$U$872,7,FALSE)</f>
        <v xml:space="preserve">Promover a través de la iniciativa privada, la defensa ecológica del menor de edad, principalmente en relación a los valores, conocimientos, aprendizaje, bienestar, seguridad, dignidad, justicia, equidad y espiritualidad. </v>
      </c>
      <c r="H272" s="160" t="str">
        <f>VLOOKUP(A272,'BASE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2" s="160" t="str">
        <f>VLOOKUP(A272,'BASE TRABAJO'!$A$1:$U$872,9,FALSE)</f>
        <v>1 año.</v>
      </c>
      <c r="J272" s="160" t="str">
        <f>VLOOKUP(A272,'BASE TRABAJO'!$A$1:$U$872,10,FALSE)</f>
        <v>01 de julio de 2020.</v>
      </c>
      <c r="K272" s="160" t="str">
        <f>VLOOKUP(A272,'BASE TRABAJO'!$A$1:$U$872,11,FALSE)</f>
        <v xml:space="preserve">Presidente 
Juan Eduardo Pary Mobarec, 
</v>
      </c>
      <c r="L272" s="160" t="str">
        <f>VLOOKUP(A272,'BASE TRABAJO'!$A$1:$U$872,12,FALSE)</f>
        <v xml:space="preserve">Marina de Gaete Nº 755, comuna de Santiago, Región Metropolitana.
</v>
      </c>
      <c r="M272" s="160" t="str">
        <f>VLOOKUP(A272,'BASE TRABAJO'!$A$1:$U$872,13,FALSE)</f>
        <v>XIII</v>
      </c>
      <c r="N272" s="160" t="str">
        <f>VLOOKUP(A272,'BASE TRABAJO'!$A$1:$U$872,14,FALSE)</f>
        <v>Santiago</v>
      </c>
      <c r="O272" s="160" t="str">
        <f>VLOOKUP(A272,'BASE TRABAJO'!$A$1:$U$872,15,FALSE)</f>
        <v>222150200 
+56971407762</v>
      </c>
      <c r="P272" s="160" t="str">
        <f>VLOOKUP(A272,'BASE TRABAJO'!$A$1:$U$872,16,FALSE)</f>
        <v>Sitio Web: http://www.fundaciondem.cl
E-Mail: info@fundaciondem.cl admninistracioncentral@fundaciondem.cl</v>
      </c>
      <c r="Q272" s="160">
        <f>VLOOKUP(A272,'BASE TRABAJO'!$A$1:$U$872,17,FALSE)</f>
        <v>0</v>
      </c>
      <c r="R272" s="160">
        <f>VLOOKUP(A272,'BASE TRABAJO'!$A$1:$U$872,18,FALSE)</f>
        <v>93401</v>
      </c>
      <c r="S272" s="160" t="str">
        <f>VLOOKUP(A272,'BASE TRABAJO'!$A$1:$U$872,19,FALSE)</f>
        <v>Se acompaña certificado financiero correspondiente al año 2019, aprobados por el Subdepartamento de Supervisión Financiera.</v>
      </c>
      <c r="T272" s="161">
        <f>VLOOKUP(A272,'BASE TRABAJO'!$A$1:$U$872,20,FALSE)</f>
        <v>37970</v>
      </c>
      <c r="U272" s="160">
        <v>6470</v>
      </c>
      <c r="V272" s="162">
        <v>15568200</v>
      </c>
      <c r="W272" s="162">
        <v>174903054</v>
      </c>
      <c r="X272" s="161">
        <v>44135</v>
      </c>
      <c r="Y272" s="160" t="s">
        <v>3112</v>
      </c>
      <c r="Z272" s="160" t="s">
        <v>3113</v>
      </c>
      <c r="AA272" s="160" t="s">
        <v>3209</v>
      </c>
      <c r="AB272" s="160"/>
    </row>
    <row r="273" spans="1:28" x14ac:dyDescent="0.2">
      <c r="A273" s="163">
        <v>6470</v>
      </c>
      <c r="B273" s="160" t="str">
        <f>VLOOKUP(A273,'BASE TRABAJO'!$A$1:$U$872,2,TRUE)</f>
        <v>Fundación Nacional para la Defensa Ecológica del Menor de Edad-Fundación DEM</v>
      </c>
      <c r="C273" s="160">
        <f>VLOOKUP(A273,'BASE TRABAJO'!$A$1:$U$872,3,FALSE)</f>
        <v>716316009</v>
      </c>
      <c r="D273" s="160" t="str">
        <f>VLOOKUP(A273,'BASE TRABAJO'!$A$1:$U$872,4,FALSE)</f>
        <v>Fundación de Derecho Privado</v>
      </c>
      <c r="E273" s="160" t="str">
        <f>VLOOKUP(A273,'BASE TRABAJO'!$A$1:$U$872,5,FALSE)</f>
        <v>Otorgada por Decreto Supremo Nº 1314, de 28 de diciembre de 1987, del Ministerio de Justicia.</v>
      </c>
      <c r="F273" s="160" t="str">
        <f>VLOOKUP(A273,'BASE TRABAJO'!$A$1:$U$872,6,FALSE)</f>
        <v xml:space="preserve">Certificado de Vigencia, folio Nº 500339247039, emitido con fecha 06 de agosto de 2020, por el Servicio de Registro Civil e Identificación.
</v>
      </c>
      <c r="G273" s="160" t="str">
        <f>VLOOKUP(A273,'BASE TRABAJO'!$A$1:$U$872,7,FALSE)</f>
        <v xml:space="preserve">Promover a través de la iniciativa privada, la defensa ecológica del menor de edad, principalmente en relación a los valores, conocimientos, aprendizaje, bienestar, seguridad, dignidad, justicia, equidad y espiritualidad. </v>
      </c>
      <c r="H273" s="160" t="str">
        <f>VLOOKUP(A273,'BASE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3" s="160" t="str">
        <f>VLOOKUP(A273,'BASE TRABAJO'!$A$1:$U$872,9,FALSE)</f>
        <v>1 año.</v>
      </c>
      <c r="J273" s="160" t="str">
        <f>VLOOKUP(A273,'BASE TRABAJO'!$A$1:$U$872,10,FALSE)</f>
        <v>01 de julio de 2020.</v>
      </c>
      <c r="K273" s="160" t="str">
        <f>VLOOKUP(A273,'BASE TRABAJO'!$A$1:$U$872,11,FALSE)</f>
        <v xml:space="preserve">Presidente 
Juan Eduardo Pary Mobarec, 
</v>
      </c>
      <c r="L273" s="160" t="str">
        <f>VLOOKUP(A273,'BASE TRABAJO'!$A$1:$U$872,12,FALSE)</f>
        <v xml:space="preserve">Marina de Gaete Nº 755, comuna de Santiago, Región Metropolitana.
</v>
      </c>
      <c r="M273" s="160" t="str">
        <f>VLOOKUP(A273,'BASE TRABAJO'!$A$1:$U$872,13,FALSE)</f>
        <v>XIII</v>
      </c>
      <c r="N273" s="160" t="str">
        <f>VLOOKUP(A273,'BASE TRABAJO'!$A$1:$U$872,14,FALSE)</f>
        <v>Santiago</v>
      </c>
      <c r="O273" s="160" t="str">
        <f>VLOOKUP(A273,'BASE TRABAJO'!$A$1:$U$872,15,FALSE)</f>
        <v>222150200 
+56971407762</v>
      </c>
      <c r="P273" s="160" t="str">
        <f>VLOOKUP(A273,'BASE TRABAJO'!$A$1:$U$872,16,FALSE)</f>
        <v>Sitio Web: http://www.fundaciondem.cl
E-Mail: info@fundaciondem.cl admninistracioncentral@fundaciondem.cl</v>
      </c>
      <c r="Q273" s="160">
        <f>VLOOKUP(A273,'BASE TRABAJO'!$A$1:$U$872,17,FALSE)</f>
        <v>0</v>
      </c>
      <c r="R273" s="160">
        <f>VLOOKUP(A273,'BASE TRABAJO'!$A$1:$U$872,18,FALSE)</f>
        <v>93401</v>
      </c>
      <c r="S273" s="160" t="str">
        <f>VLOOKUP(A273,'BASE TRABAJO'!$A$1:$U$872,19,FALSE)</f>
        <v>Se acompaña certificado financiero correspondiente al año 2019, aprobados por el Subdepartamento de Supervisión Financiera.</v>
      </c>
      <c r="T273" s="161">
        <f>VLOOKUP(A273,'BASE TRABAJO'!$A$1:$U$872,20,FALSE)</f>
        <v>37970</v>
      </c>
      <c r="U273" s="160">
        <v>6470</v>
      </c>
      <c r="V273" s="162">
        <v>58094497</v>
      </c>
      <c r="W273" s="162">
        <v>463693170</v>
      </c>
      <c r="X273" s="161">
        <v>44135</v>
      </c>
      <c r="Y273" s="160" t="s">
        <v>3112</v>
      </c>
      <c r="Z273" s="160" t="s">
        <v>3113</v>
      </c>
      <c r="AA273" s="160" t="s">
        <v>3153</v>
      </c>
      <c r="AB273" s="160"/>
    </row>
    <row r="274" spans="1:28" x14ac:dyDescent="0.2">
      <c r="A274" s="163">
        <v>6470</v>
      </c>
      <c r="B274" s="160" t="str">
        <f>VLOOKUP(A274,'BASE TRABAJO'!$A$1:$U$872,2,TRUE)</f>
        <v>Fundación Nacional para la Defensa Ecológica del Menor de Edad-Fundación DEM</v>
      </c>
      <c r="C274" s="160">
        <f>VLOOKUP(A274,'BASE TRABAJO'!$A$1:$U$872,3,FALSE)</f>
        <v>716316009</v>
      </c>
      <c r="D274" s="160" t="str">
        <f>VLOOKUP(A274,'BASE TRABAJO'!$A$1:$U$872,4,FALSE)</f>
        <v>Fundación de Derecho Privado</v>
      </c>
      <c r="E274" s="160" t="str">
        <f>VLOOKUP(A274,'BASE TRABAJO'!$A$1:$U$872,5,FALSE)</f>
        <v>Otorgada por Decreto Supremo Nº 1314, de 28 de diciembre de 1987, del Ministerio de Justicia.</v>
      </c>
      <c r="F274" s="160" t="str">
        <f>VLOOKUP(A274,'BASE TRABAJO'!$A$1:$U$872,6,FALSE)</f>
        <v xml:space="preserve">Certificado de Vigencia, folio Nº 500339247039, emitido con fecha 06 de agosto de 2020, por el Servicio de Registro Civil e Identificación.
</v>
      </c>
      <c r="G274" s="160" t="str">
        <f>VLOOKUP(A274,'BASE TRABAJO'!$A$1:$U$872,7,FALSE)</f>
        <v xml:space="preserve">Promover a través de la iniciativa privada, la defensa ecológica del menor de edad, principalmente en relación a los valores, conocimientos, aprendizaje, bienestar, seguridad, dignidad, justicia, equidad y espiritualidad. </v>
      </c>
      <c r="H274" s="160" t="str">
        <f>VLOOKUP(A274,'BASE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4" s="160" t="str">
        <f>VLOOKUP(A274,'BASE TRABAJO'!$A$1:$U$872,9,FALSE)</f>
        <v>1 año.</v>
      </c>
      <c r="J274" s="160" t="str">
        <f>VLOOKUP(A274,'BASE TRABAJO'!$A$1:$U$872,10,FALSE)</f>
        <v>01 de julio de 2020.</v>
      </c>
      <c r="K274" s="160" t="str">
        <f>VLOOKUP(A274,'BASE TRABAJO'!$A$1:$U$872,11,FALSE)</f>
        <v xml:space="preserve">Presidente 
Juan Eduardo Pary Mobarec, 
</v>
      </c>
      <c r="L274" s="160" t="str">
        <f>VLOOKUP(A274,'BASE TRABAJO'!$A$1:$U$872,12,FALSE)</f>
        <v xml:space="preserve">Marina de Gaete Nº 755, comuna de Santiago, Región Metropolitana.
</v>
      </c>
      <c r="M274" s="160" t="str">
        <f>VLOOKUP(A274,'BASE TRABAJO'!$A$1:$U$872,13,FALSE)</f>
        <v>XIII</v>
      </c>
      <c r="N274" s="160" t="str">
        <f>VLOOKUP(A274,'BASE TRABAJO'!$A$1:$U$872,14,FALSE)</f>
        <v>Santiago</v>
      </c>
      <c r="O274" s="160" t="str">
        <f>VLOOKUP(A274,'BASE TRABAJO'!$A$1:$U$872,15,FALSE)</f>
        <v>222150200 
+56971407762</v>
      </c>
      <c r="P274" s="160" t="str">
        <f>VLOOKUP(A274,'BASE TRABAJO'!$A$1:$U$872,16,FALSE)</f>
        <v>Sitio Web: http://www.fundaciondem.cl
E-Mail: info@fundaciondem.cl admninistracioncentral@fundaciondem.cl</v>
      </c>
      <c r="Q274" s="160">
        <f>VLOOKUP(A274,'BASE TRABAJO'!$A$1:$U$872,17,FALSE)</f>
        <v>0</v>
      </c>
      <c r="R274" s="160">
        <f>VLOOKUP(A274,'BASE TRABAJO'!$A$1:$U$872,18,FALSE)</f>
        <v>93401</v>
      </c>
      <c r="S274" s="160" t="str">
        <f>VLOOKUP(A274,'BASE TRABAJO'!$A$1:$U$872,19,FALSE)</f>
        <v>Se acompaña certificado financiero correspondiente al año 2019, aprobados por el Subdepartamento de Supervisión Financiera.</v>
      </c>
      <c r="T274" s="161">
        <f>VLOOKUP(A274,'BASE TRABAJO'!$A$1:$U$872,20,FALSE)</f>
        <v>37970</v>
      </c>
      <c r="U274" s="160">
        <v>6470</v>
      </c>
      <c r="V274" s="162">
        <v>16657974</v>
      </c>
      <c r="W274" s="162">
        <v>147119490</v>
      </c>
      <c r="X274" s="161">
        <v>44135</v>
      </c>
      <c r="Y274" s="160" t="s">
        <v>3112</v>
      </c>
      <c r="Z274" s="160" t="s">
        <v>3113</v>
      </c>
      <c r="AA274" s="160" t="s">
        <v>3243</v>
      </c>
      <c r="AB274" s="160"/>
    </row>
    <row r="275" spans="1:28" x14ac:dyDescent="0.2">
      <c r="A275" s="163">
        <v>6470</v>
      </c>
      <c r="B275" s="160" t="str">
        <f>VLOOKUP(A275,'BASE TRABAJO'!$A$1:$U$872,2,TRUE)</f>
        <v>Fundación Nacional para la Defensa Ecológica del Menor de Edad-Fundación DEM</v>
      </c>
      <c r="C275" s="160">
        <f>VLOOKUP(A275,'BASE TRABAJO'!$A$1:$U$872,3,FALSE)</f>
        <v>716316009</v>
      </c>
      <c r="D275" s="160" t="str">
        <f>VLOOKUP(A275,'BASE TRABAJO'!$A$1:$U$872,4,FALSE)</f>
        <v>Fundación de Derecho Privado</v>
      </c>
      <c r="E275" s="160" t="str">
        <f>VLOOKUP(A275,'BASE TRABAJO'!$A$1:$U$872,5,FALSE)</f>
        <v>Otorgada por Decreto Supremo Nº 1314, de 28 de diciembre de 1987, del Ministerio de Justicia.</v>
      </c>
      <c r="F275" s="160" t="str">
        <f>VLOOKUP(A275,'BASE TRABAJO'!$A$1:$U$872,6,FALSE)</f>
        <v xml:space="preserve">Certificado de Vigencia, folio Nº 500339247039, emitido con fecha 06 de agosto de 2020, por el Servicio de Registro Civil e Identificación.
</v>
      </c>
      <c r="G275" s="160" t="str">
        <f>VLOOKUP(A275,'BASE TRABAJO'!$A$1:$U$872,7,FALSE)</f>
        <v xml:space="preserve">Promover a través de la iniciativa privada, la defensa ecológica del menor de edad, principalmente en relación a los valores, conocimientos, aprendizaje, bienestar, seguridad, dignidad, justicia, equidad y espiritualidad. </v>
      </c>
      <c r="H275" s="160" t="str">
        <f>VLOOKUP(A275,'BASE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5" s="160" t="str">
        <f>VLOOKUP(A275,'BASE TRABAJO'!$A$1:$U$872,9,FALSE)</f>
        <v>1 año.</v>
      </c>
      <c r="J275" s="160" t="str">
        <f>VLOOKUP(A275,'BASE TRABAJO'!$A$1:$U$872,10,FALSE)</f>
        <v>01 de julio de 2020.</v>
      </c>
      <c r="K275" s="160" t="str">
        <f>VLOOKUP(A275,'BASE TRABAJO'!$A$1:$U$872,11,FALSE)</f>
        <v xml:space="preserve">Presidente 
Juan Eduardo Pary Mobarec, 
</v>
      </c>
      <c r="L275" s="160" t="str">
        <f>VLOOKUP(A275,'BASE TRABAJO'!$A$1:$U$872,12,FALSE)</f>
        <v xml:space="preserve">Marina de Gaete Nº 755, comuna de Santiago, Región Metropolitana.
</v>
      </c>
      <c r="M275" s="160" t="str">
        <f>VLOOKUP(A275,'BASE TRABAJO'!$A$1:$U$872,13,FALSE)</f>
        <v>XIII</v>
      </c>
      <c r="N275" s="160" t="str">
        <f>VLOOKUP(A275,'BASE TRABAJO'!$A$1:$U$872,14,FALSE)</f>
        <v>Santiago</v>
      </c>
      <c r="O275" s="160" t="str">
        <f>VLOOKUP(A275,'BASE TRABAJO'!$A$1:$U$872,15,FALSE)</f>
        <v>222150200 
+56971407762</v>
      </c>
      <c r="P275" s="160" t="str">
        <f>VLOOKUP(A275,'BASE TRABAJO'!$A$1:$U$872,16,FALSE)</f>
        <v>Sitio Web: http://www.fundaciondem.cl
E-Mail: info@fundaciondem.cl admninistracioncentral@fundaciondem.cl</v>
      </c>
      <c r="Q275" s="160">
        <f>VLOOKUP(A275,'BASE TRABAJO'!$A$1:$U$872,17,FALSE)</f>
        <v>0</v>
      </c>
      <c r="R275" s="160">
        <f>VLOOKUP(A275,'BASE TRABAJO'!$A$1:$U$872,18,FALSE)</f>
        <v>93401</v>
      </c>
      <c r="S275" s="160" t="str">
        <f>VLOOKUP(A275,'BASE TRABAJO'!$A$1:$U$872,19,FALSE)</f>
        <v>Se acompaña certificado financiero correspondiente al año 2019, aprobados por el Subdepartamento de Supervisión Financiera.</v>
      </c>
      <c r="T275" s="161">
        <f>VLOOKUP(A275,'BASE TRABAJO'!$A$1:$U$872,20,FALSE)</f>
        <v>37970</v>
      </c>
      <c r="U275" s="160">
        <v>6470</v>
      </c>
      <c r="V275" s="162">
        <v>97449399</v>
      </c>
      <c r="W275" s="162">
        <v>894809659</v>
      </c>
      <c r="X275" s="161">
        <v>44135</v>
      </c>
      <c r="Y275" s="160" t="s">
        <v>3112</v>
      </c>
      <c r="Z275" s="160" t="s">
        <v>3113</v>
      </c>
      <c r="AA275" s="160" t="s">
        <v>3159</v>
      </c>
      <c r="AB275" s="160"/>
    </row>
    <row r="276" spans="1:28" x14ac:dyDescent="0.2">
      <c r="A276" s="163">
        <v>6470</v>
      </c>
      <c r="B276" s="160" t="str">
        <f>VLOOKUP(A276,'BASE TRABAJO'!$A$1:$U$872,2,TRUE)</f>
        <v>Fundación Nacional para la Defensa Ecológica del Menor de Edad-Fundación DEM</v>
      </c>
      <c r="C276" s="160">
        <f>VLOOKUP(A276,'BASE TRABAJO'!$A$1:$U$872,3,FALSE)</f>
        <v>716316009</v>
      </c>
      <c r="D276" s="160" t="str">
        <f>VLOOKUP(A276,'BASE TRABAJO'!$A$1:$U$872,4,FALSE)</f>
        <v>Fundación de Derecho Privado</v>
      </c>
      <c r="E276" s="160" t="str">
        <f>VLOOKUP(A276,'BASE TRABAJO'!$A$1:$U$872,5,FALSE)</f>
        <v>Otorgada por Decreto Supremo Nº 1314, de 28 de diciembre de 1987, del Ministerio de Justicia.</v>
      </c>
      <c r="F276" s="160" t="str">
        <f>VLOOKUP(A276,'BASE TRABAJO'!$A$1:$U$872,6,FALSE)</f>
        <v xml:space="preserve">Certificado de Vigencia, folio Nº 500339247039, emitido con fecha 06 de agosto de 2020, por el Servicio de Registro Civil e Identificación.
</v>
      </c>
      <c r="G276" s="160" t="str">
        <f>VLOOKUP(A276,'BASE TRABAJO'!$A$1:$U$872,7,FALSE)</f>
        <v xml:space="preserve">Promover a través de la iniciativa privada, la defensa ecológica del menor de edad, principalmente en relación a los valores, conocimientos, aprendizaje, bienestar, seguridad, dignidad, justicia, equidad y espiritualidad. </v>
      </c>
      <c r="H276" s="160" t="str">
        <f>VLOOKUP(A276,'BASE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6" s="160" t="str">
        <f>VLOOKUP(A276,'BASE TRABAJO'!$A$1:$U$872,9,FALSE)</f>
        <v>1 año.</v>
      </c>
      <c r="J276" s="160" t="str">
        <f>VLOOKUP(A276,'BASE TRABAJO'!$A$1:$U$872,10,FALSE)</f>
        <v>01 de julio de 2020.</v>
      </c>
      <c r="K276" s="160" t="str">
        <f>VLOOKUP(A276,'BASE TRABAJO'!$A$1:$U$872,11,FALSE)</f>
        <v xml:space="preserve">Presidente 
Juan Eduardo Pary Mobarec, 
</v>
      </c>
      <c r="L276" s="160" t="str">
        <f>VLOOKUP(A276,'BASE TRABAJO'!$A$1:$U$872,12,FALSE)</f>
        <v xml:space="preserve">Marina de Gaete Nº 755, comuna de Santiago, Región Metropolitana.
</v>
      </c>
      <c r="M276" s="160" t="str">
        <f>VLOOKUP(A276,'BASE TRABAJO'!$A$1:$U$872,13,FALSE)</f>
        <v>XIII</v>
      </c>
      <c r="N276" s="160" t="str">
        <f>VLOOKUP(A276,'BASE TRABAJO'!$A$1:$U$872,14,FALSE)</f>
        <v>Santiago</v>
      </c>
      <c r="O276" s="160" t="str">
        <f>VLOOKUP(A276,'BASE TRABAJO'!$A$1:$U$872,15,FALSE)</f>
        <v>222150200 
+56971407762</v>
      </c>
      <c r="P276" s="160" t="str">
        <f>VLOOKUP(A276,'BASE TRABAJO'!$A$1:$U$872,16,FALSE)</f>
        <v>Sitio Web: http://www.fundaciondem.cl
E-Mail: info@fundaciondem.cl admninistracioncentral@fundaciondem.cl</v>
      </c>
      <c r="Q276" s="160">
        <f>VLOOKUP(A276,'BASE TRABAJO'!$A$1:$U$872,17,FALSE)</f>
        <v>0</v>
      </c>
      <c r="R276" s="160">
        <f>VLOOKUP(A276,'BASE TRABAJO'!$A$1:$U$872,18,FALSE)</f>
        <v>93401</v>
      </c>
      <c r="S276" s="160" t="str">
        <f>VLOOKUP(A276,'BASE TRABAJO'!$A$1:$U$872,19,FALSE)</f>
        <v>Se acompaña certificado financiero correspondiente al año 2019, aprobados por el Subdepartamento de Supervisión Financiera.</v>
      </c>
      <c r="T276" s="161">
        <f>VLOOKUP(A276,'BASE TRABAJO'!$A$1:$U$872,20,FALSE)</f>
        <v>37970</v>
      </c>
      <c r="U276" s="160">
        <v>6470</v>
      </c>
      <c r="V276" s="162">
        <v>16095008</v>
      </c>
      <c r="W276" s="162">
        <v>153479351</v>
      </c>
      <c r="X276" s="161">
        <v>44135</v>
      </c>
      <c r="Y276" s="160" t="s">
        <v>3112</v>
      </c>
      <c r="Z276" s="160" t="s">
        <v>3113</v>
      </c>
      <c r="AA276" s="160" t="s">
        <v>3199</v>
      </c>
      <c r="AB276" s="160"/>
    </row>
    <row r="277" spans="1:28" x14ac:dyDescent="0.2">
      <c r="A277" s="163">
        <v>6470</v>
      </c>
      <c r="B277" s="160" t="str">
        <f>VLOOKUP(A277,'BASE TRABAJO'!$A$1:$U$872,2,TRUE)</f>
        <v>Fundación Nacional para la Defensa Ecológica del Menor de Edad-Fundación DEM</v>
      </c>
      <c r="C277" s="160">
        <f>VLOOKUP(A277,'BASE TRABAJO'!$A$1:$U$872,3,FALSE)</f>
        <v>716316009</v>
      </c>
      <c r="D277" s="160" t="str">
        <f>VLOOKUP(A277,'BASE TRABAJO'!$A$1:$U$872,4,FALSE)</f>
        <v>Fundación de Derecho Privado</v>
      </c>
      <c r="E277" s="160" t="str">
        <f>VLOOKUP(A277,'BASE TRABAJO'!$A$1:$U$872,5,FALSE)</f>
        <v>Otorgada por Decreto Supremo Nº 1314, de 28 de diciembre de 1987, del Ministerio de Justicia.</v>
      </c>
      <c r="F277" s="160" t="str">
        <f>VLOOKUP(A277,'BASE TRABAJO'!$A$1:$U$872,6,FALSE)</f>
        <v xml:space="preserve">Certificado de Vigencia, folio Nº 500339247039, emitido con fecha 06 de agosto de 2020, por el Servicio de Registro Civil e Identificación.
</v>
      </c>
      <c r="G277" s="160" t="str">
        <f>VLOOKUP(A277,'BASE TRABAJO'!$A$1:$U$872,7,FALSE)</f>
        <v xml:space="preserve">Promover a través de la iniciativa privada, la defensa ecológica del menor de edad, principalmente en relación a los valores, conocimientos, aprendizaje, bienestar, seguridad, dignidad, justicia, equidad y espiritualidad. </v>
      </c>
      <c r="H277" s="160" t="str">
        <f>VLOOKUP(A277,'BASE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7" s="160" t="str">
        <f>VLOOKUP(A277,'BASE TRABAJO'!$A$1:$U$872,9,FALSE)</f>
        <v>1 año.</v>
      </c>
      <c r="J277" s="160" t="str">
        <f>VLOOKUP(A277,'BASE TRABAJO'!$A$1:$U$872,10,FALSE)</f>
        <v>01 de julio de 2020.</v>
      </c>
      <c r="K277" s="160" t="str">
        <f>VLOOKUP(A277,'BASE TRABAJO'!$A$1:$U$872,11,FALSE)</f>
        <v xml:space="preserve">Presidente 
Juan Eduardo Pary Mobarec, 
</v>
      </c>
      <c r="L277" s="160" t="str">
        <f>VLOOKUP(A277,'BASE TRABAJO'!$A$1:$U$872,12,FALSE)</f>
        <v xml:space="preserve">Marina de Gaete Nº 755, comuna de Santiago, Región Metropolitana.
</v>
      </c>
      <c r="M277" s="160" t="str">
        <f>VLOOKUP(A277,'BASE TRABAJO'!$A$1:$U$872,13,FALSE)</f>
        <v>XIII</v>
      </c>
      <c r="N277" s="160" t="str">
        <f>VLOOKUP(A277,'BASE TRABAJO'!$A$1:$U$872,14,FALSE)</f>
        <v>Santiago</v>
      </c>
      <c r="O277" s="160" t="str">
        <f>VLOOKUP(A277,'BASE TRABAJO'!$A$1:$U$872,15,FALSE)</f>
        <v>222150200 
+56971407762</v>
      </c>
      <c r="P277" s="160" t="str">
        <f>VLOOKUP(A277,'BASE TRABAJO'!$A$1:$U$872,16,FALSE)</f>
        <v>Sitio Web: http://www.fundaciondem.cl
E-Mail: info@fundaciondem.cl admninistracioncentral@fundaciondem.cl</v>
      </c>
      <c r="Q277" s="160">
        <f>VLOOKUP(A277,'BASE TRABAJO'!$A$1:$U$872,17,FALSE)</f>
        <v>0</v>
      </c>
      <c r="R277" s="160">
        <f>VLOOKUP(A277,'BASE TRABAJO'!$A$1:$U$872,18,FALSE)</f>
        <v>93401</v>
      </c>
      <c r="S277" s="160" t="str">
        <f>VLOOKUP(A277,'BASE TRABAJO'!$A$1:$U$872,19,FALSE)</f>
        <v>Se acompaña certificado financiero correspondiente al año 2019, aprobados por el Subdepartamento de Supervisión Financiera.</v>
      </c>
      <c r="T277" s="161">
        <f>VLOOKUP(A277,'BASE TRABAJO'!$A$1:$U$872,20,FALSE)</f>
        <v>37970</v>
      </c>
      <c r="U277" s="160">
        <v>6470</v>
      </c>
      <c r="V277" s="162">
        <v>40032873</v>
      </c>
      <c r="W277" s="162">
        <v>329866550</v>
      </c>
      <c r="X277" s="161">
        <v>44135</v>
      </c>
      <c r="Y277" s="160" t="s">
        <v>3112</v>
      </c>
      <c r="Z277" s="160" t="s">
        <v>3113</v>
      </c>
      <c r="AA277" s="160" t="s">
        <v>3200</v>
      </c>
      <c r="AB277" s="160"/>
    </row>
    <row r="278" spans="1:28" x14ac:dyDescent="0.2">
      <c r="A278" s="163">
        <v>6470</v>
      </c>
      <c r="B278" s="160" t="str">
        <f>VLOOKUP(A278,'BASE TRABAJO'!$A$1:$U$872,2,TRUE)</f>
        <v>Fundación Nacional para la Defensa Ecológica del Menor de Edad-Fundación DEM</v>
      </c>
      <c r="C278" s="160">
        <f>VLOOKUP(A278,'BASE TRABAJO'!$A$1:$U$872,3,FALSE)</f>
        <v>716316009</v>
      </c>
      <c r="D278" s="160" t="str">
        <f>VLOOKUP(A278,'BASE TRABAJO'!$A$1:$U$872,4,FALSE)</f>
        <v>Fundación de Derecho Privado</v>
      </c>
      <c r="E278" s="160" t="str">
        <f>VLOOKUP(A278,'BASE TRABAJO'!$A$1:$U$872,5,FALSE)</f>
        <v>Otorgada por Decreto Supremo Nº 1314, de 28 de diciembre de 1987, del Ministerio de Justicia.</v>
      </c>
      <c r="F278" s="160" t="str">
        <f>VLOOKUP(A278,'BASE TRABAJO'!$A$1:$U$872,6,FALSE)</f>
        <v xml:space="preserve">Certificado de Vigencia, folio Nº 500339247039, emitido con fecha 06 de agosto de 2020, por el Servicio de Registro Civil e Identificación.
</v>
      </c>
      <c r="G278" s="160" t="str">
        <f>VLOOKUP(A278,'BASE TRABAJO'!$A$1:$U$872,7,FALSE)</f>
        <v xml:space="preserve">Promover a través de la iniciativa privada, la defensa ecológica del menor de edad, principalmente en relación a los valores, conocimientos, aprendizaje, bienestar, seguridad, dignidad, justicia, equidad y espiritualidad. </v>
      </c>
      <c r="H278" s="160" t="str">
        <f>VLOOKUP(A278,'BASE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8" s="160" t="str">
        <f>VLOOKUP(A278,'BASE TRABAJO'!$A$1:$U$872,9,FALSE)</f>
        <v>1 año.</v>
      </c>
      <c r="J278" s="160" t="str">
        <f>VLOOKUP(A278,'BASE TRABAJO'!$A$1:$U$872,10,FALSE)</f>
        <v>01 de julio de 2020.</v>
      </c>
      <c r="K278" s="160" t="str">
        <f>VLOOKUP(A278,'BASE TRABAJO'!$A$1:$U$872,11,FALSE)</f>
        <v xml:space="preserve">Presidente 
Juan Eduardo Pary Mobarec, 
</v>
      </c>
      <c r="L278" s="160" t="str">
        <f>VLOOKUP(A278,'BASE TRABAJO'!$A$1:$U$872,12,FALSE)</f>
        <v xml:space="preserve">Marina de Gaete Nº 755, comuna de Santiago, Región Metropolitana.
</v>
      </c>
      <c r="M278" s="160" t="str">
        <f>VLOOKUP(A278,'BASE TRABAJO'!$A$1:$U$872,13,FALSE)</f>
        <v>XIII</v>
      </c>
      <c r="N278" s="160" t="str">
        <f>VLOOKUP(A278,'BASE TRABAJO'!$A$1:$U$872,14,FALSE)</f>
        <v>Santiago</v>
      </c>
      <c r="O278" s="160" t="str">
        <f>VLOOKUP(A278,'BASE TRABAJO'!$A$1:$U$872,15,FALSE)</f>
        <v>222150200 
+56971407762</v>
      </c>
      <c r="P278" s="160" t="str">
        <f>VLOOKUP(A278,'BASE TRABAJO'!$A$1:$U$872,16,FALSE)</f>
        <v>Sitio Web: http://www.fundaciondem.cl
E-Mail: info@fundaciondem.cl admninistracioncentral@fundaciondem.cl</v>
      </c>
      <c r="Q278" s="160">
        <f>VLOOKUP(A278,'BASE TRABAJO'!$A$1:$U$872,17,FALSE)</f>
        <v>0</v>
      </c>
      <c r="R278" s="160">
        <f>VLOOKUP(A278,'BASE TRABAJO'!$A$1:$U$872,18,FALSE)</f>
        <v>93401</v>
      </c>
      <c r="S278" s="160" t="str">
        <f>VLOOKUP(A278,'BASE TRABAJO'!$A$1:$U$872,19,FALSE)</f>
        <v>Se acompaña certificado financiero correspondiente al año 2019, aprobados por el Subdepartamento de Supervisión Financiera.</v>
      </c>
      <c r="T278" s="161">
        <f>VLOOKUP(A278,'BASE TRABAJO'!$A$1:$U$872,20,FALSE)</f>
        <v>37970</v>
      </c>
      <c r="U278" s="160">
        <v>6470</v>
      </c>
      <c r="V278" s="162">
        <v>83661498</v>
      </c>
      <c r="W278" s="162">
        <v>588459724</v>
      </c>
      <c r="X278" s="161">
        <v>44135</v>
      </c>
      <c r="Y278" s="160" t="s">
        <v>3112</v>
      </c>
      <c r="Z278" s="160" t="s">
        <v>3113</v>
      </c>
      <c r="AA278" s="160" t="s">
        <v>3201</v>
      </c>
      <c r="AB278" s="160"/>
    </row>
    <row r="279" spans="1:28" x14ac:dyDescent="0.2">
      <c r="A279" s="163">
        <v>6470</v>
      </c>
      <c r="B279" s="160" t="str">
        <f>VLOOKUP(A279,'BASE TRABAJO'!$A$1:$U$872,2,TRUE)</f>
        <v>Fundación Nacional para la Defensa Ecológica del Menor de Edad-Fundación DEM</v>
      </c>
      <c r="C279" s="160">
        <f>VLOOKUP(A279,'BASE TRABAJO'!$A$1:$U$872,3,FALSE)</f>
        <v>716316009</v>
      </c>
      <c r="D279" s="160" t="str">
        <f>VLOOKUP(A279,'BASE TRABAJO'!$A$1:$U$872,4,FALSE)</f>
        <v>Fundación de Derecho Privado</v>
      </c>
      <c r="E279" s="160" t="str">
        <f>VLOOKUP(A279,'BASE TRABAJO'!$A$1:$U$872,5,FALSE)</f>
        <v>Otorgada por Decreto Supremo Nº 1314, de 28 de diciembre de 1987, del Ministerio de Justicia.</v>
      </c>
      <c r="F279" s="160" t="str">
        <f>VLOOKUP(A279,'BASE TRABAJO'!$A$1:$U$872,6,FALSE)</f>
        <v xml:space="preserve">Certificado de Vigencia, folio Nº 500339247039, emitido con fecha 06 de agosto de 2020, por el Servicio de Registro Civil e Identificación.
</v>
      </c>
      <c r="G279" s="160" t="str">
        <f>VLOOKUP(A279,'BASE TRABAJO'!$A$1:$U$872,7,FALSE)</f>
        <v xml:space="preserve">Promover a través de la iniciativa privada, la defensa ecológica del menor de edad, principalmente en relación a los valores, conocimientos, aprendizaje, bienestar, seguridad, dignidad, justicia, equidad y espiritualidad. </v>
      </c>
      <c r="H279" s="160" t="str">
        <f>VLOOKUP(A279,'BASE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79" s="160" t="str">
        <f>VLOOKUP(A279,'BASE TRABAJO'!$A$1:$U$872,9,FALSE)</f>
        <v>1 año.</v>
      </c>
      <c r="J279" s="160" t="str">
        <f>VLOOKUP(A279,'BASE TRABAJO'!$A$1:$U$872,10,FALSE)</f>
        <v>01 de julio de 2020.</v>
      </c>
      <c r="K279" s="160" t="str">
        <f>VLOOKUP(A279,'BASE TRABAJO'!$A$1:$U$872,11,FALSE)</f>
        <v xml:space="preserve">Presidente 
Juan Eduardo Pary Mobarec, 
</v>
      </c>
      <c r="L279" s="160" t="str">
        <f>VLOOKUP(A279,'BASE TRABAJO'!$A$1:$U$872,12,FALSE)</f>
        <v xml:space="preserve">Marina de Gaete Nº 755, comuna de Santiago, Región Metropolitana.
</v>
      </c>
      <c r="M279" s="160" t="str">
        <f>VLOOKUP(A279,'BASE TRABAJO'!$A$1:$U$872,13,FALSE)</f>
        <v>XIII</v>
      </c>
      <c r="N279" s="160" t="str">
        <f>VLOOKUP(A279,'BASE TRABAJO'!$A$1:$U$872,14,FALSE)</f>
        <v>Santiago</v>
      </c>
      <c r="O279" s="160" t="str">
        <f>VLOOKUP(A279,'BASE TRABAJO'!$A$1:$U$872,15,FALSE)</f>
        <v>222150200 
+56971407762</v>
      </c>
      <c r="P279" s="160" t="str">
        <f>VLOOKUP(A279,'BASE TRABAJO'!$A$1:$U$872,16,FALSE)</f>
        <v>Sitio Web: http://www.fundaciondem.cl
E-Mail: info@fundaciondem.cl admninistracioncentral@fundaciondem.cl</v>
      </c>
      <c r="Q279" s="160">
        <f>VLOOKUP(A279,'BASE TRABAJO'!$A$1:$U$872,17,FALSE)</f>
        <v>0</v>
      </c>
      <c r="R279" s="160">
        <f>VLOOKUP(A279,'BASE TRABAJO'!$A$1:$U$872,18,FALSE)</f>
        <v>93401</v>
      </c>
      <c r="S279" s="160" t="str">
        <f>VLOOKUP(A279,'BASE TRABAJO'!$A$1:$U$872,19,FALSE)</f>
        <v>Se acompaña certificado financiero correspondiente al año 2019, aprobados por el Subdepartamento de Supervisión Financiera.</v>
      </c>
      <c r="T279" s="161">
        <f>VLOOKUP(A279,'BASE TRABAJO'!$A$1:$U$872,20,FALSE)</f>
        <v>37970</v>
      </c>
      <c r="U279" s="160">
        <v>6470</v>
      </c>
      <c r="V279" s="162">
        <v>22448340</v>
      </c>
      <c r="W279" s="162">
        <v>200403510</v>
      </c>
      <c r="X279" s="161">
        <v>44135</v>
      </c>
      <c r="Y279" s="160" t="s">
        <v>3112</v>
      </c>
      <c r="Z279" s="160" t="s">
        <v>3113</v>
      </c>
      <c r="AA279" s="160" t="s">
        <v>3166</v>
      </c>
      <c r="AB279" s="160"/>
    </row>
    <row r="280" spans="1:28" x14ac:dyDescent="0.2">
      <c r="A280" s="163">
        <v>6470</v>
      </c>
      <c r="B280" s="160" t="str">
        <f>VLOOKUP(A280,'BASE TRABAJO'!$A$1:$U$872,2,TRUE)</f>
        <v>Fundación Nacional para la Defensa Ecológica del Menor de Edad-Fundación DEM</v>
      </c>
      <c r="C280" s="160">
        <f>VLOOKUP(A280,'BASE TRABAJO'!$A$1:$U$872,3,FALSE)</f>
        <v>716316009</v>
      </c>
      <c r="D280" s="160" t="str">
        <f>VLOOKUP(A280,'BASE TRABAJO'!$A$1:$U$872,4,FALSE)</f>
        <v>Fundación de Derecho Privado</v>
      </c>
      <c r="E280" s="160" t="str">
        <f>VLOOKUP(A280,'BASE TRABAJO'!$A$1:$U$872,5,FALSE)</f>
        <v>Otorgada por Decreto Supremo Nº 1314, de 28 de diciembre de 1987, del Ministerio de Justicia.</v>
      </c>
      <c r="F280" s="160" t="str">
        <f>VLOOKUP(A280,'BASE TRABAJO'!$A$1:$U$872,6,FALSE)</f>
        <v xml:space="preserve">Certificado de Vigencia, folio Nº 500339247039, emitido con fecha 06 de agosto de 2020, por el Servicio de Registro Civil e Identificación.
</v>
      </c>
      <c r="G280" s="160" t="str">
        <f>VLOOKUP(A280,'BASE TRABAJO'!$A$1:$U$872,7,FALSE)</f>
        <v xml:space="preserve">Promover a través de la iniciativa privada, la defensa ecológica del menor de edad, principalmente en relación a los valores, conocimientos, aprendizaje, bienestar, seguridad, dignidad, justicia, equidad y espiritualidad. </v>
      </c>
      <c r="H280" s="160" t="str">
        <f>VLOOKUP(A280,'BASE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0" s="160" t="str">
        <f>VLOOKUP(A280,'BASE TRABAJO'!$A$1:$U$872,9,FALSE)</f>
        <v>1 año.</v>
      </c>
      <c r="J280" s="160" t="str">
        <f>VLOOKUP(A280,'BASE TRABAJO'!$A$1:$U$872,10,FALSE)</f>
        <v>01 de julio de 2020.</v>
      </c>
      <c r="K280" s="160" t="str">
        <f>VLOOKUP(A280,'BASE TRABAJO'!$A$1:$U$872,11,FALSE)</f>
        <v xml:space="preserve">Presidente 
Juan Eduardo Pary Mobarec, 
</v>
      </c>
      <c r="L280" s="160" t="str">
        <f>VLOOKUP(A280,'BASE TRABAJO'!$A$1:$U$872,12,FALSE)</f>
        <v xml:space="preserve">Marina de Gaete Nº 755, comuna de Santiago, Región Metropolitana.
</v>
      </c>
      <c r="M280" s="160" t="str">
        <f>VLOOKUP(A280,'BASE TRABAJO'!$A$1:$U$872,13,FALSE)</f>
        <v>XIII</v>
      </c>
      <c r="N280" s="160" t="str">
        <f>VLOOKUP(A280,'BASE TRABAJO'!$A$1:$U$872,14,FALSE)</f>
        <v>Santiago</v>
      </c>
      <c r="O280" s="160" t="str">
        <f>VLOOKUP(A280,'BASE TRABAJO'!$A$1:$U$872,15,FALSE)</f>
        <v>222150200 
+56971407762</v>
      </c>
      <c r="P280" s="160" t="str">
        <f>VLOOKUP(A280,'BASE TRABAJO'!$A$1:$U$872,16,FALSE)</f>
        <v>Sitio Web: http://www.fundaciondem.cl
E-Mail: info@fundaciondem.cl admninistracioncentral@fundaciondem.cl</v>
      </c>
      <c r="Q280" s="160">
        <f>VLOOKUP(A280,'BASE TRABAJO'!$A$1:$U$872,17,FALSE)</f>
        <v>0</v>
      </c>
      <c r="R280" s="160">
        <f>VLOOKUP(A280,'BASE TRABAJO'!$A$1:$U$872,18,FALSE)</f>
        <v>93401</v>
      </c>
      <c r="S280" s="160" t="str">
        <f>VLOOKUP(A280,'BASE TRABAJO'!$A$1:$U$872,19,FALSE)</f>
        <v>Se acompaña certificado financiero correspondiente al año 2019, aprobados por el Subdepartamento de Supervisión Financiera.</v>
      </c>
      <c r="T280" s="161">
        <f>VLOOKUP(A280,'BASE TRABAJO'!$A$1:$U$872,20,FALSE)</f>
        <v>37970</v>
      </c>
      <c r="U280" s="160">
        <v>6470</v>
      </c>
      <c r="V280" s="162">
        <v>8425028</v>
      </c>
      <c r="W280" s="162">
        <v>91595174</v>
      </c>
      <c r="X280" s="161">
        <v>44135</v>
      </c>
      <c r="Y280" s="160" t="s">
        <v>3112</v>
      </c>
      <c r="Z280" s="160" t="s">
        <v>3113</v>
      </c>
      <c r="AA280" s="160" t="s">
        <v>3167</v>
      </c>
      <c r="AB280" s="160"/>
    </row>
    <row r="281" spans="1:28" x14ac:dyDescent="0.2">
      <c r="A281" s="163">
        <v>6470</v>
      </c>
      <c r="B281" s="160" t="str">
        <f>VLOOKUP(A281,'BASE TRABAJO'!$A$1:$U$872,2,TRUE)</f>
        <v>Fundación Nacional para la Defensa Ecológica del Menor de Edad-Fundación DEM</v>
      </c>
      <c r="C281" s="160">
        <f>VLOOKUP(A281,'BASE TRABAJO'!$A$1:$U$872,3,FALSE)</f>
        <v>716316009</v>
      </c>
      <c r="D281" s="160" t="str">
        <f>VLOOKUP(A281,'BASE TRABAJO'!$A$1:$U$872,4,FALSE)</f>
        <v>Fundación de Derecho Privado</v>
      </c>
      <c r="E281" s="160" t="str">
        <f>VLOOKUP(A281,'BASE TRABAJO'!$A$1:$U$872,5,FALSE)</f>
        <v>Otorgada por Decreto Supremo Nº 1314, de 28 de diciembre de 1987, del Ministerio de Justicia.</v>
      </c>
      <c r="F281" s="160" t="str">
        <f>VLOOKUP(A281,'BASE TRABAJO'!$A$1:$U$872,6,FALSE)</f>
        <v xml:space="preserve">Certificado de Vigencia, folio Nº 500339247039, emitido con fecha 06 de agosto de 2020, por el Servicio de Registro Civil e Identificación.
</v>
      </c>
      <c r="G281" s="160" t="str">
        <f>VLOOKUP(A281,'BASE TRABAJO'!$A$1:$U$872,7,FALSE)</f>
        <v xml:space="preserve">Promover a través de la iniciativa privada, la defensa ecológica del menor de edad, principalmente en relación a los valores, conocimientos, aprendizaje, bienestar, seguridad, dignidad, justicia, equidad y espiritualidad. </v>
      </c>
      <c r="H281" s="160" t="str">
        <f>VLOOKUP(A281,'BASE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1" s="160" t="str">
        <f>VLOOKUP(A281,'BASE TRABAJO'!$A$1:$U$872,9,FALSE)</f>
        <v>1 año.</v>
      </c>
      <c r="J281" s="160" t="str">
        <f>VLOOKUP(A281,'BASE TRABAJO'!$A$1:$U$872,10,FALSE)</f>
        <v>01 de julio de 2020.</v>
      </c>
      <c r="K281" s="160" t="str">
        <f>VLOOKUP(A281,'BASE TRABAJO'!$A$1:$U$872,11,FALSE)</f>
        <v xml:space="preserve">Presidente 
Juan Eduardo Pary Mobarec, 
</v>
      </c>
      <c r="L281" s="160" t="str">
        <f>VLOOKUP(A281,'BASE TRABAJO'!$A$1:$U$872,12,FALSE)</f>
        <v xml:space="preserve">Marina de Gaete Nº 755, comuna de Santiago, Región Metropolitana.
</v>
      </c>
      <c r="M281" s="160" t="str">
        <f>VLOOKUP(A281,'BASE TRABAJO'!$A$1:$U$872,13,FALSE)</f>
        <v>XIII</v>
      </c>
      <c r="N281" s="160" t="str">
        <f>VLOOKUP(A281,'BASE TRABAJO'!$A$1:$U$872,14,FALSE)</f>
        <v>Santiago</v>
      </c>
      <c r="O281" s="160" t="str">
        <f>VLOOKUP(A281,'BASE TRABAJO'!$A$1:$U$872,15,FALSE)</f>
        <v>222150200 
+56971407762</v>
      </c>
      <c r="P281" s="160" t="str">
        <f>VLOOKUP(A281,'BASE TRABAJO'!$A$1:$U$872,16,FALSE)</f>
        <v>Sitio Web: http://www.fundaciondem.cl
E-Mail: info@fundaciondem.cl admninistracioncentral@fundaciondem.cl</v>
      </c>
      <c r="Q281" s="160">
        <f>VLOOKUP(A281,'BASE TRABAJO'!$A$1:$U$872,17,FALSE)</f>
        <v>0</v>
      </c>
      <c r="R281" s="160">
        <f>VLOOKUP(A281,'BASE TRABAJO'!$A$1:$U$872,18,FALSE)</f>
        <v>93401</v>
      </c>
      <c r="S281" s="160" t="str">
        <f>VLOOKUP(A281,'BASE TRABAJO'!$A$1:$U$872,19,FALSE)</f>
        <v>Se acompaña certificado financiero correspondiente al año 2019, aprobados por el Subdepartamento de Supervisión Financiera.</v>
      </c>
      <c r="T281" s="161">
        <f>VLOOKUP(A281,'BASE TRABAJO'!$A$1:$U$872,20,FALSE)</f>
        <v>37970</v>
      </c>
      <c r="U281" s="160">
        <v>6470</v>
      </c>
      <c r="V281" s="162">
        <v>8873874</v>
      </c>
      <c r="W281" s="162">
        <v>99706788</v>
      </c>
      <c r="X281" s="161">
        <v>44135</v>
      </c>
      <c r="Y281" s="160" t="s">
        <v>3112</v>
      </c>
      <c r="Z281" s="160" t="s">
        <v>3113</v>
      </c>
      <c r="AA281" s="160" t="s">
        <v>3213</v>
      </c>
      <c r="AB281" s="160"/>
    </row>
    <row r="282" spans="1:28" x14ac:dyDescent="0.2">
      <c r="A282" s="163">
        <v>6470</v>
      </c>
      <c r="B282" s="160" t="str">
        <f>VLOOKUP(A282,'BASE TRABAJO'!$A$1:$U$872,2,TRUE)</f>
        <v>Fundación Nacional para la Defensa Ecológica del Menor de Edad-Fundación DEM</v>
      </c>
      <c r="C282" s="160">
        <f>VLOOKUP(A282,'BASE TRABAJO'!$A$1:$U$872,3,FALSE)</f>
        <v>716316009</v>
      </c>
      <c r="D282" s="160" t="str">
        <f>VLOOKUP(A282,'BASE TRABAJO'!$A$1:$U$872,4,FALSE)</f>
        <v>Fundación de Derecho Privado</v>
      </c>
      <c r="E282" s="160" t="str">
        <f>VLOOKUP(A282,'BASE TRABAJO'!$A$1:$U$872,5,FALSE)</f>
        <v>Otorgada por Decreto Supremo Nº 1314, de 28 de diciembre de 1987, del Ministerio de Justicia.</v>
      </c>
      <c r="F282" s="160" t="str">
        <f>VLOOKUP(A282,'BASE TRABAJO'!$A$1:$U$872,6,FALSE)</f>
        <v xml:space="preserve">Certificado de Vigencia, folio Nº 500339247039, emitido con fecha 06 de agosto de 2020, por el Servicio de Registro Civil e Identificación.
</v>
      </c>
      <c r="G282" s="160" t="str">
        <f>VLOOKUP(A282,'BASE TRABAJO'!$A$1:$U$872,7,FALSE)</f>
        <v xml:space="preserve">Promover a través de la iniciativa privada, la defensa ecológica del menor de edad, principalmente en relación a los valores, conocimientos, aprendizaje, bienestar, seguridad, dignidad, justicia, equidad y espiritualidad. </v>
      </c>
      <c r="H282" s="160" t="str">
        <f>VLOOKUP(A282,'BASE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2" s="160" t="str">
        <f>VLOOKUP(A282,'BASE TRABAJO'!$A$1:$U$872,9,FALSE)</f>
        <v>1 año.</v>
      </c>
      <c r="J282" s="160" t="str">
        <f>VLOOKUP(A282,'BASE TRABAJO'!$A$1:$U$872,10,FALSE)</f>
        <v>01 de julio de 2020.</v>
      </c>
      <c r="K282" s="160" t="str">
        <f>VLOOKUP(A282,'BASE TRABAJO'!$A$1:$U$872,11,FALSE)</f>
        <v xml:space="preserve">Presidente 
Juan Eduardo Pary Mobarec, 
</v>
      </c>
      <c r="L282" s="160" t="str">
        <f>VLOOKUP(A282,'BASE TRABAJO'!$A$1:$U$872,12,FALSE)</f>
        <v xml:space="preserve">Marina de Gaete Nº 755, comuna de Santiago, Región Metropolitana.
</v>
      </c>
      <c r="M282" s="160" t="str">
        <f>VLOOKUP(A282,'BASE TRABAJO'!$A$1:$U$872,13,FALSE)</f>
        <v>XIII</v>
      </c>
      <c r="N282" s="160" t="str">
        <f>VLOOKUP(A282,'BASE TRABAJO'!$A$1:$U$872,14,FALSE)</f>
        <v>Santiago</v>
      </c>
      <c r="O282" s="160" t="str">
        <f>VLOOKUP(A282,'BASE TRABAJO'!$A$1:$U$872,15,FALSE)</f>
        <v>222150200 
+56971407762</v>
      </c>
      <c r="P282" s="160" t="str">
        <f>VLOOKUP(A282,'BASE TRABAJO'!$A$1:$U$872,16,FALSE)</f>
        <v>Sitio Web: http://www.fundaciondem.cl
E-Mail: info@fundaciondem.cl admninistracioncentral@fundaciondem.cl</v>
      </c>
      <c r="Q282" s="160">
        <f>VLOOKUP(A282,'BASE TRABAJO'!$A$1:$U$872,17,FALSE)</f>
        <v>0</v>
      </c>
      <c r="R282" s="160">
        <f>VLOOKUP(A282,'BASE TRABAJO'!$A$1:$U$872,18,FALSE)</f>
        <v>93401</v>
      </c>
      <c r="S282" s="160" t="str">
        <f>VLOOKUP(A282,'BASE TRABAJO'!$A$1:$U$872,19,FALSE)</f>
        <v>Se acompaña certificado financiero correspondiente al año 2019, aprobados por el Subdepartamento de Supervisión Financiera.</v>
      </c>
      <c r="T282" s="161">
        <f>VLOOKUP(A282,'BASE TRABAJO'!$A$1:$U$872,20,FALSE)</f>
        <v>37970</v>
      </c>
      <c r="U282" s="160">
        <v>6470</v>
      </c>
      <c r="V282" s="162">
        <v>12454560</v>
      </c>
      <c r="W282" s="162">
        <v>135131976</v>
      </c>
      <c r="X282" s="161">
        <v>44135</v>
      </c>
      <c r="Y282" s="160" t="s">
        <v>3112</v>
      </c>
      <c r="Z282" s="160" t="s">
        <v>3113</v>
      </c>
      <c r="AA282" s="160" t="s">
        <v>3220</v>
      </c>
      <c r="AB282" s="160"/>
    </row>
    <row r="283" spans="1:28" x14ac:dyDescent="0.2">
      <c r="A283" s="163">
        <v>6470</v>
      </c>
      <c r="B283" s="160" t="str">
        <f>VLOOKUP(A283,'BASE TRABAJO'!$A$1:$U$872,2,TRUE)</f>
        <v>Fundación Nacional para la Defensa Ecológica del Menor de Edad-Fundación DEM</v>
      </c>
      <c r="C283" s="160">
        <f>VLOOKUP(A283,'BASE TRABAJO'!$A$1:$U$872,3,FALSE)</f>
        <v>716316009</v>
      </c>
      <c r="D283" s="160" t="str">
        <f>VLOOKUP(A283,'BASE TRABAJO'!$A$1:$U$872,4,FALSE)</f>
        <v>Fundación de Derecho Privado</v>
      </c>
      <c r="E283" s="160" t="str">
        <f>VLOOKUP(A283,'BASE TRABAJO'!$A$1:$U$872,5,FALSE)</f>
        <v>Otorgada por Decreto Supremo Nº 1314, de 28 de diciembre de 1987, del Ministerio de Justicia.</v>
      </c>
      <c r="F283" s="160" t="str">
        <f>VLOOKUP(A283,'BASE TRABAJO'!$A$1:$U$872,6,FALSE)</f>
        <v xml:space="preserve">Certificado de Vigencia, folio Nº 500339247039, emitido con fecha 06 de agosto de 2020, por el Servicio de Registro Civil e Identificación.
</v>
      </c>
      <c r="G283" s="160" t="str">
        <f>VLOOKUP(A283,'BASE TRABAJO'!$A$1:$U$872,7,FALSE)</f>
        <v xml:space="preserve">Promover a través de la iniciativa privada, la defensa ecológica del menor de edad, principalmente en relación a los valores, conocimientos, aprendizaje, bienestar, seguridad, dignidad, justicia, equidad y espiritualidad. </v>
      </c>
      <c r="H283" s="160" t="str">
        <f>VLOOKUP(A283,'BASE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3" s="160" t="str">
        <f>VLOOKUP(A283,'BASE TRABAJO'!$A$1:$U$872,9,FALSE)</f>
        <v>1 año.</v>
      </c>
      <c r="J283" s="160" t="str">
        <f>VLOOKUP(A283,'BASE TRABAJO'!$A$1:$U$872,10,FALSE)</f>
        <v>01 de julio de 2020.</v>
      </c>
      <c r="K283" s="160" t="str">
        <f>VLOOKUP(A283,'BASE TRABAJO'!$A$1:$U$872,11,FALSE)</f>
        <v xml:space="preserve">Presidente 
Juan Eduardo Pary Mobarec, 
</v>
      </c>
      <c r="L283" s="160" t="str">
        <f>VLOOKUP(A283,'BASE TRABAJO'!$A$1:$U$872,12,FALSE)</f>
        <v xml:space="preserve">Marina de Gaete Nº 755, comuna de Santiago, Región Metropolitana.
</v>
      </c>
      <c r="M283" s="160" t="str">
        <f>VLOOKUP(A283,'BASE TRABAJO'!$A$1:$U$872,13,FALSE)</f>
        <v>XIII</v>
      </c>
      <c r="N283" s="160" t="str">
        <f>VLOOKUP(A283,'BASE TRABAJO'!$A$1:$U$872,14,FALSE)</f>
        <v>Santiago</v>
      </c>
      <c r="O283" s="160" t="str">
        <f>VLOOKUP(A283,'BASE TRABAJO'!$A$1:$U$872,15,FALSE)</f>
        <v>222150200 
+56971407762</v>
      </c>
      <c r="P283" s="160" t="str">
        <f>VLOOKUP(A283,'BASE TRABAJO'!$A$1:$U$872,16,FALSE)</f>
        <v>Sitio Web: http://www.fundaciondem.cl
E-Mail: info@fundaciondem.cl admninistracioncentral@fundaciondem.cl</v>
      </c>
      <c r="Q283" s="160">
        <f>VLOOKUP(A283,'BASE TRABAJO'!$A$1:$U$872,17,FALSE)</f>
        <v>0</v>
      </c>
      <c r="R283" s="160">
        <f>VLOOKUP(A283,'BASE TRABAJO'!$A$1:$U$872,18,FALSE)</f>
        <v>93401</v>
      </c>
      <c r="S283" s="160" t="str">
        <f>VLOOKUP(A283,'BASE TRABAJO'!$A$1:$U$872,19,FALSE)</f>
        <v>Se acompaña certificado financiero correspondiente al año 2019, aprobados por el Subdepartamento de Supervisión Financiera.</v>
      </c>
      <c r="T283" s="161">
        <f>VLOOKUP(A283,'BASE TRABAJO'!$A$1:$U$872,20,FALSE)</f>
        <v>37970</v>
      </c>
      <c r="U283" s="160">
        <v>6470</v>
      </c>
      <c r="V283" s="162">
        <v>32550093</v>
      </c>
      <c r="W283" s="162">
        <v>318766428</v>
      </c>
      <c r="X283" s="161">
        <v>44135</v>
      </c>
      <c r="Y283" s="160" t="s">
        <v>3112</v>
      </c>
      <c r="Z283" s="160" t="s">
        <v>3113</v>
      </c>
      <c r="AA283" s="160" t="s">
        <v>3168</v>
      </c>
      <c r="AB283" s="160"/>
    </row>
    <row r="284" spans="1:28" x14ac:dyDescent="0.2">
      <c r="A284" s="163">
        <v>6470</v>
      </c>
      <c r="B284" s="160" t="str">
        <f>VLOOKUP(A284,'BASE TRABAJO'!$A$1:$U$872,2,TRUE)</f>
        <v>Fundación Nacional para la Defensa Ecológica del Menor de Edad-Fundación DEM</v>
      </c>
      <c r="C284" s="160">
        <f>VLOOKUP(A284,'BASE TRABAJO'!$A$1:$U$872,3,FALSE)</f>
        <v>716316009</v>
      </c>
      <c r="D284" s="160" t="str">
        <f>VLOOKUP(A284,'BASE TRABAJO'!$A$1:$U$872,4,FALSE)</f>
        <v>Fundación de Derecho Privado</v>
      </c>
      <c r="E284" s="160" t="str">
        <f>VLOOKUP(A284,'BASE TRABAJO'!$A$1:$U$872,5,FALSE)</f>
        <v>Otorgada por Decreto Supremo Nº 1314, de 28 de diciembre de 1987, del Ministerio de Justicia.</v>
      </c>
      <c r="F284" s="160" t="str">
        <f>VLOOKUP(A284,'BASE TRABAJO'!$A$1:$U$872,6,FALSE)</f>
        <v xml:space="preserve">Certificado de Vigencia, folio Nº 500339247039, emitido con fecha 06 de agosto de 2020, por el Servicio de Registro Civil e Identificación.
</v>
      </c>
      <c r="G284" s="160" t="str">
        <f>VLOOKUP(A284,'BASE TRABAJO'!$A$1:$U$872,7,FALSE)</f>
        <v xml:space="preserve">Promover a través de la iniciativa privada, la defensa ecológica del menor de edad, principalmente en relación a los valores, conocimientos, aprendizaje, bienestar, seguridad, dignidad, justicia, equidad y espiritualidad. </v>
      </c>
      <c r="H284" s="160" t="str">
        <f>VLOOKUP(A284,'BASE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4" s="160" t="str">
        <f>VLOOKUP(A284,'BASE TRABAJO'!$A$1:$U$872,9,FALSE)</f>
        <v>1 año.</v>
      </c>
      <c r="J284" s="160" t="str">
        <f>VLOOKUP(A284,'BASE TRABAJO'!$A$1:$U$872,10,FALSE)</f>
        <v>01 de julio de 2020.</v>
      </c>
      <c r="K284" s="160" t="str">
        <f>VLOOKUP(A284,'BASE TRABAJO'!$A$1:$U$872,11,FALSE)</f>
        <v xml:space="preserve">Presidente 
Juan Eduardo Pary Mobarec, 
</v>
      </c>
      <c r="L284" s="160" t="str">
        <f>VLOOKUP(A284,'BASE TRABAJO'!$A$1:$U$872,12,FALSE)</f>
        <v xml:space="preserve">Marina de Gaete Nº 755, comuna de Santiago, Región Metropolitana.
</v>
      </c>
      <c r="M284" s="160" t="str">
        <f>VLOOKUP(A284,'BASE TRABAJO'!$A$1:$U$872,13,FALSE)</f>
        <v>XIII</v>
      </c>
      <c r="N284" s="160" t="str">
        <f>VLOOKUP(A284,'BASE TRABAJO'!$A$1:$U$872,14,FALSE)</f>
        <v>Santiago</v>
      </c>
      <c r="O284" s="160" t="str">
        <f>VLOOKUP(A284,'BASE TRABAJO'!$A$1:$U$872,15,FALSE)</f>
        <v>222150200 
+56971407762</v>
      </c>
      <c r="P284" s="160" t="str">
        <f>VLOOKUP(A284,'BASE TRABAJO'!$A$1:$U$872,16,FALSE)</f>
        <v>Sitio Web: http://www.fundaciondem.cl
E-Mail: info@fundaciondem.cl admninistracioncentral@fundaciondem.cl</v>
      </c>
      <c r="Q284" s="160">
        <f>VLOOKUP(A284,'BASE TRABAJO'!$A$1:$U$872,17,FALSE)</f>
        <v>0</v>
      </c>
      <c r="R284" s="160">
        <f>VLOOKUP(A284,'BASE TRABAJO'!$A$1:$U$872,18,FALSE)</f>
        <v>93401</v>
      </c>
      <c r="S284" s="160" t="str">
        <f>VLOOKUP(A284,'BASE TRABAJO'!$A$1:$U$872,19,FALSE)</f>
        <v>Se acompaña certificado financiero correspondiente al año 2019, aprobados por el Subdepartamento de Supervisión Financiera.</v>
      </c>
      <c r="T284" s="161">
        <f>VLOOKUP(A284,'BASE TRABAJO'!$A$1:$U$872,20,FALSE)</f>
        <v>37970</v>
      </c>
      <c r="U284" s="160">
        <v>6470</v>
      </c>
      <c r="V284" s="162">
        <v>34674399</v>
      </c>
      <c r="W284" s="162">
        <v>312393510</v>
      </c>
      <c r="X284" s="161">
        <v>44135</v>
      </c>
      <c r="Y284" s="160" t="s">
        <v>3112</v>
      </c>
      <c r="Z284" s="160" t="s">
        <v>3113</v>
      </c>
      <c r="AA284" s="160" t="s">
        <v>3169</v>
      </c>
      <c r="AB284" s="160"/>
    </row>
    <row r="285" spans="1:28" x14ac:dyDescent="0.2">
      <c r="A285" s="163">
        <v>6470</v>
      </c>
      <c r="B285" s="160" t="str">
        <f>VLOOKUP(A285,'BASE TRABAJO'!$A$1:$U$872,2,TRUE)</f>
        <v>Fundación Nacional para la Defensa Ecológica del Menor de Edad-Fundación DEM</v>
      </c>
      <c r="C285" s="160">
        <f>VLOOKUP(A285,'BASE TRABAJO'!$A$1:$U$872,3,FALSE)</f>
        <v>716316009</v>
      </c>
      <c r="D285" s="160" t="str">
        <f>VLOOKUP(A285,'BASE TRABAJO'!$A$1:$U$872,4,FALSE)</f>
        <v>Fundación de Derecho Privado</v>
      </c>
      <c r="E285" s="160" t="str">
        <f>VLOOKUP(A285,'BASE TRABAJO'!$A$1:$U$872,5,FALSE)</f>
        <v>Otorgada por Decreto Supremo Nº 1314, de 28 de diciembre de 1987, del Ministerio de Justicia.</v>
      </c>
      <c r="F285" s="160" t="str">
        <f>VLOOKUP(A285,'BASE TRABAJO'!$A$1:$U$872,6,FALSE)</f>
        <v xml:space="preserve">Certificado de Vigencia, folio Nº 500339247039, emitido con fecha 06 de agosto de 2020, por el Servicio de Registro Civil e Identificación.
</v>
      </c>
      <c r="G285" s="160" t="str">
        <f>VLOOKUP(A285,'BASE TRABAJO'!$A$1:$U$872,7,FALSE)</f>
        <v xml:space="preserve">Promover a través de la iniciativa privada, la defensa ecológica del menor de edad, principalmente en relación a los valores, conocimientos, aprendizaje, bienestar, seguridad, dignidad, justicia, equidad y espiritualidad. </v>
      </c>
      <c r="H285" s="160" t="str">
        <f>VLOOKUP(A285,'BASE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5" s="160" t="str">
        <f>VLOOKUP(A285,'BASE TRABAJO'!$A$1:$U$872,9,FALSE)</f>
        <v>1 año.</v>
      </c>
      <c r="J285" s="160" t="str">
        <f>VLOOKUP(A285,'BASE TRABAJO'!$A$1:$U$872,10,FALSE)</f>
        <v>01 de julio de 2020.</v>
      </c>
      <c r="K285" s="160" t="str">
        <f>VLOOKUP(A285,'BASE TRABAJO'!$A$1:$U$872,11,FALSE)</f>
        <v xml:space="preserve">Presidente 
Juan Eduardo Pary Mobarec, 
</v>
      </c>
      <c r="L285" s="160" t="str">
        <f>VLOOKUP(A285,'BASE TRABAJO'!$A$1:$U$872,12,FALSE)</f>
        <v xml:space="preserve">Marina de Gaete Nº 755, comuna de Santiago, Región Metropolitana.
</v>
      </c>
      <c r="M285" s="160" t="str">
        <f>VLOOKUP(A285,'BASE TRABAJO'!$A$1:$U$872,13,FALSE)</f>
        <v>XIII</v>
      </c>
      <c r="N285" s="160" t="str">
        <f>VLOOKUP(A285,'BASE TRABAJO'!$A$1:$U$872,14,FALSE)</f>
        <v>Santiago</v>
      </c>
      <c r="O285" s="160" t="str">
        <f>VLOOKUP(A285,'BASE TRABAJO'!$A$1:$U$872,15,FALSE)</f>
        <v>222150200 
+56971407762</v>
      </c>
      <c r="P285" s="160" t="str">
        <f>VLOOKUP(A285,'BASE TRABAJO'!$A$1:$U$872,16,FALSE)</f>
        <v>Sitio Web: http://www.fundaciondem.cl
E-Mail: info@fundaciondem.cl admninistracioncentral@fundaciondem.cl</v>
      </c>
      <c r="Q285" s="160">
        <f>VLOOKUP(A285,'BASE TRABAJO'!$A$1:$U$872,17,FALSE)</f>
        <v>0</v>
      </c>
      <c r="R285" s="160">
        <f>VLOOKUP(A285,'BASE TRABAJO'!$A$1:$U$872,18,FALSE)</f>
        <v>93401</v>
      </c>
      <c r="S285" s="160" t="str">
        <f>VLOOKUP(A285,'BASE TRABAJO'!$A$1:$U$872,19,FALSE)</f>
        <v>Se acompaña certificado financiero correspondiente al año 2019, aprobados por el Subdepartamento de Supervisión Financiera.</v>
      </c>
      <c r="T285" s="161">
        <f>VLOOKUP(A285,'BASE TRABAJO'!$A$1:$U$872,20,FALSE)</f>
        <v>37970</v>
      </c>
      <c r="U285" s="160">
        <v>6470</v>
      </c>
      <c r="V285" s="162">
        <v>26621622</v>
      </c>
      <c r="W285" s="162">
        <v>390320590</v>
      </c>
      <c r="X285" s="161">
        <v>44135</v>
      </c>
      <c r="Y285" s="160" t="s">
        <v>3112</v>
      </c>
      <c r="Z285" s="160" t="s">
        <v>3113</v>
      </c>
      <c r="AA285" s="160" t="s">
        <v>3138</v>
      </c>
      <c r="AB285" s="160"/>
    </row>
    <row r="286" spans="1:28" x14ac:dyDescent="0.2">
      <c r="A286" s="163">
        <v>6470</v>
      </c>
      <c r="B286" s="160" t="str">
        <f>VLOOKUP(A286,'BASE TRABAJO'!$A$1:$U$872,2,TRUE)</f>
        <v>Fundación Nacional para la Defensa Ecológica del Menor de Edad-Fundación DEM</v>
      </c>
      <c r="C286" s="160">
        <f>VLOOKUP(A286,'BASE TRABAJO'!$A$1:$U$872,3,FALSE)</f>
        <v>716316009</v>
      </c>
      <c r="D286" s="160" t="str">
        <f>VLOOKUP(A286,'BASE TRABAJO'!$A$1:$U$872,4,FALSE)</f>
        <v>Fundación de Derecho Privado</v>
      </c>
      <c r="E286" s="160" t="str">
        <f>VLOOKUP(A286,'BASE TRABAJO'!$A$1:$U$872,5,FALSE)</f>
        <v>Otorgada por Decreto Supremo Nº 1314, de 28 de diciembre de 1987, del Ministerio de Justicia.</v>
      </c>
      <c r="F286" s="160" t="str">
        <f>VLOOKUP(A286,'BASE TRABAJO'!$A$1:$U$872,6,FALSE)</f>
        <v xml:space="preserve">Certificado de Vigencia, folio Nº 500339247039, emitido con fecha 06 de agosto de 2020, por el Servicio de Registro Civil e Identificación.
</v>
      </c>
      <c r="G286" s="160" t="str">
        <f>VLOOKUP(A286,'BASE TRABAJO'!$A$1:$U$872,7,FALSE)</f>
        <v xml:space="preserve">Promover a través de la iniciativa privada, la defensa ecológica del menor de edad, principalmente en relación a los valores, conocimientos, aprendizaje, bienestar, seguridad, dignidad, justicia, equidad y espiritualidad. </v>
      </c>
      <c r="H286" s="160" t="str">
        <f>VLOOKUP(A286,'BASE TRABAJO'!$A$1:$U$872,8,FALSE)</f>
        <v>Presidente:   
Juan Eduardo Parry Mobarec
Vicepresidente:
Daniela Yáñez Meneses
Tesorero:
Rodrigo Sepúlveda Prado
Secretaria:
Alicia Ibarra Medina,
Directoras/es:
Carlos Cifuentes Fernández
María Cristina Concha Wagenknecht
María Eliana Sandoval Díaz</v>
      </c>
      <c r="I286" s="160" t="str">
        <f>VLOOKUP(A286,'BASE TRABAJO'!$A$1:$U$872,9,FALSE)</f>
        <v>1 año.</v>
      </c>
      <c r="J286" s="160" t="str">
        <f>VLOOKUP(A286,'BASE TRABAJO'!$A$1:$U$872,10,FALSE)</f>
        <v>01 de julio de 2020.</v>
      </c>
      <c r="K286" s="160" t="str">
        <f>VLOOKUP(A286,'BASE TRABAJO'!$A$1:$U$872,11,FALSE)</f>
        <v xml:space="preserve">Presidente 
Juan Eduardo Pary Mobarec, 
</v>
      </c>
      <c r="L286" s="160" t="str">
        <f>VLOOKUP(A286,'BASE TRABAJO'!$A$1:$U$872,12,FALSE)</f>
        <v xml:space="preserve">Marina de Gaete Nº 755, comuna de Santiago, Región Metropolitana.
</v>
      </c>
      <c r="M286" s="160" t="str">
        <f>VLOOKUP(A286,'BASE TRABAJO'!$A$1:$U$872,13,FALSE)</f>
        <v>XIII</v>
      </c>
      <c r="N286" s="160" t="str">
        <f>VLOOKUP(A286,'BASE TRABAJO'!$A$1:$U$872,14,FALSE)</f>
        <v>Santiago</v>
      </c>
      <c r="O286" s="160" t="str">
        <f>VLOOKUP(A286,'BASE TRABAJO'!$A$1:$U$872,15,FALSE)</f>
        <v>222150200 
+56971407762</v>
      </c>
      <c r="P286" s="160" t="str">
        <f>VLOOKUP(A286,'BASE TRABAJO'!$A$1:$U$872,16,FALSE)</f>
        <v>Sitio Web: http://www.fundaciondem.cl
E-Mail: info@fundaciondem.cl admninistracioncentral@fundaciondem.cl</v>
      </c>
      <c r="Q286" s="160">
        <f>VLOOKUP(A286,'BASE TRABAJO'!$A$1:$U$872,17,FALSE)</f>
        <v>0</v>
      </c>
      <c r="R286" s="160">
        <f>VLOOKUP(A286,'BASE TRABAJO'!$A$1:$U$872,18,FALSE)</f>
        <v>93401</v>
      </c>
      <c r="S286" s="160" t="str">
        <f>VLOOKUP(A286,'BASE TRABAJO'!$A$1:$U$872,19,FALSE)</f>
        <v>Se acompaña certificado financiero correspondiente al año 2019, aprobados por el Subdepartamento de Supervisión Financiera.</v>
      </c>
      <c r="T286" s="161">
        <f>VLOOKUP(A286,'BASE TRABAJO'!$A$1:$U$872,20,FALSE)</f>
        <v>37970</v>
      </c>
      <c r="U286" s="160">
        <v>6470</v>
      </c>
      <c r="V286" s="162">
        <v>7628418</v>
      </c>
      <c r="W286" s="162">
        <v>73099221</v>
      </c>
      <c r="X286" s="161">
        <v>44135</v>
      </c>
      <c r="Y286" s="160" t="s">
        <v>3112</v>
      </c>
      <c r="Z286" s="160" t="s">
        <v>3113</v>
      </c>
      <c r="AA286" s="160" t="s">
        <v>3121</v>
      </c>
      <c r="AB286" s="160"/>
    </row>
    <row r="287" spans="1:28" x14ac:dyDescent="0.2">
      <c r="A287" s="163">
        <v>6560</v>
      </c>
      <c r="B287" s="160" t="str">
        <f>VLOOKUP(A287,'BASE TRABAJO'!$A$1:$U$872,2,TRUE)</f>
        <v xml:space="preserve">
Fundación Mis Amigos
</v>
      </c>
      <c r="C287" s="160">
        <f>VLOOKUP(A287,'BASE TRABAJO'!$A$1:$U$872,3,FALSE)</f>
        <v>716569004</v>
      </c>
      <c r="D287" s="160" t="str">
        <f>VLOOKUP(A287,'BASE TRABAJO'!$A$1:$U$872,4,FALSE)</f>
        <v>Fundación de Derecho Privado</v>
      </c>
      <c r="E287" s="160" t="str">
        <f>VLOOKUP(A287,'BASE TRABAJO'!$A$1:$U$872,5,FALSE)</f>
        <v>Otorgado por Decreto Supremo Nº 258, de fecha 7 de febrero de 1990, del Ministerio de Justicia.</v>
      </c>
      <c r="F287" s="160" t="str">
        <f>VLOOKUP(A287,'BASE TRABAJO'!$A$1:$U$872,6,FALSE)</f>
        <v>Certificado de Vigencia, folio Nº 500340924657, emitido por el Servicio de Registro Civil e Identificación, con fecha 17 de agosto de 2020.</v>
      </c>
      <c r="G287" s="160" t="str">
        <f>VLOOKUP(A287,'BASE TRABAJO'!$A$1:$U$872,7,FALSE)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87" s="160" t="str">
        <f>VLOOKUP(A287,'BASE TRABAJO'!$A$1:$U$872,8,FALSE)</f>
        <v xml:space="preserve">Presidente: Clemente Muñiz Trigo   
Vicepdte: María Teresa Herrera Azocar
Tesorero: Félix Vergara Ruiz         
Secretaria: María Luisa Leuthner Wanner
Director: Gaspar Handgraaf Schaaper  </v>
      </c>
      <c r="I287" s="160" t="str">
        <f>VLOOKUP(A287,'BASE TRABAJO'!$A$1:$U$872,9,FALSE)</f>
        <v>: Durarán en sus cargos cuatro años, y se renovarán por parcialidades</v>
      </c>
      <c r="J287" s="160" t="str">
        <f>VLOOKUP(A287,'BASE TRABAJO'!$A$1:$U$872,10,FALSE)</f>
        <v>El 09 de marzo de 2019, según Certificado de Directorio de Persona Jurídica Sin Fines de Lucro, Folio N° 500340924676, emitido por el Servicio de Registro Civil de Identificación, de fecha 17 de agosto de 2020.</v>
      </c>
      <c r="K287" s="160" t="str">
        <f>VLOOKUP(A287,'BASE TRABAJO'!$A$1:$U$872,11,FALSE)</f>
        <v xml:space="preserve">Clemente Muñiz Trigo      </v>
      </c>
      <c r="L287" s="160" t="str">
        <f>VLOOKUP(A287,'BASE TRABAJO'!$A$1:$U$872,12,FALSE)</f>
        <v>Avenida Vicuña Mackenna Nº 3153, Peñaflor</v>
      </c>
      <c r="M287" s="160" t="str">
        <f>VLOOKUP(A287,'BASE TRABAJO'!$A$1:$U$872,13,FALSE)</f>
        <v>XIII</v>
      </c>
      <c r="N287" s="160" t="str">
        <f>VLOOKUP(A287,'BASE TRABAJO'!$A$1:$U$872,14,FALSE)</f>
        <v>Peñaflor</v>
      </c>
      <c r="O287" s="160" t="str">
        <f>VLOOKUP(A287,'BASE TRABAJO'!$A$1:$U$872,15,FALSE)</f>
        <v>Fono 228120757 – 228115687</v>
      </c>
      <c r="P287" s="160" t="str">
        <f>VLOOKUP(A287,'BASE TRABAJO'!$A$1:$U$872,16,FALSE)</f>
        <v>aldeamisamigos@yahoo.es</v>
      </c>
      <c r="Q287" s="160">
        <f>VLOOKUP(A287,'BASE TRABAJO'!$A$1:$U$872,17,FALSE)</f>
        <v>0</v>
      </c>
      <c r="R287" s="160">
        <f>VLOOKUP(A287,'BASE TRABAJO'!$A$1:$U$872,18,FALSE)</f>
        <v>93105</v>
      </c>
      <c r="S287" s="160" t="str">
        <f>VLOOKUP(A287,'BASE TRABAJO'!$A$1:$U$872,19,FALSE)</f>
        <v>Se acompaña certificado financiero correspondiente al año 2019, aprobado por parte del Subdepartamento de Supervisión Financiera Nacional.</v>
      </c>
      <c r="T287" s="161">
        <f>VLOOKUP(A287,'BASE TRABAJO'!$A$1:$U$872,20,FALSE)</f>
        <v>37970</v>
      </c>
      <c r="U287" s="160">
        <v>6560</v>
      </c>
      <c r="V287" s="162">
        <v>0</v>
      </c>
      <c r="W287" s="162">
        <v>222096069</v>
      </c>
      <c r="X287" s="161">
        <v>44135</v>
      </c>
      <c r="Y287" s="160" t="s">
        <v>3112</v>
      </c>
      <c r="Z287" s="160" t="s">
        <v>3113</v>
      </c>
      <c r="AA287" s="160" t="s">
        <v>3157</v>
      </c>
      <c r="AB287" s="160"/>
    </row>
    <row r="288" spans="1:28" x14ac:dyDescent="0.2">
      <c r="A288" s="163">
        <v>6570</v>
      </c>
      <c r="B288" s="160" t="str">
        <f>VLOOKUP(A288,'BASE TRABAJO'!$A$1:$U$872,2,TRUE)</f>
        <v>Corporación de Oportunidad y Acción Solidaria OPCIÓN</v>
      </c>
      <c r="C288" s="160">
        <f>VLOOKUP(A288,'BASE TRABAJO'!$A$1:$U$872,3,FALSE)</f>
        <v>717150007</v>
      </c>
      <c r="D288" s="160" t="str">
        <f>VLOOKUP(A288,'BASE TRABAJO'!$A$1:$U$872,4,FALSE)</f>
        <v>Corporación de Derecho Privado.</v>
      </c>
      <c r="E288" s="160" t="str">
        <f>VLOOKUP(A288,'BASE TRABAJO'!$A$1:$U$872,5,FALSE)</f>
        <v xml:space="preserve">Otorgada por Decreto Supremo Nº 972, de fecha 25 de julio de  1990, del Ministerio de Justicia, publicado en el Diario Oficial el día 13 de agosto de 1990. </v>
      </c>
      <c r="F288" s="160" t="str">
        <f>VLOOKUP(A288,'BASE TRABAJO'!$A$1:$U$872,6,FALSE)</f>
        <v xml:space="preserve">Certificado de vigencia, folio Nº 500233447698, de fecha 18 de junio de 2019, del Servicio de Registro Civil e Identificación.
</v>
      </c>
      <c r="G288" s="160" t="str">
        <f>VLOOKUP(A288,'BASE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160" t="str">
        <f>VLOOKUP(A288,'BASE TRABAJO'!$A$1:$U$872,8,FALSE)</f>
        <v xml:space="preserve">Presidente: Exequiel González Balbontín
Vicepresidenta: María Patricia Contreras Largo
Secretaria: María Francisca Concha Contreras
Tesorera: Sandra Cepeda Zepeda
</v>
      </c>
      <c r="I288" s="160" t="str">
        <f>VLOOKUP(A288,'BASE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160" t="str">
        <f>VLOOKUP(A288,'BASE TRABAJO'!$A$1:$U$872,10,FALSE)</f>
        <v>21 de marzo de 2019 a 21 de marzo de 2022</v>
      </c>
      <c r="K288" s="160" t="str">
        <f>VLOOKUP(A288,'BASE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160" t="str">
        <f>VLOOKUP(A288,'BASE TRABAJO'!$A$1:$U$872,12,FALSE)</f>
        <v xml:space="preserve">Carlos Justiniano Nº 1123, comuna de Providencia, Región Metropolitana.
</v>
      </c>
      <c r="M288" s="160" t="str">
        <f>VLOOKUP(A288,'BASE TRABAJO'!$A$1:$U$872,13,FALSE)</f>
        <v>XIII</v>
      </c>
      <c r="N288" s="160" t="str">
        <f>VLOOKUP(A288,'BASE TRABAJO'!$A$1:$U$872,14,FALSE)</f>
        <v>Providencia</v>
      </c>
      <c r="O288" s="160" t="str">
        <f>VLOOKUP(A288,'BASE TRABAJO'!$A$1:$U$872,15,FALSE)</f>
        <v>Fono 223393900- 223393901</v>
      </c>
      <c r="P288" s="160">
        <f>VLOOKUP(A288,'BASE TRABAJO'!$A$1:$U$872,16,FALSE)</f>
        <v>0</v>
      </c>
      <c r="Q288" s="160">
        <f>VLOOKUP(A288,'BASE TRABAJO'!$A$1:$U$872,17,FALSE)</f>
        <v>0</v>
      </c>
      <c r="R288" s="160" t="str">
        <f>VLOOKUP(A288,'BASE TRABAJO'!$A$1:$U$872,18,FALSE)</f>
        <v>93401: Institución de Asistencia Social</v>
      </c>
      <c r="S288" s="160" t="str">
        <f>VLOOKUP(A288,'BASE TRABAJO'!$A$1:$U$872,19,FALSE)</f>
        <v>Certificado Financiero, correspondiente al año 2019, aprobado por el Sub Departamento de Supervisión Financiera Nacional.</v>
      </c>
      <c r="T288" s="161">
        <f>VLOOKUP(A288,'BASE TRABAJO'!$A$1:$U$872,20,FALSE)</f>
        <v>37970</v>
      </c>
      <c r="U288" s="160">
        <v>6570</v>
      </c>
      <c r="V288" s="162">
        <v>81442644</v>
      </c>
      <c r="W288" s="162">
        <v>636604206</v>
      </c>
      <c r="X288" s="161">
        <v>44135</v>
      </c>
      <c r="Y288" s="160" t="s">
        <v>3112</v>
      </c>
      <c r="Z288" s="160" t="s">
        <v>3113</v>
      </c>
      <c r="AA288" s="160" t="s">
        <v>3244</v>
      </c>
      <c r="AB288" s="160"/>
    </row>
    <row r="289" spans="1:28" x14ac:dyDescent="0.2">
      <c r="A289" s="163">
        <v>6570</v>
      </c>
      <c r="B289" s="160" t="str">
        <f>VLOOKUP(A289,'BASE TRABAJO'!$A$1:$U$872,2,TRUE)</f>
        <v>Corporación de Oportunidad y Acción Solidaria OPCIÓN</v>
      </c>
      <c r="C289" s="160">
        <f>VLOOKUP(A289,'BASE TRABAJO'!$A$1:$U$872,3,FALSE)</f>
        <v>717150007</v>
      </c>
      <c r="D289" s="160" t="str">
        <f>VLOOKUP(A289,'BASE TRABAJO'!$A$1:$U$872,4,FALSE)</f>
        <v>Corporación de Derecho Privado.</v>
      </c>
      <c r="E289" s="160" t="str">
        <f>VLOOKUP(A289,'BASE TRABAJO'!$A$1:$U$872,5,FALSE)</f>
        <v xml:space="preserve">Otorgada por Decreto Supremo Nº 972, de fecha 25 de julio de  1990, del Ministerio de Justicia, publicado en el Diario Oficial el día 13 de agosto de 1990. </v>
      </c>
      <c r="F289" s="160" t="str">
        <f>VLOOKUP(A289,'BASE TRABAJO'!$A$1:$U$872,6,FALSE)</f>
        <v xml:space="preserve">Certificado de vigencia, folio Nº 500233447698, de fecha 18 de junio de 2019, del Servicio de Registro Civil e Identificación.
</v>
      </c>
      <c r="G289" s="160" t="str">
        <f>VLOOKUP(A289,'BASE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160" t="str">
        <f>VLOOKUP(A289,'BASE TRABAJO'!$A$1:$U$872,8,FALSE)</f>
        <v xml:space="preserve">Presidente: Exequiel González Balbontín
Vicepresidenta: María Patricia Contreras Largo
Secretaria: María Francisca Concha Contreras
Tesorera: Sandra Cepeda Zepeda
</v>
      </c>
      <c r="I289" s="160" t="str">
        <f>VLOOKUP(A289,'BASE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160" t="str">
        <f>VLOOKUP(A289,'BASE TRABAJO'!$A$1:$U$872,10,FALSE)</f>
        <v>21 de marzo de 2019 a 21 de marzo de 2022</v>
      </c>
      <c r="K289" s="160" t="str">
        <f>VLOOKUP(A289,'BASE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160" t="str">
        <f>VLOOKUP(A289,'BASE TRABAJO'!$A$1:$U$872,12,FALSE)</f>
        <v xml:space="preserve">Carlos Justiniano Nº 1123, comuna de Providencia, Región Metropolitana.
</v>
      </c>
      <c r="M289" s="160" t="str">
        <f>VLOOKUP(A289,'BASE TRABAJO'!$A$1:$U$872,13,FALSE)</f>
        <v>XIII</v>
      </c>
      <c r="N289" s="160" t="str">
        <f>VLOOKUP(A289,'BASE TRABAJO'!$A$1:$U$872,14,FALSE)</f>
        <v>Providencia</v>
      </c>
      <c r="O289" s="160" t="str">
        <f>VLOOKUP(A289,'BASE TRABAJO'!$A$1:$U$872,15,FALSE)</f>
        <v>Fono 223393900- 223393901</v>
      </c>
      <c r="P289" s="160">
        <f>VLOOKUP(A289,'BASE TRABAJO'!$A$1:$U$872,16,FALSE)</f>
        <v>0</v>
      </c>
      <c r="Q289" s="160">
        <f>VLOOKUP(A289,'BASE TRABAJO'!$A$1:$U$872,17,FALSE)</f>
        <v>0</v>
      </c>
      <c r="R289" s="160" t="str">
        <f>VLOOKUP(A289,'BASE TRABAJO'!$A$1:$U$872,18,FALSE)</f>
        <v>93401: Institución de Asistencia Social</v>
      </c>
      <c r="S289" s="160" t="str">
        <f>VLOOKUP(A289,'BASE TRABAJO'!$A$1:$U$872,19,FALSE)</f>
        <v>Certificado Financiero, correspondiente al año 2019, aprobado por el Sub Departamento de Supervisión Financiera Nacional.</v>
      </c>
      <c r="T289" s="161">
        <f>VLOOKUP(A289,'BASE TRABAJO'!$A$1:$U$872,20,FALSE)</f>
        <v>37970</v>
      </c>
      <c r="U289" s="160">
        <v>6570</v>
      </c>
      <c r="V289" s="162">
        <v>58961034</v>
      </c>
      <c r="W289" s="162">
        <v>689259472</v>
      </c>
      <c r="X289" s="161">
        <v>44135</v>
      </c>
      <c r="Y289" s="160" t="s">
        <v>3112</v>
      </c>
      <c r="Z289" s="160" t="s">
        <v>3113</v>
      </c>
      <c r="AA289" s="160" t="s">
        <v>3245</v>
      </c>
      <c r="AB289" s="160"/>
    </row>
    <row r="290" spans="1:28" x14ac:dyDescent="0.2">
      <c r="A290" s="163">
        <v>6570</v>
      </c>
      <c r="B290" s="160" t="str">
        <f>VLOOKUP(A290,'BASE TRABAJO'!$A$1:$U$872,2,TRUE)</f>
        <v>Corporación de Oportunidad y Acción Solidaria OPCIÓN</v>
      </c>
      <c r="C290" s="160">
        <f>VLOOKUP(A290,'BASE TRABAJO'!$A$1:$U$872,3,FALSE)</f>
        <v>717150007</v>
      </c>
      <c r="D290" s="160" t="str">
        <f>VLOOKUP(A290,'BASE TRABAJO'!$A$1:$U$872,4,FALSE)</f>
        <v>Corporación de Derecho Privado.</v>
      </c>
      <c r="E290" s="160" t="str">
        <f>VLOOKUP(A290,'BASE TRABAJO'!$A$1:$U$872,5,FALSE)</f>
        <v xml:space="preserve">Otorgada por Decreto Supremo Nº 972, de fecha 25 de julio de  1990, del Ministerio de Justicia, publicado en el Diario Oficial el día 13 de agosto de 1990. </v>
      </c>
      <c r="F290" s="160" t="str">
        <f>VLOOKUP(A290,'BASE TRABAJO'!$A$1:$U$872,6,FALSE)</f>
        <v xml:space="preserve">Certificado de vigencia, folio Nº 500233447698, de fecha 18 de junio de 2019, del Servicio de Registro Civil e Identificación.
</v>
      </c>
      <c r="G290" s="160" t="str">
        <f>VLOOKUP(A290,'BASE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160" t="str">
        <f>VLOOKUP(A290,'BASE TRABAJO'!$A$1:$U$872,8,FALSE)</f>
        <v xml:space="preserve">Presidente: Exequiel González Balbontín
Vicepresidenta: María Patricia Contreras Largo
Secretaria: María Francisca Concha Contreras
Tesorera: Sandra Cepeda Zepeda
</v>
      </c>
      <c r="I290" s="160" t="str">
        <f>VLOOKUP(A290,'BASE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160" t="str">
        <f>VLOOKUP(A290,'BASE TRABAJO'!$A$1:$U$872,10,FALSE)</f>
        <v>21 de marzo de 2019 a 21 de marzo de 2022</v>
      </c>
      <c r="K290" s="160" t="str">
        <f>VLOOKUP(A290,'BASE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160" t="str">
        <f>VLOOKUP(A290,'BASE TRABAJO'!$A$1:$U$872,12,FALSE)</f>
        <v xml:space="preserve">Carlos Justiniano Nº 1123, comuna de Providencia, Región Metropolitana.
</v>
      </c>
      <c r="M290" s="160" t="str">
        <f>VLOOKUP(A290,'BASE TRABAJO'!$A$1:$U$872,13,FALSE)</f>
        <v>XIII</v>
      </c>
      <c r="N290" s="160" t="str">
        <f>VLOOKUP(A290,'BASE TRABAJO'!$A$1:$U$872,14,FALSE)</f>
        <v>Providencia</v>
      </c>
      <c r="O290" s="160" t="str">
        <f>VLOOKUP(A290,'BASE TRABAJO'!$A$1:$U$872,15,FALSE)</f>
        <v>Fono 223393900- 223393901</v>
      </c>
      <c r="P290" s="160">
        <f>VLOOKUP(A290,'BASE TRABAJO'!$A$1:$U$872,16,FALSE)</f>
        <v>0</v>
      </c>
      <c r="Q290" s="160">
        <f>VLOOKUP(A290,'BASE TRABAJO'!$A$1:$U$872,17,FALSE)</f>
        <v>0</v>
      </c>
      <c r="R290" s="160" t="str">
        <f>VLOOKUP(A290,'BASE TRABAJO'!$A$1:$U$872,18,FALSE)</f>
        <v>93401: Institución de Asistencia Social</v>
      </c>
      <c r="S290" s="160" t="str">
        <f>VLOOKUP(A290,'BASE TRABAJO'!$A$1:$U$872,19,FALSE)</f>
        <v>Certificado Financiero, correspondiente al año 2019, aprobado por el Sub Departamento de Supervisión Financiera Nacional.</v>
      </c>
      <c r="T290" s="161">
        <f>VLOOKUP(A290,'BASE TRABAJO'!$A$1:$U$872,20,FALSE)</f>
        <v>37970</v>
      </c>
      <c r="U290" s="160">
        <v>6570</v>
      </c>
      <c r="V290" s="162">
        <v>2958340</v>
      </c>
      <c r="W290" s="162">
        <v>26434296</v>
      </c>
      <c r="X290" s="161">
        <v>44135</v>
      </c>
      <c r="Y290" s="160" t="s">
        <v>3112</v>
      </c>
      <c r="Z290" s="160" t="s">
        <v>3113</v>
      </c>
      <c r="AA290" s="160" t="s">
        <v>3141</v>
      </c>
      <c r="AB290" s="160"/>
    </row>
    <row r="291" spans="1:28" x14ac:dyDescent="0.2">
      <c r="A291" s="163">
        <v>6570</v>
      </c>
      <c r="B291" s="160" t="str">
        <f>VLOOKUP(A291,'BASE TRABAJO'!$A$1:$U$872,2,TRUE)</f>
        <v>Corporación de Oportunidad y Acción Solidaria OPCIÓN</v>
      </c>
      <c r="C291" s="160">
        <f>VLOOKUP(A291,'BASE TRABAJO'!$A$1:$U$872,3,FALSE)</f>
        <v>717150007</v>
      </c>
      <c r="D291" s="160" t="str">
        <f>VLOOKUP(A291,'BASE TRABAJO'!$A$1:$U$872,4,FALSE)</f>
        <v>Corporación de Derecho Privado.</v>
      </c>
      <c r="E291" s="160" t="str">
        <f>VLOOKUP(A291,'BASE TRABAJO'!$A$1:$U$872,5,FALSE)</f>
        <v xml:space="preserve">Otorgada por Decreto Supremo Nº 972, de fecha 25 de julio de  1990, del Ministerio de Justicia, publicado en el Diario Oficial el día 13 de agosto de 1990. </v>
      </c>
      <c r="F291" s="160" t="str">
        <f>VLOOKUP(A291,'BASE TRABAJO'!$A$1:$U$872,6,FALSE)</f>
        <v xml:space="preserve">Certificado de vigencia, folio Nº 500233447698, de fecha 18 de junio de 2019, del Servicio de Registro Civil e Identificación.
</v>
      </c>
      <c r="G291" s="160" t="str">
        <f>VLOOKUP(A291,'BASE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60" t="str">
        <f>VLOOKUP(A291,'BASE TRABAJO'!$A$1:$U$872,8,FALSE)</f>
        <v xml:space="preserve">Presidente: Exequiel González Balbontín
Vicepresidenta: María Patricia Contreras Largo
Secretaria: María Francisca Concha Contreras
Tesorera: Sandra Cepeda Zepeda
</v>
      </c>
      <c r="I291" s="160" t="str">
        <f>VLOOKUP(A291,'BASE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60" t="str">
        <f>VLOOKUP(A291,'BASE TRABAJO'!$A$1:$U$872,10,FALSE)</f>
        <v>21 de marzo de 2019 a 21 de marzo de 2022</v>
      </c>
      <c r="K291" s="160" t="str">
        <f>VLOOKUP(A291,'BASE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160" t="str">
        <f>VLOOKUP(A291,'BASE TRABAJO'!$A$1:$U$872,12,FALSE)</f>
        <v xml:space="preserve">Carlos Justiniano Nº 1123, comuna de Providencia, Región Metropolitana.
</v>
      </c>
      <c r="M291" s="160" t="str">
        <f>VLOOKUP(A291,'BASE TRABAJO'!$A$1:$U$872,13,FALSE)</f>
        <v>XIII</v>
      </c>
      <c r="N291" s="160" t="str">
        <f>VLOOKUP(A291,'BASE TRABAJO'!$A$1:$U$872,14,FALSE)</f>
        <v>Providencia</v>
      </c>
      <c r="O291" s="160" t="str">
        <f>VLOOKUP(A291,'BASE TRABAJO'!$A$1:$U$872,15,FALSE)</f>
        <v>Fono 223393900- 223393901</v>
      </c>
      <c r="P291" s="160">
        <f>VLOOKUP(A291,'BASE TRABAJO'!$A$1:$U$872,16,FALSE)</f>
        <v>0</v>
      </c>
      <c r="Q291" s="160">
        <f>VLOOKUP(A291,'BASE TRABAJO'!$A$1:$U$872,17,FALSE)</f>
        <v>0</v>
      </c>
      <c r="R291" s="160" t="str">
        <f>VLOOKUP(A291,'BASE TRABAJO'!$A$1:$U$872,18,FALSE)</f>
        <v>93401: Institución de Asistencia Social</v>
      </c>
      <c r="S291" s="160" t="str">
        <f>VLOOKUP(A291,'BASE TRABAJO'!$A$1:$U$872,19,FALSE)</f>
        <v>Certificado Financiero, correspondiente al año 2019, aprobado por el Sub Departamento de Supervisión Financiera Nacional.</v>
      </c>
      <c r="T291" s="161">
        <f>VLOOKUP(A291,'BASE TRABAJO'!$A$1:$U$872,20,FALSE)</f>
        <v>37970</v>
      </c>
      <c r="U291" s="160">
        <v>6570</v>
      </c>
      <c r="V291" s="162">
        <v>14780750</v>
      </c>
      <c r="W291" s="162">
        <v>146670523</v>
      </c>
      <c r="X291" s="161">
        <v>44135</v>
      </c>
      <c r="Y291" s="160" t="s">
        <v>3112</v>
      </c>
      <c r="Z291" s="160" t="s">
        <v>3113</v>
      </c>
      <c r="AA291" s="160" t="s">
        <v>3246</v>
      </c>
      <c r="AB291" s="160"/>
    </row>
    <row r="292" spans="1:28" x14ac:dyDescent="0.2">
      <c r="A292" s="163">
        <v>6570</v>
      </c>
      <c r="B292" s="160" t="str">
        <f>VLOOKUP(A292,'BASE TRABAJO'!$A$1:$U$872,2,TRUE)</f>
        <v>Corporación de Oportunidad y Acción Solidaria OPCIÓN</v>
      </c>
      <c r="C292" s="160">
        <f>VLOOKUP(A292,'BASE TRABAJO'!$A$1:$U$872,3,FALSE)</f>
        <v>717150007</v>
      </c>
      <c r="D292" s="160" t="str">
        <f>VLOOKUP(A292,'BASE TRABAJO'!$A$1:$U$872,4,FALSE)</f>
        <v>Corporación de Derecho Privado.</v>
      </c>
      <c r="E292" s="160" t="str">
        <f>VLOOKUP(A292,'BASE TRABAJO'!$A$1:$U$872,5,FALSE)</f>
        <v xml:space="preserve">Otorgada por Decreto Supremo Nº 972, de fecha 25 de julio de  1990, del Ministerio de Justicia, publicado en el Diario Oficial el día 13 de agosto de 1990. </v>
      </c>
      <c r="F292" s="160" t="str">
        <f>VLOOKUP(A292,'BASE TRABAJO'!$A$1:$U$872,6,FALSE)</f>
        <v xml:space="preserve">Certificado de vigencia, folio Nº 500233447698, de fecha 18 de junio de 2019, del Servicio de Registro Civil e Identificación.
</v>
      </c>
      <c r="G292" s="160" t="str">
        <f>VLOOKUP(A292,'BASE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60" t="str">
        <f>VLOOKUP(A292,'BASE TRABAJO'!$A$1:$U$872,8,FALSE)</f>
        <v xml:space="preserve">Presidente: Exequiel González Balbontín
Vicepresidenta: María Patricia Contreras Largo
Secretaria: María Francisca Concha Contreras
Tesorera: Sandra Cepeda Zepeda
</v>
      </c>
      <c r="I292" s="160" t="str">
        <f>VLOOKUP(A292,'BASE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60" t="str">
        <f>VLOOKUP(A292,'BASE TRABAJO'!$A$1:$U$872,10,FALSE)</f>
        <v>21 de marzo de 2019 a 21 de marzo de 2022</v>
      </c>
      <c r="K292" s="160" t="str">
        <f>VLOOKUP(A292,'BASE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160" t="str">
        <f>VLOOKUP(A292,'BASE TRABAJO'!$A$1:$U$872,12,FALSE)</f>
        <v xml:space="preserve">Carlos Justiniano Nº 1123, comuna de Providencia, Región Metropolitana.
</v>
      </c>
      <c r="M292" s="160" t="str">
        <f>VLOOKUP(A292,'BASE TRABAJO'!$A$1:$U$872,13,FALSE)</f>
        <v>XIII</v>
      </c>
      <c r="N292" s="160" t="str">
        <f>VLOOKUP(A292,'BASE TRABAJO'!$A$1:$U$872,14,FALSE)</f>
        <v>Providencia</v>
      </c>
      <c r="O292" s="160" t="str">
        <f>VLOOKUP(A292,'BASE TRABAJO'!$A$1:$U$872,15,FALSE)</f>
        <v>Fono 223393900- 223393901</v>
      </c>
      <c r="P292" s="160">
        <f>VLOOKUP(A292,'BASE TRABAJO'!$A$1:$U$872,16,FALSE)</f>
        <v>0</v>
      </c>
      <c r="Q292" s="160">
        <f>VLOOKUP(A292,'BASE TRABAJO'!$A$1:$U$872,17,FALSE)</f>
        <v>0</v>
      </c>
      <c r="R292" s="160" t="str">
        <f>VLOOKUP(A292,'BASE TRABAJO'!$A$1:$U$872,18,FALSE)</f>
        <v>93401: Institución de Asistencia Social</v>
      </c>
      <c r="S292" s="160" t="str">
        <f>VLOOKUP(A292,'BASE TRABAJO'!$A$1:$U$872,19,FALSE)</f>
        <v>Certificado Financiero, correspondiente al año 2019, aprobado por el Sub Departamento de Supervisión Financiera Nacional.</v>
      </c>
      <c r="T292" s="161">
        <f>VLOOKUP(A292,'BASE TRABAJO'!$A$1:$U$872,20,FALSE)</f>
        <v>37970</v>
      </c>
      <c r="U292" s="160">
        <v>6570</v>
      </c>
      <c r="V292" s="162">
        <v>56262511</v>
      </c>
      <c r="W292" s="162">
        <v>648248442</v>
      </c>
      <c r="X292" s="161">
        <v>44135</v>
      </c>
      <c r="Y292" s="160" t="s">
        <v>3112</v>
      </c>
      <c r="Z292" s="160" t="s">
        <v>3113</v>
      </c>
      <c r="AA292" s="160" t="s">
        <v>3236</v>
      </c>
      <c r="AB292" s="160"/>
    </row>
    <row r="293" spans="1:28" x14ac:dyDescent="0.2">
      <c r="A293" s="163">
        <v>6570</v>
      </c>
      <c r="B293" s="160" t="str">
        <f>VLOOKUP(A293,'BASE TRABAJO'!$A$1:$U$872,2,TRUE)</f>
        <v>Corporación de Oportunidad y Acción Solidaria OPCIÓN</v>
      </c>
      <c r="C293" s="160">
        <f>VLOOKUP(A293,'BASE TRABAJO'!$A$1:$U$872,3,FALSE)</f>
        <v>717150007</v>
      </c>
      <c r="D293" s="160" t="str">
        <f>VLOOKUP(A293,'BASE TRABAJO'!$A$1:$U$872,4,FALSE)</f>
        <v>Corporación de Derecho Privado.</v>
      </c>
      <c r="E293" s="160" t="str">
        <f>VLOOKUP(A293,'BASE TRABAJO'!$A$1:$U$872,5,FALSE)</f>
        <v xml:space="preserve">Otorgada por Decreto Supremo Nº 972, de fecha 25 de julio de  1990, del Ministerio de Justicia, publicado en el Diario Oficial el día 13 de agosto de 1990. </v>
      </c>
      <c r="F293" s="160" t="str">
        <f>VLOOKUP(A293,'BASE TRABAJO'!$A$1:$U$872,6,FALSE)</f>
        <v xml:space="preserve">Certificado de vigencia, folio Nº 500233447698, de fecha 18 de junio de 2019, del Servicio de Registro Civil e Identificación.
</v>
      </c>
      <c r="G293" s="160" t="str">
        <f>VLOOKUP(A293,'BASE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60" t="str">
        <f>VLOOKUP(A293,'BASE TRABAJO'!$A$1:$U$872,8,FALSE)</f>
        <v xml:space="preserve">Presidente: Exequiel González Balbontín
Vicepresidenta: María Patricia Contreras Largo
Secretaria: María Francisca Concha Contreras
Tesorera: Sandra Cepeda Zepeda
</v>
      </c>
      <c r="I293" s="160" t="str">
        <f>VLOOKUP(A293,'BASE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60" t="str">
        <f>VLOOKUP(A293,'BASE TRABAJO'!$A$1:$U$872,10,FALSE)</f>
        <v>21 de marzo de 2019 a 21 de marzo de 2022</v>
      </c>
      <c r="K293" s="160" t="str">
        <f>VLOOKUP(A293,'BASE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160" t="str">
        <f>VLOOKUP(A293,'BASE TRABAJO'!$A$1:$U$872,12,FALSE)</f>
        <v xml:space="preserve">Carlos Justiniano Nº 1123, comuna de Providencia, Región Metropolitana.
</v>
      </c>
      <c r="M293" s="160" t="str">
        <f>VLOOKUP(A293,'BASE TRABAJO'!$A$1:$U$872,13,FALSE)</f>
        <v>XIII</v>
      </c>
      <c r="N293" s="160" t="str">
        <f>VLOOKUP(A293,'BASE TRABAJO'!$A$1:$U$872,14,FALSE)</f>
        <v>Providencia</v>
      </c>
      <c r="O293" s="160" t="str">
        <f>VLOOKUP(A293,'BASE TRABAJO'!$A$1:$U$872,15,FALSE)</f>
        <v>Fono 223393900- 223393901</v>
      </c>
      <c r="P293" s="160">
        <f>VLOOKUP(A293,'BASE TRABAJO'!$A$1:$U$872,16,FALSE)</f>
        <v>0</v>
      </c>
      <c r="Q293" s="160">
        <f>VLOOKUP(A293,'BASE TRABAJO'!$A$1:$U$872,17,FALSE)</f>
        <v>0</v>
      </c>
      <c r="R293" s="160" t="str">
        <f>VLOOKUP(A293,'BASE TRABAJO'!$A$1:$U$872,18,FALSE)</f>
        <v>93401: Institución de Asistencia Social</v>
      </c>
      <c r="S293" s="160" t="str">
        <f>VLOOKUP(A293,'BASE TRABAJO'!$A$1:$U$872,19,FALSE)</f>
        <v>Certificado Financiero, correspondiente al año 2019, aprobado por el Sub Departamento de Supervisión Financiera Nacional.</v>
      </c>
      <c r="T293" s="161">
        <f>VLOOKUP(A293,'BASE TRABAJO'!$A$1:$U$872,20,FALSE)</f>
        <v>37970</v>
      </c>
      <c r="U293" s="160">
        <v>6570</v>
      </c>
      <c r="V293" s="162">
        <v>39474427</v>
      </c>
      <c r="W293" s="162">
        <v>364747638</v>
      </c>
      <c r="X293" s="161">
        <v>44135</v>
      </c>
      <c r="Y293" s="160" t="s">
        <v>3112</v>
      </c>
      <c r="Z293" s="160" t="s">
        <v>3113</v>
      </c>
      <c r="AA293" s="160" t="s">
        <v>60</v>
      </c>
      <c r="AB293" s="160"/>
    </row>
    <row r="294" spans="1:28" x14ac:dyDescent="0.2">
      <c r="A294" s="163">
        <v>6570</v>
      </c>
      <c r="B294" s="160" t="str">
        <f>VLOOKUP(A294,'BASE TRABAJO'!$A$1:$U$872,2,TRUE)</f>
        <v>Corporación de Oportunidad y Acción Solidaria OPCIÓN</v>
      </c>
      <c r="C294" s="160">
        <f>VLOOKUP(A294,'BASE TRABAJO'!$A$1:$U$872,3,FALSE)</f>
        <v>717150007</v>
      </c>
      <c r="D294" s="160" t="str">
        <f>VLOOKUP(A294,'BASE TRABAJO'!$A$1:$U$872,4,FALSE)</f>
        <v>Corporación de Derecho Privado.</v>
      </c>
      <c r="E294" s="160" t="str">
        <f>VLOOKUP(A294,'BASE TRABAJO'!$A$1:$U$872,5,FALSE)</f>
        <v xml:space="preserve">Otorgada por Decreto Supremo Nº 972, de fecha 25 de julio de  1990, del Ministerio de Justicia, publicado en el Diario Oficial el día 13 de agosto de 1990. </v>
      </c>
      <c r="F294" s="160" t="str">
        <f>VLOOKUP(A294,'BASE TRABAJO'!$A$1:$U$872,6,FALSE)</f>
        <v xml:space="preserve">Certificado de vigencia, folio Nº 500233447698, de fecha 18 de junio de 2019, del Servicio de Registro Civil e Identificación.
</v>
      </c>
      <c r="G294" s="160" t="str">
        <f>VLOOKUP(A294,'BASE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60" t="str">
        <f>VLOOKUP(A294,'BASE TRABAJO'!$A$1:$U$872,8,FALSE)</f>
        <v xml:space="preserve">Presidente: Exequiel González Balbontín
Vicepresidenta: María Patricia Contreras Largo
Secretaria: María Francisca Concha Contreras
Tesorera: Sandra Cepeda Zepeda
</v>
      </c>
      <c r="I294" s="160" t="str">
        <f>VLOOKUP(A294,'BASE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60" t="str">
        <f>VLOOKUP(A294,'BASE TRABAJO'!$A$1:$U$872,10,FALSE)</f>
        <v>21 de marzo de 2019 a 21 de marzo de 2022</v>
      </c>
      <c r="K294" s="160" t="str">
        <f>VLOOKUP(A294,'BASE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160" t="str">
        <f>VLOOKUP(A294,'BASE TRABAJO'!$A$1:$U$872,12,FALSE)</f>
        <v xml:space="preserve">Carlos Justiniano Nº 1123, comuna de Providencia, Región Metropolitana.
</v>
      </c>
      <c r="M294" s="160" t="str">
        <f>VLOOKUP(A294,'BASE TRABAJO'!$A$1:$U$872,13,FALSE)</f>
        <v>XIII</v>
      </c>
      <c r="N294" s="160" t="str">
        <f>VLOOKUP(A294,'BASE TRABAJO'!$A$1:$U$872,14,FALSE)</f>
        <v>Providencia</v>
      </c>
      <c r="O294" s="160" t="str">
        <f>VLOOKUP(A294,'BASE TRABAJO'!$A$1:$U$872,15,FALSE)</f>
        <v>Fono 223393900- 223393901</v>
      </c>
      <c r="P294" s="160">
        <f>VLOOKUP(A294,'BASE TRABAJO'!$A$1:$U$872,16,FALSE)</f>
        <v>0</v>
      </c>
      <c r="Q294" s="160">
        <f>VLOOKUP(A294,'BASE TRABAJO'!$A$1:$U$872,17,FALSE)</f>
        <v>0</v>
      </c>
      <c r="R294" s="160" t="str">
        <f>VLOOKUP(A294,'BASE TRABAJO'!$A$1:$U$872,18,FALSE)</f>
        <v>93401: Institución de Asistencia Social</v>
      </c>
      <c r="S294" s="160" t="str">
        <f>VLOOKUP(A294,'BASE TRABAJO'!$A$1:$U$872,19,FALSE)</f>
        <v>Certificado Financiero, correspondiente al año 2019, aprobado por el Sub Departamento de Supervisión Financiera Nacional.</v>
      </c>
      <c r="T294" s="161">
        <f>VLOOKUP(A294,'BASE TRABAJO'!$A$1:$U$872,20,FALSE)</f>
        <v>37970</v>
      </c>
      <c r="U294" s="160">
        <v>6570</v>
      </c>
      <c r="V294" s="162">
        <v>20010996</v>
      </c>
      <c r="W294" s="162">
        <v>193775544</v>
      </c>
      <c r="X294" s="161">
        <v>44135</v>
      </c>
      <c r="Y294" s="160" t="s">
        <v>3112</v>
      </c>
      <c r="Z294" s="160" t="s">
        <v>3113</v>
      </c>
      <c r="AA294" s="160" t="s">
        <v>3191</v>
      </c>
      <c r="AB294" s="160"/>
    </row>
    <row r="295" spans="1:28" x14ac:dyDescent="0.2">
      <c r="A295" s="163">
        <v>6570</v>
      </c>
      <c r="B295" s="160" t="str">
        <f>VLOOKUP(A295,'BASE TRABAJO'!$A$1:$U$872,2,TRUE)</f>
        <v>Corporación de Oportunidad y Acción Solidaria OPCIÓN</v>
      </c>
      <c r="C295" s="160">
        <f>VLOOKUP(A295,'BASE TRABAJO'!$A$1:$U$872,3,FALSE)</f>
        <v>717150007</v>
      </c>
      <c r="D295" s="160" t="str">
        <f>VLOOKUP(A295,'BASE TRABAJO'!$A$1:$U$872,4,FALSE)</f>
        <v>Corporación de Derecho Privado.</v>
      </c>
      <c r="E295" s="160" t="str">
        <f>VLOOKUP(A295,'BASE TRABAJO'!$A$1:$U$872,5,FALSE)</f>
        <v xml:space="preserve">Otorgada por Decreto Supremo Nº 972, de fecha 25 de julio de  1990, del Ministerio de Justicia, publicado en el Diario Oficial el día 13 de agosto de 1990. </v>
      </c>
      <c r="F295" s="160" t="str">
        <f>VLOOKUP(A295,'BASE TRABAJO'!$A$1:$U$872,6,FALSE)</f>
        <v xml:space="preserve">Certificado de vigencia, folio Nº 500233447698, de fecha 18 de junio de 2019, del Servicio de Registro Civil e Identificación.
</v>
      </c>
      <c r="G295" s="160" t="str">
        <f>VLOOKUP(A295,'BASE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60" t="str">
        <f>VLOOKUP(A295,'BASE TRABAJO'!$A$1:$U$872,8,FALSE)</f>
        <v xml:space="preserve">Presidente: Exequiel González Balbontín
Vicepresidenta: María Patricia Contreras Largo
Secretaria: María Francisca Concha Contreras
Tesorera: Sandra Cepeda Zepeda
</v>
      </c>
      <c r="I295" s="160" t="str">
        <f>VLOOKUP(A295,'BASE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60" t="str">
        <f>VLOOKUP(A295,'BASE TRABAJO'!$A$1:$U$872,10,FALSE)</f>
        <v>21 de marzo de 2019 a 21 de marzo de 2022</v>
      </c>
      <c r="K295" s="160" t="str">
        <f>VLOOKUP(A295,'BASE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160" t="str">
        <f>VLOOKUP(A295,'BASE TRABAJO'!$A$1:$U$872,12,FALSE)</f>
        <v xml:space="preserve">Carlos Justiniano Nº 1123, comuna de Providencia, Región Metropolitana.
</v>
      </c>
      <c r="M295" s="160" t="str">
        <f>VLOOKUP(A295,'BASE TRABAJO'!$A$1:$U$872,13,FALSE)</f>
        <v>XIII</v>
      </c>
      <c r="N295" s="160" t="str">
        <f>VLOOKUP(A295,'BASE TRABAJO'!$A$1:$U$872,14,FALSE)</f>
        <v>Providencia</v>
      </c>
      <c r="O295" s="160" t="str">
        <f>VLOOKUP(A295,'BASE TRABAJO'!$A$1:$U$872,15,FALSE)</f>
        <v>Fono 223393900- 223393901</v>
      </c>
      <c r="P295" s="160">
        <f>VLOOKUP(A295,'BASE TRABAJO'!$A$1:$U$872,16,FALSE)</f>
        <v>0</v>
      </c>
      <c r="Q295" s="160">
        <f>VLOOKUP(A295,'BASE TRABAJO'!$A$1:$U$872,17,FALSE)</f>
        <v>0</v>
      </c>
      <c r="R295" s="160" t="str">
        <f>VLOOKUP(A295,'BASE TRABAJO'!$A$1:$U$872,18,FALSE)</f>
        <v>93401: Institución de Asistencia Social</v>
      </c>
      <c r="S295" s="160" t="str">
        <f>VLOOKUP(A295,'BASE TRABAJO'!$A$1:$U$872,19,FALSE)</f>
        <v>Certificado Financiero, correspondiente al año 2019, aprobado por el Sub Departamento de Supervisión Financiera Nacional.</v>
      </c>
      <c r="T295" s="161">
        <f>VLOOKUP(A295,'BASE TRABAJO'!$A$1:$U$872,20,FALSE)</f>
        <v>37970</v>
      </c>
      <c r="U295" s="160">
        <v>6570</v>
      </c>
      <c r="V295" s="162">
        <v>11676150</v>
      </c>
      <c r="W295" s="162">
        <v>127938705</v>
      </c>
      <c r="X295" s="161">
        <v>44135</v>
      </c>
      <c r="Y295" s="160" t="s">
        <v>3112</v>
      </c>
      <c r="Z295" s="160" t="s">
        <v>3113</v>
      </c>
      <c r="AA295" s="160" t="s">
        <v>3124</v>
      </c>
      <c r="AB295" s="160"/>
    </row>
    <row r="296" spans="1:28" x14ac:dyDescent="0.2">
      <c r="A296" s="163">
        <v>6570</v>
      </c>
      <c r="B296" s="160" t="str">
        <f>VLOOKUP(A296,'BASE TRABAJO'!$A$1:$U$872,2,TRUE)</f>
        <v>Corporación de Oportunidad y Acción Solidaria OPCIÓN</v>
      </c>
      <c r="C296" s="160">
        <f>VLOOKUP(A296,'BASE TRABAJO'!$A$1:$U$872,3,FALSE)</f>
        <v>717150007</v>
      </c>
      <c r="D296" s="160" t="str">
        <f>VLOOKUP(A296,'BASE TRABAJO'!$A$1:$U$872,4,FALSE)</f>
        <v>Corporación de Derecho Privado.</v>
      </c>
      <c r="E296" s="160" t="str">
        <f>VLOOKUP(A296,'BASE TRABAJO'!$A$1:$U$872,5,FALSE)</f>
        <v xml:space="preserve">Otorgada por Decreto Supremo Nº 972, de fecha 25 de julio de  1990, del Ministerio de Justicia, publicado en el Diario Oficial el día 13 de agosto de 1990. </v>
      </c>
      <c r="F296" s="160" t="str">
        <f>VLOOKUP(A296,'BASE TRABAJO'!$A$1:$U$872,6,FALSE)</f>
        <v xml:space="preserve">Certificado de vigencia, folio Nº 500233447698, de fecha 18 de junio de 2019, del Servicio de Registro Civil e Identificación.
</v>
      </c>
      <c r="G296" s="160" t="str">
        <f>VLOOKUP(A296,'BASE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60" t="str">
        <f>VLOOKUP(A296,'BASE TRABAJO'!$A$1:$U$872,8,FALSE)</f>
        <v xml:space="preserve">Presidente: Exequiel González Balbontín
Vicepresidenta: María Patricia Contreras Largo
Secretaria: María Francisca Concha Contreras
Tesorera: Sandra Cepeda Zepeda
</v>
      </c>
      <c r="I296" s="160" t="str">
        <f>VLOOKUP(A296,'BASE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60" t="str">
        <f>VLOOKUP(A296,'BASE TRABAJO'!$A$1:$U$872,10,FALSE)</f>
        <v>21 de marzo de 2019 a 21 de marzo de 2022</v>
      </c>
      <c r="K296" s="160" t="str">
        <f>VLOOKUP(A296,'BASE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160" t="str">
        <f>VLOOKUP(A296,'BASE TRABAJO'!$A$1:$U$872,12,FALSE)</f>
        <v xml:space="preserve">Carlos Justiniano Nº 1123, comuna de Providencia, Región Metropolitana.
</v>
      </c>
      <c r="M296" s="160" t="str">
        <f>VLOOKUP(A296,'BASE TRABAJO'!$A$1:$U$872,13,FALSE)</f>
        <v>XIII</v>
      </c>
      <c r="N296" s="160" t="str">
        <f>VLOOKUP(A296,'BASE TRABAJO'!$A$1:$U$872,14,FALSE)</f>
        <v>Providencia</v>
      </c>
      <c r="O296" s="160" t="str">
        <f>VLOOKUP(A296,'BASE TRABAJO'!$A$1:$U$872,15,FALSE)</f>
        <v>Fono 223393900- 223393901</v>
      </c>
      <c r="P296" s="160">
        <f>VLOOKUP(A296,'BASE TRABAJO'!$A$1:$U$872,16,FALSE)</f>
        <v>0</v>
      </c>
      <c r="Q296" s="160">
        <f>VLOOKUP(A296,'BASE TRABAJO'!$A$1:$U$872,17,FALSE)</f>
        <v>0</v>
      </c>
      <c r="R296" s="160" t="str">
        <f>VLOOKUP(A296,'BASE TRABAJO'!$A$1:$U$872,18,FALSE)</f>
        <v>93401: Institución de Asistencia Social</v>
      </c>
      <c r="S296" s="160" t="str">
        <f>VLOOKUP(A296,'BASE TRABAJO'!$A$1:$U$872,19,FALSE)</f>
        <v>Certificado Financiero, correspondiente al año 2019, aprobado por el Sub Departamento de Supervisión Financiera Nacional.</v>
      </c>
      <c r="T296" s="161">
        <f>VLOOKUP(A296,'BASE TRABAJO'!$A$1:$U$872,20,FALSE)</f>
        <v>37970</v>
      </c>
      <c r="U296" s="160">
        <v>6570</v>
      </c>
      <c r="V296" s="162">
        <v>53876820</v>
      </c>
      <c r="W296" s="162">
        <v>697666498</v>
      </c>
      <c r="X296" s="161">
        <v>44135</v>
      </c>
      <c r="Y296" s="160" t="s">
        <v>3112</v>
      </c>
      <c r="Z296" s="160" t="s">
        <v>3113</v>
      </c>
      <c r="AA296" s="160" t="s">
        <v>3186</v>
      </c>
      <c r="AB296" s="160"/>
    </row>
    <row r="297" spans="1:28" x14ac:dyDescent="0.2">
      <c r="A297" s="163">
        <v>6570</v>
      </c>
      <c r="B297" s="160" t="str">
        <f>VLOOKUP(A297,'BASE TRABAJO'!$A$1:$U$872,2,TRUE)</f>
        <v>Corporación de Oportunidad y Acción Solidaria OPCIÓN</v>
      </c>
      <c r="C297" s="160">
        <f>VLOOKUP(A297,'BASE TRABAJO'!$A$1:$U$872,3,FALSE)</f>
        <v>717150007</v>
      </c>
      <c r="D297" s="160" t="str">
        <f>VLOOKUP(A297,'BASE TRABAJO'!$A$1:$U$872,4,FALSE)</f>
        <v>Corporación de Derecho Privado.</v>
      </c>
      <c r="E297" s="160" t="str">
        <f>VLOOKUP(A297,'BASE TRABAJO'!$A$1:$U$872,5,FALSE)</f>
        <v xml:space="preserve">Otorgada por Decreto Supremo Nº 972, de fecha 25 de julio de  1990, del Ministerio de Justicia, publicado en el Diario Oficial el día 13 de agosto de 1990. </v>
      </c>
      <c r="F297" s="160" t="str">
        <f>VLOOKUP(A297,'BASE TRABAJO'!$A$1:$U$872,6,FALSE)</f>
        <v xml:space="preserve">Certificado de vigencia, folio Nº 500233447698, de fecha 18 de junio de 2019, del Servicio de Registro Civil e Identificación.
</v>
      </c>
      <c r="G297" s="160" t="str">
        <f>VLOOKUP(A297,'BASE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60" t="str">
        <f>VLOOKUP(A297,'BASE TRABAJO'!$A$1:$U$872,8,FALSE)</f>
        <v xml:space="preserve">Presidente: Exequiel González Balbontín
Vicepresidenta: María Patricia Contreras Largo
Secretaria: María Francisca Concha Contreras
Tesorera: Sandra Cepeda Zepeda
</v>
      </c>
      <c r="I297" s="160" t="str">
        <f>VLOOKUP(A297,'BASE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60" t="str">
        <f>VLOOKUP(A297,'BASE TRABAJO'!$A$1:$U$872,10,FALSE)</f>
        <v>21 de marzo de 2019 a 21 de marzo de 2022</v>
      </c>
      <c r="K297" s="160" t="str">
        <f>VLOOKUP(A297,'BASE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160" t="str">
        <f>VLOOKUP(A297,'BASE TRABAJO'!$A$1:$U$872,12,FALSE)</f>
        <v xml:space="preserve">Carlos Justiniano Nº 1123, comuna de Providencia, Región Metropolitana.
</v>
      </c>
      <c r="M297" s="160" t="str">
        <f>VLOOKUP(A297,'BASE TRABAJO'!$A$1:$U$872,13,FALSE)</f>
        <v>XIII</v>
      </c>
      <c r="N297" s="160" t="str">
        <f>VLOOKUP(A297,'BASE TRABAJO'!$A$1:$U$872,14,FALSE)</f>
        <v>Providencia</v>
      </c>
      <c r="O297" s="160" t="str">
        <f>VLOOKUP(A297,'BASE TRABAJO'!$A$1:$U$872,15,FALSE)</f>
        <v>Fono 223393900- 223393901</v>
      </c>
      <c r="P297" s="160">
        <f>VLOOKUP(A297,'BASE TRABAJO'!$A$1:$U$872,16,FALSE)</f>
        <v>0</v>
      </c>
      <c r="Q297" s="160">
        <f>VLOOKUP(A297,'BASE TRABAJO'!$A$1:$U$872,17,FALSE)</f>
        <v>0</v>
      </c>
      <c r="R297" s="160" t="str">
        <f>VLOOKUP(A297,'BASE TRABAJO'!$A$1:$U$872,18,FALSE)</f>
        <v>93401: Institución de Asistencia Social</v>
      </c>
      <c r="S297" s="160" t="str">
        <f>VLOOKUP(A297,'BASE TRABAJO'!$A$1:$U$872,19,FALSE)</f>
        <v>Certificado Financiero, correspondiente al año 2019, aprobado por el Sub Departamento de Supervisión Financiera Nacional.</v>
      </c>
      <c r="T297" s="161">
        <f>VLOOKUP(A297,'BASE TRABAJO'!$A$1:$U$872,20,FALSE)</f>
        <v>37970</v>
      </c>
      <c r="U297" s="160">
        <v>6570</v>
      </c>
      <c r="V297" s="162">
        <v>19136652</v>
      </c>
      <c r="W297" s="162">
        <v>292671796</v>
      </c>
      <c r="X297" s="161">
        <v>44135</v>
      </c>
      <c r="Y297" s="160" t="s">
        <v>3112</v>
      </c>
      <c r="Z297" s="160" t="s">
        <v>3113</v>
      </c>
      <c r="AA297" s="160" t="s">
        <v>3125</v>
      </c>
      <c r="AB297" s="160"/>
    </row>
    <row r="298" spans="1:28" x14ac:dyDescent="0.2">
      <c r="A298" s="163">
        <v>6570</v>
      </c>
      <c r="B298" s="160" t="str">
        <f>VLOOKUP(A298,'BASE TRABAJO'!$A$1:$U$872,2,TRUE)</f>
        <v>Corporación de Oportunidad y Acción Solidaria OPCIÓN</v>
      </c>
      <c r="C298" s="160">
        <f>VLOOKUP(A298,'BASE TRABAJO'!$A$1:$U$872,3,FALSE)</f>
        <v>717150007</v>
      </c>
      <c r="D298" s="160" t="str">
        <f>VLOOKUP(A298,'BASE TRABAJO'!$A$1:$U$872,4,FALSE)</f>
        <v>Corporación de Derecho Privado.</v>
      </c>
      <c r="E298" s="160" t="str">
        <f>VLOOKUP(A298,'BASE TRABAJO'!$A$1:$U$872,5,FALSE)</f>
        <v xml:space="preserve">Otorgada por Decreto Supremo Nº 972, de fecha 25 de julio de  1990, del Ministerio de Justicia, publicado en el Diario Oficial el día 13 de agosto de 1990. </v>
      </c>
      <c r="F298" s="160" t="str">
        <f>VLOOKUP(A298,'BASE TRABAJO'!$A$1:$U$872,6,FALSE)</f>
        <v xml:space="preserve">Certificado de vigencia, folio Nº 500233447698, de fecha 18 de junio de 2019, del Servicio de Registro Civil e Identificación.
</v>
      </c>
      <c r="G298" s="160" t="str">
        <f>VLOOKUP(A298,'BASE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60" t="str">
        <f>VLOOKUP(A298,'BASE TRABAJO'!$A$1:$U$872,8,FALSE)</f>
        <v xml:space="preserve">Presidente: Exequiel González Balbontín
Vicepresidenta: María Patricia Contreras Largo
Secretaria: María Francisca Concha Contreras
Tesorera: Sandra Cepeda Zepeda
</v>
      </c>
      <c r="I298" s="160" t="str">
        <f>VLOOKUP(A298,'BASE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60" t="str">
        <f>VLOOKUP(A298,'BASE TRABAJO'!$A$1:$U$872,10,FALSE)</f>
        <v>21 de marzo de 2019 a 21 de marzo de 2022</v>
      </c>
      <c r="K298" s="160" t="str">
        <f>VLOOKUP(A298,'BASE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160" t="str">
        <f>VLOOKUP(A298,'BASE TRABAJO'!$A$1:$U$872,12,FALSE)</f>
        <v xml:space="preserve">Carlos Justiniano Nº 1123, comuna de Providencia, Región Metropolitana.
</v>
      </c>
      <c r="M298" s="160" t="str">
        <f>VLOOKUP(A298,'BASE TRABAJO'!$A$1:$U$872,13,FALSE)</f>
        <v>XIII</v>
      </c>
      <c r="N298" s="160" t="str">
        <f>VLOOKUP(A298,'BASE TRABAJO'!$A$1:$U$872,14,FALSE)</f>
        <v>Providencia</v>
      </c>
      <c r="O298" s="160" t="str">
        <f>VLOOKUP(A298,'BASE TRABAJO'!$A$1:$U$872,15,FALSE)</f>
        <v>Fono 223393900- 223393901</v>
      </c>
      <c r="P298" s="160">
        <f>VLOOKUP(A298,'BASE TRABAJO'!$A$1:$U$872,16,FALSE)</f>
        <v>0</v>
      </c>
      <c r="Q298" s="160">
        <f>VLOOKUP(A298,'BASE TRABAJO'!$A$1:$U$872,17,FALSE)</f>
        <v>0</v>
      </c>
      <c r="R298" s="160" t="str">
        <f>VLOOKUP(A298,'BASE TRABAJO'!$A$1:$U$872,18,FALSE)</f>
        <v>93401: Institución de Asistencia Social</v>
      </c>
      <c r="S298" s="160" t="str">
        <f>VLOOKUP(A298,'BASE TRABAJO'!$A$1:$U$872,19,FALSE)</f>
        <v>Certificado Financiero, correspondiente al año 2019, aprobado por el Sub Departamento de Supervisión Financiera Nacional.</v>
      </c>
      <c r="T298" s="161">
        <f>VLOOKUP(A298,'BASE TRABAJO'!$A$1:$U$872,20,FALSE)</f>
        <v>37970</v>
      </c>
      <c r="U298" s="160">
        <v>6570</v>
      </c>
      <c r="V298" s="162">
        <v>28396393</v>
      </c>
      <c r="W298" s="162">
        <v>231273145</v>
      </c>
      <c r="X298" s="161">
        <v>44135</v>
      </c>
      <c r="Y298" s="160" t="s">
        <v>3112</v>
      </c>
      <c r="Z298" s="160" t="s">
        <v>3113</v>
      </c>
      <c r="AA298" s="160" t="s">
        <v>3145</v>
      </c>
      <c r="AB298" s="160"/>
    </row>
    <row r="299" spans="1:28" x14ac:dyDescent="0.2">
      <c r="A299" s="163">
        <v>6570</v>
      </c>
      <c r="B299" s="160" t="str">
        <f>VLOOKUP(A299,'BASE TRABAJO'!$A$1:$U$872,2,TRUE)</f>
        <v>Corporación de Oportunidad y Acción Solidaria OPCIÓN</v>
      </c>
      <c r="C299" s="160">
        <f>VLOOKUP(A299,'BASE TRABAJO'!$A$1:$U$872,3,FALSE)</f>
        <v>717150007</v>
      </c>
      <c r="D299" s="160" t="str">
        <f>VLOOKUP(A299,'BASE TRABAJO'!$A$1:$U$872,4,FALSE)</f>
        <v>Corporación de Derecho Privado.</v>
      </c>
      <c r="E299" s="160" t="str">
        <f>VLOOKUP(A299,'BASE TRABAJO'!$A$1:$U$872,5,FALSE)</f>
        <v xml:space="preserve">Otorgada por Decreto Supremo Nº 972, de fecha 25 de julio de  1990, del Ministerio de Justicia, publicado en el Diario Oficial el día 13 de agosto de 1990. </v>
      </c>
      <c r="F299" s="160" t="str">
        <f>VLOOKUP(A299,'BASE TRABAJO'!$A$1:$U$872,6,FALSE)</f>
        <v xml:space="preserve">Certificado de vigencia, folio Nº 500233447698, de fecha 18 de junio de 2019, del Servicio de Registro Civil e Identificación.
</v>
      </c>
      <c r="G299" s="160" t="str">
        <f>VLOOKUP(A299,'BASE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60" t="str">
        <f>VLOOKUP(A299,'BASE TRABAJO'!$A$1:$U$872,8,FALSE)</f>
        <v xml:space="preserve">Presidente: Exequiel González Balbontín
Vicepresidenta: María Patricia Contreras Largo
Secretaria: María Francisca Concha Contreras
Tesorera: Sandra Cepeda Zepeda
</v>
      </c>
      <c r="I299" s="160" t="str">
        <f>VLOOKUP(A299,'BASE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60" t="str">
        <f>VLOOKUP(A299,'BASE TRABAJO'!$A$1:$U$872,10,FALSE)</f>
        <v>21 de marzo de 2019 a 21 de marzo de 2022</v>
      </c>
      <c r="K299" s="160" t="str">
        <f>VLOOKUP(A299,'BASE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160" t="str">
        <f>VLOOKUP(A299,'BASE TRABAJO'!$A$1:$U$872,12,FALSE)</f>
        <v xml:space="preserve">Carlos Justiniano Nº 1123, comuna de Providencia, Región Metropolitana.
</v>
      </c>
      <c r="M299" s="160" t="str">
        <f>VLOOKUP(A299,'BASE TRABAJO'!$A$1:$U$872,13,FALSE)</f>
        <v>XIII</v>
      </c>
      <c r="N299" s="160" t="str">
        <f>VLOOKUP(A299,'BASE TRABAJO'!$A$1:$U$872,14,FALSE)</f>
        <v>Providencia</v>
      </c>
      <c r="O299" s="160" t="str">
        <f>VLOOKUP(A299,'BASE TRABAJO'!$A$1:$U$872,15,FALSE)</f>
        <v>Fono 223393900- 223393901</v>
      </c>
      <c r="P299" s="160">
        <f>VLOOKUP(A299,'BASE TRABAJO'!$A$1:$U$872,16,FALSE)</f>
        <v>0</v>
      </c>
      <c r="Q299" s="160">
        <f>VLOOKUP(A299,'BASE TRABAJO'!$A$1:$U$872,17,FALSE)</f>
        <v>0</v>
      </c>
      <c r="R299" s="160" t="str">
        <f>VLOOKUP(A299,'BASE TRABAJO'!$A$1:$U$872,18,FALSE)</f>
        <v>93401: Institución de Asistencia Social</v>
      </c>
      <c r="S299" s="160" t="str">
        <f>VLOOKUP(A299,'BASE TRABAJO'!$A$1:$U$872,19,FALSE)</f>
        <v>Certificado Financiero, correspondiente al año 2019, aprobado por el Sub Departamento de Supervisión Financiera Nacional.</v>
      </c>
      <c r="T299" s="161">
        <f>VLOOKUP(A299,'BASE TRABAJO'!$A$1:$U$872,20,FALSE)</f>
        <v>37970</v>
      </c>
      <c r="U299" s="160">
        <v>6570</v>
      </c>
      <c r="V299" s="162">
        <v>14396400</v>
      </c>
      <c r="W299" s="162">
        <v>138637332</v>
      </c>
      <c r="X299" s="161">
        <v>44135</v>
      </c>
      <c r="Y299" s="160" t="s">
        <v>3112</v>
      </c>
      <c r="Z299" s="160" t="s">
        <v>3113</v>
      </c>
      <c r="AA299" s="160" t="s">
        <v>3181</v>
      </c>
      <c r="AB299" s="160"/>
    </row>
    <row r="300" spans="1:28" x14ac:dyDescent="0.2">
      <c r="A300" s="163">
        <v>6570</v>
      </c>
      <c r="B300" s="160" t="str">
        <f>VLOOKUP(A300,'BASE TRABAJO'!$A$1:$U$872,2,TRUE)</f>
        <v>Corporación de Oportunidad y Acción Solidaria OPCIÓN</v>
      </c>
      <c r="C300" s="160">
        <f>VLOOKUP(A300,'BASE TRABAJO'!$A$1:$U$872,3,FALSE)</f>
        <v>717150007</v>
      </c>
      <c r="D300" s="160" t="str">
        <f>VLOOKUP(A300,'BASE TRABAJO'!$A$1:$U$872,4,FALSE)</f>
        <v>Corporación de Derecho Privado.</v>
      </c>
      <c r="E300" s="160" t="str">
        <f>VLOOKUP(A300,'BASE TRABAJO'!$A$1:$U$872,5,FALSE)</f>
        <v xml:space="preserve">Otorgada por Decreto Supremo Nº 972, de fecha 25 de julio de  1990, del Ministerio de Justicia, publicado en el Diario Oficial el día 13 de agosto de 1990. </v>
      </c>
      <c r="F300" s="160" t="str">
        <f>VLOOKUP(A300,'BASE TRABAJO'!$A$1:$U$872,6,FALSE)</f>
        <v xml:space="preserve">Certificado de vigencia, folio Nº 500233447698, de fecha 18 de junio de 2019, del Servicio de Registro Civil e Identificación.
</v>
      </c>
      <c r="G300" s="160" t="str">
        <f>VLOOKUP(A300,'BASE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60" t="str">
        <f>VLOOKUP(A300,'BASE TRABAJO'!$A$1:$U$872,8,FALSE)</f>
        <v xml:space="preserve">Presidente: Exequiel González Balbontín
Vicepresidenta: María Patricia Contreras Largo
Secretaria: María Francisca Concha Contreras
Tesorera: Sandra Cepeda Zepeda
</v>
      </c>
      <c r="I300" s="160" t="str">
        <f>VLOOKUP(A300,'BASE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60" t="str">
        <f>VLOOKUP(A300,'BASE TRABAJO'!$A$1:$U$872,10,FALSE)</f>
        <v>21 de marzo de 2019 a 21 de marzo de 2022</v>
      </c>
      <c r="K300" s="160" t="str">
        <f>VLOOKUP(A300,'BASE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160" t="str">
        <f>VLOOKUP(A300,'BASE TRABAJO'!$A$1:$U$872,12,FALSE)</f>
        <v xml:space="preserve">Carlos Justiniano Nº 1123, comuna de Providencia, Región Metropolitana.
</v>
      </c>
      <c r="M300" s="160" t="str">
        <f>VLOOKUP(A300,'BASE TRABAJO'!$A$1:$U$872,13,FALSE)</f>
        <v>XIII</v>
      </c>
      <c r="N300" s="160" t="str">
        <f>VLOOKUP(A300,'BASE TRABAJO'!$A$1:$U$872,14,FALSE)</f>
        <v>Providencia</v>
      </c>
      <c r="O300" s="160" t="str">
        <f>VLOOKUP(A300,'BASE TRABAJO'!$A$1:$U$872,15,FALSE)</f>
        <v>Fono 223393900- 223393901</v>
      </c>
      <c r="P300" s="160">
        <f>VLOOKUP(A300,'BASE TRABAJO'!$A$1:$U$872,16,FALSE)</f>
        <v>0</v>
      </c>
      <c r="Q300" s="160">
        <f>VLOOKUP(A300,'BASE TRABAJO'!$A$1:$U$872,17,FALSE)</f>
        <v>0</v>
      </c>
      <c r="R300" s="160" t="str">
        <f>VLOOKUP(A300,'BASE TRABAJO'!$A$1:$U$872,18,FALSE)</f>
        <v>93401: Institución de Asistencia Social</v>
      </c>
      <c r="S300" s="160" t="str">
        <f>VLOOKUP(A300,'BASE TRABAJO'!$A$1:$U$872,19,FALSE)</f>
        <v>Certificado Financiero, correspondiente al año 2019, aprobado por el Sub Departamento de Supervisión Financiera Nacional.</v>
      </c>
      <c r="T300" s="161">
        <f>VLOOKUP(A300,'BASE TRABAJO'!$A$1:$U$872,20,FALSE)</f>
        <v>37970</v>
      </c>
      <c r="U300" s="160">
        <v>6570</v>
      </c>
      <c r="V300" s="162">
        <v>0</v>
      </c>
      <c r="W300" s="162">
        <v>84516156</v>
      </c>
      <c r="X300" s="161">
        <v>44135</v>
      </c>
      <c r="Y300" s="160" t="s">
        <v>3112</v>
      </c>
      <c r="Z300" s="160" t="s">
        <v>3113</v>
      </c>
      <c r="AA300" s="160" t="s">
        <v>3198</v>
      </c>
      <c r="AB300" s="160"/>
    </row>
    <row r="301" spans="1:28" x14ac:dyDescent="0.2">
      <c r="A301" s="163">
        <v>6570</v>
      </c>
      <c r="B301" s="160" t="str">
        <f>VLOOKUP(A301,'BASE TRABAJO'!$A$1:$U$872,2,TRUE)</f>
        <v>Corporación de Oportunidad y Acción Solidaria OPCIÓN</v>
      </c>
      <c r="C301" s="160">
        <f>VLOOKUP(A301,'BASE TRABAJO'!$A$1:$U$872,3,FALSE)</f>
        <v>717150007</v>
      </c>
      <c r="D301" s="160" t="str">
        <f>VLOOKUP(A301,'BASE TRABAJO'!$A$1:$U$872,4,FALSE)</f>
        <v>Corporación de Derecho Privado.</v>
      </c>
      <c r="E301" s="160" t="str">
        <f>VLOOKUP(A301,'BASE TRABAJO'!$A$1:$U$872,5,FALSE)</f>
        <v xml:space="preserve">Otorgada por Decreto Supremo Nº 972, de fecha 25 de julio de  1990, del Ministerio de Justicia, publicado en el Diario Oficial el día 13 de agosto de 1990. </v>
      </c>
      <c r="F301" s="160" t="str">
        <f>VLOOKUP(A301,'BASE TRABAJO'!$A$1:$U$872,6,FALSE)</f>
        <v xml:space="preserve">Certificado de vigencia, folio Nº 500233447698, de fecha 18 de junio de 2019, del Servicio de Registro Civil e Identificación.
</v>
      </c>
      <c r="G301" s="160" t="str">
        <f>VLOOKUP(A301,'BASE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60" t="str">
        <f>VLOOKUP(A301,'BASE TRABAJO'!$A$1:$U$872,8,FALSE)</f>
        <v xml:space="preserve">Presidente: Exequiel González Balbontín
Vicepresidenta: María Patricia Contreras Largo
Secretaria: María Francisca Concha Contreras
Tesorera: Sandra Cepeda Zepeda
</v>
      </c>
      <c r="I301" s="160" t="str">
        <f>VLOOKUP(A301,'BASE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60" t="str">
        <f>VLOOKUP(A301,'BASE TRABAJO'!$A$1:$U$872,10,FALSE)</f>
        <v>21 de marzo de 2019 a 21 de marzo de 2022</v>
      </c>
      <c r="K301" s="160" t="str">
        <f>VLOOKUP(A301,'BASE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160" t="str">
        <f>VLOOKUP(A301,'BASE TRABAJO'!$A$1:$U$872,12,FALSE)</f>
        <v xml:space="preserve">Carlos Justiniano Nº 1123, comuna de Providencia, Región Metropolitana.
</v>
      </c>
      <c r="M301" s="160" t="str">
        <f>VLOOKUP(A301,'BASE TRABAJO'!$A$1:$U$872,13,FALSE)</f>
        <v>XIII</v>
      </c>
      <c r="N301" s="160" t="str">
        <f>VLOOKUP(A301,'BASE TRABAJO'!$A$1:$U$872,14,FALSE)</f>
        <v>Providencia</v>
      </c>
      <c r="O301" s="160" t="str">
        <f>VLOOKUP(A301,'BASE TRABAJO'!$A$1:$U$872,15,FALSE)</f>
        <v>Fono 223393900- 223393901</v>
      </c>
      <c r="P301" s="160">
        <f>VLOOKUP(A301,'BASE TRABAJO'!$A$1:$U$872,16,FALSE)</f>
        <v>0</v>
      </c>
      <c r="Q301" s="160">
        <f>VLOOKUP(A301,'BASE TRABAJO'!$A$1:$U$872,17,FALSE)</f>
        <v>0</v>
      </c>
      <c r="R301" s="160" t="str">
        <f>VLOOKUP(A301,'BASE TRABAJO'!$A$1:$U$872,18,FALSE)</f>
        <v>93401: Institución de Asistencia Social</v>
      </c>
      <c r="S301" s="160" t="str">
        <f>VLOOKUP(A301,'BASE TRABAJO'!$A$1:$U$872,19,FALSE)</f>
        <v>Certificado Financiero, correspondiente al año 2019, aprobado por el Sub Departamento de Supervisión Financiera Nacional.</v>
      </c>
      <c r="T301" s="161">
        <f>VLOOKUP(A301,'BASE TRABAJO'!$A$1:$U$872,20,FALSE)</f>
        <v>37970</v>
      </c>
      <c r="U301" s="160">
        <v>6570</v>
      </c>
      <c r="V301" s="162">
        <v>12236940</v>
      </c>
      <c r="W301" s="162">
        <v>102214440</v>
      </c>
      <c r="X301" s="161">
        <v>44135</v>
      </c>
      <c r="Y301" s="160" t="s">
        <v>3112</v>
      </c>
      <c r="Z301" s="160" t="s">
        <v>3113</v>
      </c>
      <c r="AA301" s="160" t="s">
        <v>98</v>
      </c>
      <c r="AB301" s="160"/>
    </row>
    <row r="302" spans="1:28" x14ac:dyDescent="0.2">
      <c r="A302" s="163">
        <v>6570</v>
      </c>
      <c r="B302" s="160" t="str">
        <f>VLOOKUP(A302,'BASE TRABAJO'!$A$1:$U$872,2,TRUE)</f>
        <v>Corporación de Oportunidad y Acción Solidaria OPCIÓN</v>
      </c>
      <c r="C302" s="160">
        <f>VLOOKUP(A302,'BASE TRABAJO'!$A$1:$U$872,3,FALSE)</f>
        <v>717150007</v>
      </c>
      <c r="D302" s="160" t="str">
        <f>VLOOKUP(A302,'BASE TRABAJO'!$A$1:$U$872,4,FALSE)</f>
        <v>Corporación de Derecho Privado.</v>
      </c>
      <c r="E302" s="160" t="str">
        <f>VLOOKUP(A302,'BASE TRABAJO'!$A$1:$U$872,5,FALSE)</f>
        <v xml:space="preserve">Otorgada por Decreto Supremo Nº 972, de fecha 25 de julio de  1990, del Ministerio de Justicia, publicado en el Diario Oficial el día 13 de agosto de 1990. </v>
      </c>
      <c r="F302" s="160" t="str">
        <f>VLOOKUP(A302,'BASE TRABAJO'!$A$1:$U$872,6,FALSE)</f>
        <v xml:space="preserve">Certificado de vigencia, folio Nº 500233447698, de fecha 18 de junio de 2019, del Servicio de Registro Civil e Identificación.
</v>
      </c>
      <c r="G302" s="160" t="str">
        <f>VLOOKUP(A302,'BASE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60" t="str">
        <f>VLOOKUP(A302,'BASE TRABAJO'!$A$1:$U$872,8,FALSE)</f>
        <v xml:space="preserve">Presidente: Exequiel González Balbontín
Vicepresidenta: María Patricia Contreras Largo
Secretaria: María Francisca Concha Contreras
Tesorera: Sandra Cepeda Zepeda
</v>
      </c>
      <c r="I302" s="160" t="str">
        <f>VLOOKUP(A302,'BASE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60" t="str">
        <f>VLOOKUP(A302,'BASE TRABAJO'!$A$1:$U$872,10,FALSE)</f>
        <v>21 de marzo de 2019 a 21 de marzo de 2022</v>
      </c>
      <c r="K302" s="160" t="str">
        <f>VLOOKUP(A302,'BASE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160" t="str">
        <f>VLOOKUP(A302,'BASE TRABAJO'!$A$1:$U$872,12,FALSE)</f>
        <v xml:space="preserve">Carlos Justiniano Nº 1123, comuna de Providencia, Región Metropolitana.
</v>
      </c>
      <c r="M302" s="160" t="str">
        <f>VLOOKUP(A302,'BASE TRABAJO'!$A$1:$U$872,13,FALSE)</f>
        <v>XIII</v>
      </c>
      <c r="N302" s="160" t="str">
        <f>VLOOKUP(A302,'BASE TRABAJO'!$A$1:$U$872,14,FALSE)</f>
        <v>Providencia</v>
      </c>
      <c r="O302" s="160" t="str">
        <f>VLOOKUP(A302,'BASE TRABAJO'!$A$1:$U$872,15,FALSE)</f>
        <v>Fono 223393900- 223393901</v>
      </c>
      <c r="P302" s="160">
        <f>VLOOKUP(A302,'BASE TRABAJO'!$A$1:$U$872,16,FALSE)</f>
        <v>0</v>
      </c>
      <c r="Q302" s="160">
        <f>VLOOKUP(A302,'BASE TRABAJO'!$A$1:$U$872,17,FALSE)</f>
        <v>0</v>
      </c>
      <c r="R302" s="160" t="str">
        <f>VLOOKUP(A302,'BASE TRABAJO'!$A$1:$U$872,18,FALSE)</f>
        <v>93401: Institución de Asistencia Social</v>
      </c>
      <c r="S302" s="160" t="str">
        <f>VLOOKUP(A302,'BASE TRABAJO'!$A$1:$U$872,19,FALSE)</f>
        <v>Certificado Financiero, correspondiente al año 2019, aprobado por el Sub Departamento de Supervisión Financiera Nacional.</v>
      </c>
      <c r="T302" s="161">
        <f>VLOOKUP(A302,'BASE TRABAJO'!$A$1:$U$872,20,FALSE)</f>
        <v>37970</v>
      </c>
      <c r="U302" s="160">
        <v>6570</v>
      </c>
      <c r="V302" s="162">
        <v>138654627</v>
      </c>
      <c r="W302" s="162">
        <v>1099772670</v>
      </c>
      <c r="X302" s="161">
        <v>44135</v>
      </c>
      <c r="Y302" s="160" t="s">
        <v>3112</v>
      </c>
      <c r="Z302" s="160" t="s">
        <v>3113</v>
      </c>
      <c r="AA302" s="160" t="s">
        <v>80</v>
      </c>
      <c r="AB302" s="160"/>
    </row>
    <row r="303" spans="1:28" x14ac:dyDescent="0.2">
      <c r="A303" s="163">
        <v>6570</v>
      </c>
      <c r="B303" s="160" t="str">
        <f>VLOOKUP(A303,'BASE TRABAJO'!$A$1:$U$872,2,TRUE)</f>
        <v>Corporación de Oportunidad y Acción Solidaria OPCIÓN</v>
      </c>
      <c r="C303" s="160">
        <f>VLOOKUP(A303,'BASE TRABAJO'!$A$1:$U$872,3,FALSE)</f>
        <v>717150007</v>
      </c>
      <c r="D303" s="160" t="str">
        <f>VLOOKUP(A303,'BASE TRABAJO'!$A$1:$U$872,4,FALSE)</f>
        <v>Corporación de Derecho Privado.</v>
      </c>
      <c r="E303" s="160" t="str">
        <f>VLOOKUP(A303,'BASE TRABAJO'!$A$1:$U$872,5,FALSE)</f>
        <v xml:space="preserve">Otorgada por Decreto Supremo Nº 972, de fecha 25 de julio de  1990, del Ministerio de Justicia, publicado en el Diario Oficial el día 13 de agosto de 1990. </v>
      </c>
      <c r="F303" s="160" t="str">
        <f>VLOOKUP(A303,'BASE TRABAJO'!$A$1:$U$872,6,FALSE)</f>
        <v xml:space="preserve">Certificado de vigencia, folio Nº 500233447698, de fecha 18 de junio de 2019, del Servicio de Registro Civil e Identificación.
</v>
      </c>
      <c r="G303" s="160" t="str">
        <f>VLOOKUP(A303,'BASE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60" t="str">
        <f>VLOOKUP(A303,'BASE TRABAJO'!$A$1:$U$872,8,FALSE)</f>
        <v xml:space="preserve">Presidente: Exequiel González Balbontín
Vicepresidenta: María Patricia Contreras Largo
Secretaria: María Francisca Concha Contreras
Tesorera: Sandra Cepeda Zepeda
</v>
      </c>
      <c r="I303" s="160" t="str">
        <f>VLOOKUP(A303,'BASE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60" t="str">
        <f>VLOOKUP(A303,'BASE TRABAJO'!$A$1:$U$872,10,FALSE)</f>
        <v>21 de marzo de 2019 a 21 de marzo de 2022</v>
      </c>
      <c r="K303" s="160" t="str">
        <f>VLOOKUP(A303,'BASE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160" t="str">
        <f>VLOOKUP(A303,'BASE TRABAJO'!$A$1:$U$872,12,FALSE)</f>
        <v xml:space="preserve">Carlos Justiniano Nº 1123, comuna de Providencia, Región Metropolitana.
</v>
      </c>
      <c r="M303" s="160" t="str">
        <f>VLOOKUP(A303,'BASE TRABAJO'!$A$1:$U$872,13,FALSE)</f>
        <v>XIII</v>
      </c>
      <c r="N303" s="160" t="str">
        <f>VLOOKUP(A303,'BASE TRABAJO'!$A$1:$U$872,14,FALSE)</f>
        <v>Providencia</v>
      </c>
      <c r="O303" s="160" t="str">
        <f>VLOOKUP(A303,'BASE TRABAJO'!$A$1:$U$872,15,FALSE)</f>
        <v>Fono 223393900- 223393901</v>
      </c>
      <c r="P303" s="160">
        <f>VLOOKUP(A303,'BASE TRABAJO'!$A$1:$U$872,16,FALSE)</f>
        <v>0</v>
      </c>
      <c r="Q303" s="160">
        <f>VLOOKUP(A303,'BASE TRABAJO'!$A$1:$U$872,17,FALSE)</f>
        <v>0</v>
      </c>
      <c r="R303" s="160" t="str">
        <f>VLOOKUP(A303,'BASE TRABAJO'!$A$1:$U$872,18,FALSE)</f>
        <v>93401: Institución de Asistencia Social</v>
      </c>
      <c r="S303" s="160" t="str">
        <f>VLOOKUP(A303,'BASE TRABAJO'!$A$1:$U$872,19,FALSE)</f>
        <v>Certificado Financiero, correspondiente al año 2019, aprobado por el Sub Departamento de Supervisión Financiera Nacional.</v>
      </c>
      <c r="T303" s="161">
        <f>VLOOKUP(A303,'BASE TRABAJO'!$A$1:$U$872,20,FALSE)</f>
        <v>37970</v>
      </c>
      <c r="U303" s="160">
        <v>6570</v>
      </c>
      <c r="V303" s="162">
        <v>39187336</v>
      </c>
      <c r="W303" s="162">
        <v>516536286</v>
      </c>
      <c r="X303" s="161">
        <v>44135</v>
      </c>
      <c r="Y303" s="160" t="s">
        <v>3112</v>
      </c>
      <c r="Z303" s="160" t="s">
        <v>3113</v>
      </c>
      <c r="AA303" s="160" t="s">
        <v>3176</v>
      </c>
      <c r="AB303" s="160"/>
    </row>
    <row r="304" spans="1:28" x14ac:dyDescent="0.2">
      <c r="A304" s="163">
        <v>6570</v>
      </c>
      <c r="B304" s="160" t="str">
        <f>VLOOKUP(A304,'BASE TRABAJO'!$A$1:$U$872,2,TRUE)</f>
        <v>Corporación de Oportunidad y Acción Solidaria OPCIÓN</v>
      </c>
      <c r="C304" s="160">
        <f>VLOOKUP(A304,'BASE TRABAJO'!$A$1:$U$872,3,FALSE)</f>
        <v>717150007</v>
      </c>
      <c r="D304" s="160" t="str">
        <f>VLOOKUP(A304,'BASE TRABAJO'!$A$1:$U$872,4,FALSE)</f>
        <v>Corporación de Derecho Privado.</v>
      </c>
      <c r="E304" s="160" t="str">
        <f>VLOOKUP(A304,'BASE TRABAJO'!$A$1:$U$872,5,FALSE)</f>
        <v xml:space="preserve">Otorgada por Decreto Supremo Nº 972, de fecha 25 de julio de  1990, del Ministerio de Justicia, publicado en el Diario Oficial el día 13 de agosto de 1990. </v>
      </c>
      <c r="F304" s="160" t="str">
        <f>VLOOKUP(A304,'BASE TRABAJO'!$A$1:$U$872,6,FALSE)</f>
        <v xml:space="preserve">Certificado de vigencia, folio Nº 500233447698, de fecha 18 de junio de 2019, del Servicio de Registro Civil e Identificación.
</v>
      </c>
      <c r="G304" s="160" t="str">
        <f>VLOOKUP(A304,'BASE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60" t="str">
        <f>VLOOKUP(A304,'BASE TRABAJO'!$A$1:$U$872,8,FALSE)</f>
        <v xml:space="preserve">Presidente: Exequiel González Balbontín
Vicepresidenta: María Patricia Contreras Largo
Secretaria: María Francisca Concha Contreras
Tesorera: Sandra Cepeda Zepeda
</v>
      </c>
      <c r="I304" s="160" t="str">
        <f>VLOOKUP(A304,'BASE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60" t="str">
        <f>VLOOKUP(A304,'BASE TRABAJO'!$A$1:$U$872,10,FALSE)</f>
        <v>21 de marzo de 2019 a 21 de marzo de 2022</v>
      </c>
      <c r="K304" s="160" t="str">
        <f>VLOOKUP(A304,'BASE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160" t="str">
        <f>VLOOKUP(A304,'BASE TRABAJO'!$A$1:$U$872,12,FALSE)</f>
        <v xml:space="preserve">Carlos Justiniano Nº 1123, comuna de Providencia, Región Metropolitana.
</v>
      </c>
      <c r="M304" s="160" t="str">
        <f>VLOOKUP(A304,'BASE TRABAJO'!$A$1:$U$872,13,FALSE)</f>
        <v>XIII</v>
      </c>
      <c r="N304" s="160" t="str">
        <f>VLOOKUP(A304,'BASE TRABAJO'!$A$1:$U$872,14,FALSE)</f>
        <v>Providencia</v>
      </c>
      <c r="O304" s="160" t="str">
        <f>VLOOKUP(A304,'BASE TRABAJO'!$A$1:$U$872,15,FALSE)</f>
        <v>Fono 223393900- 223393901</v>
      </c>
      <c r="P304" s="160">
        <f>VLOOKUP(A304,'BASE TRABAJO'!$A$1:$U$872,16,FALSE)</f>
        <v>0</v>
      </c>
      <c r="Q304" s="160">
        <f>VLOOKUP(A304,'BASE TRABAJO'!$A$1:$U$872,17,FALSE)</f>
        <v>0</v>
      </c>
      <c r="R304" s="160" t="str">
        <f>VLOOKUP(A304,'BASE TRABAJO'!$A$1:$U$872,18,FALSE)</f>
        <v>93401: Institución de Asistencia Social</v>
      </c>
      <c r="S304" s="160" t="str">
        <f>VLOOKUP(A304,'BASE TRABAJO'!$A$1:$U$872,19,FALSE)</f>
        <v>Certificado Financiero, correspondiente al año 2019, aprobado por el Sub Departamento de Supervisión Financiera Nacional.</v>
      </c>
      <c r="T304" s="161">
        <f>VLOOKUP(A304,'BASE TRABAJO'!$A$1:$U$872,20,FALSE)</f>
        <v>37970</v>
      </c>
      <c r="U304" s="160">
        <v>6570</v>
      </c>
      <c r="V304" s="162">
        <v>73572171</v>
      </c>
      <c r="W304" s="162">
        <v>566249000</v>
      </c>
      <c r="X304" s="161">
        <v>44135</v>
      </c>
      <c r="Y304" s="160" t="s">
        <v>3112</v>
      </c>
      <c r="Z304" s="160" t="s">
        <v>3113</v>
      </c>
      <c r="AA304" s="160" t="s">
        <v>3192</v>
      </c>
      <c r="AB304" s="160"/>
    </row>
    <row r="305" spans="1:28" x14ac:dyDescent="0.2">
      <c r="A305" s="163">
        <v>6570</v>
      </c>
      <c r="B305" s="160" t="str">
        <f>VLOOKUP(A305,'BASE TRABAJO'!$A$1:$U$872,2,TRUE)</f>
        <v>Corporación de Oportunidad y Acción Solidaria OPCIÓN</v>
      </c>
      <c r="C305" s="160">
        <f>VLOOKUP(A305,'BASE TRABAJO'!$A$1:$U$872,3,FALSE)</f>
        <v>717150007</v>
      </c>
      <c r="D305" s="160" t="str">
        <f>VLOOKUP(A305,'BASE TRABAJO'!$A$1:$U$872,4,FALSE)</f>
        <v>Corporación de Derecho Privado.</v>
      </c>
      <c r="E305" s="160" t="str">
        <f>VLOOKUP(A305,'BASE TRABAJO'!$A$1:$U$872,5,FALSE)</f>
        <v xml:space="preserve">Otorgada por Decreto Supremo Nº 972, de fecha 25 de julio de  1990, del Ministerio de Justicia, publicado en el Diario Oficial el día 13 de agosto de 1990. </v>
      </c>
      <c r="F305" s="160" t="str">
        <f>VLOOKUP(A305,'BASE TRABAJO'!$A$1:$U$872,6,FALSE)</f>
        <v xml:space="preserve">Certificado de vigencia, folio Nº 500233447698, de fecha 18 de junio de 2019, del Servicio de Registro Civil e Identificación.
</v>
      </c>
      <c r="G305" s="160" t="str">
        <f>VLOOKUP(A305,'BASE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60" t="str">
        <f>VLOOKUP(A305,'BASE TRABAJO'!$A$1:$U$872,8,FALSE)</f>
        <v xml:space="preserve">Presidente: Exequiel González Balbontín
Vicepresidenta: María Patricia Contreras Largo
Secretaria: María Francisca Concha Contreras
Tesorera: Sandra Cepeda Zepeda
</v>
      </c>
      <c r="I305" s="160" t="str">
        <f>VLOOKUP(A305,'BASE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60" t="str">
        <f>VLOOKUP(A305,'BASE TRABAJO'!$A$1:$U$872,10,FALSE)</f>
        <v>21 de marzo de 2019 a 21 de marzo de 2022</v>
      </c>
      <c r="K305" s="160" t="str">
        <f>VLOOKUP(A305,'BASE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160" t="str">
        <f>VLOOKUP(A305,'BASE TRABAJO'!$A$1:$U$872,12,FALSE)</f>
        <v xml:space="preserve">Carlos Justiniano Nº 1123, comuna de Providencia, Región Metropolitana.
</v>
      </c>
      <c r="M305" s="160" t="str">
        <f>VLOOKUP(A305,'BASE TRABAJO'!$A$1:$U$872,13,FALSE)</f>
        <v>XIII</v>
      </c>
      <c r="N305" s="160" t="str">
        <f>VLOOKUP(A305,'BASE TRABAJO'!$A$1:$U$872,14,FALSE)</f>
        <v>Providencia</v>
      </c>
      <c r="O305" s="160" t="str">
        <f>VLOOKUP(A305,'BASE TRABAJO'!$A$1:$U$872,15,FALSE)</f>
        <v>Fono 223393900- 223393901</v>
      </c>
      <c r="P305" s="160">
        <f>VLOOKUP(A305,'BASE TRABAJO'!$A$1:$U$872,16,FALSE)</f>
        <v>0</v>
      </c>
      <c r="Q305" s="160">
        <f>VLOOKUP(A305,'BASE TRABAJO'!$A$1:$U$872,17,FALSE)</f>
        <v>0</v>
      </c>
      <c r="R305" s="160" t="str">
        <f>VLOOKUP(A305,'BASE TRABAJO'!$A$1:$U$872,18,FALSE)</f>
        <v>93401: Institución de Asistencia Social</v>
      </c>
      <c r="S305" s="160" t="str">
        <f>VLOOKUP(A305,'BASE TRABAJO'!$A$1:$U$872,19,FALSE)</f>
        <v>Certificado Financiero, correspondiente al año 2019, aprobado por el Sub Departamento de Supervisión Financiera Nacional.</v>
      </c>
      <c r="T305" s="161">
        <f>VLOOKUP(A305,'BASE TRABAJO'!$A$1:$U$872,20,FALSE)</f>
        <v>37970</v>
      </c>
      <c r="U305" s="160">
        <v>6570</v>
      </c>
      <c r="V305" s="162">
        <v>28801170</v>
      </c>
      <c r="W305" s="162">
        <v>254612232</v>
      </c>
      <c r="X305" s="161">
        <v>44135</v>
      </c>
      <c r="Y305" s="160" t="s">
        <v>3112</v>
      </c>
      <c r="Z305" s="160" t="s">
        <v>3113</v>
      </c>
      <c r="AA305" s="160" t="s">
        <v>3208</v>
      </c>
      <c r="AB305" s="160"/>
    </row>
    <row r="306" spans="1:28" x14ac:dyDescent="0.2">
      <c r="A306" s="163">
        <v>6570</v>
      </c>
      <c r="B306" s="160" t="str">
        <f>VLOOKUP(A306,'BASE TRABAJO'!$A$1:$U$872,2,TRUE)</f>
        <v>Corporación de Oportunidad y Acción Solidaria OPCIÓN</v>
      </c>
      <c r="C306" s="160">
        <f>VLOOKUP(A306,'BASE TRABAJO'!$A$1:$U$872,3,FALSE)</f>
        <v>717150007</v>
      </c>
      <c r="D306" s="160" t="str">
        <f>VLOOKUP(A306,'BASE TRABAJO'!$A$1:$U$872,4,FALSE)</f>
        <v>Corporación de Derecho Privado.</v>
      </c>
      <c r="E306" s="160" t="str">
        <f>VLOOKUP(A306,'BASE TRABAJO'!$A$1:$U$872,5,FALSE)</f>
        <v xml:space="preserve">Otorgada por Decreto Supremo Nº 972, de fecha 25 de julio de  1990, del Ministerio de Justicia, publicado en el Diario Oficial el día 13 de agosto de 1990. </v>
      </c>
      <c r="F306" s="160" t="str">
        <f>VLOOKUP(A306,'BASE TRABAJO'!$A$1:$U$872,6,FALSE)</f>
        <v xml:space="preserve">Certificado de vigencia, folio Nº 500233447698, de fecha 18 de junio de 2019, del Servicio de Registro Civil e Identificación.
</v>
      </c>
      <c r="G306" s="160" t="str">
        <f>VLOOKUP(A306,'BASE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60" t="str">
        <f>VLOOKUP(A306,'BASE TRABAJO'!$A$1:$U$872,8,FALSE)</f>
        <v xml:space="preserve">Presidente: Exequiel González Balbontín
Vicepresidenta: María Patricia Contreras Largo
Secretaria: María Francisca Concha Contreras
Tesorera: Sandra Cepeda Zepeda
</v>
      </c>
      <c r="I306" s="160" t="str">
        <f>VLOOKUP(A306,'BASE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60" t="str">
        <f>VLOOKUP(A306,'BASE TRABAJO'!$A$1:$U$872,10,FALSE)</f>
        <v>21 de marzo de 2019 a 21 de marzo de 2022</v>
      </c>
      <c r="K306" s="160" t="str">
        <f>VLOOKUP(A306,'BASE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160" t="str">
        <f>VLOOKUP(A306,'BASE TRABAJO'!$A$1:$U$872,12,FALSE)</f>
        <v xml:space="preserve">Carlos Justiniano Nº 1123, comuna de Providencia, Región Metropolitana.
</v>
      </c>
      <c r="M306" s="160" t="str">
        <f>VLOOKUP(A306,'BASE TRABAJO'!$A$1:$U$872,13,FALSE)</f>
        <v>XIII</v>
      </c>
      <c r="N306" s="160" t="str">
        <f>VLOOKUP(A306,'BASE TRABAJO'!$A$1:$U$872,14,FALSE)</f>
        <v>Providencia</v>
      </c>
      <c r="O306" s="160" t="str">
        <f>VLOOKUP(A306,'BASE TRABAJO'!$A$1:$U$872,15,FALSE)</f>
        <v>Fono 223393900- 223393901</v>
      </c>
      <c r="P306" s="160">
        <f>VLOOKUP(A306,'BASE TRABAJO'!$A$1:$U$872,16,FALSE)</f>
        <v>0</v>
      </c>
      <c r="Q306" s="160">
        <f>VLOOKUP(A306,'BASE TRABAJO'!$A$1:$U$872,17,FALSE)</f>
        <v>0</v>
      </c>
      <c r="R306" s="160" t="str">
        <f>VLOOKUP(A306,'BASE TRABAJO'!$A$1:$U$872,18,FALSE)</f>
        <v>93401: Institución de Asistencia Social</v>
      </c>
      <c r="S306" s="160" t="str">
        <f>VLOOKUP(A306,'BASE TRABAJO'!$A$1:$U$872,19,FALSE)</f>
        <v>Certificado Financiero, correspondiente al año 2019, aprobado por el Sub Departamento de Supervisión Financiera Nacional.</v>
      </c>
      <c r="T306" s="161">
        <f>VLOOKUP(A306,'BASE TRABAJO'!$A$1:$U$872,20,FALSE)</f>
        <v>37970</v>
      </c>
      <c r="U306" s="160">
        <v>6570</v>
      </c>
      <c r="V306" s="162">
        <v>12522022</v>
      </c>
      <c r="W306" s="162">
        <v>131607705</v>
      </c>
      <c r="X306" s="161">
        <v>44135</v>
      </c>
      <c r="Y306" s="160" t="s">
        <v>3112</v>
      </c>
      <c r="Z306" s="160" t="s">
        <v>3113</v>
      </c>
      <c r="AA306" s="160" t="s">
        <v>3173</v>
      </c>
      <c r="AB306" s="160"/>
    </row>
    <row r="307" spans="1:28" x14ac:dyDescent="0.2">
      <c r="A307" s="163">
        <v>6570</v>
      </c>
      <c r="B307" s="160" t="str">
        <f>VLOOKUP(A307,'BASE TRABAJO'!$A$1:$U$872,2,TRUE)</f>
        <v>Corporación de Oportunidad y Acción Solidaria OPCIÓN</v>
      </c>
      <c r="C307" s="160">
        <f>VLOOKUP(A307,'BASE TRABAJO'!$A$1:$U$872,3,FALSE)</f>
        <v>717150007</v>
      </c>
      <c r="D307" s="160" t="str">
        <f>VLOOKUP(A307,'BASE TRABAJO'!$A$1:$U$872,4,FALSE)</f>
        <v>Corporación de Derecho Privado.</v>
      </c>
      <c r="E307" s="160" t="str">
        <f>VLOOKUP(A307,'BASE TRABAJO'!$A$1:$U$872,5,FALSE)</f>
        <v xml:space="preserve">Otorgada por Decreto Supremo Nº 972, de fecha 25 de julio de  1990, del Ministerio de Justicia, publicado en el Diario Oficial el día 13 de agosto de 1990. </v>
      </c>
      <c r="F307" s="160" t="str">
        <f>VLOOKUP(A307,'BASE TRABAJO'!$A$1:$U$872,6,FALSE)</f>
        <v xml:space="preserve">Certificado de vigencia, folio Nº 500233447698, de fecha 18 de junio de 2019, del Servicio de Registro Civil e Identificación.
</v>
      </c>
      <c r="G307" s="160" t="str">
        <f>VLOOKUP(A307,'BASE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60" t="str">
        <f>VLOOKUP(A307,'BASE TRABAJO'!$A$1:$U$872,8,FALSE)</f>
        <v xml:space="preserve">Presidente: Exequiel González Balbontín
Vicepresidenta: María Patricia Contreras Largo
Secretaria: María Francisca Concha Contreras
Tesorera: Sandra Cepeda Zepeda
</v>
      </c>
      <c r="I307" s="160" t="str">
        <f>VLOOKUP(A307,'BASE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60" t="str">
        <f>VLOOKUP(A307,'BASE TRABAJO'!$A$1:$U$872,10,FALSE)</f>
        <v>21 de marzo de 2019 a 21 de marzo de 2022</v>
      </c>
      <c r="K307" s="160" t="str">
        <f>VLOOKUP(A307,'BASE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160" t="str">
        <f>VLOOKUP(A307,'BASE TRABAJO'!$A$1:$U$872,12,FALSE)</f>
        <v xml:space="preserve">Carlos Justiniano Nº 1123, comuna de Providencia, Región Metropolitana.
</v>
      </c>
      <c r="M307" s="160" t="str">
        <f>VLOOKUP(A307,'BASE TRABAJO'!$A$1:$U$872,13,FALSE)</f>
        <v>XIII</v>
      </c>
      <c r="N307" s="160" t="str">
        <f>VLOOKUP(A307,'BASE TRABAJO'!$A$1:$U$872,14,FALSE)</f>
        <v>Providencia</v>
      </c>
      <c r="O307" s="160" t="str">
        <f>VLOOKUP(A307,'BASE TRABAJO'!$A$1:$U$872,15,FALSE)</f>
        <v>Fono 223393900- 223393901</v>
      </c>
      <c r="P307" s="160">
        <f>VLOOKUP(A307,'BASE TRABAJO'!$A$1:$U$872,16,FALSE)</f>
        <v>0</v>
      </c>
      <c r="Q307" s="160">
        <f>VLOOKUP(A307,'BASE TRABAJO'!$A$1:$U$872,17,FALSE)</f>
        <v>0</v>
      </c>
      <c r="R307" s="160" t="str">
        <f>VLOOKUP(A307,'BASE TRABAJO'!$A$1:$U$872,18,FALSE)</f>
        <v>93401: Institución de Asistencia Social</v>
      </c>
      <c r="S307" s="160" t="str">
        <f>VLOOKUP(A307,'BASE TRABAJO'!$A$1:$U$872,19,FALSE)</f>
        <v>Certificado Financiero, correspondiente al año 2019, aprobado por el Sub Departamento de Supervisión Financiera Nacional.</v>
      </c>
      <c r="T307" s="161">
        <f>VLOOKUP(A307,'BASE TRABAJO'!$A$1:$U$872,20,FALSE)</f>
        <v>37970</v>
      </c>
      <c r="U307" s="160">
        <v>6570</v>
      </c>
      <c r="V307" s="162">
        <v>27909771</v>
      </c>
      <c r="W307" s="162">
        <v>242854214</v>
      </c>
      <c r="X307" s="161">
        <v>44135</v>
      </c>
      <c r="Y307" s="160" t="s">
        <v>3112</v>
      </c>
      <c r="Z307" s="160" t="s">
        <v>3113</v>
      </c>
      <c r="AA307" s="160" t="s">
        <v>3224</v>
      </c>
      <c r="AB307" s="160"/>
    </row>
    <row r="308" spans="1:28" x14ac:dyDescent="0.2">
      <c r="A308" s="163">
        <v>6570</v>
      </c>
      <c r="B308" s="160" t="str">
        <f>VLOOKUP(A308,'BASE TRABAJO'!$A$1:$U$872,2,TRUE)</f>
        <v>Corporación de Oportunidad y Acción Solidaria OPCIÓN</v>
      </c>
      <c r="C308" s="160">
        <f>VLOOKUP(A308,'BASE TRABAJO'!$A$1:$U$872,3,FALSE)</f>
        <v>717150007</v>
      </c>
      <c r="D308" s="160" t="str">
        <f>VLOOKUP(A308,'BASE TRABAJO'!$A$1:$U$872,4,FALSE)</f>
        <v>Corporación de Derecho Privado.</v>
      </c>
      <c r="E308" s="160" t="str">
        <f>VLOOKUP(A308,'BASE TRABAJO'!$A$1:$U$872,5,FALSE)</f>
        <v xml:space="preserve">Otorgada por Decreto Supremo Nº 972, de fecha 25 de julio de  1990, del Ministerio de Justicia, publicado en el Diario Oficial el día 13 de agosto de 1990. </v>
      </c>
      <c r="F308" s="160" t="str">
        <f>VLOOKUP(A308,'BASE TRABAJO'!$A$1:$U$872,6,FALSE)</f>
        <v xml:space="preserve">Certificado de vigencia, folio Nº 500233447698, de fecha 18 de junio de 2019, del Servicio de Registro Civil e Identificación.
</v>
      </c>
      <c r="G308" s="160" t="str">
        <f>VLOOKUP(A308,'BASE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60" t="str">
        <f>VLOOKUP(A308,'BASE TRABAJO'!$A$1:$U$872,8,FALSE)</f>
        <v xml:space="preserve">Presidente: Exequiel González Balbontín
Vicepresidenta: María Patricia Contreras Largo
Secretaria: María Francisca Concha Contreras
Tesorera: Sandra Cepeda Zepeda
</v>
      </c>
      <c r="I308" s="160" t="str">
        <f>VLOOKUP(A308,'BASE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60" t="str">
        <f>VLOOKUP(A308,'BASE TRABAJO'!$A$1:$U$872,10,FALSE)</f>
        <v>21 de marzo de 2019 a 21 de marzo de 2022</v>
      </c>
      <c r="K308" s="160" t="str">
        <f>VLOOKUP(A308,'BASE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160" t="str">
        <f>VLOOKUP(A308,'BASE TRABAJO'!$A$1:$U$872,12,FALSE)</f>
        <v xml:space="preserve">Carlos Justiniano Nº 1123, comuna de Providencia, Región Metropolitana.
</v>
      </c>
      <c r="M308" s="160" t="str">
        <f>VLOOKUP(A308,'BASE TRABAJO'!$A$1:$U$872,13,FALSE)</f>
        <v>XIII</v>
      </c>
      <c r="N308" s="160" t="str">
        <f>VLOOKUP(A308,'BASE TRABAJO'!$A$1:$U$872,14,FALSE)</f>
        <v>Providencia</v>
      </c>
      <c r="O308" s="160" t="str">
        <f>VLOOKUP(A308,'BASE TRABAJO'!$A$1:$U$872,15,FALSE)</f>
        <v>Fono 223393900- 223393901</v>
      </c>
      <c r="P308" s="160">
        <f>VLOOKUP(A308,'BASE TRABAJO'!$A$1:$U$872,16,FALSE)</f>
        <v>0</v>
      </c>
      <c r="Q308" s="160">
        <f>VLOOKUP(A308,'BASE TRABAJO'!$A$1:$U$872,17,FALSE)</f>
        <v>0</v>
      </c>
      <c r="R308" s="160" t="str">
        <f>VLOOKUP(A308,'BASE TRABAJO'!$A$1:$U$872,18,FALSE)</f>
        <v>93401: Institución de Asistencia Social</v>
      </c>
      <c r="S308" s="160" t="str">
        <f>VLOOKUP(A308,'BASE TRABAJO'!$A$1:$U$872,19,FALSE)</f>
        <v>Certificado Financiero, correspondiente al año 2019, aprobado por el Sub Departamento de Supervisión Financiera Nacional.</v>
      </c>
      <c r="T308" s="161">
        <f>VLOOKUP(A308,'BASE TRABAJO'!$A$1:$U$872,20,FALSE)</f>
        <v>37970</v>
      </c>
      <c r="U308" s="160">
        <v>6570</v>
      </c>
      <c r="V308" s="162">
        <v>8406828</v>
      </c>
      <c r="W308" s="162">
        <v>89828514</v>
      </c>
      <c r="X308" s="161">
        <v>44135</v>
      </c>
      <c r="Y308" s="160" t="s">
        <v>3112</v>
      </c>
      <c r="Z308" s="160" t="s">
        <v>3113</v>
      </c>
      <c r="AA308" s="160" t="s">
        <v>3225</v>
      </c>
      <c r="AB308" s="160"/>
    </row>
    <row r="309" spans="1:28" x14ac:dyDescent="0.2">
      <c r="A309" s="163">
        <v>6570</v>
      </c>
      <c r="B309" s="160" t="str">
        <f>VLOOKUP(A309,'BASE TRABAJO'!$A$1:$U$872,2,TRUE)</f>
        <v>Corporación de Oportunidad y Acción Solidaria OPCIÓN</v>
      </c>
      <c r="C309" s="160">
        <f>VLOOKUP(A309,'BASE TRABAJO'!$A$1:$U$872,3,FALSE)</f>
        <v>717150007</v>
      </c>
      <c r="D309" s="160" t="str">
        <f>VLOOKUP(A309,'BASE TRABAJO'!$A$1:$U$872,4,FALSE)</f>
        <v>Corporación de Derecho Privado.</v>
      </c>
      <c r="E309" s="160" t="str">
        <f>VLOOKUP(A309,'BASE TRABAJO'!$A$1:$U$872,5,FALSE)</f>
        <v xml:space="preserve">Otorgada por Decreto Supremo Nº 972, de fecha 25 de julio de  1990, del Ministerio de Justicia, publicado en el Diario Oficial el día 13 de agosto de 1990. </v>
      </c>
      <c r="F309" s="160" t="str">
        <f>VLOOKUP(A309,'BASE TRABAJO'!$A$1:$U$872,6,FALSE)</f>
        <v xml:space="preserve">Certificado de vigencia, folio Nº 500233447698, de fecha 18 de junio de 2019, del Servicio de Registro Civil e Identificación.
</v>
      </c>
      <c r="G309" s="160" t="str">
        <f>VLOOKUP(A309,'BASE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60" t="str">
        <f>VLOOKUP(A309,'BASE TRABAJO'!$A$1:$U$872,8,FALSE)</f>
        <v xml:space="preserve">Presidente: Exequiel González Balbontín
Vicepresidenta: María Patricia Contreras Largo
Secretaria: María Francisca Concha Contreras
Tesorera: Sandra Cepeda Zepeda
</v>
      </c>
      <c r="I309" s="160" t="str">
        <f>VLOOKUP(A309,'BASE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60" t="str">
        <f>VLOOKUP(A309,'BASE TRABAJO'!$A$1:$U$872,10,FALSE)</f>
        <v>21 de marzo de 2019 a 21 de marzo de 2022</v>
      </c>
      <c r="K309" s="160" t="str">
        <f>VLOOKUP(A309,'BASE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160" t="str">
        <f>VLOOKUP(A309,'BASE TRABAJO'!$A$1:$U$872,12,FALSE)</f>
        <v xml:space="preserve">Carlos Justiniano Nº 1123, comuna de Providencia, Región Metropolitana.
</v>
      </c>
      <c r="M309" s="160" t="str">
        <f>VLOOKUP(A309,'BASE TRABAJO'!$A$1:$U$872,13,FALSE)</f>
        <v>XIII</v>
      </c>
      <c r="N309" s="160" t="str">
        <f>VLOOKUP(A309,'BASE TRABAJO'!$A$1:$U$872,14,FALSE)</f>
        <v>Providencia</v>
      </c>
      <c r="O309" s="160" t="str">
        <f>VLOOKUP(A309,'BASE TRABAJO'!$A$1:$U$872,15,FALSE)</f>
        <v>Fono 223393900- 223393901</v>
      </c>
      <c r="P309" s="160">
        <f>VLOOKUP(A309,'BASE TRABAJO'!$A$1:$U$872,16,FALSE)</f>
        <v>0</v>
      </c>
      <c r="Q309" s="160">
        <f>VLOOKUP(A309,'BASE TRABAJO'!$A$1:$U$872,17,FALSE)</f>
        <v>0</v>
      </c>
      <c r="R309" s="160" t="str">
        <f>VLOOKUP(A309,'BASE TRABAJO'!$A$1:$U$872,18,FALSE)</f>
        <v>93401: Institución de Asistencia Social</v>
      </c>
      <c r="S309" s="160" t="str">
        <f>VLOOKUP(A309,'BASE TRABAJO'!$A$1:$U$872,19,FALSE)</f>
        <v>Certificado Financiero, correspondiente al año 2019, aprobado por el Sub Departamento de Supervisión Financiera Nacional.</v>
      </c>
      <c r="T309" s="161">
        <f>VLOOKUP(A309,'BASE TRABAJO'!$A$1:$U$872,20,FALSE)</f>
        <v>37970</v>
      </c>
      <c r="U309" s="160">
        <v>6570</v>
      </c>
      <c r="V309" s="162">
        <v>25729882</v>
      </c>
      <c r="W309" s="162">
        <v>247877234</v>
      </c>
      <c r="X309" s="161">
        <v>44135</v>
      </c>
      <c r="Y309" s="160" t="s">
        <v>3112</v>
      </c>
      <c r="Z309" s="160" t="s">
        <v>3113</v>
      </c>
      <c r="AA309" s="160" t="s">
        <v>3210</v>
      </c>
      <c r="AB309" s="160"/>
    </row>
    <row r="310" spans="1:28" x14ac:dyDescent="0.2">
      <c r="A310" s="163">
        <v>6570</v>
      </c>
      <c r="B310" s="160" t="str">
        <f>VLOOKUP(A310,'BASE TRABAJO'!$A$1:$U$872,2,TRUE)</f>
        <v>Corporación de Oportunidad y Acción Solidaria OPCIÓN</v>
      </c>
      <c r="C310" s="160">
        <f>VLOOKUP(A310,'BASE TRABAJO'!$A$1:$U$872,3,FALSE)</f>
        <v>717150007</v>
      </c>
      <c r="D310" s="160" t="str">
        <f>VLOOKUP(A310,'BASE TRABAJO'!$A$1:$U$872,4,FALSE)</f>
        <v>Corporación de Derecho Privado.</v>
      </c>
      <c r="E310" s="160" t="str">
        <f>VLOOKUP(A310,'BASE TRABAJO'!$A$1:$U$872,5,FALSE)</f>
        <v xml:space="preserve">Otorgada por Decreto Supremo Nº 972, de fecha 25 de julio de  1990, del Ministerio de Justicia, publicado en el Diario Oficial el día 13 de agosto de 1990. </v>
      </c>
      <c r="F310" s="160" t="str">
        <f>VLOOKUP(A310,'BASE TRABAJO'!$A$1:$U$872,6,FALSE)</f>
        <v xml:space="preserve">Certificado de vigencia, folio Nº 500233447698, de fecha 18 de junio de 2019, del Servicio de Registro Civil e Identificación.
</v>
      </c>
      <c r="G310" s="160" t="str">
        <f>VLOOKUP(A310,'BASE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60" t="str">
        <f>VLOOKUP(A310,'BASE TRABAJO'!$A$1:$U$872,8,FALSE)</f>
        <v xml:space="preserve">Presidente: Exequiel González Balbontín
Vicepresidenta: María Patricia Contreras Largo
Secretaria: María Francisca Concha Contreras
Tesorera: Sandra Cepeda Zepeda
</v>
      </c>
      <c r="I310" s="160" t="str">
        <f>VLOOKUP(A310,'BASE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60" t="str">
        <f>VLOOKUP(A310,'BASE TRABAJO'!$A$1:$U$872,10,FALSE)</f>
        <v>21 de marzo de 2019 a 21 de marzo de 2022</v>
      </c>
      <c r="K310" s="160" t="str">
        <f>VLOOKUP(A310,'BASE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160" t="str">
        <f>VLOOKUP(A310,'BASE TRABAJO'!$A$1:$U$872,12,FALSE)</f>
        <v xml:space="preserve">Carlos Justiniano Nº 1123, comuna de Providencia, Región Metropolitana.
</v>
      </c>
      <c r="M310" s="160" t="str">
        <f>VLOOKUP(A310,'BASE TRABAJO'!$A$1:$U$872,13,FALSE)</f>
        <v>XIII</v>
      </c>
      <c r="N310" s="160" t="str">
        <f>VLOOKUP(A310,'BASE TRABAJO'!$A$1:$U$872,14,FALSE)</f>
        <v>Providencia</v>
      </c>
      <c r="O310" s="160" t="str">
        <f>VLOOKUP(A310,'BASE TRABAJO'!$A$1:$U$872,15,FALSE)</f>
        <v>Fono 223393900- 223393901</v>
      </c>
      <c r="P310" s="160">
        <f>VLOOKUP(A310,'BASE TRABAJO'!$A$1:$U$872,16,FALSE)</f>
        <v>0</v>
      </c>
      <c r="Q310" s="160">
        <f>VLOOKUP(A310,'BASE TRABAJO'!$A$1:$U$872,17,FALSE)</f>
        <v>0</v>
      </c>
      <c r="R310" s="160" t="str">
        <f>VLOOKUP(A310,'BASE TRABAJO'!$A$1:$U$872,18,FALSE)</f>
        <v>93401: Institución de Asistencia Social</v>
      </c>
      <c r="S310" s="160" t="str">
        <f>VLOOKUP(A310,'BASE TRABAJO'!$A$1:$U$872,19,FALSE)</f>
        <v>Certificado Financiero, correspondiente al año 2019, aprobado por el Sub Departamento de Supervisión Financiera Nacional.</v>
      </c>
      <c r="T310" s="161">
        <f>VLOOKUP(A310,'BASE TRABAJO'!$A$1:$U$872,20,FALSE)</f>
        <v>37970</v>
      </c>
      <c r="U310" s="160">
        <v>6570</v>
      </c>
      <c r="V310" s="162">
        <v>19978521</v>
      </c>
      <c r="W310" s="162">
        <v>215832669</v>
      </c>
      <c r="X310" s="161">
        <v>44135</v>
      </c>
      <c r="Y310" s="160" t="s">
        <v>3112</v>
      </c>
      <c r="Z310" s="160" t="s">
        <v>3113</v>
      </c>
      <c r="AA310" s="160" t="s">
        <v>3153</v>
      </c>
      <c r="AB310" s="160"/>
    </row>
    <row r="311" spans="1:28" x14ac:dyDescent="0.2">
      <c r="A311" s="163">
        <v>6570</v>
      </c>
      <c r="B311" s="160" t="str">
        <f>VLOOKUP(A311,'BASE TRABAJO'!$A$1:$U$872,2,TRUE)</f>
        <v>Corporación de Oportunidad y Acción Solidaria OPCIÓN</v>
      </c>
      <c r="C311" s="160">
        <f>VLOOKUP(A311,'BASE TRABAJO'!$A$1:$U$872,3,FALSE)</f>
        <v>717150007</v>
      </c>
      <c r="D311" s="160" t="str">
        <f>VLOOKUP(A311,'BASE TRABAJO'!$A$1:$U$872,4,FALSE)</f>
        <v>Corporación de Derecho Privado.</v>
      </c>
      <c r="E311" s="160" t="str">
        <f>VLOOKUP(A311,'BASE TRABAJO'!$A$1:$U$872,5,FALSE)</f>
        <v xml:space="preserve">Otorgada por Decreto Supremo Nº 972, de fecha 25 de julio de  1990, del Ministerio de Justicia, publicado en el Diario Oficial el día 13 de agosto de 1990. </v>
      </c>
      <c r="F311" s="160" t="str">
        <f>VLOOKUP(A311,'BASE TRABAJO'!$A$1:$U$872,6,FALSE)</f>
        <v xml:space="preserve">Certificado de vigencia, folio Nº 500233447698, de fecha 18 de junio de 2019, del Servicio de Registro Civil e Identificación.
</v>
      </c>
      <c r="G311" s="160" t="str">
        <f>VLOOKUP(A311,'BASE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60" t="str">
        <f>VLOOKUP(A311,'BASE TRABAJO'!$A$1:$U$872,8,FALSE)</f>
        <v xml:space="preserve">Presidente: Exequiel González Balbontín
Vicepresidenta: María Patricia Contreras Largo
Secretaria: María Francisca Concha Contreras
Tesorera: Sandra Cepeda Zepeda
</v>
      </c>
      <c r="I311" s="160" t="str">
        <f>VLOOKUP(A311,'BASE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60" t="str">
        <f>VLOOKUP(A311,'BASE TRABAJO'!$A$1:$U$872,10,FALSE)</f>
        <v>21 de marzo de 2019 a 21 de marzo de 2022</v>
      </c>
      <c r="K311" s="160" t="str">
        <f>VLOOKUP(A311,'BASE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160" t="str">
        <f>VLOOKUP(A311,'BASE TRABAJO'!$A$1:$U$872,12,FALSE)</f>
        <v xml:space="preserve">Carlos Justiniano Nº 1123, comuna de Providencia, Región Metropolitana.
</v>
      </c>
      <c r="M311" s="160" t="str">
        <f>VLOOKUP(A311,'BASE TRABAJO'!$A$1:$U$872,13,FALSE)</f>
        <v>XIII</v>
      </c>
      <c r="N311" s="160" t="str">
        <f>VLOOKUP(A311,'BASE TRABAJO'!$A$1:$U$872,14,FALSE)</f>
        <v>Providencia</v>
      </c>
      <c r="O311" s="160" t="str">
        <f>VLOOKUP(A311,'BASE TRABAJO'!$A$1:$U$872,15,FALSE)</f>
        <v>Fono 223393900- 223393901</v>
      </c>
      <c r="P311" s="160">
        <f>VLOOKUP(A311,'BASE TRABAJO'!$A$1:$U$872,16,FALSE)</f>
        <v>0</v>
      </c>
      <c r="Q311" s="160">
        <f>VLOOKUP(A311,'BASE TRABAJO'!$A$1:$U$872,17,FALSE)</f>
        <v>0</v>
      </c>
      <c r="R311" s="160" t="str">
        <f>VLOOKUP(A311,'BASE TRABAJO'!$A$1:$U$872,18,FALSE)</f>
        <v>93401: Institución de Asistencia Social</v>
      </c>
      <c r="S311" s="160" t="str">
        <f>VLOOKUP(A311,'BASE TRABAJO'!$A$1:$U$872,19,FALSE)</f>
        <v>Certificado Financiero, correspondiente al año 2019, aprobado por el Sub Departamento de Supervisión Financiera Nacional.</v>
      </c>
      <c r="T311" s="161">
        <f>VLOOKUP(A311,'BASE TRABAJO'!$A$1:$U$872,20,FALSE)</f>
        <v>37970</v>
      </c>
      <c r="U311" s="160">
        <v>6570</v>
      </c>
      <c r="V311" s="162">
        <v>0</v>
      </c>
      <c r="W311" s="162">
        <v>96311916</v>
      </c>
      <c r="X311" s="161">
        <v>44135</v>
      </c>
      <c r="Y311" s="160" t="s">
        <v>3112</v>
      </c>
      <c r="Z311" s="160" t="s">
        <v>3113</v>
      </c>
      <c r="AA311" s="160" t="s">
        <v>3154</v>
      </c>
      <c r="AB311" s="160"/>
    </row>
    <row r="312" spans="1:28" x14ac:dyDescent="0.2">
      <c r="A312" s="163">
        <v>6570</v>
      </c>
      <c r="B312" s="160" t="str">
        <f>VLOOKUP(A312,'BASE TRABAJO'!$A$1:$U$872,2,TRUE)</f>
        <v>Corporación de Oportunidad y Acción Solidaria OPCIÓN</v>
      </c>
      <c r="C312" s="160">
        <f>VLOOKUP(A312,'BASE TRABAJO'!$A$1:$U$872,3,FALSE)</f>
        <v>717150007</v>
      </c>
      <c r="D312" s="160" t="str">
        <f>VLOOKUP(A312,'BASE TRABAJO'!$A$1:$U$872,4,FALSE)</f>
        <v>Corporación de Derecho Privado.</v>
      </c>
      <c r="E312" s="160" t="str">
        <f>VLOOKUP(A312,'BASE TRABAJO'!$A$1:$U$872,5,FALSE)</f>
        <v xml:space="preserve">Otorgada por Decreto Supremo Nº 972, de fecha 25 de julio de  1990, del Ministerio de Justicia, publicado en el Diario Oficial el día 13 de agosto de 1990. </v>
      </c>
      <c r="F312" s="160" t="str">
        <f>VLOOKUP(A312,'BASE TRABAJO'!$A$1:$U$872,6,FALSE)</f>
        <v xml:space="preserve">Certificado de vigencia, folio Nº 500233447698, de fecha 18 de junio de 2019, del Servicio de Registro Civil e Identificación.
</v>
      </c>
      <c r="G312" s="160" t="str">
        <f>VLOOKUP(A312,'BASE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60" t="str">
        <f>VLOOKUP(A312,'BASE TRABAJO'!$A$1:$U$872,8,FALSE)</f>
        <v xml:space="preserve">Presidente: Exequiel González Balbontín
Vicepresidenta: María Patricia Contreras Largo
Secretaria: María Francisca Concha Contreras
Tesorera: Sandra Cepeda Zepeda
</v>
      </c>
      <c r="I312" s="160" t="str">
        <f>VLOOKUP(A312,'BASE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60" t="str">
        <f>VLOOKUP(A312,'BASE TRABAJO'!$A$1:$U$872,10,FALSE)</f>
        <v>21 de marzo de 2019 a 21 de marzo de 2022</v>
      </c>
      <c r="K312" s="160" t="str">
        <f>VLOOKUP(A312,'BASE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160" t="str">
        <f>VLOOKUP(A312,'BASE TRABAJO'!$A$1:$U$872,12,FALSE)</f>
        <v xml:space="preserve">Carlos Justiniano Nº 1123, comuna de Providencia, Región Metropolitana.
</v>
      </c>
      <c r="M312" s="160" t="str">
        <f>VLOOKUP(A312,'BASE TRABAJO'!$A$1:$U$872,13,FALSE)</f>
        <v>XIII</v>
      </c>
      <c r="N312" s="160" t="str">
        <f>VLOOKUP(A312,'BASE TRABAJO'!$A$1:$U$872,14,FALSE)</f>
        <v>Providencia</v>
      </c>
      <c r="O312" s="160" t="str">
        <f>VLOOKUP(A312,'BASE TRABAJO'!$A$1:$U$872,15,FALSE)</f>
        <v>Fono 223393900- 223393901</v>
      </c>
      <c r="P312" s="160">
        <f>VLOOKUP(A312,'BASE TRABAJO'!$A$1:$U$872,16,FALSE)</f>
        <v>0</v>
      </c>
      <c r="Q312" s="160">
        <f>VLOOKUP(A312,'BASE TRABAJO'!$A$1:$U$872,17,FALSE)</f>
        <v>0</v>
      </c>
      <c r="R312" s="160" t="str">
        <f>VLOOKUP(A312,'BASE TRABAJO'!$A$1:$U$872,18,FALSE)</f>
        <v>93401: Institución de Asistencia Social</v>
      </c>
      <c r="S312" s="160" t="str">
        <f>VLOOKUP(A312,'BASE TRABAJO'!$A$1:$U$872,19,FALSE)</f>
        <v>Certificado Financiero, correspondiente al año 2019, aprobado por el Sub Departamento de Supervisión Financiera Nacional.</v>
      </c>
      <c r="T312" s="161">
        <f>VLOOKUP(A312,'BASE TRABAJO'!$A$1:$U$872,20,FALSE)</f>
        <v>37970</v>
      </c>
      <c r="U312" s="160">
        <v>6570</v>
      </c>
      <c r="V312" s="162">
        <v>20338296</v>
      </c>
      <c r="W312" s="162">
        <v>212625365</v>
      </c>
      <c r="X312" s="161">
        <v>44135</v>
      </c>
      <c r="Y312" s="160" t="s">
        <v>3112</v>
      </c>
      <c r="Z312" s="160" t="s">
        <v>3113</v>
      </c>
      <c r="AA312" s="160" t="s">
        <v>3227</v>
      </c>
      <c r="AB312" s="160"/>
    </row>
    <row r="313" spans="1:28" x14ac:dyDescent="0.2">
      <c r="A313" s="163">
        <v>6570</v>
      </c>
      <c r="B313" s="160" t="str">
        <f>VLOOKUP(A313,'BASE TRABAJO'!$A$1:$U$872,2,TRUE)</f>
        <v>Corporación de Oportunidad y Acción Solidaria OPCIÓN</v>
      </c>
      <c r="C313" s="160">
        <f>VLOOKUP(A313,'BASE TRABAJO'!$A$1:$U$872,3,FALSE)</f>
        <v>717150007</v>
      </c>
      <c r="D313" s="160" t="str">
        <f>VLOOKUP(A313,'BASE TRABAJO'!$A$1:$U$872,4,FALSE)</f>
        <v>Corporación de Derecho Privado.</v>
      </c>
      <c r="E313" s="160" t="str">
        <f>VLOOKUP(A313,'BASE TRABAJO'!$A$1:$U$872,5,FALSE)</f>
        <v xml:space="preserve">Otorgada por Decreto Supremo Nº 972, de fecha 25 de julio de  1990, del Ministerio de Justicia, publicado en el Diario Oficial el día 13 de agosto de 1990. </v>
      </c>
      <c r="F313" s="160" t="str">
        <f>VLOOKUP(A313,'BASE TRABAJO'!$A$1:$U$872,6,FALSE)</f>
        <v xml:space="preserve">Certificado de vigencia, folio Nº 500233447698, de fecha 18 de junio de 2019, del Servicio de Registro Civil e Identificación.
</v>
      </c>
      <c r="G313" s="160" t="str">
        <f>VLOOKUP(A313,'BASE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60" t="str">
        <f>VLOOKUP(A313,'BASE TRABAJO'!$A$1:$U$872,8,FALSE)</f>
        <v xml:space="preserve">Presidente: Exequiel González Balbontín
Vicepresidenta: María Patricia Contreras Largo
Secretaria: María Francisca Concha Contreras
Tesorera: Sandra Cepeda Zepeda
</v>
      </c>
      <c r="I313" s="160" t="str">
        <f>VLOOKUP(A313,'BASE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60" t="str">
        <f>VLOOKUP(A313,'BASE TRABAJO'!$A$1:$U$872,10,FALSE)</f>
        <v>21 de marzo de 2019 a 21 de marzo de 2022</v>
      </c>
      <c r="K313" s="160" t="str">
        <f>VLOOKUP(A313,'BASE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160" t="str">
        <f>VLOOKUP(A313,'BASE TRABAJO'!$A$1:$U$872,12,FALSE)</f>
        <v xml:space="preserve">Carlos Justiniano Nº 1123, comuna de Providencia, Región Metropolitana.
</v>
      </c>
      <c r="M313" s="160" t="str">
        <f>VLOOKUP(A313,'BASE TRABAJO'!$A$1:$U$872,13,FALSE)</f>
        <v>XIII</v>
      </c>
      <c r="N313" s="160" t="str">
        <f>VLOOKUP(A313,'BASE TRABAJO'!$A$1:$U$872,14,FALSE)</f>
        <v>Providencia</v>
      </c>
      <c r="O313" s="160" t="str">
        <f>VLOOKUP(A313,'BASE TRABAJO'!$A$1:$U$872,15,FALSE)</f>
        <v>Fono 223393900- 223393901</v>
      </c>
      <c r="P313" s="160">
        <f>VLOOKUP(A313,'BASE TRABAJO'!$A$1:$U$872,16,FALSE)</f>
        <v>0</v>
      </c>
      <c r="Q313" s="160">
        <f>VLOOKUP(A313,'BASE TRABAJO'!$A$1:$U$872,17,FALSE)</f>
        <v>0</v>
      </c>
      <c r="R313" s="160" t="str">
        <f>VLOOKUP(A313,'BASE TRABAJO'!$A$1:$U$872,18,FALSE)</f>
        <v>93401: Institución de Asistencia Social</v>
      </c>
      <c r="S313" s="160" t="str">
        <f>VLOOKUP(A313,'BASE TRABAJO'!$A$1:$U$872,19,FALSE)</f>
        <v>Certificado Financiero, correspondiente al año 2019, aprobado por el Sub Departamento de Supervisión Financiera Nacional.</v>
      </c>
      <c r="T313" s="161">
        <f>VLOOKUP(A313,'BASE TRABAJO'!$A$1:$U$872,20,FALSE)</f>
        <v>37970</v>
      </c>
      <c r="U313" s="160">
        <v>6570</v>
      </c>
      <c r="V313" s="162">
        <v>61142850</v>
      </c>
      <c r="W313" s="162">
        <v>557362454</v>
      </c>
      <c r="X313" s="161">
        <v>44135</v>
      </c>
      <c r="Y313" s="160" t="s">
        <v>3112</v>
      </c>
      <c r="Z313" s="160" t="s">
        <v>3113</v>
      </c>
      <c r="AA313" s="160" t="s">
        <v>3178</v>
      </c>
      <c r="AB313" s="160"/>
    </row>
    <row r="314" spans="1:28" x14ac:dyDescent="0.2">
      <c r="A314" s="163">
        <v>6570</v>
      </c>
      <c r="B314" s="160" t="str">
        <f>VLOOKUP(A314,'BASE TRABAJO'!$A$1:$U$872,2,TRUE)</f>
        <v>Corporación de Oportunidad y Acción Solidaria OPCIÓN</v>
      </c>
      <c r="C314" s="160">
        <f>VLOOKUP(A314,'BASE TRABAJO'!$A$1:$U$872,3,FALSE)</f>
        <v>717150007</v>
      </c>
      <c r="D314" s="160" t="str">
        <f>VLOOKUP(A314,'BASE TRABAJO'!$A$1:$U$872,4,FALSE)</f>
        <v>Corporación de Derecho Privado.</v>
      </c>
      <c r="E314" s="160" t="str">
        <f>VLOOKUP(A314,'BASE TRABAJO'!$A$1:$U$872,5,FALSE)</f>
        <v xml:space="preserve">Otorgada por Decreto Supremo Nº 972, de fecha 25 de julio de  1990, del Ministerio de Justicia, publicado en el Diario Oficial el día 13 de agosto de 1990. </v>
      </c>
      <c r="F314" s="160" t="str">
        <f>VLOOKUP(A314,'BASE TRABAJO'!$A$1:$U$872,6,FALSE)</f>
        <v xml:space="preserve">Certificado de vigencia, folio Nº 500233447698, de fecha 18 de junio de 2019, del Servicio de Registro Civil e Identificación.
</v>
      </c>
      <c r="G314" s="160" t="str">
        <f>VLOOKUP(A314,'BASE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60" t="str">
        <f>VLOOKUP(A314,'BASE TRABAJO'!$A$1:$U$872,8,FALSE)</f>
        <v xml:space="preserve">Presidente: Exequiel González Balbontín
Vicepresidenta: María Patricia Contreras Largo
Secretaria: María Francisca Concha Contreras
Tesorera: Sandra Cepeda Zepeda
</v>
      </c>
      <c r="I314" s="160" t="str">
        <f>VLOOKUP(A314,'BASE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60" t="str">
        <f>VLOOKUP(A314,'BASE TRABAJO'!$A$1:$U$872,10,FALSE)</f>
        <v>21 de marzo de 2019 a 21 de marzo de 2022</v>
      </c>
      <c r="K314" s="160" t="str">
        <f>VLOOKUP(A314,'BASE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160" t="str">
        <f>VLOOKUP(A314,'BASE TRABAJO'!$A$1:$U$872,12,FALSE)</f>
        <v xml:space="preserve">Carlos Justiniano Nº 1123, comuna de Providencia, Región Metropolitana.
</v>
      </c>
      <c r="M314" s="160" t="str">
        <f>VLOOKUP(A314,'BASE TRABAJO'!$A$1:$U$872,13,FALSE)</f>
        <v>XIII</v>
      </c>
      <c r="N314" s="160" t="str">
        <f>VLOOKUP(A314,'BASE TRABAJO'!$A$1:$U$872,14,FALSE)</f>
        <v>Providencia</v>
      </c>
      <c r="O314" s="160" t="str">
        <f>VLOOKUP(A314,'BASE TRABAJO'!$A$1:$U$872,15,FALSE)</f>
        <v>Fono 223393900- 223393901</v>
      </c>
      <c r="P314" s="160">
        <f>VLOOKUP(A314,'BASE TRABAJO'!$A$1:$U$872,16,FALSE)</f>
        <v>0</v>
      </c>
      <c r="Q314" s="160">
        <f>VLOOKUP(A314,'BASE TRABAJO'!$A$1:$U$872,17,FALSE)</f>
        <v>0</v>
      </c>
      <c r="R314" s="160" t="str">
        <f>VLOOKUP(A314,'BASE TRABAJO'!$A$1:$U$872,18,FALSE)</f>
        <v>93401: Institución de Asistencia Social</v>
      </c>
      <c r="S314" s="160" t="str">
        <f>VLOOKUP(A314,'BASE TRABAJO'!$A$1:$U$872,19,FALSE)</f>
        <v>Certificado Financiero, correspondiente al año 2019, aprobado por el Sub Departamento de Supervisión Financiera Nacional.</v>
      </c>
      <c r="T314" s="161">
        <f>VLOOKUP(A314,'BASE TRABAJO'!$A$1:$U$872,20,FALSE)</f>
        <v>37970</v>
      </c>
      <c r="U314" s="160">
        <v>6570</v>
      </c>
      <c r="V314" s="162">
        <v>12795554</v>
      </c>
      <c r="W314" s="162">
        <v>122508043</v>
      </c>
      <c r="X314" s="161">
        <v>44135</v>
      </c>
      <c r="Y314" s="160" t="s">
        <v>3112</v>
      </c>
      <c r="Z314" s="160" t="s">
        <v>3113</v>
      </c>
      <c r="AA314" s="160" t="s">
        <v>3188</v>
      </c>
      <c r="AB314" s="160"/>
    </row>
    <row r="315" spans="1:28" x14ac:dyDescent="0.2">
      <c r="A315" s="163">
        <v>6570</v>
      </c>
      <c r="B315" s="160" t="str">
        <f>VLOOKUP(A315,'BASE TRABAJO'!$A$1:$U$872,2,TRUE)</f>
        <v>Corporación de Oportunidad y Acción Solidaria OPCIÓN</v>
      </c>
      <c r="C315" s="160">
        <f>VLOOKUP(A315,'BASE TRABAJO'!$A$1:$U$872,3,FALSE)</f>
        <v>717150007</v>
      </c>
      <c r="D315" s="160" t="str">
        <f>VLOOKUP(A315,'BASE TRABAJO'!$A$1:$U$872,4,FALSE)</f>
        <v>Corporación de Derecho Privado.</v>
      </c>
      <c r="E315" s="160" t="str">
        <f>VLOOKUP(A315,'BASE TRABAJO'!$A$1:$U$872,5,FALSE)</f>
        <v xml:space="preserve">Otorgada por Decreto Supremo Nº 972, de fecha 25 de julio de  1990, del Ministerio de Justicia, publicado en el Diario Oficial el día 13 de agosto de 1990. </v>
      </c>
      <c r="F315" s="160" t="str">
        <f>VLOOKUP(A315,'BASE TRABAJO'!$A$1:$U$872,6,FALSE)</f>
        <v xml:space="preserve">Certificado de vigencia, folio Nº 500233447698, de fecha 18 de junio de 2019, del Servicio de Registro Civil e Identificación.
</v>
      </c>
      <c r="G315" s="160" t="str">
        <f>VLOOKUP(A315,'BASE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60" t="str">
        <f>VLOOKUP(A315,'BASE TRABAJO'!$A$1:$U$872,8,FALSE)</f>
        <v xml:space="preserve">Presidente: Exequiel González Balbontín
Vicepresidenta: María Patricia Contreras Largo
Secretaria: María Francisca Concha Contreras
Tesorera: Sandra Cepeda Zepeda
</v>
      </c>
      <c r="I315" s="160" t="str">
        <f>VLOOKUP(A315,'BASE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60" t="str">
        <f>VLOOKUP(A315,'BASE TRABAJO'!$A$1:$U$872,10,FALSE)</f>
        <v>21 de marzo de 2019 a 21 de marzo de 2022</v>
      </c>
      <c r="K315" s="160" t="str">
        <f>VLOOKUP(A315,'BASE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160" t="str">
        <f>VLOOKUP(A315,'BASE TRABAJO'!$A$1:$U$872,12,FALSE)</f>
        <v xml:space="preserve">Carlos Justiniano Nº 1123, comuna de Providencia, Región Metropolitana.
</v>
      </c>
      <c r="M315" s="160" t="str">
        <f>VLOOKUP(A315,'BASE TRABAJO'!$A$1:$U$872,13,FALSE)</f>
        <v>XIII</v>
      </c>
      <c r="N315" s="160" t="str">
        <f>VLOOKUP(A315,'BASE TRABAJO'!$A$1:$U$872,14,FALSE)</f>
        <v>Providencia</v>
      </c>
      <c r="O315" s="160" t="str">
        <f>VLOOKUP(A315,'BASE TRABAJO'!$A$1:$U$872,15,FALSE)</f>
        <v>Fono 223393900- 223393901</v>
      </c>
      <c r="P315" s="160">
        <f>VLOOKUP(A315,'BASE TRABAJO'!$A$1:$U$872,16,FALSE)</f>
        <v>0</v>
      </c>
      <c r="Q315" s="160">
        <f>VLOOKUP(A315,'BASE TRABAJO'!$A$1:$U$872,17,FALSE)</f>
        <v>0</v>
      </c>
      <c r="R315" s="160" t="str">
        <f>VLOOKUP(A315,'BASE TRABAJO'!$A$1:$U$872,18,FALSE)</f>
        <v>93401: Institución de Asistencia Social</v>
      </c>
      <c r="S315" s="160" t="str">
        <f>VLOOKUP(A315,'BASE TRABAJO'!$A$1:$U$872,19,FALSE)</f>
        <v>Certificado Financiero, correspondiente al año 2019, aprobado por el Sub Departamento de Supervisión Financiera Nacional.</v>
      </c>
      <c r="T315" s="161">
        <f>VLOOKUP(A315,'BASE TRABAJO'!$A$1:$U$872,20,FALSE)</f>
        <v>37970</v>
      </c>
      <c r="U315" s="160">
        <v>6570</v>
      </c>
      <c r="V315" s="162">
        <v>15568200</v>
      </c>
      <c r="W315" s="162">
        <v>204309956</v>
      </c>
      <c r="X315" s="161">
        <v>44135</v>
      </c>
      <c r="Y315" s="160" t="s">
        <v>3112</v>
      </c>
      <c r="Z315" s="160" t="s">
        <v>3113</v>
      </c>
      <c r="AA315" s="160" t="s">
        <v>3183</v>
      </c>
      <c r="AB315" s="160"/>
    </row>
    <row r="316" spans="1:28" x14ac:dyDescent="0.2">
      <c r="A316" s="163">
        <v>6570</v>
      </c>
      <c r="B316" s="160" t="str">
        <f>VLOOKUP(A316,'BASE TRABAJO'!$A$1:$U$872,2,TRUE)</f>
        <v>Corporación de Oportunidad y Acción Solidaria OPCIÓN</v>
      </c>
      <c r="C316" s="160">
        <f>VLOOKUP(A316,'BASE TRABAJO'!$A$1:$U$872,3,FALSE)</f>
        <v>717150007</v>
      </c>
      <c r="D316" s="160" t="str">
        <f>VLOOKUP(A316,'BASE TRABAJO'!$A$1:$U$872,4,FALSE)</f>
        <v>Corporación de Derecho Privado.</v>
      </c>
      <c r="E316" s="160" t="str">
        <f>VLOOKUP(A316,'BASE TRABAJO'!$A$1:$U$872,5,FALSE)</f>
        <v xml:space="preserve">Otorgada por Decreto Supremo Nº 972, de fecha 25 de julio de  1990, del Ministerio de Justicia, publicado en el Diario Oficial el día 13 de agosto de 1990. </v>
      </c>
      <c r="F316" s="160" t="str">
        <f>VLOOKUP(A316,'BASE TRABAJO'!$A$1:$U$872,6,FALSE)</f>
        <v xml:space="preserve">Certificado de vigencia, folio Nº 500233447698, de fecha 18 de junio de 2019, del Servicio de Registro Civil e Identificación.
</v>
      </c>
      <c r="G316" s="160" t="str">
        <f>VLOOKUP(A316,'BASE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60" t="str">
        <f>VLOOKUP(A316,'BASE TRABAJO'!$A$1:$U$872,8,FALSE)</f>
        <v xml:space="preserve">Presidente: Exequiel González Balbontín
Vicepresidenta: María Patricia Contreras Largo
Secretaria: María Francisca Concha Contreras
Tesorera: Sandra Cepeda Zepeda
</v>
      </c>
      <c r="I316" s="160" t="str">
        <f>VLOOKUP(A316,'BASE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60" t="str">
        <f>VLOOKUP(A316,'BASE TRABAJO'!$A$1:$U$872,10,FALSE)</f>
        <v>21 de marzo de 2019 a 21 de marzo de 2022</v>
      </c>
      <c r="K316" s="160" t="str">
        <f>VLOOKUP(A316,'BASE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160" t="str">
        <f>VLOOKUP(A316,'BASE TRABAJO'!$A$1:$U$872,12,FALSE)</f>
        <v xml:space="preserve">Carlos Justiniano Nº 1123, comuna de Providencia, Región Metropolitana.
</v>
      </c>
      <c r="M316" s="160" t="str">
        <f>VLOOKUP(A316,'BASE TRABAJO'!$A$1:$U$872,13,FALSE)</f>
        <v>XIII</v>
      </c>
      <c r="N316" s="160" t="str">
        <f>VLOOKUP(A316,'BASE TRABAJO'!$A$1:$U$872,14,FALSE)</f>
        <v>Providencia</v>
      </c>
      <c r="O316" s="160" t="str">
        <f>VLOOKUP(A316,'BASE TRABAJO'!$A$1:$U$872,15,FALSE)</f>
        <v>Fono 223393900- 223393901</v>
      </c>
      <c r="P316" s="160">
        <f>VLOOKUP(A316,'BASE TRABAJO'!$A$1:$U$872,16,FALSE)</f>
        <v>0</v>
      </c>
      <c r="Q316" s="160">
        <f>VLOOKUP(A316,'BASE TRABAJO'!$A$1:$U$872,17,FALSE)</f>
        <v>0</v>
      </c>
      <c r="R316" s="160" t="str">
        <f>VLOOKUP(A316,'BASE TRABAJO'!$A$1:$U$872,18,FALSE)</f>
        <v>93401: Institución de Asistencia Social</v>
      </c>
      <c r="S316" s="160" t="str">
        <f>VLOOKUP(A316,'BASE TRABAJO'!$A$1:$U$872,19,FALSE)</f>
        <v>Certificado Financiero, correspondiente al año 2019, aprobado por el Sub Departamento de Supervisión Financiera Nacional.</v>
      </c>
      <c r="T316" s="161">
        <f>VLOOKUP(A316,'BASE TRABAJO'!$A$1:$U$872,20,FALSE)</f>
        <v>37970</v>
      </c>
      <c r="U316" s="160">
        <v>6570</v>
      </c>
      <c r="V316" s="162">
        <v>15568200</v>
      </c>
      <c r="W316" s="162">
        <v>147968338</v>
      </c>
      <c r="X316" s="161">
        <v>44135</v>
      </c>
      <c r="Y316" s="160" t="s">
        <v>3112</v>
      </c>
      <c r="Z316" s="160" t="s">
        <v>3113</v>
      </c>
      <c r="AA316" s="160" t="s">
        <v>3193</v>
      </c>
      <c r="AB316" s="160"/>
    </row>
    <row r="317" spans="1:28" x14ac:dyDescent="0.2">
      <c r="A317" s="163">
        <v>6570</v>
      </c>
      <c r="B317" s="160" t="str">
        <f>VLOOKUP(A317,'BASE TRABAJO'!$A$1:$U$872,2,TRUE)</f>
        <v>Corporación de Oportunidad y Acción Solidaria OPCIÓN</v>
      </c>
      <c r="C317" s="160">
        <f>VLOOKUP(A317,'BASE TRABAJO'!$A$1:$U$872,3,FALSE)</f>
        <v>717150007</v>
      </c>
      <c r="D317" s="160" t="str">
        <f>VLOOKUP(A317,'BASE TRABAJO'!$A$1:$U$872,4,FALSE)</f>
        <v>Corporación de Derecho Privado.</v>
      </c>
      <c r="E317" s="160" t="str">
        <f>VLOOKUP(A317,'BASE TRABAJO'!$A$1:$U$872,5,FALSE)</f>
        <v xml:space="preserve">Otorgada por Decreto Supremo Nº 972, de fecha 25 de julio de  1990, del Ministerio de Justicia, publicado en el Diario Oficial el día 13 de agosto de 1990. </v>
      </c>
      <c r="F317" s="160" t="str">
        <f>VLOOKUP(A317,'BASE TRABAJO'!$A$1:$U$872,6,FALSE)</f>
        <v xml:space="preserve">Certificado de vigencia, folio Nº 500233447698, de fecha 18 de junio de 2019, del Servicio de Registro Civil e Identificación.
</v>
      </c>
      <c r="G317" s="160" t="str">
        <f>VLOOKUP(A317,'BASE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60" t="str">
        <f>VLOOKUP(A317,'BASE TRABAJO'!$A$1:$U$872,8,FALSE)</f>
        <v xml:space="preserve">Presidente: Exequiel González Balbontín
Vicepresidenta: María Patricia Contreras Largo
Secretaria: María Francisca Concha Contreras
Tesorera: Sandra Cepeda Zepeda
</v>
      </c>
      <c r="I317" s="160" t="str">
        <f>VLOOKUP(A317,'BASE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60" t="str">
        <f>VLOOKUP(A317,'BASE TRABAJO'!$A$1:$U$872,10,FALSE)</f>
        <v>21 de marzo de 2019 a 21 de marzo de 2022</v>
      </c>
      <c r="K317" s="160" t="str">
        <f>VLOOKUP(A317,'BASE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160" t="str">
        <f>VLOOKUP(A317,'BASE TRABAJO'!$A$1:$U$872,12,FALSE)</f>
        <v xml:space="preserve">Carlos Justiniano Nº 1123, comuna de Providencia, Región Metropolitana.
</v>
      </c>
      <c r="M317" s="160" t="str">
        <f>VLOOKUP(A317,'BASE TRABAJO'!$A$1:$U$872,13,FALSE)</f>
        <v>XIII</v>
      </c>
      <c r="N317" s="160" t="str">
        <f>VLOOKUP(A317,'BASE TRABAJO'!$A$1:$U$872,14,FALSE)</f>
        <v>Providencia</v>
      </c>
      <c r="O317" s="160" t="str">
        <f>VLOOKUP(A317,'BASE TRABAJO'!$A$1:$U$872,15,FALSE)</f>
        <v>Fono 223393900- 223393901</v>
      </c>
      <c r="P317" s="160">
        <f>VLOOKUP(A317,'BASE TRABAJO'!$A$1:$U$872,16,FALSE)</f>
        <v>0</v>
      </c>
      <c r="Q317" s="160">
        <f>VLOOKUP(A317,'BASE TRABAJO'!$A$1:$U$872,17,FALSE)</f>
        <v>0</v>
      </c>
      <c r="R317" s="160" t="str">
        <f>VLOOKUP(A317,'BASE TRABAJO'!$A$1:$U$872,18,FALSE)</f>
        <v>93401: Institución de Asistencia Social</v>
      </c>
      <c r="S317" s="160" t="str">
        <f>VLOOKUP(A317,'BASE TRABAJO'!$A$1:$U$872,19,FALSE)</f>
        <v>Certificado Financiero, correspondiente al año 2019, aprobado por el Sub Departamento de Supervisión Financiera Nacional.</v>
      </c>
      <c r="T317" s="161">
        <f>VLOOKUP(A317,'BASE TRABAJO'!$A$1:$U$872,20,FALSE)</f>
        <v>37970</v>
      </c>
      <c r="U317" s="160">
        <v>6570</v>
      </c>
      <c r="V317" s="162">
        <v>8873874</v>
      </c>
      <c r="W317" s="162">
        <v>91541016</v>
      </c>
      <c r="X317" s="161">
        <v>44135</v>
      </c>
      <c r="Y317" s="160" t="s">
        <v>3112</v>
      </c>
      <c r="Z317" s="160" t="s">
        <v>3113</v>
      </c>
      <c r="AA317" s="160" t="s">
        <v>49</v>
      </c>
      <c r="AB317" s="160"/>
    </row>
    <row r="318" spans="1:28" x14ac:dyDescent="0.2">
      <c r="A318" s="163">
        <v>6570</v>
      </c>
      <c r="B318" s="160" t="str">
        <f>VLOOKUP(A318,'BASE TRABAJO'!$A$1:$U$872,2,TRUE)</f>
        <v>Corporación de Oportunidad y Acción Solidaria OPCIÓN</v>
      </c>
      <c r="C318" s="160">
        <f>VLOOKUP(A318,'BASE TRABAJO'!$A$1:$U$872,3,FALSE)</f>
        <v>717150007</v>
      </c>
      <c r="D318" s="160" t="str">
        <f>VLOOKUP(A318,'BASE TRABAJO'!$A$1:$U$872,4,FALSE)</f>
        <v>Corporación de Derecho Privado.</v>
      </c>
      <c r="E318" s="160" t="str">
        <f>VLOOKUP(A318,'BASE TRABAJO'!$A$1:$U$872,5,FALSE)</f>
        <v xml:space="preserve">Otorgada por Decreto Supremo Nº 972, de fecha 25 de julio de  1990, del Ministerio de Justicia, publicado en el Diario Oficial el día 13 de agosto de 1990. </v>
      </c>
      <c r="F318" s="160" t="str">
        <f>VLOOKUP(A318,'BASE TRABAJO'!$A$1:$U$872,6,FALSE)</f>
        <v xml:space="preserve">Certificado de vigencia, folio Nº 500233447698, de fecha 18 de junio de 2019, del Servicio de Registro Civil e Identificación.
</v>
      </c>
      <c r="G318" s="160" t="str">
        <f>VLOOKUP(A318,'BASE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60" t="str">
        <f>VLOOKUP(A318,'BASE TRABAJO'!$A$1:$U$872,8,FALSE)</f>
        <v xml:space="preserve">Presidente: Exequiel González Balbontín
Vicepresidenta: María Patricia Contreras Largo
Secretaria: María Francisca Concha Contreras
Tesorera: Sandra Cepeda Zepeda
</v>
      </c>
      <c r="I318" s="160" t="str">
        <f>VLOOKUP(A318,'BASE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60" t="str">
        <f>VLOOKUP(A318,'BASE TRABAJO'!$A$1:$U$872,10,FALSE)</f>
        <v>21 de marzo de 2019 a 21 de marzo de 2022</v>
      </c>
      <c r="K318" s="160" t="str">
        <f>VLOOKUP(A318,'BASE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160" t="str">
        <f>VLOOKUP(A318,'BASE TRABAJO'!$A$1:$U$872,12,FALSE)</f>
        <v xml:space="preserve">Carlos Justiniano Nº 1123, comuna de Providencia, Región Metropolitana.
</v>
      </c>
      <c r="M318" s="160" t="str">
        <f>VLOOKUP(A318,'BASE TRABAJO'!$A$1:$U$872,13,FALSE)</f>
        <v>XIII</v>
      </c>
      <c r="N318" s="160" t="str">
        <f>VLOOKUP(A318,'BASE TRABAJO'!$A$1:$U$872,14,FALSE)</f>
        <v>Providencia</v>
      </c>
      <c r="O318" s="160" t="str">
        <f>VLOOKUP(A318,'BASE TRABAJO'!$A$1:$U$872,15,FALSE)</f>
        <v>Fono 223393900- 223393901</v>
      </c>
      <c r="P318" s="160">
        <f>VLOOKUP(A318,'BASE TRABAJO'!$A$1:$U$872,16,FALSE)</f>
        <v>0</v>
      </c>
      <c r="Q318" s="160">
        <f>VLOOKUP(A318,'BASE TRABAJO'!$A$1:$U$872,17,FALSE)</f>
        <v>0</v>
      </c>
      <c r="R318" s="160" t="str">
        <f>VLOOKUP(A318,'BASE TRABAJO'!$A$1:$U$872,18,FALSE)</f>
        <v>93401: Institución de Asistencia Social</v>
      </c>
      <c r="S318" s="160" t="str">
        <f>VLOOKUP(A318,'BASE TRABAJO'!$A$1:$U$872,19,FALSE)</f>
        <v>Certificado Financiero, correspondiente al año 2019, aprobado por el Sub Departamento de Supervisión Financiera Nacional.</v>
      </c>
      <c r="T318" s="161">
        <f>VLOOKUP(A318,'BASE TRABAJO'!$A$1:$U$872,20,FALSE)</f>
        <v>37970</v>
      </c>
      <c r="U318" s="160">
        <v>6570</v>
      </c>
      <c r="V318" s="162">
        <v>16293042</v>
      </c>
      <c r="W318" s="162">
        <v>182675436</v>
      </c>
      <c r="X318" s="161">
        <v>44135</v>
      </c>
      <c r="Y318" s="160" t="s">
        <v>3112</v>
      </c>
      <c r="Z318" s="160" t="s">
        <v>3113</v>
      </c>
      <c r="AA318" s="160" t="s">
        <v>3158</v>
      </c>
      <c r="AB318" s="160"/>
    </row>
    <row r="319" spans="1:28" x14ac:dyDescent="0.2">
      <c r="A319" s="163">
        <v>6570</v>
      </c>
      <c r="B319" s="160" t="str">
        <f>VLOOKUP(A319,'BASE TRABAJO'!$A$1:$U$872,2,TRUE)</f>
        <v>Corporación de Oportunidad y Acción Solidaria OPCIÓN</v>
      </c>
      <c r="C319" s="160">
        <f>VLOOKUP(A319,'BASE TRABAJO'!$A$1:$U$872,3,FALSE)</f>
        <v>717150007</v>
      </c>
      <c r="D319" s="160" t="str">
        <f>VLOOKUP(A319,'BASE TRABAJO'!$A$1:$U$872,4,FALSE)</f>
        <v>Corporación de Derecho Privado.</v>
      </c>
      <c r="E319" s="160" t="str">
        <f>VLOOKUP(A319,'BASE TRABAJO'!$A$1:$U$872,5,FALSE)</f>
        <v xml:space="preserve">Otorgada por Decreto Supremo Nº 972, de fecha 25 de julio de  1990, del Ministerio de Justicia, publicado en el Diario Oficial el día 13 de agosto de 1990. </v>
      </c>
      <c r="F319" s="160" t="str">
        <f>VLOOKUP(A319,'BASE TRABAJO'!$A$1:$U$872,6,FALSE)</f>
        <v xml:space="preserve">Certificado de vigencia, folio Nº 500233447698, de fecha 18 de junio de 2019, del Servicio de Registro Civil e Identificación.
</v>
      </c>
      <c r="G319" s="160" t="str">
        <f>VLOOKUP(A319,'BASE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60" t="str">
        <f>VLOOKUP(A319,'BASE TRABAJO'!$A$1:$U$872,8,FALSE)</f>
        <v xml:space="preserve">Presidente: Exequiel González Balbontín
Vicepresidenta: María Patricia Contreras Largo
Secretaria: María Francisca Concha Contreras
Tesorera: Sandra Cepeda Zepeda
</v>
      </c>
      <c r="I319" s="160" t="str">
        <f>VLOOKUP(A319,'BASE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60" t="str">
        <f>VLOOKUP(A319,'BASE TRABAJO'!$A$1:$U$872,10,FALSE)</f>
        <v>21 de marzo de 2019 a 21 de marzo de 2022</v>
      </c>
      <c r="K319" s="160" t="str">
        <f>VLOOKUP(A319,'BASE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160" t="str">
        <f>VLOOKUP(A319,'BASE TRABAJO'!$A$1:$U$872,12,FALSE)</f>
        <v xml:space="preserve">Carlos Justiniano Nº 1123, comuna de Providencia, Región Metropolitana.
</v>
      </c>
      <c r="M319" s="160" t="str">
        <f>VLOOKUP(A319,'BASE TRABAJO'!$A$1:$U$872,13,FALSE)</f>
        <v>XIII</v>
      </c>
      <c r="N319" s="160" t="str">
        <f>VLOOKUP(A319,'BASE TRABAJO'!$A$1:$U$872,14,FALSE)</f>
        <v>Providencia</v>
      </c>
      <c r="O319" s="160" t="str">
        <f>VLOOKUP(A319,'BASE TRABAJO'!$A$1:$U$872,15,FALSE)</f>
        <v>Fono 223393900- 223393901</v>
      </c>
      <c r="P319" s="160">
        <f>VLOOKUP(A319,'BASE TRABAJO'!$A$1:$U$872,16,FALSE)</f>
        <v>0</v>
      </c>
      <c r="Q319" s="160">
        <f>VLOOKUP(A319,'BASE TRABAJO'!$A$1:$U$872,17,FALSE)</f>
        <v>0</v>
      </c>
      <c r="R319" s="160" t="str">
        <f>VLOOKUP(A319,'BASE TRABAJO'!$A$1:$U$872,18,FALSE)</f>
        <v>93401: Institución de Asistencia Social</v>
      </c>
      <c r="S319" s="160" t="str">
        <f>VLOOKUP(A319,'BASE TRABAJO'!$A$1:$U$872,19,FALSE)</f>
        <v>Certificado Financiero, correspondiente al año 2019, aprobado por el Sub Departamento de Supervisión Financiera Nacional.</v>
      </c>
      <c r="T319" s="161">
        <f>VLOOKUP(A319,'BASE TRABAJO'!$A$1:$U$872,20,FALSE)</f>
        <v>37970</v>
      </c>
      <c r="U319" s="160">
        <v>6570</v>
      </c>
      <c r="V319" s="162">
        <v>36448002</v>
      </c>
      <c r="W319" s="162">
        <v>299602657</v>
      </c>
      <c r="X319" s="161">
        <v>44135</v>
      </c>
      <c r="Y319" s="160" t="s">
        <v>3112</v>
      </c>
      <c r="Z319" s="160" t="s">
        <v>3113</v>
      </c>
      <c r="AA319" s="160" t="s">
        <v>3159</v>
      </c>
      <c r="AB319" s="160"/>
    </row>
    <row r="320" spans="1:28" x14ac:dyDescent="0.2">
      <c r="A320" s="163">
        <v>6570</v>
      </c>
      <c r="B320" s="160" t="str">
        <f>VLOOKUP(A320,'BASE TRABAJO'!$A$1:$U$872,2,TRUE)</f>
        <v>Corporación de Oportunidad y Acción Solidaria OPCIÓN</v>
      </c>
      <c r="C320" s="160">
        <f>VLOOKUP(A320,'BASE TRABAJO'!$A$1:$U$872,3,FALSE)</f>
        <v>717150007</v>
      </c>
      <c r="D320" s="160" t="str">
        <f>VLOOKUP(A320,'BASE TRABAJO'!$A$1:$U$872,4,FALSE)</f>
        <v>Corporación de Derecho Privado.</v>
      </c>
      <c r="E320" s="160" t="str">
        <f>VLOOKUP(A320,'BASE TRABAJO'!$A$1:$U$872,5,FALSE)</f>
        <v xml:space="preserve">Otorgada por Decreto Supremo Nº 972, de fecha 25 de julio de  1990, del Ministerio de Justicia, publicado en el Diario Oficial el día 13 de agosto de 1990. </v>
      </c>
      <c r="F320" s="160" t="str">
        <f>VLOOKUP(A320,'BASE TRABAJO'!$A$1:$U$872,6,FALSE)</f>
        <v xml:space="preserve">Certificado de vigencia, folio Nº 500233447698, de fecha 18 de junio de 2019, del Servicio de Registro Civil e Identificación.
</v>
      </c>
      <c r="G320" s="160" t="str">
        <f>VLOOKUP(A320,'BASE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60" t="str">
        <f>VLOOKUP(A320,'BASE TRABAJO'!$A$1:$U$872,8,FALSE)</f>
        <v xml:space="preserve">Presidente: Exequiel González Balbontín
Vicepresidenta: María Patricia Contreras Largo
Secretaria: María Francisca Concha Contreras
Tesorera: Sandra Cepeda Zepeda
</v>
      </c>
      <c r="I320" s="160" t="str">
        <f>VLOOKUP(A320,'BASE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60" t="str">
        <f>VLOOKUP(A320,'BASE TRABAJO'!$A$1:$U$872,10,FALSE)</f>
        <v>21 de marzo de 2019 a 21 de marzo de 2022</v>
      </c>
      <c r="K320" s="160" t="str">
        <f>VLOOKUP(A320,'BASE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160" t="str">
        <f>VLOOKUP(A320,'BASE TRABAJO'!$A$1:$U$872,12,FALSE)</f>
        <v xml:space="preserve">Carlos Justiniano Nº 1123, comuna de Providencia, Región Metropolitana.
</v>
      </c>
      <c r="M320" s="160" t="str">
        <f>VLOOKUP(A320,'BASE TRABAJO'!$A$1:$U$872,13,FALSE)</f>
        <v>XIII</v>
      </c>
      <c r="N320" s="160" t="str">
        <f>VLOOKUP(A320,'BASE TRABAJO'!$A$1:$U$872,14,FALSE)</f>
        <v>Providencia</v>
      </c>
      <c r="O320" s="160" t="str">
        <f>VLOOKUP(A320,'BASE TRABAJO'!$A$1:$U$872,15,FALSE)</f>
        <v>Fono 223393900- 223393901</v>
      </c>
      <c r="P320" s="160">
        <f>VLOOKUP(A320,'BASE TRABAJO'!$A$1:$U$872,16,FALSE)</f>
        <v>0</v>
      </c>
      <c r="Q320" s="160">
        <f>VLOOKUP(A320,'BASE TRABAJO'!$A$1:$U$872,17,FALSE)</f>
        <v>0</v>
      </c>
      <c r="R320" s="160" t="str">
        <f>VLOOKUP(A320,'BASE TRABAJO'!$A$1:$U$872,18,FALSE)</f>
        <v>93401: Institución de Asistencia Social</v>
      </c>
      <c r="S320" s="160" t="str">
        <f>VLOOKUP(A320,'BASE TRABAJO'!$A$1:$U$872,19,FALSE)</f>
        <v>Certificado Financiero, correspondiente al año 2019, aprobado por el Sub Departamento de Supervisión Financiera Nacional.</v>
      </c>
      <c r="T320" s="161">
        <f>VLOOKUP(A320,'BASE TRABAJO'!$A$1:$U$872,20,FALSE)</f>
        <v>37970</v>
      </c>
      <c r="U320" s="160">
        <v>6570</v>
      </c>
      <c r="V320" s="162">
        <v>26621622</v>
      </c>
      <c r="W320" s="162">
        <v>214095398</v>
      </c>
      <c r="X320" s="161">
        <v>44135</v>
      </c>
      <c r="Y320" s="160" t="s">
        <v>3112</v>
      </c>
      <c r="Z320" s="160" t="s">
        <v>3113</v>
      </c>
      <c r="AA320" s="160" t="s">
        <v>3247</v>
      </c>
      <c r="AB320" s="160"/>
    </row>
    <row r="321" spans="1:28" x14ac:dyDescent="0.2">
      <c r="A321" s="163">
        <v>6570</v>
      </c>
      <c r="B321" s="160" t="str">
        <f>VLOOKUP(A321,'BASE TRABAJO'!$A$1:$U$872,2,TRUE)</f>
        <v>Corporación de Oportunidad y Acción Solidaria OPCIÓN</v>
      </c>
      <c r="C321" s="160">
        <f>VLOOKUP(A321,'BASE TRABAJO'!$A$1:$U$872,3,FALSE)</f>
        <v>717150007</v>
      </c>
      <c r="D321" s="160" t="str">
        <f>VLOOKUP(A321,'BASE TRABAJO'!$A$1:$U$872,4,FALSE)</f>
        <v>Corporación de Derecho Privado.</v>
      </c>
      <c r="E321" s="160" t="str">
        <f>VLOOKUP(A321,'BASE TRABAJO'!$A$1:$U$872,5,FALSE)</f>
        <v xml:space="preserve">Otorgada por Decreto Supremo Nº 972, de fecha 25 de julio de  1990, del Ministerio de Justicia, publicado en el Diario Oficial el día 13 de agosto de 1990. </v>
      </c>
      <c r="F321" s="160" t="str">
        <f>VLOOKUP(A321,'BASE TRABAJO'!$A$1:$U$872,6,FALSE)</f>
        <v xml:space="preserve">Certificado de vigencia, folio Nº 500233447698, de fecha 18 de junio de 2019, del Servicio de Registro Civil e Identificación.
</v>
      </c>
      <c r="G321" s="160" t="str">
        <f>VLOOKUP(A321,'BASE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60" t="str">
        <f>VLOOKUP(A321,'BASE TRABAJO'!$A$1:$U$872,8,FALSE)</f>
        <v xml:space="preserve">Presidente: Exequiel González Balbontín
Vicepresidenta: María Patricia Contreras Largo
Secretaria: María Francisca Concha Contreras
Tesorera: Sandra Cepeda Zepeda
</v>
      </c>
      <c r="I321" s="160" t="str">
        <f>VLOOKUP(A321,'BASE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60" t="str">
        <f>VLOOKUP(A321,'BASE TRABAJO'!$A$1:$U$872,10,FALSE)</f>
        <v>21 de marzo de 2019 a 21 de marzo de 2022</v>
      </c>
      <c r="K321" s="160" t="str">
        <f>VLOOKUP(A321,'BASE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160" t="str">
        <f>VLOOKUP(A321,'BASE TRABAJO'!$A$1:$U$872,12,FALSE)</f>
        <v xml:space="preserve">Carlos Justiniano Nº 1123, comuna de Providencia, Región Metropolitana.
</v>
      </c>
      <c r="M321" s="160" t="str">
        <f>VLOOKUP(A321,'BASE TRABAJO'!$A$1:$U$872,13,FALSE)</f>
        <v>XIII</v>
      </c>
      <c r="N321" s="160" t="str">
        <f>VLOOKUP(A321,'BASE TRABAJO'!$A$1:$U$872,14,FALSE)</f>
        <v>Providencia</v>
      </c>
      <c r="O321" s="160" t="str">
        <f>VLOOKUP(A321,'BASE TRABAJO'!$A$1:$U$872,15,FALSE)</f>
        <v>Fono 223393900- 223393901</v>
      </c>
      <c r="P321" s="160">
        <f>VLOOKUP(A321,'BASE TRABAJO'!$A$1:$U$872,16,FALSE)</f>
        <v>0</v>
      </c>
      <c r="Q321" s="160">
        <f>VLOOKUP(A321,'BASE TRABAJO'!$A$1:$U$872,17,FALSE)</f>
        <v>0</v>
      </c>
      <c r="R321" s="160" t="str">
        <f>VLOOKUP(A321,'BASE TRABAJO'!$A$1:$U$872,18,FALSE)</f>
        <v>93401: Institución de Asistencia Social</v>
      </c>
      <c r="S321" s="160" t="str">
        <f>VLOOKUP(A321,'BASE TRABAJO'!$A$1:$U$872,19,FALSE)</f>
        <v>Certificado Financiero, correspondiente al año 2019, aprobado por el Sub Departamento de Supervisión Financiera Nacional.</v>
      </c>
      <c r="T321" s="161">
        <f>VLOOKUP(A321,'BASE TRABAJO'!$A$1:$U$872,20,FALSE)</f>
        <v>37970</v>
      </c>
      <c r="U321" s="160">
        <v>6570</v>
      </c>
      <c r="V321" s="162">
        <v>47639715</v>
      </c>
      <c r="W321" s="162">
        <v>526080071</v>
      </c>
      <c r="X321" s="161">
        <v>44135</v>
      </c>
      <c r="Y321" s="160" t="s">
        <v>3112</v>
      </c>
      <c r="Z321" s="160" t="s">
        <v>3113</v>
      </c>
      <c r="AA321" s="160" t="s">
        <v>3190</v>
      </c>
      <c r="AB321" s="160"/>
    </row>
    <row r="322" spans="1:28" x14ac:dyDescent="0.2">
      <c r="A322" s="163">
        <v>6570</v>
      </c>
      <c r="B322" s="160" t="str">
        <f>VLOOKUP(A322,'BASE TRABAJO'!$A$1:$U$872,2,TRUE)</f>
        <v>Corporación de Oportunidad y Acción Solidaria OPCIÓN</v>
      </c>
      <c r="C322" s="160">
        <f>VLOOKUP(A322,'BASE TRABAJO'!$A$1:$U$872,3,FALSE)</f>
        <v>717150007</v>
      </c>
      <c r="D322" s="160" t="str">
        <f>VLOOKUP(A322,'BASE TRABAJO'!$A$1:$U$872,4,FALSE)</f>
        <v>Corporación de Derecho Privado.</v>
      </c>
      <c r="E322" s="160" t="str">
        <f>VLOOKUP(A322,'BASE TRABAJO'!$A$1:$U$872,5,FALSE)</f>
        <v xml:space="preserve">Otorgada por Decreto Supremo Nº 972, de fecha 25 de julio de  1990, del Ministerio de Justicia, publicado en el Diario Oficial el día 13 de agosto de 1990. </v>
      </c>
      <c r="F322" s="160" t="str">
        <f>VLOOKUP(A322,'BASE TRABAJO'!$A$1:$U$872,6,FALSE)</f>
        <v xml:space="preserve">Certificado de vigencia, folio Nº 500233447698, de fecha 18 de junio de 2019, del Servicio de Registro Civil e Identificación.
</v>
      </c>
      <c r="G322" s="160" t="str">
        <f>VLOOKUP(A322,'BASE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160" t="str">
        <f>VLOOKUP(A322,'BASE TRABAJO'!$A$1:$U$872,8,FALSE)</f>
        <v xml:space="preserve">Presidente: Exequiel González Balbontín
Vicepresidenta: María Patricia Contreras Largo
Secretaria: María Francisca Concha Contreras
Tesorera: Sandra Cepeda Zepeda
</v>
      </c>
      <c r="I322" s="160" t="str">
        <f>VLOOKUP(A322,'BASE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160" t="str">
        <f>VLOOKUP(A322,'BASE TRABAJO'!$A$1:$U$872,10,FALSE)</f>
        <v>21 de marzo de 2019 a 21 de marzo de 2022</v>
      </c>
      <c r="K322" s="160" t="str">
        <f>VLOOKUP(A322,'BASE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160" t="str">
        <f>VLOOKUP(A322,'BASE TRABAJO'!$A$1:$U$872,12,FALSE)</f>
        <v xml:space="preserve">Carlos Justiniano Nº 1123, comuna de Providencia, Región Metropolitana.
</v>
      </c>
      <c r="M322" s="160" t="str">
        <f>VLOOKUP(A322,'BASE TRABAJO'!$A$1:$U$872,13,FALSE)</f>
        <v>XIII</v>
      </c>
      <c r="N322" s="160" t="str">
        <f>VLOOKUP(A322,'BASE TRABAJO'!$A$1:$U$872,14,FALSE)</f>
        <v>Providencia</v>
      </c>
      <c r="O322" s="160" t="str">
        <f>VLOOKUP(A322,'BASE TRABAJO'!$A$1:$U$872,15,FALSE)</f>
        <v>Fono 223393900- 223393901</v>
      </c>
      <c r="P322" s="160">
        <f>VLOOKUP(A322,'BASE TRABAJO'!$A$1:$U$872,16,FALSE)</f>
        <v>0</v>
      </c>
      <c r="Q322" s="160">
        <f>VLOOKUP(A322,'BASE TRABAJO'!$A$1:$U$872,17,FALSE)</f>
        <v>0</v>
      </c>
      <c r="R322" s="160" t="str">
        <f>VLOOKUP(A322,'BASE TRABAJO'!$A$1:$U$872,18,FALSE)</f>
        <v>93401: Institución de Asistencia Social</v>
      </c>
      <c r="S322" s="160" t="str">
        <f>VLOOKUP(A322,'BASE TRABAJO'!$A$1:$U$872,19,FALSE)</f>
        <v>Certificado Financiero, correspondiente al año 2019, aprobado por el Sub Departamento de Supervisión Financiera Nacional.</v>
      </c>
      <c r="T322" s="161">
        <f>VLOOKUP(A322,'BASE TRABAJO'!$A$1:$U$872,20,FALSE)</f>
        <v>37970</v>
      </c>
      <c r="U322" s="160">
        <v>6570</v>
      </c>
      <c r="V322" s="162">
        <v>16015158</v>
      </c>
      <c r="W322" s="162">
        <v>242928756</v>
      </c>
      <c r="X322" s="161">
        <v>44135</v>
      </c>
      <c r="Y322" s="160" t="s">
        <v>3112</v>
      </c>
      <c r="Z322" s="160" t="s">
        <v>3113</v>
      </c>
      <c r="AA322" s="160" t="s">
        <v>3248</v>
      </c>
      <c r="AB322" s="160"/>
    </row>
    <row r="323" spans="1:28" x14ac:dyDescent="0.2">
      <c r="A323" s="163">
        <v>6570</v>
      </c>
      <c r="B323" s="160" t="str">
        <f>VLOOKUP(A323,'BASE TRABAJO'!$A$1:$U$872,2,TRUE)</f>
        <v>Corporación de Oportunidad y Acción Solidaria OPCIÓN</v>
      </c>
      <c r="C323" s="160">
        <f>VLOOKUP(A323,'BASE TRABAJO'!$A$1:$U$872,3,FALSE)</f>
        <v>717150007</v>
      </c>
      <c r="D323" s="160" t="str">
        <f>VLOOKUP(A323,'BASE TRABAJO'!$A$1:$U$872,4,FALSE)</f>
        <v>Corporación de Derecho Privado.</v>
      </c>
      <c r="E323" s="160" t="str">
        <f>VLOOKUP(A323,'BASE TRABAJO'!$A$1:$U$872,5,FALSE)</f>
        <v xml:space="preserve">Otorgada por Decreto Supremo Nº 972, de fecha 25 de julio de  1990, del Ministerio de Justicia, publicado en el Diario Oficial el día 13 de agosto de 1990. </v>
      </c>
      <c r="F323" s="160" t="str">
        <f>VLOOKUP(A323,'BASE TRABAJO'!$A$1:$U$872,6,FALSE)</f>
        <v xml:space="preserve">Certificado de vigencia, folio Nº 500233447698, de fecha 18 de junio de 2019, del Servicio de Registro Civil e Identificación.
</v>
      </c>
      <c r="G323" s="160" t="str">
        <f>VLOOKUP(A323,'BASE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160" t="str">
        <f>VLOOKUP(A323,'BASE TRABAJO'!$A$1:$U$872,8,FALSE)</f>
        <v xml:space="preserve">Presidente: Exequiel González Balbontín
Vicepresidenta: María Patricia Contreras Largo
Secretaria: María Francisca Concha Contreras
Tesorera: Sandra Cepeda Zepeda
</v>
      </c>
      <c r="I323" s="160" t="str">
        <f>VLOOKUP(A323,'BASE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160" t="str">
        <f>VLOOKUP(A323,'BASE TRABAJO'!$A$1:$U$872,10,FALSE)</f>
        <v>21 de marzo de 2019 a 21 de marzo de 2022</v>
      </c>
      <c r="K323" s="160" t="str">
        <f>VLOOKUP(A323,'BASE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3" s="160" t="str">
        <f>VLOOKUP(A323,'BASE TRABAJO'!$A$1:$U$872,12,FALSE)</f>
        <v xml:space="preserve">Carlos Justiniano Nº 1123, comuna de Providencia, Región Metropolitana.
</v>
      </c>
      <c r="M323" s="160" t="str">
        <f>VLOOKUP(A323,'BASE TRABAJO'!$A$1:$U$872,13,FALSE)</f>
        <v>XIII</v>
      </c>
      <c r="N323" s="160" t="str">
        <f>VLOOKUP(A323,'BASE TRABAJO'!$A$1:$U$872,14,FALSE)</f>
        <v>Providencia</v>
      </c>
      <c r="O323" s="160" t="str">
        <f>VLOOKUP(A323,'BASE TRABAJO'!$A$1:$U$872,15,FALSE)</f>
        <v>Fono 223393900- 223393901</v>
      </c>
      <c r="P323" s="160">
        <f>VLOOKUP(A323,'BASE TRABAJO'!$A$1:$U$872,16,FALSE)</f>
        <v>0</v>
      </c>
      <c r="Q323" s="160">
        <f>VLOOKUP(A323,'BASE TRABAJO'!$A$1:$U$872,17,FALSE)</f>
        <v>0</v>
      </c>
      <c r="R323" s="160" t="str">
        <f>VLOOKUP(A323,'BASE TRABAJO'!$A$1:$U$872,18,FALSE)</f>
        <v>93401: Institución de Asistencia Social</v>
      </c>
      <c r="S323" s="160" t="str">
        <f>VLOOKUP(A323,'BASE TRABAJO'!$A$1:$U$872,19,FALSE)</f>
        <v>Certificado Financiero, correspondiente al año 2019, aprobado por el Sub Departamento de Supervisión Financiera Nacional.</v>
      </c>
      <c r="T323" s="161">
        <f>VLOOKUP(A323,'BASE TRABAJO'!$A$1:$U$872,20,FALSE)</f>
        <v>37970</v>
      </c>
      <c r="U323" s="160">
        <v>6570</v>
      </c>
      <c r="V323" s="162">
        <v>43561664</v>
      </c>
      <c r="W323" s="162">
        <v>585786070</v>
      </c>
      <c r="X323" s="161">
        <v>44135</v>
      </c>
      <c r="Y323" s="160" t="s">
        <v>3112</v>
      </c>
      <c r="Z323" s="160" t="s">
        <v>3113</v>
      </c>
      <c r="AA323" s="160" t="s">
        <v>3131</v>
      </c>
      <c r="AB323" s="160"/>
    </row>
    <row r="324" spans="1:28" x14ac:dyDescent="0.2">
      <c r="A324" s="163">
        <v>6570</v>
      </c>
      <c r="B324" s="160" t="str">
        <f>VLOOKUP(A324,'BASE TRABAJO'!$A$1:$U$872,2,TRUE)</f>
        <v>Corporación de Oportunidad y Acción Solidaria OPCIÓN</v>
      </c>
      <c r="C324" s="160">
        <f>VLOOKUP(A324,'BASE TRABAJO'!$A$1:$U$872,3,FALSE)</f>
        <v>717150007</v>
      </c>
      <c r="D324" s="160" t="str">
        <f>VLOOKUP(A324,'BASE TRABAJO'!$A$1:$U$872,4,FALSE)</f>
        <v>Corporación de Derecho Privado.</v>
      </c>
      <c r="E324" s="160" t="str">
        <f>VLOOKUP(A324,'BASE TRABAJO'!$A$1:$U$872,5,FALSE)</f>
        <v xml:space="preserve">Otorgada por Decreto Supremo Nº 972, de fecha 25 de julio de  1990, del Ministerio de Justicia, publicado en el Diario Oficial el día 13 de agosto de 1990. </v>
      </c>
      <c r="F324" s="160" t="str">
        <f>VLOOKUP(A324,'BASE TRABAJO'!$A$1:$U$872,6,FALSE)</f>
        <v xml:space="preserve">Certificado de vigencia, folio Nº 500233447698, de fecha 18 de junio de 2019, del Servicio de Registro Civil e Identificación.
</v>
      </c>
      <c r="G324" s="160" t="str">
        <f>VLOOKUP(A324,'BASE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160" t="str">
        <f>VLOOKUP(A324,'BASE TRABAJO'!$A$1:$U$872,8,FALSE)</f>
        <v xml:space="preserve">Presidente: Exequiel González Balbontín
Vicepresidenta: María Patricia Contreras Largo
Secretaria: María Francisca Concha Contreras
Tesorera: Sandra Cepeda Zepeda
</v>
      </c>
      <c r="I324" s="160" t="str">
        <f>VLOOKUP(A324,'BASE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160" t="str">
        <f>VLOOKUP(A324,'BASE TRABAJO'!$A$1:$U$872,10,FALSE)</f>
        <v>21 de marzo de 2019 a 21 de marzo de 2022</v>
      </c>
      <c r="K324" s="160" t="str">
        <f>VLOOKUP(A324,'BASE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4" s="160" t="str">
        <f>VLOOKUP(A324,'BASE TRABAJO'!$A$1:$U$872,12,FALSE)</f>
        <v xml:space="preserve">Carlos Justiniano Nº 1123, comuna de Providencia, Región Metropolitana.
</v>
      </c>
      <c r="M324" s="160" t="str">
        <f>VLOOKUP(A324,'BASE TRABAJO'!$A$1:$U$872,13,FALSE)</f>
        <v>XIII</v>
      </c>
      <c r="N324" s="160" t="str">
        <f>VLOOKUP(A324,'BASE TRABAJO'!$A$1:$U$872,14,FALSE)</f>
        <v>Providencia</v>
      </c>
      <c r="O324" s="160" t="str">
        <f>VLOOKUP(A324,'BASE TRABAJO'!$A$1:$U$872,15,FALSE)</f>
        <v>Fono 223393900- 223393901</v>
      </c>
      <c r="P324" s="160">
        <f>VLOOKUP(A324,'BASE TRABAJO'!$A$1:$U$872,16,FALSE)</f>
        <v>0</v>
      </c>
      <c r="Q324" s="160">
        <f>VLOOKUP(A324,'BASE TRABAJO'!$A$1:$U$872,17,FALSE)</f>
        <v>0</v>
      </c>
      <c r="R324" s="160" t="str">
        <f>VLOOKUP(A324,'BASE TRABAJO'!$A$1:$U$872,18,FALSE)</f>
        <v>93401: Institución de Asistencia Social</v>
      </c>
      <c r="S324" s="160" t="str">
        <f>VLOOKUP(A324,'BASE TRABAJO'!$A$1:$U$872,19,FALSE)</f>
        <v>Certificado Financiero, correspondiente al año 2019, aprobado por el Sub Departamento de Supervisión Financiera Nacional.</v>
      </c>
      <c r="T324" s="161">
        <f>VLOOKUP(A324,'BASE TRABAJO'!$A$1:$U$872,20,FALSE)</f>
        <v>37970</v>
      </c>
      <c r="U324" s="160">
        <v>6570</v>
      </c>
      <c r="V324" s="162">
        <v>55234467</v>
      </c>
      <c r="W324" s="162">
        <v>453763136</v>
      </c>
      <c r="X324" s="161">
        <v>44135</v>
      </c>
      <c r="Y324" s="160" t="s">
        <v>3112</v>
      </c>
      <c r="Z324" s="160" t="s">
        <v>3113</v>
      </c>
      <c r="AA324" s="160" t="s">
        <v>3199</v>
      </c>
      <c r="AB324" s="160"/>
    </row>
    <row r="325" spans="1:28" x14ac:dyDescent="0.2">
      <c r="A325" s="163">
        <v>6570</v>
      </c>
      <c r="B325" s="160" t="str">
        <f>VLOOKUP(A325,'BASE TRABAJO'!$A$1:$U$872,2,TRUE)</f>
        <v>Corporación de Oportunidad y Acción Solidaria OPCIÓN</v>
      </c>
      <c r="C325" s="160">
        <f>VLOOKUP(A325,'BASE TRABAJO'!$A$1:$U$872,3,FALSE)</f>
        <v>717150007</v>
      </c>
      <c r="D325" s="160" t="str">
        <f>VLOOKUP(A325,'BASE TRABAJO'!$A$1:$U$872,4,FALSE)</f>
        <v>Corporación de Derecho Privado.</v>
      </c>
      <c r="E325" s="160" t="str">
        <f>VLOOKUP(A325,'BASE TRABAJO'!$A$1:$U$872,5,FALSE)</f>
        <v xml:space="preserve">Otorgada por Decreto Supremo Nº 972, de fecha 25 de julio de  1990, del Ministerio de Justicia, publicado en el Diario Oficial el día 13 de agosto de 1990. </v>
      </c>
      <c r="F325" s="160" t="str">
        <f>VLOOKUP(A325,'BASE TRABAJO'!$A$1:$U$872,6,FALSE)</f>
        <v xml:space="preserve">Certificado de vigencia, folio Nº 500233447698, de fecha 18 de junio de 2019, del Servicio de Registro Civil e Identificación.
</v>
      </c>
      <c r="G325" s="160" t="str">
        <f>VLOOKUP(A325,'BASE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160" t="str">
        <f>VLOOKUP(A325,'BASE TRABAJO'!$A$1:$U$872,8,FALSE)</f>
        <v xml:space="preserve">Presidente: Exequiel González Balbontín
Vicepresidenta: María Patricia Contreras Largo
Secretaria: María Francisca Concha Contreras
Tesorera: Sandra Cepeda Zepeda
</v>
      </c>
      <c r="I325" s="160" t="str">
        <f>VLOOKUP(A325,'BASE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160" t="str">
        <f>VLOOKUP(A325,'BASE TRABAJO'!$A$1:$U$872,10,FALSE)</f>
        <v>21 de marzo de 2019 a 21 de marzo de 2022</v>
      </c>
      <c r="K325" s="160" t="str">
        <f>VLOOKUP(A325,'BASE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5" s="160" t="str">
        <f>VLOOKUP(A325,'BASE TRABAJO'!$A$1:$U$872,12,FALSE)</f>
        <v xml:space="preserve">Carlos Justiniano Nº 1123, comuna de Providencia, Región Metropolitana.
</v>
      </c>
      <c r="M325" s="160" t="str">
        <f>VLOOKUP(A325,'BASE TRABAJO'!$A$1:$U$872,13,FALSE)</f>
        <v>XIII</v>
      </c>
      <c r="N325" s="160" t="str">
        <f>VLOOKUP(A325,'BASE TRABAJO'!$A$1:$U$872,14,FALSE)</f>
        <v>Providencia</v>
      </c>
      <c r="O325" s="160" t="str">
        <f>VLOOKUP(A325,'BASE TRABAJO'!$A$1:$U$872,15,FALSE)</f>
        <v>Fono 223393900- 223393901</v>
      </c>
      <c r="P325" s="160">
        <f>VLOOKUP(A325,'BASE TRABAJO'!$A$1:$U$872,16,FALSE)</f>
        <v>0</v>
      </c>
      <c r="Q325" s="160">
        <f>VLOOKUP(A325,'BASE TRABAJO'!$A$1:$U$872,17,FALSE)</f>
        <v>0</v>
      </c>
      <c r="R325" s="160" t="str">
        <f>VLOOKUP(A325,'BASE TRABAJO'!$A$1:$U$872,18,FALSE)</f>
        <v>93401: Institución de Asistencia Social</v>
      </c>
      <c r="S325" s="160" t="str">
        <f>VLOOKUP(A325,'BASE TRABAJO'!$A$1:$U$872,19,FALSE)</f>
        <v>Certificado Financiero, correspondiente al año 2019, aprobado por el Sub Departamento de Supervisión Financiera Nacional.</v>
      </c>
      <c r="T325" s="161">
        <f>VLOOKUP(A325,'BASE TRABAJO'!$A$1:$U$872,20,FALSE)</f>
        <v>37970</v>
      </c>
      <c r="U325" s="160">
        <v>6570</v>
      </c>
      <c r="V325" s="162">
        <v>38599092</v>
      </c>
      <c r="W325" s="162">
        <v>328294400</v>
      </c>
      <c r="X325" s="161">
        <v>44135</v>
      </c>
      <c r="Y325" s="160" t="s">
        <v>3112</v>
      </c>
      <c r="Z325" s="160" t="s">
        <v>3113</v>
      </c>
      <c r="AA325" s="160" t="s">
        <v>3200</v>
      </c>
      <c r="AB325" s="160"/>
    </row>
    <row r="326" spans="1:28" x14ac:dyDescent="0.2">
      <c r="A326" s="163">
        <v>6570</v>
      </c>
      <c r="B326" s="160" t="str">
        <f>VLOOKUP(A326,'BASE TRABAJO'!$A$1:$U$872,2,TRUE)</f>
        <v>Corporación de Oportunidad y Acción Solidaria OPCIÓN</v>
      </c>
      <c r="C326" s="160">
        <f>VLOOKUP(A326,'BASE TRABAJO'!$A$1:$U$872,3,FALSE)</f>
        <v>717150007</v>
      </c>
      <c r="D326" s="160" t="str">
        <f>VLOOKUP(A326,'BASE TRABAJO'!$A$1:$U$872,4,FALSE)</f>
        <v>Corporación de Derecho Privado.</v>
      </c>
      <c r="E326" s="160" t="str">
        <f>VLOOKUP(A326,'BASE TRABAJO'!$A$1:$U$872,5,FALSE)</f>
        <v xml:space="preserve">Otorgada por Decreto Supremo Nº 972, de fecha 25 de julio de  1990, del Ministerio de Justicia, publicado en el Diario Oficial el día 13 de agosto de 1990. </v>
      </c>
      <c r="F326" s="160" t="str">
        <f>VLOOKUP(A326,'BASE TRABAJO'!$A$1:$U$872,6,FALSE)</f>
        <v xml:space="preserve">Certificado de vigencia, folio Nº 500233447698, de fecha 18 de junio de 2019, del Servicio de Registro Civil e Identificación.
</v>
      </c>
      <c r="G326" s="160" t="str">
        <f>VLOOKUP(A326,'BASE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160" t="str">
        <f>VLOOKUP(A326,'BASE TRABAJO'!$A$1:$U$872,8,FALSE)</f>
        <v xml:space="preserve">Presidente: Exequiel González Balbontín
Vicepresidenta: María Patricia Contreras Largo
Secretaria: María Francisca Concha Contreras
Tesorera: Sandra Cepeda Zepeda
</v>
      </c>
      <c r="I326" s="160" t="str">
        <f>VLOOKUP(A326,'BASE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160" t="str">
        <f>VLOOKUP(A326,'BASE TRABAJO'!$A$1:$U$872,10,FALSE)</f>
        <v>21 de marzo de 2019 a 21 de marzo de 2022</v>
      </c>
      <c r="K326" s="160" t="str">
        <f>VLOOKUP(A326,'BASE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6" s="160" t="str">
        <f>VLOOKUP(A326,'BASE TRABAJO'!$A$1:$U$872,12,FALSE)</f>
        <v xml:space="preserve">Carlos Justiniano Nº 1123, comuna de Providencia, Región Metropolitana.
</v>
      </c>
      <c r="M326" s="160" t="str">
        <f>VLOOKUP(A326,'BASE TRABAJO'!$A$1:$U$872,13,FALSE)</f>
        <v>XIII</v>
      </c>
      <c r="N326" s="160" t="str">
        <f>VLOOKUP(A326,'BASE TRABAJO'!$A$1:$U$872,14,FALSE)</f>
        <v>Providencia</v>
      </c>
      <c r="O326" s="160" t="str">
        <f>VLOOKUP(A326,'BASE TRABAJO'!$A$1:$U$872,15,FALSE)</f>
        <v>Fono 223393900- 223393901</v>
      </c>
      <c r="P326" s="160">
        <f>VLOOKUP(A326,'BASE TRABAJO'!$A$1:$U$872,16,FALSE)</f>
        <v>0</v>
      </c>
      <c r="Q326" s="160">
        <f>VLOOKUP(A326,'BASE TRABAJO'!$A$1:$U$872,17,FALSE)</f>
        <v>0</v>
      </c>
      <c r="R326" s="160" t="str">
        <f>VLOOKUP(A326,'BASE TRABAJO'!$A$1:$U$872,18,FALSE)</f>
        <v>93401: Institución de Asistencia Social</v>
      </c>
      <c r="S326" s="160" t="str">
        <f>VLOOKUP(A326,'BASE TRABAJO'!$A$1:$U$872,19,FALSE)</f>
        <v>Certificado Financiero, correspondiente al año 2019, aprobado por el Sub Departamento de Supervisión Financiera Nacional.</v>
      </c>
      <c r="T326" s="161">
        <f>VLOOKUP(A326,'BASE TRABAJO'!$A$1:$U$872,20,FALSE)</f>
        <v>37970</v>
      </c>
      <c r="U326" s="160">
        <v>6570</v>
      </c>
      <c r="V326" s="162">
        <v>0</v>
      </c>
      <c r="W326" s="162">
        <v>114739308</v>
      </c>
      <c r="X326" s="161">
        <v>44135</v>
      </c>
      <c r="Y326" s="160" t="s">
        <v>3112</v>
      </c>
      <c r="Z326" s="160" t="s">
        <v>3113</v>
      </c>
      <c r="AA326" s="160" t="s">
        <v>3201</v>
      </c>
      <c r="AB326" s="160"/>
    </row>
    <row r="327" spans="1:28" x14ac:dyDescent="0.2">
      <c r="A327" s="163">
        <v>6570</v>
      </c>
      <c r="B327" s="160" t="str">
        <f>VLOOKUP(A327,'BASE TRABAJO'!$A$1:$U$872,2,TRUE)</f>
        <v>Corporación de Oportunidad y Acción Solidaria OPCIÓN</v>
      </c>
      <c r="C327" s="160">
        <f>VLOOKUP(A327,'BASE TRABAJO'!$A$1:$U$872,3,FALSE)</f>
        <v>717150007</v>
      </c>
      <c r="D327" s="160" t="str">
        <f>VLOOKUP(A327,'BASE TRABAJO'!$A$1:$U$872,4,FALSE)</f>
        <v>Corporación de Derecho Privado.</v>
      </c>
      <c r="E327" s="160" t="str">
        <f>VLOOKUP(A327,'BASE TRABAJO'!$A$1:$U$872,5,FALSE)</f>
        <v xml:space="preserve">Otorgada por Decreto Supremo Nº 972, de fecha 25 de julio de  1990, del Ministerio de Justicia, publicado en el Diario Oficial el día 13 de agosto de 1990. </v>
      </c>
      <c r="F327" s="160" t="str">
        <f>VLOOKUP(A327,'BASE TRABAJO'!$A$1:$U$872,6,FALSE)</f>
        <v xml:space="preserve">Certificado de vigencia, folio Nº 500233447698, de fecha 18 de junio de 2019, del Servicio de Registro Civil e Identificación.
</v>
      </c>
      <c r="G327" s="160" t="str">
        <f>VLOOKUP(A327,'BASE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160" t="str">
        <f>VLOOKUP(A327,'BASE TRABAJO'!$A$1:$U$872,8,FALSE)</f>
        <v xml:space="preserve">Presidente: Exequiel González Balbontín
Vicepresidenta: María Patricia Contreras Largo
Secretaria: María Francisca Concha Contreras
Tesorera: Sandra Cepeda Zepeda
</v>
      </c>
      <c r="I327" s="160" t="str">
        <f>VLOOKUP(A327,'BASE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160" t="str">
        <f>VLOOKUP(A327,'BASE TRABAJO'!$A$1:$U$872,10,FALSE)</f>
        <v>21 de marzo de 2019 a 21 de marzo de 2022</v>
      </c>
      <c r="K327" s="160" t="str">
        <f>VLOOKUP(A327,'BASE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7" s="160" t="str">
        <f>VLOOKUP(A327,'BASE TRABAJO'!$A$1:$U$872,12,FALSE)</f>
        <v xml:space="preserve">Carlos Justiniano Nº 1123, comuna de Providencia, Región Metropolitana.
</v>
      </c>
      <c r="M327" s="160" t="str">
        <f>VLOOKUP(A327,'BASE TRABAJO'!$A$1:$U$872,13,FALSE)</f>
        <v>XIII</v>
      </c>
      <c r="N327" s="160" t="str">
        <f>VLOOKUP(A327,'BASE TRABAJO'!$A$1:$U$872,14,FALSE)</f>
        <v>Providencia</v>
      </c>
      <c r="O327" s="160" t="str">
        <f>VLOOKUP(A327,'BASE TRABAJO'!$A$1:$U$872,15,FALSE)</f>
        <v>Fono 223393900- 223393901</v>
      </c>
      <c r="P327" s="160">
        <f>VLOOKUP(A327,'BASE TRABAJO'!$A$1:$U$872,16,FALSE)</f>
        <v>0</v>
      </c>
      <c r="Q327" s="160">
        <f>VLOOKUP(A327,'BASE TRABAJO'!$A$1:$U$872,17,FALSE)</f>
        <v>0</v>
      </c>
      <c r="R327" s="160" t="str">
        <f>VLOOKUP(A327,'BASE TRABAJO'!$A$1:$U$872,18,FALSE)</f>
        <v>93401: Institución de Asistencia Social</v>
      </c>
      <c r="S327" s="160" t="str">
        <f>VLOOKUP(A327,'BASE TRABAJO'!$A$1:$U$872,19,FALSE)</f>
        <v>Certificado Financiero, correspondiente al año 2019, aprobado por el Sub Departamento de Supervisión Financiera Nacional.</v>
      </c>
      <c r="T327" s="161">
        <f>VLOOKUP(A327,'BASE TRABAJO'!$A$1:$U$872,20,FALSE)</f>
        <v>37970</v>
      </c>
      <c r="U327" s="160">
        <v>6570</v>
      </c>
      <c r="V327" s="162">
        <v>7986486</v>
      </c>
      <c r="W327" s="162">
        <v>76108469</v>
      </c>
      <c r="X327" s="161">
        <v>44135</v>
      </c>
      <c r="Y327" s="160" t="s">
        <v>3112</v>
      </c>
      <c r="Z327" s="160" t="s">
        <v>3113</v>
      </c>
      <c r="AA327" s="160" t="s">
        <v>3212</v>
      </c>
      <c r="AB327" s="160"/>
    </row>
    <row r="328" spans="1:28" x14ac:dyDescent="0.2">
      <c r="A328" s="163">
        <v>6570</v>
      </c>
      <c r="B328" s="160" t="str">
        <f>VLOOKUP(A328,'BASE TRABAJO'!$A$1:$U$872,2,TRUE)</f>
        <v>Corporación de Oportunidad y Acción Solidaria OPCIÓN</v>
      </c>
      <c r="C328" s="160">
        <f>VLOOKUP(A328,'BASE TRABAJO'!$A$1:$U$872,3,FALSE)</f>
        <v>717150007</v>
      </c>
      <c r="D328" s="160" t="str">
        <f>VLOOKUP(A328,'BASE TRABAJO'!$A$1:$U$872,4,FALSE)</f>
        <v>Corporación de Derecho Privado.</v>
      </c>
      <c r="E328" s="160" t="str">
        <f>VLOOKUP(A328,'BASE TRABAJO'!$A$1:$U$872,5,FALSE)</f>
        <v xml:space="preserve">Otorgada por Decreto Supremo Nº 972, de fecha 25 de julio de  1990, del Ministerio de Justicia, publicado en el Diario Oficial el día 13 de agosto de 1990. </v>
      </c>
      <c r="F328" s="160" t="str">
        <f>VLOOKUP(A328,'BASE TRABAJO'!$A$1:$U$872,6,FALSE)</f>
        <v xml:space="preserve">Certificado de vigencia, folio Nº 500233447698, de fecha 18 de junio de 2019, del Servicio de Registro Civil e Identificación.
</v>
      </c>
      <c r="G328" s="160" t="str">
        <f>VLOOKUP(A328,'BASE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8" s="160" t="str">
        <f>VLOOKUP(A328,'BASE TRABAJO'!$A$1:$U$872,8,FALSE)</f>
        <v xml:space="preserve">Presidente: Exequiel González Balbontín
Vicepresidenta: María Patricia Contreras Largo
Secretaria: María Francisca Concha Contreras
Tesorera: Sandra Cepeda Zepeda
</v>
      </c>
      <c r="I328" s="160" t="str">
        <f>VLOOKUP(A328,'BASE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8" s="160" t="str">
        <f>VLOOKUP(A328,'BASE TRABAJO'!$A$1:$U$872,10,FALSE)</f>
        <v>21 de marzo de 2019 a 21 de marzo de 2022</v>
      </c>
      <c r="K328" s="160" t="str">
        <f>VLOOKUP(A328,'BASE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8" s="160" t="str">
        <f>VLOOKUP(A328,'BASE TRABAJO'!$A$1:$U$872,12,FALSE)</f>
        <v xml:space="preserve">Carlos Justiniano Nº 1123, comuna de Providencia, Región Metropolitana.
</v>
      </c>
      <c r="M328" s="160" t="str">
        <f>VLOOKUP(A328,'BASE TRABAJO'!$A$1:$U$872,13,FALSE)</f>
        <v>XIII</v>
      </c>
      <c r="N328" s="160" t="str">
        <f>VLOOKUP(A328,'BASE TRABAJO'!$A$1:$U$872,14,FALSE)</f>
        <v>Providencia</v>
      </c>
      <c r="O328" s="160" t="str">
        <f>VLOOKUP(A328,'BASE TRABAJO'!$A$1:$U$872,15,FALSE)</f>
        <v>Fono 223393900- 223393901</v>
      </c>
      <c r="P328" s="160">
        <f>VLOOKUP(A328,'BASE TRABAJO'!$A$1:$U$872,16,FALSE)</f>
        <v>0</v>
      </c>
      <c r="Q328" s="160">
        <f>VLOOKUP(A328,'BASE TRABAJO'!$A$1:$U$872,17,FALSE)</f>
        <v>0</v>
      </c>
      <c r="R328" s="160" t="str">
        <f>VLOOKUP(A328,'BASE TRABAJO'!$A$1:$U$872,18,FALSE)</f>
        <v>93401: Institución de Asistencia Social</v>
      </c>
      <c r="S328" s="160" t="str">
        <f>VLOOKUP(A328,'BASE TRABAJO'!$A$1:$U$872,19,FALSE)</f>
        <v>Certificado Financiero, correspondiente al año 2019, aprobado por el Sub Departamento de Supervisión Financiera Nacional.</v>
      </c>
      <c r="T328" s="161">
        <f>VLOOKUP(A328,'BASE TRABAJO'!$A$1:$U$872,20,FALSE)</f>
        <v>37970</v>
      </c>
      <c r="U328" s="160">
        <v>6570</v>
      </c>
      <c r="V328" s="162">
        <v>58106214</v>
      </c>
      <c r="W328" s="162">
        <v>519645778</v>
      </c>
      <c r="X328" s="161">
        <v>44135</v>
      </c>
      <c r="Y328" s="160" t="s">
        <v>3112</v>
      </c>
      <c r="Z328" s="160" t="s">
        <v>3113</v>
      </c>
      <c r="AA328" s="160" t="s">
        <v>3166</v>
      </c>
      <c r="AB328" s="160"/>
    </row>
    <row r="329" spans="1:28" x14ac:dyDescent="0.2">
      <c r="A329" s="163">
        <v>6570</v>
      </c>
      <c r="B329" s="160" t="str">
        <f>VLOOKUP(A329,'BASE TRABAJO'!$A$1:$U$872,2,TRUE)</f>
        <v>Corporación de Oportunidad y Acción Solidaria OPCIÓN</v>
      </c>
      <c r="C329" s="160">
        <f>VLOOKUP(A329,'BASE TRABAJO'!$A$1:$U$872,3,FALSE)</f>
        <v>717150007</v>
      </c>
      <c r="D329" s="160" t="str">
        <f>VLOOKUP(A329,'BASE TRABAJO'!$A$1:$U$872,4,FALSE)</f>
        <v>Corporación de Derecho Privado.</v>
      </c>
      <c r="E329" s="160" t="str">
        <f>VLOOKUP(A329,'BASE TRABAJO'!$A$1:$U$872,5,FALSE)</f>
        <v xml:space="preserve">Otorgada por Decreto Supremo Nº 972, de fecha 25 de julio de  1990, del Ministerio de Justicia, publicado en el Diario Oficial el día 13 de agosto de 1990. </v>
      </c>
      <c r="F329" s="160" t="str">
        <f>VLOOKUP(A329,'BASE TRABAJO'!$A$1:$U$872,6,FALSE)</f>
        <v xml:space="preserve">Certificado de vigencia, folio Nº 500233447698, de fecha 18 de junio de 2019, del Servicio de Registro Civil e Identificación.
</v>
      </c>
      <c r="G329" s="160" t="str">
        <f>VLOOKUP(A329,'BASE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9" s="160" t="str">
        <f>VLOOKUP(A329,'BASE TRABAJO'!$A$1:$U$872,8,FALSE)</f>
        <v xml:space="preserve">Presidente: Exequiel González Balbontín
Vicepresidenta: María Patricia Contreras Largo
Secretaria: María Francisca Concha Contreras
Tesorera: Sandra Cepeda Zepeda
</v>
      </c>
      <c r="I329" s="160" t="str">
        <f>VLOOKUP(A329,'BASE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9" s="160" t="str">
        <f>VLOOKUP(A329,'BASE TRABAJO'!$A$1:$U$872,10,FALSE)</f>
        <v>21 de marzo de 2019 a 21 de marzo de 2022</v>
      </c>
      <c r="K329" s="160" t="str">
        <f>VLOOKUP(A329,'BASE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9" s="160" t="str">
        <f>VLOOKUP(A329,'BASE TRABAJO'!$A$1:$U$872,12,FALSE)</f>
        <v xml:space="preserve">Carlos Justiniano Nº 1123, comuna de Providencia, Región Metropolitana.
</v>
      </c>
      <c r="M329" s="160" t="str">
        <f>VLOOKUP(A329,'BASE TRABAJO'!$A$1:$U$872,13,FALSE)</f>
        <v>XIII</v>
      </c>
      <c r="N329" s="160" t="str">
        <f>VLOOKUP(A329,'BASE TRABAJO'!$A$1:$U$872,14,FALSE)</f>
        <v>Providencia</v>
      </c>
      <c r="O329" s="160" t="str">
        <f>VLOOKUP(A329,'BASE TRABAJO'!$A$1:$U$872,15,FALSE)</f>
        <v>Fono 223393900- 223393901</v>
      </c>
      <c r="P329" s="160">
        <f>VLOOKUP(A329,'BASE TRABAJO'!$A$1:$U$872,16,FALSE)</f>
        <v>0</v>
      </c>
      <c r="Q329" s="160">
        <f>VLOOKUP(A329,'BASE TRABAJO'!$A$1:$U$872,17,FALSE)</f>
        <v>0</v>
      </c>
      <c r="R329" s="160" t="str">
        <f>VLOOKUP(A329,'BASE TRABAJO'!$A$1:$U$872,18,FALSE)</f>
        <v>93401: Institución de Asistencia Social</v>
      </c>
      <c r="S329" s="160" t="str">
        <f>VLOOKUP(A329,'BASE TRABAJO'!$A$1:$U$872,19,FALSE)</f>
        <v>Certificado Financiero, correspondiente al año 2019, aprobado por el Sub Departamento de Supervisión Financiera Nacional.</v>
      </c>
      <c r="T329" s="161">
        <f>VLOOKUP(A329,'BASE TRABAJO'!$A$1:$U$872,20,FALSE)</f>
        <v>37970</v>
      </c>
      <c r="U329" s="160">
        <v>6570</v>
      </c>
      <c r="V329" s="162">
        <v>54011777</v>
      </c>
      <c r="W329" s="162">
        <v>541878284</v>
      </c>
      <c r="X329" s="161">
        <v>44135</v>
      </c>
      <c r="Y329" s="160" t="s">
        <v>3112</v>
      </c>
      <c r="Z329" s="160" t="s">
        <v>3113</v>
      </c>
      <c r="AA329" s="160" t="s">
        <v>3231</v>
      </c>
      <c r="AB329" s="160"/>
    </row>
    <row r="330" spans="1:28" x14ac:dyDescent="0.2">
      <c r="A330" s="163">
        <v>6570</v>
      </c>
      <c r="B330" s="160" t="str">
        <f>VLOOKUP(A330,'BASE TRABAJO'!$A$1:$U$872,2,TRUE)</f>
        <v>Corporación de Oportunidad y Acción Solidaria OPCIÓN</v>
      </c>
      <c r="C330" s="160">
        <f>VLOOKUP(A330,'BASE TRABAJO'!$A$1:$U$872,3,FALSE)</f>
        <v>717150007</v>
      </c>
      <c r="D330" s="160" t="str">
        <f>VLOOKUP(A330,'BASE TRABAJO'!$A$1:$U$872,4,FALSE)</f>
        <v>Corporación de Derecho Privado.</v>
      </c>
      <c r="E330" s="160" t="str">
        <f>VLOOKUP(A330,'BASE TRABAJO'!$A$1:$U$872,5,FALSE)</f>
        <v xml:space="preserve">Otorgada por Decreto Supremo Nº 972, de fecha 25 de julio de  1990, del Ministerio de Justicia, publicado en el Diario Oficial el día 13 de agosto de 1990. </v>
      </c>
      <c r="F330" s="160" t="str">
        <f>VLOOKUP(A330,'BASE TRABAJO'!$A$1:$U$872,6,FALSE)</f>
        <v xml:space="preserve">Certificado de vigencia, folio Nº 500233447698, de fecha 18 de junio de 2019, del Servicio de Registro Civil e Identificación.
</v>
      </c>
      <c r="G330" s="160" t="str">
        <f>VLOOKUP(A330,'BASE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0" s="160" t="str">
        <f>VLOOKUP(A330,'BASE TRABAJO'!$A$1:$U$872,8,FALSE)</f>
        <v xml:space="preserve">Presidente: Exequiel González Balbontín
Vicepresidenta: María Patricia Contreras Largo
Secretaria: María Francisca Concha Contreras
Tesorera: Sandra Cepeda Zepeda
</v>
      </c>
      <c r="I330" s="160" t="str">
        <f>VLOOKUP(A330,'BASE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0" s="160" t="str">
        <f>VLOOKUP(A330,'BASE TRABAJO'!$A$1:$U$872,10,FALSE)</f>
        <v>21 de marzo de 2019 a 21 de marzo de 2022</v>
      </c>
      <c r="K330" s="160" t="str">
        <f>VLOOKUP(A330,'BASE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0" s="160" t="str">
        <f>VLOOKUP(A330,'BASE TRABAJO'!$A$1:$U$872,12,FALSE)</f>
        <v xml:space="preserve">Carlos Justiniano Nº 1123, comuna de Providencia, Región Metropolitana.
</v>
      </c>
      <c r="M330" s="160" t="str">
        <f>VLOOKUP(A330,'BASE TRABAJO'!$A$1:$U$872,13,FALSE)</f>
        <v>XIII</v>
      </c>
      <c r="N330" s="160" t="str">
        <f>VLOOKUP(A330,'BASE TRABAJO'!$A$1:$U$872,14,FALSE)</f>
        <v>Providencia</v>
      </c>
      <c r="O330" s="160" t="str">
        <f>VLOOKUP(A330,'BASE TRABAJO'!$A$1:$U$872,15,FALSE)</f>
        <v>Fono 223393900- 223393901</v>
      </c>
      <c r="P330" s="160">
        <f>VLOOKUP(A330,'BASE TRABAJO'!$A$1:$U$872,16,FALSE)</f>
        <v>0</v>
      </c>
      <c r="Q330" s="160">
        <f>VLOOKUP(A330,'BASE TRABAJO'!$A$1:$U$872,17,FALSE)</f>
        <v>0</v>
      </c>
      <c r="R330" s="160" t="str">
        <f>VLOOKUP(A330,'BASE TRABAJO'!$A$1:$U$872,18,FALSE)</f>
        <v>93401: Institución de Asistencia Social</v>
      </c>
      <c r="S330" s="160" t="str">
        <f>VLOOKUP(A330,'BASE TRABAJO'!$A$1:$U$872,19,FALSE)</f>
        <v>Certificado Financiero, correspondiente al año 2019, aprobado por el Sub Departamento de Supervisión Financiera Nacional.</v>
      </c>
      <c r="T330" s="161">
        <f>VLOOKUP(A330,'BASE TRABAJO'!$A$1:$U$872,20,FALSE)</f>
        <v>37970</v>
      </c>
      <c r="U330" s="160">
        <v>6570</v>
      </c>
      <c r="V330" s="162">
        <v>20901564</v>
      </c>
      <c r="W330" s="162">
        <v>210962502</v>
      </c>
      <c r="X330" s="161">
        <v>44135</v>
      </c>
      <c r="Y330" s="160" t="s">
        <v>3112</v>
      </c>
      <c r="Z330" s="160" t="s">
        <v>3113</v>
      </c>
      <c r="AA330" s="160" t="s">
        <v>3168</v>
      </c>
      <c r="AB330" s="160"/>
    </row>
    <row r="331" spans="1:28" x14ac:dyDescent="0.2">
      <c r="A331" s="163">
        <v>6570</v>
      </c>
      <c r="B331" s="160" t="str">
        <f>VLOOKUP(A331,'BASE TRABAJO'!$A$1:$U$872,2,TRUE)</f>
        <v>Corporación de Oportunidad y Acción Solidaria OPCIÓN</v>
      </c>
      <c r="C331" s="160">
        <f>VLOOKUP(A331,'BASE TRABAJO'!$A$1:$U$872,3,FALSE)</f>
        <v>717150007</v>
      </c>
      <c r="D331" s="160" t="str">
        <f>VLOOKUP(A331,'BASE TRABAJO'!$A$1:$U$872,4,FALSE)</f>
        <v>Corporación de Derecho Privado.</v>
      </c>
      <c r="E331" s="160" t="str">
        <f>VLOOKUP(A331,'BASE TRABAJO'!$A$1:$U$872,5,FALSE)</f>
        <v xml:space="preserve">Otorgada por Decreto Supremo Nº 972, de fecha 25 de julio de  1990, del Ministerio de Justicia, publicado en el Diario Oficial el día 13 de agosto de 1990. </v>
      </c>
      <c r="F331" s="160" t="str">
        <f>VLOOKUP(A331,'BASE TRABAJO'!$A$1:$U$872,6,FALSE)</f>
        <v xml:space="preserve">Certificado de vigencia, folio Nº 500233447698, de fecha 18 de junio de 2019, del Servicio de Registro Civil e Identificación.
</v>
      </c>
      <c r="G331" s="160" t="str">
        <f>VLOOKUP(A331,'BASE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1" s="160" t="str">
        <f>VLOOKUP(A331,'BASE TRABAJO'!$A$1:$U$872,8,FALSE)</f>
        <v xml:space="preserve">Presidente: Exequiel González Balbontín
Vicepresidenta: María Patricia Contreras Largo
Secretaria: María Francisca Concha Contreras
Tesorera: Sandra Cepeda Zepeda
</v>
      </c>
      <c r="I331" s="160" t="str">
        <f>VLOOKUP(A331,'BASE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1" s="160" t="str">
        <f>VLOOKUP(A331,'BASE TRABAJO'!$A$1:$U$872,10,FALSE)</f>
        <v>21 de marzo de 2019 a 21 de marzo de 2022</v>
      </c>
      <c r="K331" s="160" t="str">
        <f>VLOOKUP(A331,'BASE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1" s="160" t="str">
        <f>VLOOKUP(A331,'BASE TRABAJO'!$A$1:$U$872,12,FALSE)</f>
        <v xml:space="preserve">Carlos Justiniano Nº 1123, comuna de Providencia, Región Metropolitana.
</v>
      </c>
      <c r="M331" s="160" t="str">
        <f>VLOOKUP(A331,'BASE TRABAJO'!$A$1:$U$872,13,FALSE)</f>
        <v>XIII</v>
      </c>
      <c r="N331" s="160" t="str">
        <f>VLOOKUP(A331,'BASE TRABAJO'!$A$1:$U$872,14,FALSE)</f>
        <v>Providencia</v>
      </c>
      <c r="O331" s="160" t="str">
        <f>VLOOKUP(A331,'BASE TRABAJO'!$A$1:$U$872,15,FALSE)</f>
        <v>Fono 223393900- 223393901</v>
      </c>
      <c r="P331" s="160">
        <f>VLOOKUP(A331,'BASE TRABAJO'!$A$1:$U$872,16,FALSE)</f>
        <v>0</v>
      </c>
      <c r="Q331" s="160">
        <f>VLOOKUP(A331,'BASE TRABAJO'!$A$1:$U$872,17,FALSE)</f>
        <v>0</v>
      </c>
      <c r="R331" s="160" t="str">
        <f>VLOOKUP(A331,'BASE TRABAJO'!$A$1:$U$872,18,FALSE)</f>
        <v>93401: Institución de Asistencia Social</v>
      </c>
      <c r="S331" s="160" t="str">
        <f>VLOOKUP(A331,'BASE TRABAJO'!$A$1:$U$872,19,FALSE)</f>
        <v>Certificado Financiero, correspondiente al año 2019, aprobado por el Sub Departamento de Supervisión Financiera Nacional.</v>
      </c>
      <c r="T331" s="161">
        <f>VLOOKUP(A331,'BASE TRABAJO'!$A$1:$U$872,20,FALSE)</f>
        <v>37970</v>
      </c>
      <c r="U331" s="160">
        <v>6570</v>
      </c>
      <c r="V331" s="162">
        <v>66831604</v>
      </c>
      <c r="W331" s="162">
        <v>657875418</v>
      </c>
      <c r="X331" s="161">
        <v>44135</v>
      </c>
      <c r="Y331" s="160" t="s">
        <v>3112</v>
      </c>
      <c r="Z331" s="160" t="s">
        <v>3113</v>
      </c>
      <c r="AA331" s="160" t="s">
        <v>2719</v>
      </c>
      <c r="AB331" s="160"/>
    </row>
    <row r="332" spans="1:28" x14ac:dyDescent="0.2">
      <c r="A332" s="163">
        <v>6570</v>
      </c>
      <c r="B332" s="160" t="str">
        <f>VLOOKUP(A332,'BASE TRABAJO'!$A$1:$U$872,2,TRUE)</f>
        <v>Corporación de Oportunidad y Acción Solidaria OPCIÓN</v>
      </c>
      <c r="C332" s="160">
        <f>VLOOKUP(A332,'BASE TRABAJO'!$A$1:$U$872,3,FALSE)</f>
        <v>717150007</v>
      </c>
      <c r="D332" s="160" t="str">
        <f>VLOOKUP(A332,'BASE TRABAJO'!$A$1:$U$872,4,FALSE)</f>
        <v>Corporación de Derecho Privado.</v>
      </c>
      <c r="E332" s="160" t="str">
        <f>VLOOKUP(A332,'BASE TRABAJO'!$A$1:$U$872,5,FALSE)</f>
        <v xml:space="preserve">Otorgada por Decreto Supremo Nº 972, de fecha 25 de julio de  1990, del Ministerio de Justicia, publicado en el Diario Oficial el día 13 de agosto de 1990. </v>
      </c>
      <c r="F332" s="160" t="str">
        <f>VLOOKUP(A332,'BASE TRABAJO'!$A$1:$U$872,6,FALSE)</f>
        <v xml:space="preserve">Certificado de vigencia, folio Nº 500233447698, de fecha 18 de junio de 2019, del Servicio de Registro Civil e Identificación.
</v>
      </c>
      <c r="G332" s="160" t="str">
        <f>VLOOKUP(A332,'BASE TRABAJO'!$A$1:$U$872,7,FALSE)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2" s="160" t="str">
        <f>VLOOKUP(A332,'BASE TRABAJO'!$A$1:$U$872,8,FALSE)</f>
        <v xml:space="preserve">Presidente: Exequiel González Balbontín
Vicepresidenta: María Patricia Contreras Largo
Secretaria: María Francisca Concha Contreras
Tesorera: Sandra Cepeda Zepeda
</v>
      </c>
      <c r="I332" s="160" t="str">
        <f>VLOOKUP(A332,'BASE TRABAJO'!$A$1:$U$872,9,FALSE)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2" s="160" t="str">
        <f>VLOOKUP(A332,'BASE TRABAJO'!$A$1:$U$872,10,FALSE)</f>
        <v>21 de marzo de 2019 a 21 de marzo de 2022</v>
      </c>
      <c r="K332" s="160" t="str">
        <f>VLOOKUP(A332,'BASE TRABAJO'!$A$1:$U$872,11,FALSE)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2" s="160" t="str">
        <f>VLOOKUP(A332,'BASE TRABAJO'!$A$1:$U$872,12,FALSE)</f>
        <v xml:space="preserve">Carlos Justiniano Nº 1123, comuna de Providencia, Región Metropolitana.
</v>
      </c>
      <c r="M332" s="160" t="str">
        <f>VLOOKUP(A332,'BASE TRABAJO'!$A$1:$U$872,13,FALSE)</f>
        <v>XIII</v>
      </c>
      <c r="N332" s="160" t="str">
        <f>VLOOKUP(A332,'BASE TRABAJO'!$A$1:$U$872,14,FALSE)</f>
        <v>Providencia</v>
      </c>
      <c r="O332" s="160" t="str">
        <f>VLOOKUP(A332,'BASE TRABAJO'!$A$1:$U$872,15,FALSE)</f>
        <v>Fono 223393900- 223393901</v>
      </c>
      <c r="P332" s="160">
        <f>VLOOKUP(A332,'BASE TRABAJO'!$A$1:$U$872,16,FALSE)</f>
        <v>0</v>
      </c>
      <c r="Q332" s="160">
        <f>VLOOKUP(A332,'BASE TRABAJO'!$A$1:$U$872,17,FALSE)</f>
        <v>0</v>
      </c>
      <c r="R332" s="160" t="str">
        <f>VLOOKUP(A332,'BASE TRABAJO'!$A$1:$U$872,18,FALSE)</f>
        <v>93401: Institución de Asistencia Social</v>
      </c>
      <c r="S332" s="160" t="str">
        <f>VLOOKUP(A332,'BASE TRABAJO'!$A$1:$U$872,19,FALSE)</f>
        <v>Certificado Financiero, correspondiente al año 2019, aprobado por el Sub Departamento de Supervisión Financiera Nacional.</v>
      </c>
      <c r="T332" s="161">
        <f>VLOOKUP(A332,'BASE TRABAJO'!$A$1:$U$872,20,FALSE)</f>
        <v>37970</v>
      </c>
      <c r="U332" s="160">
        <v>6570</v>
      </c>
      <c r="V332" s="162">
        <v>19460250</v>
      </c>
      <c r="W332" s="162">
        <v>335871944</v>
      </c>
      <c r="X332" s="161">
        <v>44135</v>
      </c>
      <c r="Y332" s="160" t="s">
        <v>3112</v>
      </c>
      <c r="Z332" s="160" t="s">
        <v>3113</v>
      </c>
      <c r="AA332" s="160" t="s">
        <v>3132</v>
      </c>
      <c r="AB332" s="160"/>
    </row>
    <row r="333" spans="1:28" x14ac:dyDescent="0.2">
      <c r="A333" s="163">
        <v>6580</v>
      </c>
      <c r="B333" s="160" t="str">
        <f>VLOOKUP(A333,'BASE TRABAJO'!$A$1:$U$872,2,TRUE)</f>
        <v>Corporación Hogar de Menores Cardenal José María Caro</v>
      </c>
      <c r="C333" s="160">
        <f>VLOOKUP(A333,'BASE TRABAJO'!$A$1:$U$872,3,FALSE)</f>
        <v>714523007</v>
      </c>
      <c r="D333" s="160" t="str">
        <f>VLOOKUP(A333,'BASE TRABAJO'!$A$1:$U$872,4,FALSE)</f>
        <v>Corporación de Derecho Privado.</v>
      </c>
      <c r="E333" s="160" t="str">
        <f>VLOOKUP(A333,'BASE TRABAJO'!$A$1:$U$872,5,FALSE)</f>
        <v xml:space="preserve">Decreto Supremo Nº1079, de 04 de noviembre de 1987, del Ministerio de Justicia. </v>
      </c>
      <c r="F333" s="160" t="str">
        <f>VLOOKUP(A333,'BASE TRABAJO'!$A$1:$U$872,6,FALSE)</f>
        <v>Certificado de Vigencia folio Nº 500227247525, emitido por el SRCeI, con fecha 14 de mayo de 2019.</v>
      </c>
      <c r="G333" s="160" t="str">
        <f>VLOOKUP(A333,'BASE TRABAJO'!$A$1:$U$872,7,FALSE)</f>
        <v xml:space="preserve">Dar un hogar, cuidado, atención, educación y alimentación a menores en situación irregular.
</v>
      </c>
      <c r="H333" s="160" t="str">
        <f>VLOOKUP(A333,'BASE TRABAJO'!$A$1:$U$872,8,FALSE)</f>
        <v xml:space="preserve">DIRECTORIO:
Presidente: Pilar Larraín Undurraga,  
Secretario: Ignacio Correa Munita,
Tesorero: René Saavedra Contreras,
Director: Rodrigo Eduardo Medina Gómez 
Director: Luisa Angélica Yevilaf Chancaqueo, 
</v>
      </c>
      <c r="I333" s="160" t="str">
        <f>VLOOKUP(A333,'BASE TRABAJO'!$A$1:$U$872,9,FALSE)</f>
        <v>Durará un año en sus cargos</v>
      </c>
      <c r="J333" s="160" t="str">
        <f>VLOOKUP(A333,'BASE TRABAJO'!$A$1:$U$872,10,FALSE)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33" s="160" t="str">
        <f>VLOOKUP(A333,'BASE TRABAJO'!$A$1:$U$872,11,FALSE)</f>
        <v xml:space="preserve">
Presidente: Pilar Larraín Undurraga x
Se otorgan poderes a los directores René Saavedra Contreras, e Ignacio Correa Munita para que actuando conjuntamente dos cualquiera de ellos, representen a la Corporación con las más amplias facultades.
</v>
      </c>
      <c r="L333" s="160" t="str">
        <f>VLOOKUP(A333,'BASE TRABAJO'!$A$1:$U$872,12,FALSE)</f>
        <v xml:space="preserve">Miguel Ángel N° 03420, comuna de La Pintana, Región Metropolitana
</v>
      </c>
      <c r="M333" s="160" t="str">
        <f>VLOOKUP(A333,'BASE TRABAJO'!$A$1:$U$872,13,FALSE)</f>
        <v>XIII</v>
      </c>
      <c r="N333" s="160" t="str">
        <f>VLOOKUP(A333,'BASE TRABAJO'!$A$1:$U$872,14,FALSE)</f>
        <v xml:space="preserve"> La Pintana</v>
      </c>
      <c r="O333" s="160" t="str">
        <f>VLOOKUP(A333,'BASE TRABAJO'!$A$1:$U$872,15,FALSE)</f>
        <v xml:space="preserve">F. 2-25428116- 9-73322020
</v>
      </c>
      <c r="P333" s="160" t="str">
        <f>VLOOKUP(A333,'BASE TRABAJO'!$A$1:$U$872,16,FALSE)</f>
        <v>Correo electrónico: mreyesgaldames@gmail.com</v>
      </c>
      <c r="Q333" s="160">
        <f>VLOOKUP(A333,'BASE TRABAJO'!$A$1:$U$872,17,FALSE)</f>
        <v>0</v>
      </c>
      <c r="R333" s="160">
        <f>VLOOKUP(A333,'BASE TRABAJO'!$A$1:$U$872,18,FALSE)</f>
        <v>93401</v>
      </c>
      <c r="S333" s="160" t="str">
        <f>VLOOKUP(A333,'BASE TRABAJO'!$A$1:$U$872,19,FALSE)</f>
        <v xml:space="preserve">Se acompaña certificado financiero correspondiente al año 2018, aprobado por el Sub Departamento de Supervisión Financiera Nacional. </v>
      </c>
      <c r="T333" s="161">
        <f>VLOOKUP(A333,'BASE TRABAJO'!$A$1:$U$872,20,FALSE)</f>
        <v>37970</v>
      </c>
      <c r="U333" s="160">
        <v>6580</v>
      </c>
      <c r="V333" s="162">
        <v>1461871</v>
      </c>
      <c r="W333" s="162">
        <v>247519537</v>
      </c>
      <c r="X333" s="161">
        <v>44135</v>
      </c>
      <c r="Y333" s="160" t="s">
        <v>3112</v>
      </c>
      <c r="Z333" s="160" t="s">
        <v>3113</v>
      </c>
      <c r="AA333" s="160" t="s">
        <v>3173</v>
      </c>
      <c r="AB333" s="160"/>
    </row>
    <row r="334" spans="1:28" x14ac:dyDescent="0.2">
      <c r="A334" s="163">
        <v>6650</v>
      </c>
      <c r="B334" s="160" t="str">
        <f>VLOOKUP(A334,'BASE TRABAJO'!$A$1:$U$872,2,TRUE)</f>
        <v>Parroquia San Juan Bautista de Hualqui</v>
      </c>
      <c r="C334" s="160" t="str">
        <f>VLOOKUP(A334,'BASE TRABAJO'!$A$1:$U$872,3,FALSE)</f>
        <v>80066523K</v>
      </c>
      <c r="D334" s="160" t="str">
        <f>VLOOKUP(A334,'BASE TRABAJO'!$A$1:$U$872,4,FALSE)</f>
        <v>Institución Eclesiástica</v>
      </c>
      <c r="E334" s="160" t="str">
        <f>VLOOKUP(A334,'BASE TRABAJO'!$A$1:$U$872,5,FALSE)</f>
        <v>Erigida de acuerdo al Derecho Canónico, por el Arzobispado de Concepción.</v>
      </c>
      <c r="F334" s="160" t="str">
        <f>VLOOKUP(A334,'BASE TRABAJO'!$A$1:$U$872,6,FALSE)</f>
        <v>Indefinida.</v>
      </c>
      <c r="G334" s="160" t="str">
        <f>VLOOKUP(A334,'BASE TRABAJO'!$A$1:$U$872,7,FALSE)</f>
        <v>Actividad Religiosa</v>
      </c>
      <c r="H334" s="160" t="str">
        <f>VLOOKUP(A334,'BASE TRABAJO'!$A$1:$U$872,8,FALSE)</f>
        <v>no tiene</v>
      </c>
      <c r="I334" s="160">
        <f>VLOOKUP(A334,'BASE TRABAJO'!$A$1:$U$872,9,FALSE)</f>
        <v>0</v>
      </c>
      <c r="J334" s="160">
        <f>VLOOKUP(A334,'BASE TRABAJO'!$A$1:$U$872,10,FALSE)</f>
        <v>0</v>
      </c>
      <c r="K334" s="160" t="str">
        <f>VLOOKUP(A334,'BASE TRABAJO'!$A$1:$U$872,11,FALSE)</f>
        <v xml:space="preserve">Rvdo. Prbo. Bismarck de Jesús Valle Palacios,  </v>
      </c>
      <c r="L334" s="160" t="str">
        <f>VLOOKUP(A334,'BASE TRABAJO'!$A$1:$U$872,12,FALSE)</f>
        <v>Diego Portales Nº245, Hualqui</v>
      </c>
      <c r="M334" s="160" t="str">
        <f>VLOOKUP(A334,'BASE TRABAJO'!$A$1:$U$872,13,FALSE)</f>
        <v>VIII</v>
      </c>
      <c r="N334" s="160" t="str">
        <f>VLOOKUP(A334,'BASE TRABAJO'!$A$1:$U$872,14,FALSE)</f>
        <v>Hualqui</v>
      </c>
      <c r="O334" s="160" t="str">
        <f>VLOOKUP(A334,'BASE TRABAJO'!$A$1:$U$872,15,FALSE)</f>
        <v>41) 2780417</v>
      </c>
      <c r="P334" s="160" t="str">
        <f>VLOOKUP(A334,'BASE TRABAJO'!$A$1:$U$872,16,FALSE)</f>
        <v>parroquihualqui@gmail.com</v>
      </c>
      <c r="Q334" s="160">
        <f>VLOOKUP(A334,'BASE TRABAJO'!$A$1:$U$872,17,FALSE)</f>
        <v>0</v>
      </c>
      <c r="R334" s="160" t="str">
        <f>VLOOKUP(A334,'BASE TRABAJO'!$A$1:$U$872,18,FALSE)</f>
        <v>93910: Organizaciones Religiosas.</v>
      </c>
      <c r="S334" s="160" t="str">
        <f>VLOOKUP(A334,'BASE TRABAJO'!$A$1:$U$872,19,FALSE)</f>
        <v>Se acompañan antecedentes financieros correspondientes al año 2018, aprobados por el Sub departamento de Supervisión Nacional.</v>
      </c>
      <c r="T334" s="161">
        <f>VLOOKUP(A334,'BASE TRABAJO'!$A$1:$U$872,20,FALSE)</f>
        <v>37970</v>
      </c>
      <c r="U334" s="160">
        <v>6650</v>
      </c>
      <c r="V334" s="162">
        <v>7041848</v>
      </c>
      <c r="W334" s="162">
        <v>69721419</v>
      </c>
      <c r="X334" s="161">
        <v>44135</v>
      </c>
      <c r="Y334" s="160" t="s">
        <v>3112</v>
      </c>
      <c r="Z334" s="160" t="s">
        <v>3113</v>
      </c>
      <c r="AA334" s="160" t="s">
        <v>3249</v>
      </c>
      <c r="AB334" s="160"/>
    </row>
    <row r="335" spans="1:28" x14ac:dyDescent="0.2">
      <c r="A335" s="163">
        <v>6690</v>
      </c>
      <c r="B335" s="160" t="str">
        <f>VLOOKUP(A335,'BASE TRABAJO'!$A$1:$U$872,2,TRUE)</f>
        <v xml:space="preserve">
Obispado de Valdivia  
</v>
      </c>
      <c r="C335" s="160">
        <f>VLOOKUP(A335,'BASE TRABAJO'!$A$1:$U$872,3,FALSE)</f>
        <v>703553001</v>
      </c>
      <c r="D335" s="160" t="str">
        <f>VLOOKUP(A335,'BASE TRABAJO'!$A$1:$U$872,4,FALSE)</f>
        <v>no aparece</v>
      </c>
      <c r="E335" s="160" t="str">
        <f>VLOOKUP(A335,'BASE TRABAJO'!$A$1:$U$872,5,FALSE)</f>
        <v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35" s="160" t="str">
        <f>VLOOKUP(A335,'BASE TRABAJO'!$A$1:$U$872,6,FALSE)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35" s="160" t="str">
        <f>VLOOKUP(A335,'BASE TRABAJO'!$A$1:$U$872,7,FALSE)</f>
        <v>Organización religiosa.</v>
      </c>
      <c r="H335" s="160" t="str">
        <f>VLOOKUP(A335,'BASE TRABAJO'!$A$1:$U$872,8,FALSE)</f>
        <v>no tiene</v>
      </c>
      <c r="I335" s="160" t="str">
        <f>VLOOKUP(A335,'BASE TRABAJO'!$A$1:$U$872,9,FALSE)</f>
        <v>No aplica.</v>
      </c>
      <c r="J335" s="160" t="str">
        <f>VLOOKUP(A335,'BASE TRABAJO'!$A$1:$U$872,10,FALSE)</f>
        <v>No aplica.</v>
      </c>
      <c r="K335" s="160" t="str">
        <f>VLOOKUP(A335,'BASE TRABAJO'!$A$1:$U$872,11,FALSE)</f>
        <v xml:space="preserve">Gonzalo Espina Peruyero 
Mandato Especial: Elena Velasco Estero, 
</v>
      </c>
      <c r="L335" s="160" t="str">
        <f>VLOOKUP(A335,'BASE TRABAJO'!$A$1:$U$872,12,FALSE)</f>
        <v xml:space="preserve">Maipú N° 168, Casilla 520, Valdivia, Región de Los Ríos. 
</v>
      </c>
      <c r="M335" s="160" t="str">
        <f>VLOOKUP(A335,'BASE TRABAJO'!$A$1:$U$872,13,FALSE)</f>
        <v>XIV</v>
      </c>
      <c r="N335" s="160" t="str">
        <f>VLOOKUP(A335,'BASE TRABAJO'!$A$1:$U$872,14,FALSE)</f>
        <v>Valdivia</v>
      </c>
      <c r="O335" s="160" t="str">
        <f>VLOOKUP(A335,'BASE TRABAJO'!$A$1:$U$872,15,FALSE)</f>
        <v xml:space="preserve">Fono 63/213296 </v>
      </c>
      <c r="P335" s="160" t="str">
        <f>VLOOKUP(A335,'BASE TRABAJO'!$A$1:$U$872,16,FALSE)</f>
        <v>valdivia@episcopado.cl</v>
      </c>
      <c r="Q335" s="160" t="str">
        <f>VLOOKUP(A335,'BASE TRABAJO'!$A$1:$U$872,17,FALSE)</f>
        <v>Casilla 520</v>
      </c>
      <c r="R335" s="160" t="str">
        <f>VLOOKUP(A335,'BASE TRABAJO'!$A$1:$U$872,18,FALSE)</f>
        <v xml:space="preserve">93910 Organizaciones religiosas </v>
      </c>
      <c r="S335" s="160" t="str">
        <f>VLOOKUP(A335,'BASE TRABAJO'!$A$1:$U$872,19,FALSE)</f>
        <v>Certificado de Antecedentes Financieros, año 2019 aprobados  Subdepartamento de Supervisión financiera.</v>
      </c>
      <c r="T335" s="161">
        <f>VLOOKUP(A335,'BASE TRABAJO'!$A$1:$U$872,20,FALSE)</f>
        <v>37970</v>
      </c>
      <c r="U335" s="160">
        <v>6690</v>
      </c>
      <c r="V335" s="162">
        <v>21422340</v>
      </c>
      <c r="W335" s="162">
        <v>233766285</v>
      </c>
      <c r="X335" s="161">
        <v>44135</v>
      </c>
      <c r="Y335" s="160" t="s">
        <v>3112</v>
      </c>
      <c r="Z335" s="160" t="s">
        <v>3113</v>
      </c>
      <c r="AA335" s="160" t="s">
        <v>3170</v>
      </c>
      <c r="AB335" s="160"/>
    </row>
    <row r="336" spans="1:28" x14ac:dyDescent="0.2">
      <c r="A336" s="185">
        <v>6720</v>
      </c>
      <c r="B336" s="185" t="str">
        <f>VLOOKUP(A336,'BASE TRABAJO'!$A$1:$U$872,2,TRUE)</f>
        <v xml:space="preserve">
Obispado de Valdivia  
</v>
      </c>
      <c r="C336" s="160">
        <f>VLOOKUP(A336,'BASE TRABAJO'!$A$1:$U$872,3,FALSE)</f>
        <v>690811006</v>
      </c>
      <c r="D336" s="160" t="str">
        <f>VLOOKUP(A336,'BASE TRABAJO'!$A$1:$U$872,4,FALSE)</f>
        <v>Municipalidad</v>
      </c>
      <c r="E336" s="160" t="str">
        <f>VLOOKUP(A336,'BASE TRABAJO'!$A$1:$U$872,5,FALSE)</f>
        <v>Constitución Política de la República, artículo 107.</v>
      </c>
      <c r="F336" s="160" t="str">
        <f>VLOOKUP(A336,'BASE TRABAJO'!$A$1:$U$872,6,FALSE)</f>
        <v>Indefinida.</v>
      </c>
      <c r="G336" s="160" t="str">
        <f>VLOOKUP(A336,'BASE TRABAJO'!$A$1:$U$872,7,FALSE)</f>
        <v>Según Ley Orgánica Nº 18.695, artículos 1º al 4º.</v>
      </c>
      <c r="H336" s="160" t="str">
        <f>VLOOKUP(A336,'BASE TRABAJO'!$A$1:$U$872,8,FALSE)</f>
        <v>no tiene</v>
      </c>
      <c r="I336" s="160">
        <f>VLOOKUP(A336,'BASE TRABAJO'!$A$1:$U$872,9,FALSE)</f>
        <v>0</v>
      </c>
      <c r="J336" s="160">
        <f>VLOOKUP(A336,'BASE TRABAJO'!$A$1:$U$872,10,FALSE)</f>
        <v>0</v>
      </c>
      <c r="K336" s="160" t="str">
        <f>VLOOKUP(A336,'BASE TRABAJO'!$A$1:$U$872,11,FALSE)</f>
        <v>Rubén Cerón González,</v>
      </c>
      <c r="L336" s="160" t="str">
        <f>VLOOKUP(A336,'BASE TRABAJO'!$A$1:$U$872,12,FALSE)</f>
        <v xml:space="preserve">Avda. Independencia Nº525
</v>
      </c>
      <c r="M336" s="160" t="str">
        <f>VLOOKUP(A336,'BASE TRABAJO'!$A$1:$U$872,13,FALSE)</f>
        <v>XIII</v>
      </c>
      <c r="N336" s="160" t="str">
        <f>VLOOKUP(A336,'BASE TRABAJO'!$A$1:$U$872,14,FALSE)</f>
        <v>Independencia</v>
      </c>
      <c r="O336" s="160" t="str">
        <f>VLOOKUP(A336,'BASE TRABAJO'!$A$1:$U$872,15,FALSE)</f>
        <v>Fono: (072) 2299600 / 2299601</v>
      </c>
      <c r="P336" s="160" t="str">
        <f>VLOOKUP(A336,'BASE TRABAJO'!$A$1:$U$872,16,FALSE)</f>
        <v xml:space="preserve"> ventanillaunica@pichidegua.cl</v>
      </c>
      <c r="Q336" s="160">
        <f>VLOOKUP(A336,'BASE TRABAJO'!$A$1:$U$872,17,FALSE)</f>
        <v>0</v>
      </c>
      <c r="R336" s="160">
        <f>VLOOKUP(A336,'BASE TRABAJO'!$A$1:$U$872,18,FALSE)</f>
        <v>91001</v>
      </c>
      <c r="S336" s="160" t="str">
        <f>VLOOKUP(A336,'BASE TRABAJO'!$A$1:$U$872,19,FALSE)</f>
        <v>No corresponde</v>
      </c>
      <c r="T336" s="161">
        <f>VLOOKUP(A336,'BASE TRABAJO'!$A$1:$U$872,20,FALSE)</f>
        <v>42032</v>
      </c>
      <c r="U336" s="160">
        <v>6720</v>
      </c>
      <c r="V336" s="162">
        <v>0</v>
      </c>
      <c r="W336" s="162">
        <v>36263862</v>
      </c>
      <c r="X336" s="161">
        <v>44135</v>
      </c>
      <c r="Y336" s="160" t="s">
        <v>3112</v>
      </c>
      <c r="Z336" s="160" t="s">
        <v>3113</v>
      </c>
      <c r="AA336" s="160" t="s">
        <v>3250</v>
      </c>
      <c r="AB336" s="160"/>
    </row>
    <row r="337" spans="1:28" x14ac:dyDescent="0.2">
      <c r="A337" s="163">
        <v>6740</v>
      </c>
      <c r="B337" s="160" t="str">
        <f>VLOOKUP(A337,'BASE TRABAJO'!$A$1:$U$872,2,TRUE)</f>
        <v>Fundación Hogares de Menores Verbo Divino</v>
      </c>
      <c r="C337" s="160">
        <f>VLOOKUP(A337,'BASE TRABAJO'!$A$1:$U$872,3,FALSE)</f>
        <v>714792008</v>
      </c>
      <c r="D337" s="160" t="str">
        <f>VLOOKUP(A337,'BASE TRABAJO'!$A$1:$U$872,4,FALSE)</f>
        <v>Fundación de Derecho Privado.</v>
      </c>
      <c r="E337" s="160" t="str">
        <f>VLOOKUP(A337,'BASE TRABAJO'!$A$1:$U$872,5,FALSE)</f>
        <v xml:space="preserve">Decreto Supremo Nº1302, de 22 de diciembre de 1987, del Ministerio de Justicia. </v>
      </c>
      <c r="F337" s="160" t="str">
        <f>VLOOKUP(A337,'BASE TRABAJO'!$A$1:$U$872,6,FALSE)</f>
        <v>Certificado de Vigencia folio Nº 500227247469, fecha de emisión 14 de mayo de 2019, del Servicio de Registro Civil e Identificación</v>
      </c>
      <c r="G337" s="160" t="str">
        <f>VLOOKUP(A337,'BASE TRABAJO'!$A$1:$U$872,7,FALSE)</f>
        <v xml:space="preserve">Ayuda material y espiritual a las personas de escasos recursos.
</v>
      </c>
      <c r="H337" s="160" t="str">
        <f>VLOOKUP(A337,'BASE TRABAJO'!$A$1:$U$872,8,FALSE)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7" s="160" t="str">
        <f>VLOOKUP(A337,'BASE TRABAJO'!$A$1:$U$872,9,FALSE)</f>
        <v xml:space="preserve">Durarán 3 años en sus funciones. </v>
      </c>
      <c r="J337" s="160" t="str">
        <f>VLOOKUP(A337,'BASE TRABAJO'!$A$1:$U$872,10,FALSE)</f>
        <v>12 de noviembre de 2017 al 12 de noviembre de 2020.</v>
      </c>
      <c r="K337" s="160" t="str">
        <f>VLOOKUP(A337,'BASE TRABAJO'!$A$1:$U$872,11,FALSE)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7" s="160" t="str">
        <f>VLOOKUP(A337,'BASE TRABAJO'!$A$1:$U$872,12,FALSE)</f>
        <v xml:space="preserve">San Ignacio N° 979, comuna de Puerto Varas, Décima Región.
</v>
      </c>
      <c r="M337" s="160" t="str">
        <f>VLOOKUP(A337,'BASE TRABAJO'!$A$1:$U$872,13,FALSE)</f>
        <v>X</v>
      </c>
      <c r="N337" s="160" t="str">
        <f>VLOOKUP(A337,'BASE TRABAJO'!$A$1:$U$872,14,FALSE)</f>
        <v>Puerto Varas</v>
      </c>
      <c r="O337" s="160" t="str">
        <f>VLOOKUP(A337,'BASE TRABAJO'!$A$1:$U$872,15,FALSE)</f>
        <v>F. 65-232931, 065-233834</v>
      </c>
      <c r="P337" s="160" t="str">
        <f>VLOOKUP(A337,'BASE TRABAJO'!$A$1:$U$872,16,FALSE)</f>
        <v>Correos electrónicos fvdcasacentral@gmail.com, fvdsocial@gmail.com</v>
      </c>
      <c r="Q337" s="160" t="str">
        <f>VLOOKUP(A337,'BASE TRABAJO'!$A$1:$U$872,17,FALSE)</f>
        <v>Casilla 699</v>
      </c>
      <c r="R337" s="160" t="str">
        <f>VLOOKUP(A337,'BASE TRABAJO'!$A$1:$U$872,18,FALSE)</f>
        <v>93401: Institución de Asistencia Social.</v>
      </c>
      <c r="S337" s="160" t="str">
        <f>VLOOKUP(A337,'BASE TRABAJO'!$A$1:$U$872,19,FALSE)</f>
        <v>Se acompaña certificado financiero correspondiente al año 2019 aprobado por el Subdepartamento de Supervisión Financiera Nacional</v>
      </c>
      <c r="T337" s="161">
        <f>VLOOKUP(A337,'BASE TRABAJO'!$A$1:$U$872,20,FALSE)</f>
        <v>37970</v>
      </c>
      <c r="U337" s="160">
        <v>6740</v>
      </c>
      <c r="V337" s="162">
        <v>37242556</v>
      </c>
      <c r="W337" s="162">
        <v>261886322</v>
      </c>
      <c r="X337" s="161">
        <v>44135</v>
      </c>
      <c r="Y337" s="160" t="s">
        <v>3112</v>
      </c>
      <c r="Z337" s="160" t="s">
        <v>3113</v>
      </c>
      <c r="AA337" s="160" t="s">
        <v>3145</v>
      </c>
      <c r="AB337" s="160"/>
    </row>
    <row r="338" spans="1:28" x14ac:dyDescent="0.2">
      <c r="A338" s="163">
        <v>6740</v>
      </c>
      <c r="B338" s="160" t="str">
        <f>VLOOKUP(A338,'BASE TRABAJO'!$A$1:$U$872,2,TRUE)</f>
        <v>Fundación Hogares de Menores Verbo Divino</v>
      </c>
      <c r="C338" s="160">
        <f>VLOOKUP(A338,'BASE TRABAJO'!$A$1:$U$872,3,FALSE)</f>
        <v>714792008</v>
      </c>
      <c r="D338" s="160" t="str">
        <f>VLOOKUP(A338,'BASE TRABAJO'!$A$1:$U$872,4,FALSE)</f>
        <v>Fundación de Derecho Privado.</v>
      </c>
      <c r="E338" s="160" t="str">
        <f>VLOOKUP(A338,'BASE TRABAJO'!$A$1:$U$872,5,FALSE)</f>
        <v xml:space="preserve">Decreto Supremo Nº1302, de 22 de diciembre de 1987, del Ministerio de Justicia. </v>
      </c>
      <c r="F338" s="160" t="str">
        <f>VLOOKUP(A338,'BASE TRABAJO'!$A$1:$U$872,6,FALSE)</f>
        <v>Certificado de Vigencia folio Nº 500227247469, fecha de emisión 14 de mayo de 2019, del Servicio de Registro Civil e Identificación</v>
      </c>
      <c r="G338" s="160" t="str">
        <f>VLOOKUP(A338,'BASE TRABAJO'!$A$1:$U$872,7,FALSE)</f>
        <v xml:space="preserve">Ayuda material y espiritual a las personas de escasos recursos.
</v>
      </c>
      <c r="H338" s="160" t="str">
        <f>VLOOKUP(A338,'BASE TRABAJO'!$A$1:$U$872,8,FALSE)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8" s="160" t="str">
        <f>VLOOKUP(A338,'BASE TRABAJO'!$A$1:$U$872,9,FALSE)</f>
        <v xml:space="preserve">Durarán 3 años en sus funciones. </v>
      </c>
      <c r="J338" s="160" t="str">
        <f>VLOOKUP(A338,'BASE TRABAJO'!$A$1:$U$872,10,FALSE)</f>
        <v>12 de noviembre de 2017 al 12 de noviembre de 2020.</v>
      </c>
      <c r="K338" s="160" t="str">
        <f>VLOOKUP(A338,'BASE TRABAJO'!$A$1:$U$872,11,FALSE)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8" s="160" t="str">
        <f>VLOOKUP(A338,'BASE TRABAJO'!$A$1:$U$872,12,FALSE)</f>
        <v xml:space="preserve">San Ignacio N° 979, comuna de Puerto Varas, Décima Región.
</v>
      </c>
      <c r="M338" s="160" t="str">
        <f>VLOOKUP(A338,'BASE TRABAJO'!$A$1:$U$872,13,FALSE)</f>
        <v>X</v>
      </c>
      <c r="N338" s="160" t="str">
        <f>VLOOKUP(A338,'BASE TRABAJO'!$A$1:$U$872,14,FALSE)</f>
        <v>Puerto Varas</v>
      </c>
      <c r="O338" s="160" t="str">
        <f>VLOOKUP(A338,'BASE TRABAJO'!$A$1:$U$872,15,FALSE)</f>
        <v>F. 65-232931, 065-233834</v>
      </c>
      <c r="P338" s="160" t="str">
        <f>VLOOKUP(A338,'BASE TRABAJO'!$A$1:$U$872,16,FALSE)</f>
        <v>Correos electrónicos fvdcasacentral@gmail.com, fvdsocial@gmail.com</v>
      </c>
      <c r="Q338" s="160" t="str">
        <f>VLOOKUP(A338,'BASE TRABAJO'!$A$1:$U$872,17,FALSE)</f>
        <v>Casilla 699</v>
      </c>
      <c r="R338" s="160" t="str">
        <f>VLOOKUP(A338,'BASE TRABAJO'!$A$1:$U$872,18,FALSE)</f>
        <v>93401: Institución de Asistencia Social.</v>
      </c>
      <c r="S338" s="160" t="str">
        <f>VLOOKUP(A338,'BASE TRABAJO'!$A$1:$U$872,19,FALSE)</f>
        <v>Se acompaña certificado financiero correspondiente al año 2019 aprobado por el Subdepartamento de Supervisión Financiera Nacional</v>
      </c>
      <c r="T338" s="161">
        <f>VLOOKUP(A338,'BASE TRABAJO'!$A$1:$U$872,20,FALSE)</f>
        <v>37970</v>
      </c>
      <c r="U338" s="160">
        <v>6740</v>
      </c>
      <c r="V338" s="162">
        <v>80738612</v>
      </c>
      <c r="W338" s="162">
        <v>254778311</v>
      </c>
      <c r="X338" s="161">
        <v>44135</v>
      </c>
      <c r="Y338" s="160" t="s">
        <v>3112</v>
      </c>
      <c r="Z338" s="160" t="s">
        <v>3113</v>
      </c>
      <c r="AA338" s="160" t="s">
        <v>3114</v>
      </c>
      <c r="AB338" s="160"/>
    </row>
    <row r="339" spans="1:28" x14ac:dyDescent="0.2">
      <c r="A339" s="163">
        <v>6740</v>
      </c>
      <c r="B339" s="160" t="str">
        <f>VLOOKUP(A339,'BASE TRABAJO'!$A$1:$U$872,2,TRUE)</f>
        <v>Fundación Hogares de Menores Verbo Divino</v>
      </c>
      <c r="C339" s="160">
        <f>VLOOKUP(A339,'BASE TRABAJO'!$A$1:$U$872,3,FALSE)</f>
        <v>714792008</v>
      </c>
      <c r="D339" s="160" t="str">
        <f>VLOOKUP(A339,'BASE TRABAJO'!$A$1:$U$872,4,FALSE)</f>
        <v>Fundación de Derecho Privado.</v>
      </c>
      <c r="E339" s="160" t="str">
        <f>VLOOKUP(A339,'BASE TRABAJO'!$A$1:$U$872,5,FALSE)</f>
        <v xml:space="preserve">Decreto Supremo Nº1302, de 22 de diciembre de 1987, del Ministerio de Justicia. </v>
      </c>
      <c r="F339" s="160" t="str">
        <f>VLOOKUP(A339,'BASE TRABAJO'!$A$1:$U$872,6,FALSE)</f>
        <v>Certificado de Vigencia folio Nº 500227247469, fecha de emisión 14 de mayo de 2019, del Servicio de Registro Civil e Identificación</v>
      </c>
      <c r="G339" s="160" t="str">
        <f>VLOOKUP(A339,'BASE TRABAJO'!$A$1:$U$872,7,FALSE)</f>
        <v xml:space="preserve">Ayuda material y espiritual a las personas de escasos recursos.
</v>
      </c>
      <c r="H339" s="160" t="str">
        <f>VLOOKUP(A339,'BASE TRABAJO'!$A$1:$U$872,8,FALSE)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9" s="160" t="str">
        <f>VLOOKUP(A339,'BASE TRABAJO'!$A$1:$U$872,9,FALSE)</f>
        <v xml:space="preserve">Durarán 3 años en sus funciones. </v>
      </c>
      <c r="J339" s="160" t="str">
        <f>VLOOKUP(A339,'BASE TRABAJO'!$A$1:$U$872,10,FALSE)</f>
        <v>12 de noviembre de 2017 al 12 de noviembre de 2020.</v>
      </c>
      <c r="K339" s="160" t="str">
        <f>VLOOKUP(A339,'BASE TRABAJO'!$A$1:$U$872,11,FALSE)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9" s="160" t="str">
        <f>VLOOKUP(A339,'BASE TRABAJO'!$A$1:$U$872,12,FALSE)</f>
        <v xml:space="preserve">San Ignacio N° 979, comuna de Puerto Varas, Décima Región.
</v>
      </c>
      <c r="M339" s="160" t="str">
        <f>VLOOKUP(A339,'BASE TRABAJO'!$A$1:$U$872,13,FALSE)</f>
        <v>X</v>
      </c>
      <c r="N339" s="160" t="str">
        <f>VLOOKUP(A339,'BASE TRABAJO'!$A$1:$U$872,14,FALSE)</f>
        <v>Puerto Varas</v>
      </c>
      <c r="O339" s="160" t="str">
        <f>VLOOKUP(A339,'BASE TRABAJO'!$A$1:$U$872,15,FALSE)</f>
        <v>F. 65-232931, 065-233834</v>
      </c>
      <c r="P339" s="160" t="str">
        <f>VLOOKUP(A339,'BASE TRABAJO'!$A$1:$U$872,16,FALSE)</f>
        <v>Correos electrónicos fvdcasacentral@gmail.com, fvdsocial@gmail.com</v>
      </c>
      <c r="Q339" s="160" t="str">
        <f>VLOOKUP(A339,'BASE TRABAJO'!$A$1:$U$872,17,FALSE)</f>
        <v>Casilla 699</v>
      </c>
      <c r="R339" s="160" t="str">
        <f>VLOOKUP(A339,'BASE TRABAJO'!$A$1:$U$872,18,FALSE)</f>
        <v>93401: Institución de Asistencia Social.</v>
      </c>
      <c r="S339" s="160" t="str">
        <f>VLOOKUP(A339,'BASE TRABAJO'!$A$1:$U$872,19,FALSE)</f>
        <v>Se acompaña certificado financiero correspondiente al año 2019 aprobado por el Subdepartamento de Supervisión Financiera Nacional</v>
      </c>
      <c r="T339" s="161">
        <f>VLOOKUP(A339,'BASE TRABAJO'!$A$1:$U$872,20,FALSE)</f>
        <v>37970</v>
      </c>
      <c r="U339" s="160">
        <v>6740</v>
      </c>
      <c r="V339" s="162">
        <v>24721445</v>
      </c>
      <c r="W339" s="162">
        <v>286354285</v>
      </c>
      <c r="X339" s="161">
        <v>44135</v>
      </c>
      <c r="Y339" s="160" t="s">
        <v>3112</v>
      </c>
      <c r="Z339" s="160" t="s">
        <v>3113</v>
      </c>
      <c r="AA339" s="160" t="s">
        <v>3160</v>
      </c>
      <c r="AB339" s="160"/>
    </row>
    <row r="340" spans="1:28" x14ac:dyDescent="0.2">
      <c r="A340" s="163">
        <v>6740</v>
      </c>
      <c r="B340" s="160" t="str">
        <f>VLOOKUP(A340,'BASE TRABAJO'!$A$1:$U$872,2,TRUE)</f>
        <v>Fundación Hogares de Menores Verbo Divino</v>
      </c>
      <c r="C340" s="160">
        <f>VLOOKUP(A340,'BASE TRABAJO'!$A$1:$U$872,3,FALSE)</f>
        <v>714792008</v>
      </c>
      <c r="D340" s="160" t="str">
        <f>VLOOKUP(A340,'BASE TRABAJO'!$A$1:$U$872,4,FALSE)</f>
        <v>Fundación de Derecho Privado.</v>
      </c>
      <c r="E340" s="160" t="str">
        <f>VLOOKUP(A340,'BASE TRABAJO'!$A$1:$U$872,5,FALSE)</f>
        <v xml:space="preserve">Decreto Supremo Nº1302, de 22 de diciembre de 1987, del Ministerio de Justicia. </v>
      </c>
      <c r="F340" s="160" t="str">
        <f>VLOOKUP(A340,'BASE TRABAJO'!$A$1:$U$872,6,FALSE)</f>
        <v>Certificado de Vigencia folio Nº 500227247469, fecha de emisión 14 de mayo de 2019, del Servicio de Registro Civil e Identificación</v>
      </c>
      <c r="G340" s="160" t="str">
        <f>VLOOKUP(A340,'BASE TRABAJO'!$A$1:$U$872,7,FALSE)</f>
        <v xml:space="preserve">Ayuda material y espiritual a las personas de escasos recursos.
</v>
      </c>
      <c r="H340" s="160" t="str">
        <f>VLOOKUP(A340,'BASE TRABAJO'!$A$1:$U$872,8,FALSE)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0" s="160" t="str">
        <f>VLOOKUP(A340,'BASE TRABAJO'!$A$1:$U$872,9,FALSE)</f>
        <v xml:space="preserve">Durarán 3 años en sus funciones. </v>
      </c>
      <c r="J340" s="160" t="str">
        <f>VLOOKUP(A340,'BASE TRABAJO'!$A$1:$U$872,10,FALSE)</f>
        <v>12 de noviembre de 2017 al 12 de noviembre de 2020.</v>
      </c>
      <c r="K340" s="160" t="str">
        <f>VLOOKUP(A340,'BASE TRABAJO'!$A$1:$U$872,11,FALSE)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0" s="160" t="str">
        <f>VLOOKUP(A340,'BASE TRABAJO'!$A$1:$U$872,12,FALSE)</f>
        <v xml:space="preserve">San Ignacio N° 979, comuna de Puerto Varas, Décima Región.
</v>
      </c>
      <c r="M340" s="160" t="str">
        <f>VLOOKUP(A340,'BASE TRABAJO'!$A$1:$U$872,13,FALSE)</f>
        <v>X</v>
      </c>
      <c r="N340" s="160" t="str">
        <f>VLOOKUP(A340,'BASE TRABAJO'!$A$1:$U$872,14,FALSE)</f>
        <v>Puerto Varas</v>
      </c>
      <c r="O340" s="160" t="str">
        <f>VLOOKUP(A340,'BASE TRABAJO'!$A$1:$U$872,15,FALSE)</f>
        <v>F. 65-232931, 065-233834</v>
      </c>
      <c r="P340" s="160" t="str">
        <f>VLOOKUP(A340,'BASE TRABAJO'!$A$1:$U$872,16,FALSE)</f>
        <v>Correos electrónicos fvdcasacentral@gmail.com, fvdsocial@gmail.com</v>
      </c>
      <c r="Q340" s="160" t="str">
        <f>VLOOKUP(A340,'BASE TRABAJO'!$A$1:$U$872,17,FALSE)</f>
        <v>Casilla 699</v>
      </c>
      <c r="R340" s="160" t="str">
        <f>VLOOKUP(A340,'BASE TRABAJO'!$A$1:$U$872,18,FALSE)</f>
        <v>93401: Institución de Asistencia Social.</v>
      </c>
      <c r="S340" s="160" t="str">
        <f>VLOOKUP(A340,'BASE TRABAJO'!$A$1:$U$872,19,FALSE)</f>
        <v>Se acompaña certificado financiero correspondiente al año 2019 aprobado por el Subdepartamento de Supervisión Financiera Nacional</v>
      </c>
      <c r="T340" s="161">
        <f>VLOOKUP(A340,'BASE TRABAJO'!$A$1:$U$872,20,FALSE)</f>
        <v>37970</v>
      </c>
      <c r="U340" s="160">
        <v>6740</v>
      </c>
      <c r="V340" s="162">
        <v>75512769</v>
      </c>
      <c r="W340" s="162">
        <v>885532520</v>
      </c>
      <c r="X340" s="161">
        <v>44135</v>
      </c>
      <c r="Y340" s="160" t="s">
        <v>3112</v>
      </c>
      <c r="Z340" s="160" t="s">
        <v>3113</v>
      </c>
      <c r="AA340" s="160" t="s">
        <v>3251</v>
      </c>
      <c r="AB340" s="160"/>
    </row>
    <row r="341" spans="1:28" x14ac:dyDescent="0.2">
      <c r="A341" s="163">
        <v>6760</v>
      </c>
      <c r="B341" s="160" t="str">
        <f>VLOOKUP(A341,'BASE TRABAJO'!$A$1:$U$872,2,TRUE)</f>
        <v>Comunidad La Roca</v>
      </c>
      <c r="C341" s="160">
        <f>VLOOKUP(A341,'BASE TRABAJO'!$A$1:$U$872,3,FALSE)</f>
        <v>718362008</v>
      </c>
      <c r="D341" s="160" t="str">
        <f>VLOOKUP(A341,'BASE TRABAJO'!$A$1:$U$872,4,FALSE)</f>
        <v>Corporación de Derecho Privado.</v>
      </c>
      <c r="E341" s="160" t="str">
        <f>VLOOKUP(A341,'BASE TRABAJO'!$A$1:$U$872,5,FALSE)</f>
        <v>Otorgado por Decreto Supremo Nº65, 22 de enero de 1991, por el Ministerio de Justicia.</v>
      </c>
      <c r="F341" s="160" t="str">
        <f>VLOOKUP(A341,'BASE TRABAJO'!$A$1:$U$872,6,FALSE)</f>
        <v>Certificado de Vigencia de persona jurídica sin fines de lucro, Folio N° 500233187255, emitido con fecha 17 de junio de 2019, por el Servicio de Registro Civil e Identificación.</v>
      </c>
      <c r="G341" s="160" t="str">
        <f>VLOOKUP(A341,'BASE TRABAJO'!$A$1:$U$872,7,FALSE)</f>
        <v>Ayudar a aquellas personas que, ya sea a consecuencia de una psicopatología, dependencia de drogas y/o alcohol; nivel deficitario de salud, económico, social, educativo u otro, estén siendo afectadas en su integridad como personas.</v>
      </c>
      <c r="H341" s="160" t="str">
        <f>VLOOKUP(A341,'BASE TRABAJO'!$A$1:$U$872,8,FALSE)</f>
        <v xml:space="preserve">Presidente: 
Juan Enrique Vargas Roa,
Vicepresidente: 
Hernán Eduardo Erba Gallinato,
Secretaria: Inés Herminia Correa Zamora 
Tesorero: 
José Gustavo Concha Concha, 
Director Ejecutivo:
Fernando Iván Alvarado Vega, 
</v>
      </c>
      <c r="I341" s="160" t="str">
        <f>VLOOKUP(A341,'BASE TRABAJO'!$A$1:$U$872,9,FALSE)</f>
        <v>Durarán 3 años en sus cargos.</v>
      </c>
      <c r="J341" s="160" t="str">
        <f>VLOOKUP(A341,'BASE TRABAJO'!$A$1:$U$872,10,FALSE)</f>
        <v>28 de mayo de 2018 al 28 de mayo de 2021.</v>
      </c>
      <c r="K341" s="160" t="str">
        <f>VLOOKUP(A341,'BASE TRABAJO'!$A$1:$U$872,11,FALSE)</f>
        <v xml:space="preserve">Juan Enrique Vargas Roa, 
Fernando Iván Alvarado Vega, 
</v>
      </c>
      <c r="L341" s="160" t="str">
        <f>VLOOKUP(A341,'BASE TRABAJO'!$A$1:$U$872,12,FALSE)</f>
        <v xml:space="preserve">Avenida Errázuriz N° 2710, Valparaíso
</v>
      </c>
      <c r="M341" s="160" t="str">
        <f>VLOOKUP(A341,'BASE TRABAJO'!$A$1:$U$872,13,FALSE)</f>
        <v>V</v>
      </c>
      <c r="N341" s="160" t="str">
        <f>VLOOKUP(A341,'BASE TRABAJO'!$A$1:$U$872,14,FALSE)</f>
        <v>Valparaíso</v>
      </c>
      <c r="O341" s="160" t="str">
        <f>VLOOKUP(A341,'BASE TRABAJO'!$A$1:$U$872,15,FALSE)</f>
        <v xml:space="preserve">Teléfono: 2626924
</v>
      </c>
      <c r="P341" s="160" t="str">
        <f>VLOOKUP(A341,'BASE TRABAJO'!$A$1:$U$872,16,FALSE)</f>
        <v>Correo: comunidadlaroca@yahoo.com</v>
      </c>
      <c r="Q341" s="160">
        <f>VLOOKUP(A341,'BASE TRABAJO'!$A$1:$U$872,17,FALSE)</f>
        <v>0</v>
      </c>
      <c r="R341" s="160" t="str">
        <f>VLOOKUP(A341,'BASE TRABAJO'!$A$1:$U$872,18,FALSE)</f>
        <v>93401: Instituciones de Asistencia Social.</v>
      </c>
      <c r="S341" s="160" t="str">
        <f>VLOOKUP(A341,'BASE TRABAJO'!$A$1:$U$872,19,FALSE)</f>
        <v xml:space="preserve">Se acompaña Certificado de Antecedentes Financieros correspondientes al año 2018, aprobado por el Subdepartamento de Supervisión Financiera Nacional. </v>
      </c>
      <c r="T341" s="161">
        <f>VLOOKUP(A341,'BASE TRABAJO'!$A$1:$U$872,20,FALSE)</f>
        <v>37970</v>
      </c>
      <c r="U341" s="160">
        <v>6760</v>
      </c>
      <c r="V341" s="162">
        <v>9190260</v>
      </c>
      <c r="W341" s="162">
        <v>86780160</v>
      </c>
      <c r="X341" s="161">
        <v>44135</v>
      </c>
      <c r="Y341" s="160" t="s">
        <v>3112</v>
      </c>
      <c r="Z341" s="160" t="s">
        <v>3113</v>
      </c>
      <c r="AA341" s="160" t="s">
        <v>3122</v>
      </c>
      <c r="AB341" s="160"/>
    </row>
    <row r="342" spans="1:28" x14ac:dyDescent="0.2">
      <c r="A342" s="163">
        <v>6830</v>
      </c>
      <c r="B342" s="160" t="str">
        <f>VLOOKUP(A342,'BASE TRABAJO'!$A$1:$U$872,2,TRUE)</f>
        <v>Corporación de Formación Laboral al Adolescente- CORFAL.</v>
      </c>
      <c r="C342" s="160">
        <f>VLOOKUP(A342,'BASE TRABAJO'!$A$1:$U$872,3,FALSE)</f>
        <v>717449002</v>
      </c>
      <c r="D342" s="160" t="str">
        <f>VLOOKUP(A342,'BASE TRABAJO'!$A$1:$U$872,4,FALSE)</f>
        <v>Corporación de Derecho Privado.</v>
      </c>
      <c r="E342" s="160" t="str">
        <f>VLOOKUP(A342,'BASE TRABAJO'!$A$1:$U$872,5,FALSE)</f>
        <v xml:space="preserve">Otorgada por Decreto Supremo Nº 248, de fecha 07 de febrero de 1990. </v>
      </c>
      <c r="F342" s="160" t="str">
        <f>VLOOKUP(A342,'BASE TRABAJO'!$A$1:$U$872,6,FALSE)</f>
        <v xml:space="preserve">Certificado de vigencia, folio Nº500337772697, de 04 de agosto de 2020, del Servicio de Registro Civil e Identificación. 
</v>
      </c>
      <c r="G342" s="160" t="str">
        <f>VLOOKUP(A342,'BASE TRABAJO'!$A$1:$U$872,7,FALSE)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42" s="160" t="str">
        <f>VLOOKUP(A342,'BASE TRABAJO'!$A$1:$U$872,8,FALSE)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42" s="160" t="str">
        <f>VLOOKUP(A342,'BASE TRABAJO'!$A$1:$U$872,9,FALSE)</f>
        <v>Dos años</v>
      </c>
      <c r="J342" s="160" t="str">
        <f>VLOOKUP(A342,'BASE TRABAJO'!$A$1:$U$872,10,FALSE)</f>
        <v>02 de diciembre de 2018 a 02 de diciembre de 2020</v>
      </c>
      <c r="K342" s="160" t="str">
        <f>VLOOKUP(A342,'BASE TRABAJO'!$A$1:$U$872,11,FALSE)</f>
        <v xml:space="preserve">Rosa Icarte Muñoz, , María Nicolasa Rodríguez Roco, , y Juan Gabriel Lecaros Trincado, K, quienes pueden actuar de forma conjunta, separada e indistintamente para representar a la Corporación.
</v>
      </c>
      <c r="L342" s="160" t="str">
        <f>VLOOKUP(A342,'BASE TRABAJO'!$A$1:$U$872,12,FALSE)</f>
        <v xml:space="preserve">Población Carlos Condell, Avenida Alejandro Azola Nº 1635, comuna de Arica.
</v>
      </c>
      <c r="M342" s="160" t="str">
        <f>VLOOKUP(A342,'BASE TRABAJO'!$A$1:$U$872,13,FALSE)</f>
        <v>XV</v>
      </c>
      <c r="N342" s="160" t="str">
        <f>VLOOKUP(A342,'BASE TRABAJO'!$A$1:$U$872,14,FALSE)</f>
        <v>arica</v>
      </c>
      <c r="O342" s="160" t="str">
        <f>VLOOKUP(A342,'BASE TRABAJO'!$A$1:$U$872,15,FALSE)</f>
        <v>Fono (58) 2- 246387 - +56966559270</v>
      </c>
      <c r="P342" s="160" t="str">
        <f>VLOOKUP(A342,'BASE TRABAJO'!$A$1:$U$872,16,FALSE)</f>
        <v>directorio@corfal.com</v>
      </c>
      <c r="Q342" s="160">
        <f>VLOOKUP(A342,'BASE TRABAJO'!$A$1:$U$872,17,FALSE)</f>
        <v>0</v>
      </c>
      <c r="R342" s="160" t="str">
        <f>VLOOKUP(A342,'BASE TRABAJO'!$A$1:$U$872,18,FALSE)</f>
        <v>93401: Institución de Asistencia Social</v>
      </c>
      <c r="S342" s="160" t="str">
        <f>VLOOKUP(A342,'BASE TRABAJO'!$A$1:$U$872,19,FALSE)</f>
        <v>Certificado financiero firmado ante notario público correspondiente al año 2019 y balance general consolidado al 31 de diciembre de 2019, aprobado por el Subdepartamento de Supervisión Financiera Nacional.</v>
      </c>
      <c r="T342" s="161">
        <f>VLOOKUP(A342,'BASE TRABAJO'!$A$1:$U$872,20,FALSE)</f>
        <v>37970</v>
      </c>
      <c r="U342" s="160">
        <v>6830</v>
      </c>
      <c r="V342" s="162">
        <v>80506921</v>
      </c>
      <c r="W342" s="162">
        <v>790213718</v>
      </c>
      <c r="X342" s="161">
        <v>44135</v>
      </c>
      <c r="Y342" s="160" t="s">
        <v>3112</v>
      </c>
      <c r="Z342" s="160" t="s">
        <v>3113</v>
      </c>
      <c r="AA342" s="160" t="s">
        <v>3133</v>
      </c>
      <c r="AB342" s="160"/>
    </row>
    <row r="343" spans="1:28" x14ac:dyDescent="0.2">
      <c r="A343" s="163">
        <v>6864</v>
      </c>
      <c r="B343" s="160" t="str">
        <f>VLOOKUP(A343,'BASE TRABAJO'!$A$1:$U$872,2,TRUE)</f>
        <v>Fundación Esperanza</v>
      </c>
      <c r="C343" s="160">
        <f>VLOOKUP(A343,'BASE TRABAJO'!$A$1:$U$872,3,FALSE)</f>
        <v>721476006</v>
      </c>
      <c r="D343" s="160" t="str">
        <f>VLOOKUP(A343,'BASE TRABAJO'!$A$1:$U$872,4,FALSE)</f>
        <v>Fundación de Derecho Público.</v>
      </c>
      <c r="E343" s="160" t="str">
        <f>VLOOKUP(A343,'BASE TRABAJO'!$A$1:$U$872,5,FALSE)</f>
        <v>Erigida de acuerdo al Derecho Canónico, por el Decreto Episcopal N° 041/92, del Obispado de Punta Arenas.</v>
      </c>
      <c r="F343" s="160" t="str">
        <f>VLOOKUP(A343,'BASE TRABAJO'!$A$1:$U$872,6,FALSE)</f>
        <v>Certificado Nº 06/2017, de fecha 18 de agosto de 2017 , del Obispado de Punta Arenas.</v>
      </c>
      <c r="G343" s="160" t="str">
        <f>VLOOKUP(A343,'BASE TRABAJO'!$A$1:$U$872,7,FALSE)</f>
        <v>Certificado Nº 06/2017, de fecha 18 de agosto de 2017 , del Obispado de Punta Arenas.</v>
      </c>
      <c r="H343" s="160" t="str">
        <f>VLOOKUP(A343,'BASE TRABAJO'!$A$1:$U$872,8,FALSE)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3" s="160" t="str">
        <f>VLOOKUP(A343,'BASE TRABAJO'!$A$1:$U$872,9,FALSE)</f>
        <v>Duran dos años en sus funciones.</v>
      </c>
      <c r="J343" s="160" t="str">
        <f>VLOOKUP(A343,'BASE TRABAJO'!$A$1:$U$872,10,FALSE)</f>
        <v xml:space="preserve">30 de octubre de 2018. </v>
      </c>
      <c r="K343" s="160" t="str">
        <f>VLOOKUP(A343,'BASE TRABAJO'!$A$1:$U$872,11,FALSE)</f>
        <v xml:space="preserve">Ángelo Humberto Gamín Salas, en su calidad de Vice-Presidente, conforme al artículo 15 de los Estatutos. 
Asterio Andrade Gallardo, 
</v>
      </c>
      <c r="L343" s="160" t="str">
        <f>VLOOKUP(A343,'BASE TRABAJO'!$A$1:$U$872,12,FALSE)</f>
        <v xml:space="preserve">Chiloé  N° 1156, comuna de Punta Arenas, Duodécima Región.
</v>
      </c>
      <c r="M343" s="160" t="str">
        <f>VLOOKUP(A343,'BASE TRABAJO'!$A$1:$U$872,13,FALSE)</f>
        <v>XII</v>
      </c>
      <c r="N343" s="160" t="str">
        <f>VLOOKUP(A343,'BASE TRABAJO'!$A$1:$U$872,14,FALSE)</f>
        <v>Punta Arena</v>
      </c>
      <c r="O343" s="160" t="str">
        <f>VLOOKUP(A343,'BASE TRABAJO'!$A$1:$U$872,15,FALSE)</f>
        <v>Teléfonos: 61-613474 y 61-613479</v>
      </c>
      <c r="P343" s="160" t="str">
        <f>VLOOKUP(A343,'BASE TRABAJO'!$A$1:$U$872,16,FALSE)</f>
        <v>administracion@fundacionesperanza.cl</v>
      </c>
      <c r="Q343" s="160">
        <f>VLOOKUP(A343,'BASE TRABAJO'!$A$1:$U$872,17,FALSE)</f>
        <v>0</v>
      </c>
      <c r="R343" s="160">
        <f>VLOOKUP(A343,'BASE TRABAJO'!$A$1:$U$872,18,FALSE)</f>
        <v>93910</v>
      </c>
      <c r="S343" s="160" t="str">
        <f>VLOOKUP(A343,'BASE TRABAJO'!$A$1:$U$872,19,FALSE)</f>
        <v xml:space="preserve">Certificado de antecedentes financieros correspondientes al año 2019, aprobados por el Subdepartamento de Supervisión Financiera.
</v>
      </c>
      <c r="T343" s="161">
        <f>VLOOKUP(A343,'BASE TRABAJO'!$A$1:$U$872,20,FALSE)</f>
        <v>37970</v>
      </c>
      <c r="U343" s="160">
        <v>6864</v>
      </c>
      <c r="V343" s="162">
        <v>28442942</v>
      </c>
      <c r="W343" s="162">
        <v>300557367</v>
      </c>
      <c r="X343" s="161">
        <v>44135</v>
      </c>
      <c r="Y343" s="160" t="s">
        <v>3112</v>
      </c>
      <c r="Z343" s="160" t="s">
        <v>3113</v>
      </c>
      <c r="AA343" s="160" t="s">
        <v>3227</v>
      </c>
      <c r="AB343" s="160"/>
    </row>
    <row r="344" spans="1:28" x14ac:dyDescent="0.2">
      <c r="A344" s="163">
        <v>6864</v>
      </c>
      <c r="B344" s="160" t="str">
        <f>VLOOKUP(A344,'BASE TRABAJO'!$A$1:$U$872,2,TRUE)</f>
        <v>Fundación Esperanza</v>
      </c>
      <c r="C344" s="160">
        <f>VLOOKUP(A344,'BASE TRABAJO'!$A$1:$U$872,3,FALSE)</f>
        <v>721476006</v>
      </c>
      <c r="D344" s="160" t="str">
        <f>VLOOKUP(A344,'BASE TRABAJO'!$A$1:$U$872,4,FALSE)</f>
        <v>Fundación de Derecho Público.</v>
      </c>
      <c r="E344" s="160" t="str">
        <f>VLOOKUP(A344,'BASE TRABAJO'!$A$1:$U$872,5,FALSE)</f>
        <v>Erigida de acuerdo al Derecho Canónico, por el Decreto Episcopal N° 041/92, del Obispado de Punta Arenas.</v>
      </c>
      <c r="F344" s="160" t="str">
        <f>VLOOKUP(A344,'BASE TRABAJO'!$A$1:$U$872,6,FALSE)</f>
        <v>Certificado Nº 06/2017, de fecha 18 de agosto de 2017 , del Obispado de Punta Arenas.</v>
      </c>
      <c r="G344" s="160" t="str">
        <f>VLOOKUP(A344,'BASE TRABAJO'!$A$1:$U$872,7,FALSE)</f>
        <v>Certificado Nº 06/2017, de fecha 18 de agosto de 2017 , del Obispado de Punta Arenas.</v>
      </c>
      <c r="H344" s="160" t="str">
        <f>VLOOKUP(A344,'BASE TRABAJO'!$A$1:$U$872,8,FALSE)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4" s="160" t="str">
        <f>VLOOKUP(A344,'BASE TRABAJO'!$A$1:$U$872,9,FALSE)</f>
        <v>Duran dos años en sus funciones.</v>
      </c>
      <c r="J344" s="160" t="str">
        <f>VLOOKUP(A344,'BASE TRABAJO'!$A$1:$U$872,10,FALSE)</f>
        <v xml:space="preserve">30 de octubre de 2018. </v>
      </c>
      <c r="K344" s="160" t="str">
        <f>VLOOKUP(A344,'BASE TRABAJO'!$A$1:$U$872,11,FALSE)</f>
        <v xml:space="preserve">Ángelo Humberto Gamín Salas, en su calidad de Vice-Presidente, conforme al artículo 15 de los Estatutos. 
Asterio Andrade Gallardo, 
</v>
      </c>
      <c r="L344" s="160" t="str">
        <f>VLOOKUP(A344,'BASE TRABAJO'!$A$1:$U$872,12,FALSE)</f>
        <v xml:space="preserve">Chiloé  N° 1156, comuna de Punta Arenas, Duodécima Región.
</v>
      </c>
      <c r="M344" s="160" t="str">
        <f>VLOOKUP(A344,'BASE TRABAJO'!$A$1:$U$872,13,FALSE)</f>
        <v>XII</v>
      </c>
      <c r="N344" s="160" t="str">
        <f>VLOOKUP(A344,'BASE TRABAJO'!$A$1:$U$872,14,FALSE)</f>
        <v>Punta Arena</v>
      </c>
      <c r="O344" s="160" t="str">
        <f>VLOOKUP(A344,'BASE TRABAJO'!$A$1:$U$872,15,FALSE)</f>
        <v>Teléfonos: 61-613474 y 61-613479</v>
      </c>
      <c r="P344" s="160" t="str">
        <f>VLOOKUP(A344,'BASE TRABAJO'!$A$1:$U$872,16,FALSE)</f>
        <v>administracion@fundacionesperanza.cl</v>
      </c>
      <c r="Q344" s="160">
        <f>VLOOKUP(A344,'BASE TRABAJO'!$A$1:$U$872,17,FALSE)</f>
        <v>0</v>
      </c>
      <c r="R344" s="160">
        <f>VLOOKUP(A344,'BASE TRABAJO'!$A$1:$U$872,18,FALSE)</f>
        <v>93910</v>
      </c>
      <c r="S344" s="160" t="str">
        <f>VLOOKUP(A344,'BASE TRABAJO'!$A$1:$U$872,19,FALSE)</f>
        <v xml:space="preserve">Certificado de antecedentes financieros correspondientes al año 2019, aprobados por el Subdepartamento de Supervisión Financiera.
</v>
      </c>
      <c r="T344" s="161">
        <f>VLOOKUP(A344,'BASE TRABAJO'!$A$1:$U$872,20,FALSE)</f>
        <v>37970</v>
      </c>
      <c r="U344" s="160">
        <v>6864</v>
      </c>
      <c r="V344" s="162">
        <v>9702504</v>
      </c>
      <c r="W344" s="162">
        <v>97440864</v>
      </c>
      <c r="X344" s="161">
        <v>44135</v>
      </c>
      <c r="Y344" s="160" t="s">
        <v>3112</v>
      </c>
      <c r="Z344" s="160" t="s">
        <v>3113</v>
      </c>
      <c r="AA344" s="160" t="s">
        <v>3252</v>
      </c>
      <c r="AB344" s="160"/>
    </row>
    <row r="345" spans="1:28" x14ac:dyDescent="0.2">
      <c r="A345" s="163">
        <v>6864</v>
      </c>
      <c r="B345" s="160" t="str">
        <f>VLOOKUP(A345,'BASE TRABAJO'!$A$1:$U$872,2,TRUE)</f>
        <v>Fundación Esperanza</v>
      </c>
      <c r="C345" s="160">
        <f>VLOOKUP(A345,'BASE TRABAJO'!$A$1:$U$872,3,FALSE)</f>
        <v>721476006</v>
      </c>
      <c r="D345" s="160" t="str">
        <f>VLOOKUP(A345,'BASE TRABAJO'!$A$1:$U$872,4,FALSE)</f>
        <v>Fundación de Derecho Público.</v>
      </c>
      <c r="E345" s="160" t="str">
        <f>VLOOKUP(A345,'BASE TRABAJO'!$A$1:$U$872,5,FALSE)</f>
        <v>Erigida de acuerdo al Derecho Canónico, por el Decreto Episcopal N° 041/92, del Obispado de Punta Arenas.</v>
      </c>
      <c r="F345" s="160" t="str">
        <f>VLOOKUP(A345,'BASE TRABAJO'!$A$1:$U$872,6,FALSE)</f>
        <v>Certificado Nº 06/2017, de fecha 18 de agosto de 2017 , del Obispado de Punta Arenas.</v>
      </c>
      <c r="G345" s="160" t="str">
        <f>VLOOKUP(A345,'BASE TRABAJO'!$A$1:$U$872,7,FALSE)</f>
        <v>Certificado Nº 06/2017, de fecha 18 de agosto de 2017 , del Obispado de Punta Arenas.</v>
      </c>
      <c r="H345" s="160" t="str">
        <f>VLOOKUP(A345,'BASE TRABAJO'!$A$1:$U$872,8,FALSE)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5" s="160" t="str">
        <f>VLOOKUP(A345,'BASE TRABAJO'!$A$1:$U$872,9,FALSE)</f>
        <v>Duran dos años en sus funciones.</v>
      </c>
      <c r="J345" s="160" t="str">
        <f>VLOOKUP(A345,'BASE TRABAJO'!$A$1:$U$872,10,FALSE)</f>
        <v xml:space="preserve">30 de octubre de 2018. </v>
      </c>
      <c r="K345" s="160" t="str">
        <f>VLOOKUP(A345,'BASE TRABAJO'!$A$1:$U$872,11,FALSE)</f>
        <v xml:space="preserve">Ángelo Humberto Gamín Salas, en su calidad de Vice-Presidente, conforme al artículo 15 de los Estatutos. 
Asterio Andrade Gallardo, 
</v>
      </c>
      <c r="L345" s="160" t="str">
        <f>VLOOKUP(A345,'BASE TRABAJO'!$A$1:$U$872,12,FALSE)</f>
        <v xml:space="preserve">Chiloé  N° 1156, comuna de Punta Arenas, Duodécima Región.
</v>
      </c>
      <c r="M345" s="160" t="str">
        <f>VLOOKUP(A345,'BASE TRABAJO'!$A$1:$U$872,13,FALSE)</f>
        <v>XII</v>
      </c>
      <c r="N345" s="160" t="str">
        <f>VLOOKUP(A345,'BASE TRABAJO'!$A$1:$U$872,14,FALSE)</f>
        <v>Punta Arena</v>
      </c>
      <c r="O345" s="160" t="str">
        <f>VLOOKUP(A345,'BASE TRABAJO'!$A$1:$U$872,15,FALSE)</f>
        <v>Teléfonos: 61-613474 y 61-613479</v>
      </c>
      <c r="P345" s="160" t="str">
        <f>VLOOKUP(A345,'BASE TRABAJO'!$A$1:$U$872,16,FALSE)</f>
        <v>administracion@fundacionesperanza.cl</v>
      </c>
      <c r="Q345" s="160">
        <f>VLOOKUP(A345,'BASE TRABAJO'!$A$1:$U$872,17,FALSE)</f>
        <v>0</v>
      </c>
      <c r="R345" s="160">
        <f>VLOOKUP(A345,'BASE TRABAJO'!$A$1:$U$872,18,FALSE)</f>
        <v>93910</v>
      </c>
      <c r="S345" s="160" t="str">
        <f>VLOOKUP(A345,'BASE TRABAJO'!$A$1:$U$872,19,FALSE)</f>
        <v xml:space="preserve">Certificado de antecedentes financieros correspondientes al año 2019, aprobados por el Subdepartamento de Supervisión Financiera.
</v>
      </c>
      <c r="T345" s="161">
        <f>VLOOKUP(A345,'BASE TRABAJO'!$A$1:$U$872,20,FALSE)</f>
        <v>37970</v>
      </c>
      <c r="U345" s="160">
        <v>6864</v>
      </c>
      <c r="V345" s="162">
        <v>63019872</v>
      </c>
      <c r="W345" s="162">
        <v>674065794</v>
      </c>
      <c r="X345" s="161">
        <v>44135</v>
      </c>
      <c r="Y345" s="160" t="s">
        <v>3112</v>
      </c>
      <c r="Z345" s="160" t="s">
        <v>3113</v>
      </c>
      <c r="AA345" s="160" t="s">
        <v>3190</v>
      </c>
      <c r="AB345" s="160"/>
    </row>
    <row r="346" spans="1:28" x14ac:dyDescent="0.2">
      <c r="A346" s="163">
        <v>6866</v>
      </c>
      <c r="B346" s="160" t="str">
        <f>VLOOKUP(A346,'BASE TRABAJO'!$A$1:$U$872,2,TRUE)</f>
        <v>Corporación de Apoyo a la Niñez y Juventud en Riesgo Social “Corporación Llequén”.</v>
      </c>
      <c r="C346" s="160">
        <f>VLOOKUP(A346,'BASE TRABAJO'!$A$1:$U$872,3,FALSE)</f>
        <v>719926002</v>
      </c>
      <c r="D346" s="160" t="str">
        <f>VLOOKUP(A346,'BASE TRABAJO'!$A$1:$U$872,4,FALSE)</f>
        <v>Corporación de Derecho Privado</v>
      </c>
      <c r="E346" s="160" t="str">
        <f>VLOOKUP(A346,'BASE TRABAJO'!$A$1:$U$872,5,FALSE)</f>
        <v>Otorgada por Decreto Supremo Nº 1429, de fecha 27 de noviembre  de 1991, del Ministerio de Justicia, publicado en el Diario Oficial el día 16 de enero de 1992.</v>
      </c>
      <c r="F346" s="160" t="str">
        <f>VLOOKUP(A346,'BASE TRABAJO'!$A$1:$U$872,6,FALSE)</f>
        <v xml:space="preserve">CCertificado de Vigencia de Persona Jurídica sin Fines de Lucro Folio N° 500240587722, de 24 de julio de 2019, del Servicio de Registro Civil e Identificación. </v>
      </c>
      <c r="G346" s="160" t="str">
        <f>VLOOKUP(A346,'BASE TRABAJO'!$A$1:$U$872,7,FALSE)</f>
        <v>Atender a los jóvenes en citación de riesgo social, proponiendo dar atención integral, con miras a prevenir conductas desadaptativas que los lleven a involucrase posteriormente en actos delictivos.</v>
      </c>
      <c r="H346" s="160" t="str">
        <f>VLOOKUP(A346,'BASE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6" s="160" t="str">
        <f>VLOOKUP(A346,'BASE TRABAJO'!$A$1:$U$872,9,FALSE)</f>
        <v>Se elegirán cada dos años.</v>
      </c>
      <c r="J346" s="160" t="str">
        <f>VLOOKUP(A346,'BASE TRABAJO'!$A$1:$U$872,10,FALSE)</f>
        <v>05-04-2019 al 05-04-2021</v>
      </c>
      <c r="K346" s="160" t="str">
        <f>VLOOKUP(A346,'BASE TRABAJO'!$A$1:$U$872,11,FALSE)</f>
        <v xml:space="preserve">Presidente: Luis Antonio Ruíz Sumaret, 
Directora Ejecutiva: Yerka Aguilera Olivares, 
</v>
      </c>
      <c r="L346" s="160" t="str">
        <f>VLOOKUP(A346,'BASE TRABAJO'!$A$1:$U$872,12,FALSE)</f>
        <v xml:space="preserve">Avenida O´Higgins N° 1271, Chillan. 
</v>
      </c>
      <c r="M346" s="160" t="str">
        <f>VLOOKUP(A346,'BASE TRABAJO'!$A$1:$U$872,13,FALSE)</f>
        <v>XVI</v>
      </c>
      <c r="N346" s="160" t="str">
        <f>VLOOKUP(A346,'BASE TRABAJO'!$A$1:$U$872,14,FALSE)</f>
        <v>chillán</v>
      </c>
      <c r="O346" s="160" t="str">
        <f>VLOOKUP(A346,'BASE TRABAJO'!$A$1:$U$872,15,FALSE)</f>
        <v xml:space="preserve"> 42-2426627 y 42-2426628</v>
      </c>
      <c r="P346" s="160" t="str">
        <f>VLOOKUP(A346,'BASE TRABAJO'!$A$1:$U$872,16,FALSE)</f>
        <v xml:space="preserve"> Correo electrónico: directorio@corporacionllequen.cl, llequencentral4@gmail.com </v>
      </c>
      <c r="Q346" s="160">
        <f>VLOOKUP(A346,'BASE TRABAJO'!$A$1:$U$872,17,FALSE)</f>
        <v>0</v>
      </c>
      <c r="R346" s="160" t="str">
        <f>VLOOKUP(A346,'BASE TRABAJO'!$A$1:$U$872,18,FALSE)</f>
        <v>93401: Institución de Asistencia Social</v>
      </c>
      <c r="S346" s="160" t="str">
        <f>VLOOKUP(A346,'BASE TRABAJO'!$A$1:$U$872,19,FALSE)</f>
        <v xml:space="preserve">Se acompañan antecedentes financieros correspondientes al año 2019,  aprobados por el Subdepartamento de Supervisión Financiera Nacional. </v>
      </c>
      <c r="T346" s="161">
        <f>VLOOKUP(A346,'BASE TRABAJO'!$A$1:$U$872,20,FALSE)</f>
        <v>37970</v>
      </c>
      <c r="U346" s="160">
        <v>6866</v>
      </c>
      <c r="V346" s="162">
        <v>10305144</v>
      </c>
      <c r="W346" s="162">
        <v>96944585</v>
      </c>
      <c r="X346" s="161">
        <v>44135</v>
      </c>
      <c r="Y346" s="160" t="s">
        <v>3112</v>
      </c>
      <c r="Z346" s="160" t="s">
        <v>3113</v>
      </c>
      <c r="AA346" s="160" t="s">
        <v>3253</v>
      </c>
      <c r="AB346" s="160"/>
    </row>
    <row r="347" spans="1:28" x14ac:dyDescent="0.2">
      <c r="A347" s="163">
        <v>6866</v>
      </c>
      <c r="B347" s="160" t="str">
        <f>VLOOKUP(A347,'BASE TRABAJO'!$A$1:$U$872,2,TRUE)</f>
        <v>Corporación de Apoyo a la Niñez y Juventud en Riesgo Social “Corporación Llequén”.</v>
      </c>
      <c r="C347" s="160">
        <f>VLOOKUP(A347,'BASE TRABAJO'!$A$1:$U$872,3,FALSE)</f>
        <v>719926002</v>
      </c>
      <c r="D347" s="160" t="str">
        <f>VLOOKUP(A347,'BASE TRABAJO'!$A$1:$U$872,4,FALSE)</f>
        <v>Corporación de Derecho Privado</v>
      </c>
      <c r="E347" s="160" t="str">
        <f>VLOOKUP(A347,'BASE TRABAJO'!$A$1:$U$872,5,FALSE)</f>
        <v>Otorgada por Decreto Supremo Nº 1429, de fecha 27 de noviembre  de 1991, del Ministerio de Justicia, publicado en el Diario Oficial el día 16 de enero de 1992.</v>
      </c>
      <c r="F347" s="160" t="str">
        <f>VLOOKUP(A347,'BASE TRABAJO'!$A$1:$U$872,6,FALSE)</f>
        <v xml:space="preserve">CCertificado de Vigencia de Persona Jurídica sin Fines de Lucro Folio N° 500240587722, de 24 de julio de 2019, del Servicio de Registro Civil e Identificación. </v>
      </c>
      <c r="G347" s="160" t="str">
        <f>VLOOKUP(A347,'BASE TRABAJO'!$A$1:$U$872,7,FALSE)</f>
        <v>Atender a los jóvenes en citación de riesgo social, proponiendo dar atención integral, con miras a prevenir conductas desadaptativas que los lleven a involucrase posteriormente en actos delictivos.</v>
      </c>
      <c r="H347" s="160" t="str">
        <f>VLOOKUP(A347,'BASE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7" s="160" t="str">
        <f>VLOOKUP(A347,'BASE TRABAJO'!$A$1:$U$872,9,FALSE)</f>
        <v>Se elegirán cada dos años.</v>
      </c>
      <c r="J347" s="160" t="str">
        <f>VLOOKUP(A347,'BASE TRABAJO'!$A$1:$U$872,10,FALSE)</f>
        <v>05-04-2019 al 05-04-2021</v>
      </c>
      <c r="K347" s="160" t="str">
        <f>VLOOKUP(A347,'BASE TRABAJO'!$A$1:$U$872,11,FALSE)</f>
        <v xml:space="preserve">Presidente: Luis Antonio Ruíz Sumaret, 
Directora Ejecutiva: Yerka Aguilera Olivares, 
</v>
      </c>
      <c r="L347" s="160" t="str">
        <f>VLOOKUP(A347,'BASE TRABAJO'!$A$1:$U$872,12,FALSE)</f>
        <v xml:space="preserve">Avenida O´Higgins N° 1271, Chillan. 
</v>
      </c>
      <c r="M347" s="160" t="str">
        <f>VLOOKUP(A347,'BASE TRABAJO'!$A$1:$U$872,13,FALSE)</f>
        <v>XVI</v>
      </c>
      <c r="N347" s="160" t="str">
        <f>VLOOKUP(A347,'BASE TRABAJO'!$A$1:$U$872,14,FALSE)</f>
        <v>chillán</v>
      </c>
      <c r="O347" s="160" t="str">
        <f>VLOOKUP(A347,'BASE TRABAJO'!$A$1:$U$872,15,FALSE)</f>
        <v xml:space="preserve"> 42-2426627 y 42-2426628</v>
      </c>
      <c r="P347" s="160" t="str">
        <f>VLOOKUP(A347,'BASE TRABAJO'!$A$1:$U$872,16,FALSE)</f>
        <v xml:space="preserve"> Correo electrónico: directorio@corporacionllequen.cl, llequencentral4@gmail.com </v>
      </c>
      <c r="Q347" s="160">
        <f>VLOOKUP(A347,'BASE TRABAJO'!$A$1:$U$872,17,FALSE)</f>
        <v>0</v>
      </c>
      <c r="R347" s="160" t="str">
        <f>VLOOKUP(A347,'BASE TRABAJO'!$A$1:$U$872,18,FALSE)</f>
        <v>93401: Institución de Asistencia Social</v>
      </c>
      <c r="S347" s="160" t="str">
        <f>VLOOKUP(A347,'BASE TRABAJO'!$A$1:$U$872,19,FALSE)</f>
        <v xml:space="preserve">Se acompañan antecedentes financieros correspondientes al año 2019,  aprobados por el Subdepartamento de Supervisión Financiera Nacional. </v>
      </c>
      <c r="T347" s="161">
        <f>VLOOKUP(A347,'BASE TRABAJO'!$A$1:$U$872,20,FALSE)</f>
        <v>37970</v>
      </c>
      <c r="U347" s="160">
        <v>6866</v>
      </c>
      <c r="V347" s="162">
        <v>81053976</v>
      </c>
      <c r="W347" s="162">
        <v>415824594</v>
      </c>
      <c r="X347" s="161">
        <v>44135</v>
      </c>
      <c r="Y347" s="160" t="s">
        <v>3112</v>
      </c>
      <c r="Z347" s="160" t="s">
        <v>3113</v>
      </c>
      <c r="AA347" s="160" t="s">
        <v>3134</v>
      </c>
      <c r="AB347" s="160"/>
    </row>
    <row r="348" spans="1:28" x14ac:dyDescent="0.2">
      <c r="A348" s="163">
        <v>6866</v>
      </c>
      <c r="B348" s="160" t="str">
        <f>VLOOKUP(A348,'BASE TRABAJO'!$A$1:$U$872,2,TRUE)</f>
        <v>Corporación de Apoyo a la Niñez y Juventud en Riesgo Social “Corporación Llequén”.</v>
      </c>
      <c r="C348" s="160">
        <f>VLOOKUP(A348,'BASE TRABAJO'!$A$1:$U$872,3,FALSE)</f>
        <v>719926002</v>
      </c>
      <c r="D348" s="160" t="str">
        <f>VLOOKUP(A348,'BASE TRABAJO'!$A$1:$U$872,4,FALSE)</f>
        <v>Corporación de Derecho Privado</v>
      </c>
      <c r="E348" s="160" t="str">
        <f>VLOOKUP(A348,'BASE TRABAJO'!$A$1:$U$872,5,FALSE)</f>
        <v>Otorgada por Decreto Supremo Nº 1429, de fecha 27 de noviembre  de 1991, del Ministerio de Justicia, publicado en el Diario Oficial el día 16 de enero de 1992.</v>
      </c>
      <c r="F348" s="160" t="str">
        <f>VLOOKUP(A348,'BASE TRABAJO'!$A$1:$U$872,6,FALSE)</f>
        <v xml:space="preserve">CCertificado de Vigencia de Persona Jurídica sin Fines de Lucro Folio N° 500240587722, de 24 de julio de 2019, del Servicio de Registro Civil e Identificación. </v>
      </c>
      <c r="G348" s="160" t="str">
        <f>VLOOKUP(A348,'BASE TRABAJO'!$A$1:$U$872,7,FALSE)</f>
        <v>Atender a los jóvenes en citación de riesgo social, proponiendo dar atención integral, con miras a prevenir conductas desadaptativas que los lleven a involucrase posteriormente en actos delictivos.</v>
      </c>
      <c r="H348" s="160" t="str">
        <f>VLOOKUP(A348,'BASE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8" s="160" t="str">
        <f>VLOOKUP(A348,'BASE TRABAJO'!$A$1:$U$872,9,FALSE)</f>
        <v>Se elegirán cada dos años.</v>
      </c>
      <c r="J348" s="160" t="str">
        <f>VLOOKUP(A348,'BASE TRABAJO'!$A$1:$U$872,10,FALSE)</f>
        <v>05-04-2019 al 05-04-2021</v>
      </c>
      <c r="K348" s="160" t="str">
        <f>VLOOKUP(A348,'BASE TRABAJO'!$A$1:$U$872,11,FALSE)</f>
        <v xml:space="preserve">Presidente: Luis Antonio Ruíz Sumaret, 
Directora Ejecutiva: Yerka Aguilera Olivares, 
</v>
      </c>
      <c r="L348" s="160" t="str">
        <f>VLOOKUP(A348,'BASE TRABAJO'!$A$1:$U$872,12,FALSE)</f>
        <v xml:space="preserve">Avenida O´Higgins N° 1271, Chillan. 
</v>
      </c>
      <c r="M348" s="160" t="str">
        <f>VLOOKUP(A348,'BASE TRABAJO'!$A$1:$U$872,13,FALSE)</f>
        <v>XVI</v>
      </c>
      <c r="N348" s="160" t="str">
        <f>VLOOKUP(A348,'BASE TRABAJO'!$A$1:$U$872,14,FALSE)</f>
        <v>chillán</v>
      </c>
      <c r="O348" s="160" t="str">
        <f>VLOOKUP(A348,'BASE TRABAJO'!$A$1:$U$872,15,FALSE)</f>
        <v xml:space="preserve"> 42-2426627 y 42-2426628</v>
      </c>
      <c r="P348" s="160" t="str">
        <f>VLOOKUP(A348,'BASE TRABAJO'!$A$1:$U$872,16,FALSE)</f>
        <v xml:space="preserve"> Correo electrónico: directorio@corporacionllequen.cl, llequencentral4@gmail.com </v>
      </c>
      <c r="Q348" s="160">
        <f>VLOOKUP(A348,'BASE TRABAJO'!$A$1:$U$872,17,FALSE)</f>
        <v>0</v>
      </c>
      <c r="R348" s="160" t="str">
        <f>VLOOKUP(A348,'BASE TRABAJO'!$A$1:$U$872,18,FALSE)</f>
        <v>93401: Institución de Asistencia Social</v>
      </c>
      <c r="S348" s="160" t="str">
        <f>VLOOKUP(A348,'BASE TRABAJO'!$A$1:$U$872,19,FALSE)</f>
        <v xml:space="preserve">Se acompañan antecedentes financieros correspondientes al año 2019,  aprobados por el Subdepartamento de Supervisión Financiera Nacional. </v>
      </c>
      <c r="T348" s="161">
        <f>VLOOKUP(A348,'BASE TRABAJO'!$A$1:$U$872,20,FALSE)</f>
        <v>37970</v>
      </c>
      <c r="U348" s="160">
        <v>6866</v>
      </c>
      <c r="V348" s="162">
        <v>183824907</v>
      </c>
      <c r="W348" s="162">
        <v>1511014225</v>
      </c>
      <c r="X348" s="161">
        <v>44135</v>
      </c>
      <c r="Y348" s="160" t="s">
        <v>3112</v>
      </c>
      <c r="Z348" s="160" t="s">
        <v>3113</v>
      </c>
      <c r="AA348" s="160" t="s">
        <v>3143</v>
      </c>
      <c r="AB348" s="160"/>
    </row>
    <row r="349" spans="1:28" x14ac:dyDescent="0.2">
      <c r="A349" s="163">
        <v>6866</v>
      </c>
      <c r="B349" s="160" t="str">
        <f>VLOOKUP(A349,'BASE TRABAJO'!$A$1:$U$872,2,TRUE)</f>
        <v>Corporación de Apoyo a la Niñez y Juventud en Riesgo Social “Corporación Llequén”.</v>
      </c>
      <c r="C349" s="160">
        <f>VLOOKUP(A349,'BASE TRABAJO'!$A$1:$U$872,3,FALSE)</f>
        <v>719926002</v>
      </c>
      <c r="D349" s="160" t="str">
        <f>VLOOKUP(A349,'BASE TRABAJO'!$A$1:$U$872,4,FALSE)</f>
        <v>Corporación de Derecho Privado</v>
      </c>
      <c r="E349" s="160" t="str">
        <f>VLOOKUP(A349,'BASE TRABAJO'!$A$1:$U$872,5,FALSE)</f>
        <v>Otorgada por Decreto Supremo Nº 1429, de fecha 27 de noviembre  de 1991, del Ministerio de Justicia, publicado en el Diario Oficial el día 16 de enero de 1992.</v>
      </c>
      <c r="F349" s="160" t="str">
        <f>VLOOKUP(A349,'BASE TRABAJO'!$A$1:$U$872,6,FALSE)</f>
        <v xml:space="preserve">CCertificado de Vigencia de Persona Jurídica sin Fines de Lucro Folio N° 500240587722, de 24 de julio de 2019, del Servicio de Registro Civil e Identificación. </v>
      </c>
      <c r="G349" s="160" t="str">
        <f>VLOOKUP(A349,'BASE TRABAJO'!$A$1:$U$872,7,FALSE)</f>
        <v>Atender a los jóvenes en citación de riesgo social, proponiendo dar atención integral, con miras a prevenir conductas desadaptativas que los lleven a involucrase posteriormente en actos delictivos.</v>
      </c>
      <c r="H349" s="160" t="str">
        <f>VLOOKUP(A349,'BASE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9" s="160" t="str">
        <f>VLOOKUP(A349,'BASE TRABAJO'!$A$1:$U$872,9,FALSE)</f>
        <v>Se elegirán cada dos años.</v>
      </c>
      <c r="J349" s="160" t="str">
        <f>VLOOKUP(A349,'BASE TRABAJO'!$A$1:$U$872,10,FALSE)</f>
        <v>05-04-2019 al 05-04-2021</v>
      </c>
      <c r="K349" s="160" t="str">
        <f>VLOOKUP(A349,'BASE TRABAJO'!$A$1:$U$872,11,FALSE)</f>
        <v xml:space="preserve">Presidente: Luis Antonio Ruíz Sumaret, 
Directora Ejecutiva: Yerka Aguilera Olivares, 
</v>
      </c>
      <c r="L349" s="160" t="str">
        <f>VLOOKUP(A349,'BASE TRABAJO'!$A$1:$U$872,12,FALSE)</f>
        <v xml:space="preserve">Avenida O´Higgins N° 1271, Chillan. 
</v>
      </c>
      <c r="M349" s="160" t="str">
        <f>VLOOKUP(A349,'BASE TRABAJO'!$A$1:$U$872,13,FALSE)</f>
        <v>XVI</v>
      </c>
      <c r="N349" s="160" t="str">
        <f>VLOOKUP(A349,'BASE TRABAJO'!$A$1:$U$872,14,FALSE)</f>
        <v>chillán</v>
      </c>
      <c r="O349" s="160" t="str">
        <f>VLOOKUP(A349,'BASE TRABAJO'!$A$1:$U$872,15,FALSE)</f>
        <v xml:space="preserve"> 42-2426627 y 42-2426628</v>
      </c>
      <c r="P349" s="160" t="str">
        <f>VLOOKUP(A349,'BASE TRABAJO'!$A$1:$U$872,16,FALSE)</f>
        <v xml:space="preserve"> Correo electrónico: directorio@corporacionllequen.cl, llequencentral4@gmail.com </v>
      </c>
      <c r="Q349" s="160">
        <f>VLOOKUP(A349,'BASE TRABAJO'!$A$1:$U$872,17,FALSE)</f>
        <v>0</v>
      </c>
      <c r="R349" s="160" t="str">
        <f>VLOOKUP(A349,'BASE TRABAJO'!$A$1:$U$872,18,FALSE)</f>
        <v>93401: Institución de Asistencia Social</v>
      </c>
      <c r="S349" s="160" t="str">
        <f>VLOOKUP(A349,'BASE TRABAJO'!$A$1:$U$872,19,FALSE)</f>
        <v xml:space="preserve">Se acompañan antecedentes financieros correspondientes al año 2019,  aprobados por el Subdepartamento de Supervisión Financiera Nacional. </v>
      </c>
      <c r="T349" s="161">
        <f>VLOOKUP(A349,'BASE TRABAJO'!$A$1:$U$872,20,FALSE)</f>
        <v>37970</v>
      </c>
      <c r="U349" s="160">
        <v>6866</v>
      </c>
      <c r="V349" s="162">
        <v>8534186</v>
      </c>
      <c r="W349" s="162">
        <v>93490160</v>
      </c>
      <c r="X349" s="161">
        <v>44135</v>
      </c>
      <c r="Y349" s="160" t="s">
        <v>3112</v>
      </c>
      <c r="Z349" s="160" t="s">
        <v>3113</v>
      </c>
      <c r="AA349" s="160" t="s">
        <v>60</v>
      </c>
      <c r="AB349" s="160"/>
    </row>
    <row r="350" spans="1:28" x14ac:dyDescent="0.2">
      <c r="A350" s="163">
        <v>6866</v>
      </c>
      <c r="B350" s="160" t="str">
        <f>VLOOKUP(A350,'BASE TRABAJO'!$A$1:$U$872,2,TRUE)</f>
        <v>Corporación de Apoyo a la Niñez y Juventud en Riesgo Social “Corporación Llequén”.</v>
      </c>
      <c r="C350" s="160">
        <f>VLOOKUP(A350,'BASE TRABAJO'!$A$1:$U$872,3,FALSE)</f>
        <v>719926002</v>
      </c>
      <c r="D350" s="160" t="str">
        <f>VLOOKUP(A350,'BASE TRABAJO'!$A$1:$U$872,4,FALSE)</f>
        <v>Corporación de Derecho Privado</v>
      </c>
      <c r="E350" s="160" t="str">
        <f>VLOOKUP(A350,'BASE TRABAJO'!$A$1:$U$872,5,FALSE)</f>
        <v>Otorgada por Decreto Supremo Nº 1429, de fecha 27 de noviembre  de 1991, del Ministerio de Justicia, publicado en el Diario Oficial el día 16 de enero de 1992.</v>
      </c>
      <c r="F350" s="160" t="str">
        <f>VLOOKUP(A350,'BASE TRABAJO'!$A$1:$U$872,6,FALSE)</f>
        <v xml:space="preserve">CCertificado de Vigencia de Persona Jurídica sin Fines de Lucro Folio N° 500240587722, de 24 de julio de 2019, del Servicio de Registro Civil e Identificación. </v>
      </c>
      <c r="G350" s="160" t="str">
        <f>VLOOKUP(A350,'BASE TRABAJO'!$A$1:$U$872,7,FALSE)</f>
        <v>Atender a los jóvenes en citación de riesgo social, proponiendo dar atención integral, con miras a prevenir conductas desadaptativas que los lleven a involucrase posteriormente en actos delictivos.</v>
      </c>
      <c r="H350" s="160" t="str">
        <f>VLOOKUP(A350,'BASE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0" s="160" t="str">
        <f>VLOOKUP(A350,'BASE TRABAJO'!$A$1:$U$872,9,FALSE)</f>
        <v>Se elegirán cada dos años.</v>
      </c>
      <c r="J350" s="160" t="str">
        <f>VLOOKUP(A350,'BASE TRABAJO'!$A$1:$U$872,10,FALSE)</f>
        <v>05-04-2019 al 05-04-2021</v>
      </c>
      <c r="K350" s="160" t="str">
        <f>VLOOKUP(A350,'BASE TRABAJO'!$A$1:$U$872,11,FALSE)</f>
        <v xml:space="preserve">Presidente: Luis Antonio Ruíz Sumaret, 
Directora Ejecutiva: Yerka Aguilera Olivares, 
</v>
      </c>
      <c r="L350" s="160" t="str">
        <f>VLOOKUP(A350,'BASE TRABAJO'!$A$1:$U$872,12,FALSE)</f>
        <v xml:space="preserve">Avenida O´Higgins N° 1271, Chillan. 
</v>
      </c>
      <c r="M350" s="160" t="str">
        <f>VLOOKUP(A350,'BASE TRABAJO'!$A$1:$U$872,13,FALSE)</f>
        <v>XVI</v>
      </c>
      <c r="N350" s="160" t="str">
        <f>VLOOKUP(A350,'BASE TRABAJO'!$A$1:$U$872,14,FALSE)</f>
        <v>chillán</v>
      </c>
      <c r="O350" s="160" t="str">
        <f>VLOOKUP(A350,'BASE TRABAJO'!$A$1:$U$872,15,FALSE)</f>
        <v xml:space="preserve"> 42-2426627 y 42-2426628</v>
      </c>
      <c r="P350" s="160" t="str">
        <f>VLOOKUP(A350,'BASE TRABAJO'!$A$1:$U$872,16,FALSE)</f>
        <v xml:space="preserve"> Correo electrónico: directorio@corporacionllequen.cl, llequencentral4@gmail.com </v>
      </c>
      <c r="Q350" s="160">
        <f>VLOOKUP(A350,'BASE TRABAJO'!$A$1:$U$872,17,FALSE)</f>
        <v>0</v>
      </c>
      <c r="R350" s="160" t="str">
        <f>VLOOKUP(A350,'BASE TRABAJO'!$A$1:$U$872,18,FALSE)</f>
        <v>93401: Institución de Asistencia Social</v>
      </c>
      <c r="S350" s="160" t="str">
        <f>VLOOKUP(A350,'BASE TRABAJO'!$A$1:$U$872,19,FALSE)</f>
        <v xml:space="preserve">Se acompañan antecedentes financieros correspondientes al año 2019,  aprobados por el Subdepartamento de Supervisión Financiera Nacional. </v>
      </c>
      <c r="T350" s="161">
        <f>VLOOKUP(A350,'BASE TRABAJO'!$A$1:$U$872,20,FALSE)</f>
        <v>37970</v>
      </c>
      <c r="U350" s="160">
        <v>6866</v>
      </c>
      <c r="V350" s="162">
        <v>32145822</v>
      </c>
      <c r="W350" s="162">
        <v>259316333</v>
      </c>
      <c r="X350" s="161">
        <v>44135</v>
      </c>
      <c r="Y350" s="160" t="s">
        <v>3112</v>
      </c>
      <c r="Z350" s="160" t="s">
        <v>3113</v>
      </c>
      <c r="AA350" s="160" t="s">
        <v>3202</v>
      </c>
      <c r="AB350" s="160"/>
    </row>
    <row r="351" spans="1:28" x14ac:dyDescent="0.2">
      <c r="A351" s="163">
        <v>6866</v>
      </c>
      <c r="B351" s="160" t="str">
        <f>VLOOKUP(A351,'BASE TRABAJO'!$A$1:$U$872,2,TRUE)</f>
        <v>Corporación de Apoyo a la Niñez y Juventud en Riesgo Social “Corporación Llequén”.</v>
      </c>
      <c r="C351" s="160">
        <f>VLOOKUP(A351,'BASE TRABAJO'!$A$1:$U$872,3,FALSE)</f>
        <v>719926002</v>
      </c>
      <c r="D351" s="160" t="str">
        <f>VLOOKUP(A351,'BASE TRABAJO'!$A$1:$U$872,4,FALSE)</f>
        <v>Corporación de Derecho Privado</v>
      </c>
      <c r="E351" s="160" t="str">
        <f>VLOOKUP(A351,'BASE TRABAJO'!$A$1:$U$872,5,FALSE)</f>
        <v>Otorgada por Decreto Supremo Nº 1429, de fecha 27 de noviembre  de 1991, del Ministerio de Justicia, publicado en el Diario Oficial el día 16 de enero de 1992.</v>
      </c>
      <c r="F351" s="160" t="str">
        <f>VLOOKUP(A351,'BASE TRABAJO'!$A$1:$U$872,6,FALSE)</f>
        <v xml:space="preserve">CCertificado de Vigencia de Persona Jurídica sin Fines de Lucro Folio N° 500240587722, de 24 de julio de 2019, del Servicio de Registro Civil e Identificación. </v>
      </c>
      <c r="G351" s="160" t="str">
        <f>VLOOKUP(A351,'BASE TRABAJO'!$A$1:$U$872,7,FALSE)</f>
        <v>Atender a los jóvenes en citación de riesgo social, proponiendo dar atención integral, con miras a prevenir conductas desadaptativas que los lleven a involucrase posteriormente en actos delictivos.</v>
      </c>
      <c r="H351" s="160" t="str">
        <f>VLOOKUP(A351,'BASE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1" s="160" t="str">
        <f>VLOOKUP(A351,'BASE TRABAJO'!$A$1:$U$872,9,FALSE)</f>
        <v>Se elegirán cada dos años.</v>
      </c>
      <c r="J351" s="160" t="str">
        <f>VLOOKUP(A351,'BASE TRABAJO'!$A$1:$U$872,10,FALSE)</f>
        <v>05-04-2019 al 05-04-2021</v>
      </c>
      <c r="K351" s="160" t="str">
        <f>VLOOKUP(A351,'BASE TRABAJO'!$A$1:$U$872,11,FALSE)</f>
        <v xml:space="preserve">Presidente: Luis Antonio Ruíz Sumaret, 
Directora Ejecutiva: Yerka Aguilera Olivares, 
</v>
      </c>
      <c r="L351" s="160" t="str">
        <f>VLOOKUP(A351,'BASE TRABAJO'!$A$1:$U$872,12,FALSE)</f>
        <v xml:space="preserve">Avenida O´Higgins N° 1271, Chillan. 
</v>
      </c>
      <c r="M351" s="160" t="str">
        <f>VLOOKUP(A351,'BASE TRABAJO'!$A$1:$U$872,13,FALSE)</f>
        <v>XVI</v>
      </c>
      <c r="N351" s="160" t="str">
        <f>VLOOKUP(A351,'BASE TRABAJO'!$A$1:$U$872,14,FALSE)</f>
        <v>chillán</v>
      </c>
      <c r="O351" s="160" t="str">
        <f>VLOOKUP(A351,'BASE TRABAJO'!$A$1:$U$872,15,FALSE)</f>
        <v xml:space="preserve"> 42-2426627 y 42-2426628</v>
      </c>
      <c r="P351" s="160" t="str">
        <f>VLOOKUP(A351,'BASE TRABAJO'!$A$1:$U$872,16,FALSE)</f>
        <v xml:space="preserve"> Correo electrónico: directorio@corporacionllequen.cl, llequencentral4@gmail.com </v>
      </c>
      <c r="Q351" s="160">
        <f>VLOOKUP(A351,'BASE TRABAJO'!$A$1:$U$872,17,FALSE)</f>
        <v>0</v>
      </c>
      <c r="R351" s="160" t="str">
        <f>VLOOKUP(A351,'BASE TRABAJO'!$A$1:$U$872,18,FALSE)</f>
        <v>93401: Institución de Asistencia Social</v>
      </c>
      <c r="S351" s="160" t="str">
        <f>VLOOKUP(A351,'BASE TRABAJO'!$A$1:$U$872,19,FALSE)</f>
        <v xml:space="preserve">Se acompañan antecedentes financieros correspondientes al año 2019,  aprobados por el Subdepartamento de Supervisión Financiera Nacional. </v>
      </c>
      <c r="T351" s="161">
        <f>VLOOKUP(A351,'BASE TRABAJO'!$A$1:$U$872,20,FALSE)</f>
        <v>37970</v>
      </c>
      <c r="U351" s="160">
        <v>6866</v>
      </c>
      <c r="V351" s="162">
        <v>120887338</v>
      </c>
      <c r="W351" s="162">
        <v>1154821421</v>
      </c>
      <c r="X351" s="161">
        <v>44135</v>
      </c>
      <c r="Y351" s="160" t="s">
        <v>3112</v>
      </c>
      <c r="Z351" s="160" t="s">
        <v>3113</v>
      </c>
      <c r="AA351" s="160" t="s">
        <v>3126</v>
      </c>
      <c r="AB351" s="160"/>
    </row>
    <row r="352" spans="1:28" x14ac:dyDescent="0.2">
      <c r="A352" s="163">
        <v>6866</v>
      </c>
      <c r="B352" s="160" t="str">
        <f>VLOOKUP(A352,'BASE TRABAJO'!$A$1:$U$872,2,TRUE)</f>
        <v>Corporación de Apoyo a la Niñez y Juventud en Riesgo Social “Corporación Llequén”.</v>
      </c>
      <c r="C352" s="160">
        <f>VLOOKUP(A352,'BASE TRABAJO'!$A$1:$U$872,3,FALSE)</f>
        <v>719926002</v>
      </c>
      <c r="D352" s="160" t="str">
        <f>VLOOKUP(A352,'BASE TRABAJO'!$A$1:$U$872,4,FALSE)</f>
        <v>Corporación de Derecho Privado</v>
      </c>
      <c r="E352" s="160" t="str">
        <f>VLOOKUP(A352,'BASE TRABAJO'!$A$1:$U$872,5,FALSE)</f>
        <v>Otorgada por Decreto Supremo Nº 1429, de fecha 27 de noviembre  de 1991, del Ministerio de Justicia, publicado en el Diario Oficial el día 16 de enero de 1992.</v>
      </c>
      <c r="F352" s="160" t="str">
        <f>VLOOKUP(A352,'BASE TRABAJO'!$A$1:$U$872,6,FALSE)</f>
        <v xml:space="preserve">CCertificado de Vigencia de Persona Jurídica sin Fines de Lucro Folio N° 500240587722, de 24 de julio de 2019, del Servicio de Registro Civil e Identificación. </v>
      </c>
      <c r="G352" s="160" t="str">
        <f>VLOOKUP(A352,'BASE TRABAJO'!$A$1:$U$872,7,FALSE)</f>
        <v>Atender a los jóvenes en citación de riesgo social, proponiendo dar atención integral, con miras a prevenir conductas desadaptativas que los lleven a involucrase posteriormente en actos delictivos.</v>
      </c>
      <c r="H352" s="160" t="str">
        <f>VLOOKUP(A352,'BASE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2" s="160" t="str">
        <f>VLOOKUP(A352,'BASE TRABAJO'!$A$1:$U$872,9,FALSE)</f>
        <v>Se elegirán cada dos años.</v>
      </c>
      <c r="J352" s="160" t="str">
        <f>VLOOKUP(A352,'BASE TRABAJO'!$A$1:$U$872,10,FALSE)</f>
        <v>05-04-2019 al 05-04-2021</v>
      </c>
      <c r="K352" s="160" t="str">
        <f>VLOOKUP(A352,'BASE TRABAJO'!$A$1:$U$872,11,FALSE)</f>
        <v xml:space="preserve">Presidente: Luis Antonio Ruíz Sumaret, 
Directora Ejecutiva: Yerka Aguilera Olivares, 
</v>
      </c>
      <c r="L352" s="160" t="str">
        <f>VLOOKUP(A352,'BASE TRABAJO'!$A$1:$U$872,12,FALSE)</f>
        <v xml:space="preserve">Avenida O´Higgins N° 1271, Chillan. 
</v>
      </c>
      <c r="M352" s="160" t="str">
        <f>VLOOKUP(A352,'BASE TRABAJO'!$A$1:$U$872,13,FALSE)</f>
        <v>XVI</v>
      </c>
      <c r="N352" s="160" t="str">
        <f>VLOOKUP(A352,'BASE TRABAJO'!$A$1:$U$872,14,FALSE)</f>
        <v>chillán</v>
      </c>
      <c r="O352" s="160" t="str">
        <f>VLOOKUP(A352,'BASE TRABAJO'!$A$1:$U$872,15,FALSE)</f>
        <v xml:space="preserve"> 42-2426627 y 42-2426628</v>
      </c>
      <c r="P352" s="160" t="str">
        <f>VLOOKUP(A352,'BASE TRABAJO'!$A$1:$U$872,16,FALSE)</f>
        <v xml:space="preserve"> Correo electrónico: directorio@corporacionllequen.cl, llequencentral4@gmail.com </v>
      </c>
      <c r="Q352" s="160">
        <f>VLOOKUP(A352,'BASE TRABAJO'!$A$1:$U$872,17,FALSE)</f>
        <v>0</v>
      </c>
      <c r="R352" s="160" t="str">
        <f>VLOOKUP(A352,'BASE TRABAJO'!$A$1:$U$872,18,FALSE)</f>
        <v>93401: Institución de Asistencia Social</v>
      </c>
      <c r="S352" s="160" t="str">
        <f>VLOOKUP(A352,'BASE TRABAJO'!$A$1:$U$872,19,FALSE)</f>
        <v xml:space="preserve">Se acompañan antecedentes financieros correspondientes al año 2019,  aprobados por el Subdepartamento de Supervisión Financiera Nacional. </v>
      </c>
      <c r="T352" s="161">
        <f>VLOOKUP(A352,'BASE TRABAJO'!$A$1:$U$872,20,FALSE)</f>
        <v>37970</v>
      </c>
      <c r="U352" s="160">
        <v>6866</v>
      </c>
      <c r="V352" s="162">
        <v>15568200</v>
      </c>
      <c r="W352" s="162">
        <v>173090546</v>
      </c>
      <c r="X352" s="161">
        <v>44135</v>
      </c>
      <c r="Y352" s="160" t="s">
        <v>3112</v>
      </c>
      <c r="Z352" s="160" t="s">
        <v>3113</v>
      </c>
      <c r="AA352" s="160" t="s">
        <v>3228</v>
      </c>
      <c r="AB352" s="160"/>
    </row>
    <row r="353" spans="1:28" x14ac:dyDescent="0.2">
      <c r="A353" s="163">
        <v>6866</v>
      </c>
      <c r="B353" s="160" t="str">
        <f>VLOOKUP(A353,'BASE TRABAJO'!$A$1:$U$872,2,TRUE)</f>
        <v>Corporación de Apoyo a la Niñez y Juventud en Riesgo Social “Corporación Llequén”.</v>
      </c>
      <c r="C353" s="160">
        <f>VLOOKUP(A353,'BASE TRABAJO'!$A$1:$U$872,3,FALSE)</f>
        <v>719926002</v>
      </c>
      <c r="D353" s="160" t="str">
        <f>VLOOKUP(A353,'BASE TRABAJO'!$A$1:$U$872,4,FALSE)</f>
        <v>Corporación de Derecho Privado</v>
      </c>
      <c r="E353" s="160" t="str">
        <f>VLOOKUP(A353,'BASE TRABAJO'!$A$1:$U$872,5,FALSE)</f>
        <v>Otorgada por Decreto Supremo Nº 1429, de fecha 27 de noviembre  de 1991, del Ministerio de Justicia, publicado en el Diario Oficial el día 16 de enero de 1992.</v>
      </c>
      <c r="F353" s="160" t="str">
        <f>VLOOKUP(A353,'BASE TRABAJO'!$A$1:$U$872,6,FALSE)</f>
        <v xml:space="preserve">CCertificado de Vigencia de Persona Jurídica sin Fines de Lucro Folio N° 500240587722, de 24 de julio de 2019, del Servicio de Registro Civil e Identificación. </v>
      </c>
      <c r="G353" s="160" t="str">
        <f>VLOOKUP(A353,'BASE TRABAJO'!$A$1:$U$872,7,FALSE)</f>
        <v>Atender a los jóvenes en citación de riesgo social, proponiendo dar atención integral, con miras a prevenir conductas desadaptativas que los lleven a involucrase posteriormente en actos delictivos.</v>
      </c>
      <c r="H353" s="160" t="str">
        <f>VLOOKUP(A353,'BASE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3" s="160" t="str">
        <f>VLOOKUP(A353,'BASE TRABAJO'!$A$1:$U$872,9,FALSE)</f>
        <v>Se elegirán cada dos años.</v>
      </c>
      <c r="J353" s="160" t="str">
        <f>VLOOKUP(A353,'BASE TRABAJO'!$A$1:$U$872,10,FALSE)</f>
        <v>05-04-2019 al 05-04-2021</v>
      </c>
      <c r="K353" s="160" t="str">
        <f>VLOOKUP(A353,'BASE TRABAJO'!$A$1:$U$872,11,FALSE)</f>
        <v xml:space="preserve">Presidente: Luis Antonio Ruíz Sumaret, 
Directora Ejecutiva: Yerka Aguilera Olivares, 
</v>
      </c>
      <c r="L353" s="160" t="str">
        <f>VLOOKUP(A353,'BASE TRABAJO'!$A$1:$U$872,12,FALSE)</f>
        <v xml:space="preserve">Avenida O´Higgins N° 1271, Chillan. 
</v>
      </c>
      <c r="M353" s="160" t="str">
        <f>VLOOKUP(A353,'BASE TRABAJO'!$A$1:$U$872,13,FALSE)</f>
        <v>XVI</v>
      </c>
      <c r="N353" s="160" t="str">
        <f>VLOOKUP(A353,'BASE TRABAJO'!$A$1:$U$872,14,FALSE)</f>
        <v>chillán</v>
      </c>
      <c r="O353" s="160" t="str">
        <f>VLOOKUP(A353,'BASE TRABAJO'!$A$1:$U$872,15,FALSE)</f>
        <v xml:space="preserve"> 42-2426627 y 42-2426628</v>
      </c>
      <c r="P353" s="160" t="str">
        <f>VLOOKUP(A353,'BASE TRABAJO'!$A$1:$U$872,16,FALSE)</f>
        <v xml:space="preserve"> Correo electrónico: directorio@corporacionllequen.cl, llequencentral4@gmail.com </v>
      </c>
      <c r="Q353" s="160">
        <f>VLOOKUP(A353,'BASE TRABAJO'!$A$1:$U$872,17,FALSE)</f>
        <v>0</v>
      </c>
      <c r="R353" s="160" t="str">
        <f>VLOOKUP(A353,'BASE TRABAJO'!$A$1:$U$872,18,FALSE)</f>
        <v>93401: Institución de Asistencia Social</v>
      </c>
      <c r="S353" s="160" t="str">
        <f>VLOOKUP(A353,'BASE TRABAJO'!$A$1:$U$872,19,FALSE)</f>
        <v xml:space="preserve">Se acompañan antecedentes financieros correspondientes al año 2019,  aprobados por el Subdepartamento de Supervisión Financiera Nacional. </v>
      </c>
      <c r="T353" s="161">
        <f>VLOOKUP(A353,'BASE TRABAJO'!$A$1:$U$872,20,FALSE)</f>
        <v>37970</v>
      </c>
      <c r="U353" s="160">
        <v>6866</v>
      </c>
      <c r="V353" s="162">
        <v>19493897</v>
      </c>
      <c r="W353" s="162">
        <v>113025646</v>
      </c>
      <c r="X353" s="161">
        <v>44135</v>
      </c>
      <c r="Y353" s="160" t="s">
        <v>3112</v>
      </c>
      <c r="Z353" s="160" t="s">
        <v>3113</v>
      </c>
      <c r="AA353" s="160" t="s">
        <v>3254</v>
      </c>
      <c r="AB353" s="160"/>
    </row>
    <row r="354" spans="1:28" x14ac:dyDescent="0.2">
      <c r="A354" s="163">
        <v>6866</v>
      </c>
      <c r="B354" s="160" t="str">
        <f>VLOOKUP(A354,'BASE TRABAJO'!$A$1:$U$872,2,TRUE)</f>
        <v>Corporación de Apoyo a la Niñez y Juventud en Riesgo Social “Corporación Llequén”.</v>
      </c>
      <c r="C354" s="160">
        <f>VLOOKUP(A354,'BASE TRABAJO'!$A$1:$U$872,3,FALSE)</f>
        <v>719926002</v>
      </c>
      <c r="D354" s="160" t="str">
        <f>VLOOKUP(A354,'BASE TRABAJO'!$A$1:$U$872,4,FALSE)</f>
        <v>Corporación de Derecho Privado</v>
      </c>
      <c r="E354" s="160" t="str">
        <f>VLOOKUP(A354,'BASE TRABAJO'!$A$1:$U$872,5,FALSE)</f>
        <v>Otorgada por Decreto Supremo Nº 1429, de fecha 27 de noviembre  de 1991, del Ministerio de Justicia, publicado en el Diario Oficial el día 16 de enero de 1992.</v>
      </c>
      <c r="F354" s="160" t="str">
        <f>VLOOKUP(A354,'BASE TRABAJO'!$A$1:$U$872,6,FALSE)</f>
        <v xml:space="preserve">CCertificado de Vigencia de Persona Jurídica sin Fines de Lucro Folio N° 500240587722, de 24 de julio de 2019, del Servicio de Registro Civil e Identificación. </v>
      </c>
      <c r="G354" s="160" t="str">
        <f>VLOOKUP(A354,'BASE TRABAJO'!$A$1:$U$872,7,FALSE)</f>
        <v>Atender a los jóvenes en citación de riesgo social, proponiendo dar atención integral, con miras a prevenir conductas desadaptativas que los lleven a involucrase posteriormente en actos delictivos.</v>
      </c>
      <c r="H354" s="160" t="str">
        <f>VLOOKUP(A354,'BASE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4" s="160" t="str">
        <f>VLOOKUP(A354,'BASE TRABAJO'!$A$1:$U$872,9,FALSE)</f>
        <v>Se elegirán cada dos años.</v>
      </c>
      <c r="J354" s="160" t="str">
        <f>VLOOKUP(A354,'BASE TRABAJO'!$A$1:$U$872,10,FALSE)</f>
        <v>05-04-2019 al 05-04-2021</v>
      </c>
      <c r="K354" s="160" t="str">
        <f>VLOOKUP(A354,'BASE TRABAJO'!$A$1:$U$872,11,FALSE)</f>
        <v xml:space="preserve">Presidente: Luis Antonio Ruíz Sumaret, 
Directora Ejecutiva: Yerka Aguilera Olivares, 
</v>
      </c>
      <c r="L354" s="160" t="str">
        <f>VLOOKUP(A354,'BASE TRABAJO'!$A$1:$U$872,12,FALSE)</f>
        <v xml:space="preserve">Avenida O´Higgins N° 1271, Chillan. 
</v>
      </c>
      <c r="M354" s="160" t="str">
        <f>VLOOKUP(A354,'BASE TRABAJO'!$A$1:$U$872,13,FALSE)</f>
        <v>XVI</v>
      </c>
      <c r="N354" s="160" t="str">
        <f>VLOOKUP(A354,'BASE TRABAJO'!$A$1:$U$872,14,FALSE)</f>
        <v>chillán</v>
      </c>
      <c r="O354" s="160" t="str">
        <f>VLOOKUP(A354,'BASE TRABAJO'!$A$1:$U$872,15,FALSE)</f>
        <v xml:space="preserve"> 42-2426627 y 42-2426628</v>
      </c>
      <c r="P354" s="160" t="str">
        <f>VLOOKUP(A354,'BASE TRABAJO'!$A$1:$U$872,16,FALSE)</f>
        <v xml:space="preserve"> Correo electrónico: directorio@corporacionllequen.cl, llequencentral4@gmail.com </v>
      </c>
      <c r="Q354" s="160">
        <f>VLOOKUP(A354,'BASE TRABAJO'!$A$1:$U$872,17,FALSE)</f>
        <v>0</v>
      </c>
      <c r="R354" s="160" t="str">
        <f>VLOOKUP(A354,'BASE TRABAJO'!$A$1:$U$872,18,FALSE)</f>
        <v>93401: Institución de Asistencia Social</v>
      </c>
      <c r="S354" s="160" t="str">
        <f>VLOOKUP(A354,'BASE TRABAJO'!$A$1:$U$872,19,FALSE)</f>
        <v xml:space="preserve">Se acompañan antecedentes financieros correspondientes al año 2019,  aprobados por el Subdepartamento de Supervisión Financiera Nacional. </v>
      </c>
      <c r="T354" s="161">
        <f>VLOOKUP(A354,'BASE TRABAJO'!$A$1:$U$872,20,FALSE)</f>
        <v>37970</v>
      </c>
      <c r="U354" s="160">
        <v>6866</v>
      </c>
      <c r="V354" s="162">
        <v>85089420</v>
      </c>
      <c r="W354" s="162">
        <v>746873512</v>
      </c>
      <c r="X354" s="161">
        <v>44135</v>
      </c>
      <c r="Y354" s="160" t="s">
        <v>3112</v>
      </c>
      <c r="Z354" s="160" t="s">
        <v>3113</v>
      </c>
      <c r="AA354" s="160" t="s">
        <v>3131</v>
      </c>
      <c r="AB354" s="160"/>
    </row>
    <row r="355" spans="1:28" x14ac:dyDescent="0.2">
      <c r="A355" s="163">
        <v>6866</v>
      </c>
      <c r="B355" s="160" t="str">
        <f>VLOOKUP(A355,'BASE TRABAJO'!$A$1:$U$872,2,TRUE)</f>
        <v>Corporación de Apoyo a la Niñez y Juventud en Riesgo Social “Corporación Llequén”.</v>
      </c>
      <c r="C355" s="160">
        <f>VLOOKUP(A355,'BASE TRABAJO'!$A$1:$U$872,3,FALSE)</f>
        <v>719926002</v>
      </c>
      <c r="D355" s="160" t="str">
        <f>VLOOKUP(A355,'BASE TRABAJO'!$A$1:$U$872,4,FALSE)</f>
        <v>Corporación de Derecho Privado</v>
      </c>
      <c r="E355" s="160" t="str">
        <f>VLOOKUP(A355,'BASE TRABAJO'!$A$1:$U$872,5,FALSE)</f>
        <v>Otorgada por Decreto Supremo Nº 1429, de fecha 27 de noviembre  de 1991, del Ministerio de Justicia, publicado en el Diario Oficial el día 16 de enero de 1992.</v>
      </c>
      <c r="F355" s="160" t="str">
        <f>VLOOKUP(A355,'BASE TRABAJO'!$A$1:$U$872,6,FALSE)</f>
        <v xml:space="preserve">CCertificado de Vigencia de Persona Jurídica sin Fines de Lucro Folio N° 500240587722, de 24 de julio de 2019, del Servicio de Registro Civil e Identificación. </v>
      </c>
      <c r="G355" s="160" t="str">
        <f>VLOOKUP(A355,'BASE TRABAJO'!$A$1:$U$872,7,FALSE)</f>
        <v>Atender a los jóvenes en citación de riesgo social, proponiendo dar atención integral, con miras a prevenir conductas desadaptativas que los lleven a involucrase posteriormente en actos delictivos.</v>
      </c>
      <c r="H355" s="160" t="str">
        <f>VLOOKUP(A355,'BASE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5" s="160" t="str">
        <f>VLOOKUP(A355,'BASE TRABAJO'!$A$1:$U$872,9,FALSE)</f>
        <v>Se elegirán cada dos años.</v>
      </c>
      <c r="J355" s="160" t="str">
        <f>VLOOKUP(A355,'BASE TRABAJO'!$A$1:$U$872,10,FALSE)</f>
        <v>05-04-2019 al 05-04-2021</v>
      </c>
      <c r="K355" s="160" t="str">
        <f>VLOOKUP(A355,'BASE TRABAJO'!$A$1:$U$872,11,FALSE)</f>
        <v xml:space="preserve">Presidente: Luis Antonio Ruíz Sumaret, 
Directora Ejecutiva: Yerka Aguilera Olivares, 
</v>
      </c>
      <c r="L355" s="160" t="str">
        <f>VLOOKUP(A355,'BASE TRABAJO'!$A$1:$U$872,12,FALSE)</f>
        <v xml:space="preserve">Avenida O´Higgins N° 1271, Chillan. 
</v>
      </c>
      <c r="M355" s="160" t="str">
        <f>VLOOKUP(A355,'BASE TRABAJO'!$A$1:$U$872,13,FALSE)</f>
        <v>XVI</v>
      </c>
      <c r="N355" s="160" t="str">
        <f>VLOOKUP(A355,'BASE TRABAJO'!$A$1:$U$872,14,FALSE)</f>
        <v>chillán</v>
      </c>
      <c r="O355" s="160" t="str">
        <f>VLOOKUP(A355,'BASE TRABAJO'!$A$1:$U$872,15,FALSE)</f>
        <v xml:space="preserve"> 42-2426627 y 42-2426628</v>
      </c>
      <c r="P355" s="160" t="str">
        <f>VLOOKUP(A355,'BASE TRABAJO'!$A$1:$U$872,16,FALSE)</f>
        <v xml:space="preserve"> Correo electrónico: directorio@corporacionllequen.cl, llequencentral4@gmail.com </v>
      </c>
      <c r="Q355" s="160">
        <f>VLOOKUP(A355,'BASE TRABAJO'!$A$1:$U$872,17,FALSE)</f>
        <v>0</v>
      </c>
      <c r="R355" s="160" t="str">
        <f>VLOOKUP(A355,'BASE TRABAJO'!$A$1:$U$872,18,FALSE)</f>
        <v>93401: Institución de Asistencia Social</v>
      </c>
      <c r="S355" s="160" t="str">
        <f>VLOOKUP(A355,'BASE TRABAJO'!$A$1:$U$872,19,FALSE)</f>
        <v xml:space="preserve">Se acompañan antecedentes financieros correspondientes al año 2019,  aprobados por el Subdepartamento de Supervisión Financiera Nacional. </v>
      </c>
      <c r="T355" s="161">
        <f>VLOOKUP(A355,'BASE TRABAJO'!$A$1:$U$872,20,FALSE)</f>
        <v>37970</v>
      </c>
      <c r="U355" s="160">
        <v>6866</v>
      </c>
      <c r="V355" s="162">
        <v>5293188</v>
      </c>
      <c r="W355" s="162">
        <v>218259164</v>
      </c>
      <c r="X355" s="161">
        <v>44135</v>
      </c>
      <c r="Y355" s="160" t="s">
        <v>3112</v>
      </c>
      <c r="Z355" s="160" t="s">
        <v>3113</v>
      </c>
      <c r="AA355" s="160" t="s">
        <v>3132</v>
      </c>
      <c r="AB355" s="160"/>
    </row>
    <row r="356" spans="1:28" x14ac:dyDescent="0.2">
      <c r="A356" s="163">
        <v>6866</v>
      </c>
      <c r="B356" s="160" t="str">
        <f>VLOOKUP(A356,'BASE TRABAJO'!$A$1:$U$872,2,TRUE)</f>
        <v>Corporación de Apoyo a la Niñez y Juventud en Riesgo Social “Corporación Llequén”.</v>
      </c>
      <c r="C356" s="160">
        <f>VLOOKUP(A356,'BASE TRABAJO'!$A$1:$U$872,3,FALSE)</f>
        <v>719926002</v>
      </c>
      <c r="D356" s="160" t="str">
        <f>VLOOKUP(A356,'BASE TRABAJO'!$A$1:$U$872,4,FALSE)</f>
        <v>Corporación de Derecho Privado</v>
      </c>
      <c r="E356" s="160" t="str">
        <f>VLOOKUP(A356,'BASE TRABAJO'!$A$1:$U$872,5,FALSE)</f>
        <v>Otorgada por Decreto Supremo Nº 1429, de fecha 27 de noviembre  de 1991, del Ministerio de Justicia, publicado en el Diario Oficial el día 16 de enero de 1992.</v>
      </c>
      <c r="F356" s="160" t="str">
        <f>VLOOKUP(A356,'BASE TRABAJO'!$A$1:$U$872,6,FALSE)</f>
        <v xml:space="preserve">CCertificado de Vigencia de Persona Jurídica sin Fines de Lucro Folio N° 500240587722, de 24 de julio de 2019, del Servicio de Registro Civil e Identificación. </v>
      </c>
      <c r="G356" s="160" t="str">
        <f>VLOOKUP(A356,'BASE TRABAJO'!$A$1:$U$872,7,FALSE)</f>
        <v>Atender a los jóvenes en citación de riesgo social, proponiendo dar atención integral, con miras a prevenir conductas desadaptativas que los lleven a involucrase posteriormente en actos delictivos.</v>
      </c>
      <c r="H356" s="160" t="str">
        <f>VLOOKUP(A356,'BASE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6" s="160" t="str">
        <f>VLOOKUP(A356,'BASE TRABAJO'!$A$1:$U$872,9,FALSE)</f>
        <v>Se elegirán cada dos años.</v>
      </c>
      <c r="J356" s="160" t="str">
        <f>VLOOKUP(A356,'BASE TRABAJO'!$A$1:$U$872,10,FALSE)</f>
        <v>05-04-2019 al 05-04-2021</v>
      </c>
      <c r="K356" s="160" t="str">
        <f>VLOOKUP(A356,'BASE TRABAJO'!$A$1:$U$872,11,FALSE)</f>
        <v xml:space="preserve">Presidente: Luis Antonio Ruíz Sumaret, 
Directora Ejecutiva: Yerka Aguilera Olivares, 
</v>
      </c>
      <c r="L356" s="160" t="str">
        <f>VLOOKUP(A356,'BASE TRABAJO'!$A$1:$U$872,12,FALSE)</f>
        <v xml:space="preserve">Avenida O´Higgins N° 1271, Chillan. 
</v>
      </c>
      <c r="M356" s="160" t="str">
        <f>VLOOKUP(A356,'BASE TRABAJO'!$A$1:$U$872,13,FALSE)</f>
        <v>XVI</v>
      </c>
      <c r="N356" s="160" t="str">
        <f>VLOOKUP(A356,'BASE TRABAJO'!$A$1:$U$872,14,FALSE)</f>
        <v>chillán</v>
      </c>
      <c r="O356" s="160" t="str">
        <f>VLOOKUP(A356,'BASE TRABAJO'!$A$1:$U$872,15,FALSE)</f>
        <v xml:space="preserve"> 42-2426627 y 42-2426628</v>
      </c>
      <c r="P356" s="160" t="str">
        <f>VLOOKUP(A356,'BASE TRABAJO'!$A$1:$U$872,16,FALSE)</f>
        <v xml:space="preserve"> Correo electrónico: directorio@corporacionllequen.cl, llequencentral4@gmail.com </v>
      </c>
      <c r="Q356" s="160">
        <f>VLOOKUP(A356,'BASE TRABAJO'!$A$1:$U$872,17,FALSE)</f>
        <v>0</v>
      </c>
      <c r="R356" s="160" t="str">
        <f>VLOOKUP(A356,'BASE TRABAJO'!$A$1:$U$872,18,FALSE)</f>
        <v>93401: Institución de Asistencia Social</v>
      </c>
      <c r="S356" s="160" t="str">
        <f>VLOOKUP(A356,'BASE TRABAJO'!$A$1:$U$872,19,FALSE)</f>
        <v xml:space="preserve">Se acompañan antecedentes financieros correspondientes al año 2019,  aprobados por el Subdepartamento de Supervisión Financiera Nacional. </v>
      </c>
      <c r="T356" s="161">
        <f>VLOOKUP(A356,'BASE TRABAJO'!$A$1:$U$872,20,FALSE)</f>
        <v>37970</v>
      </c>
      <c r="U356" s="160">
        <v>6866</v>
      </c>
      <c r="V356" s="162">
        <v>0</v>
      </c>
      <c r="W356" s="162">
        <v>93432265</v>
      </c>
      <c r="X356" s="161">
        <v>44135</v>
      </c>
      <c r="Y356" s="160" t="s">
        <v>3112</v>
      </c>
      <c r="Z356" s="160" t="s">
        <v>3113</v>
      </c>
      <c r="AA356" s="160" t="s">
        <v>3197</v>
      </c>
      <c r="AB356" s="160"/>
    </row>
    <row r="357" spans="1:28" x14ac:dyDescent="0.2">
      <c r="A357" s="163">
        <v>6866</v>
      </c>
      <c r="B357" s="160" t="str">
        <f>VLOOKUP(A357,'BASE TRABAJO'!$A$1:$U$872,2,TRUE)</f>
        <v>Corporación de Apoyo a la Niñez y Juventud en Riesgo Social “Corporación Llequén”.</v>
      </c>
      <c r="C357" s="160">
        <f>VLOOKUP(A357,'BASE TRABAJO'!$A$1:$U$872,3,FALSE)</f>
        <v>719926002</v>
      </c>
      <c r="D357" s="160" t="str">
        <f>VLOOKUP(A357,'BASE TRABAJO'!$A$1:$U$872,4,FALSE)</f>
        <v>Corporación de Derecho Privado</v>
      </c>
      <c r="E357" s="160" t="str">
        <f>VLOOKUP(A357,'BASE TRABAJO'!$A$1:$U$872,5,FALSE)</f>
        <v>Otorgada por Decreto Supremo Nº 1429, de fecha 27 de noviembre  de 1991, del Ministerio de Justicia, publicado en el Diario Oficial el día 16 de enero de 1992.</v>
      </c>
      <c r="F357" s="160" t="str">
        <f>VLOOKUP(A357,'BASE TRABAJO'!$A$1:$U$872,6,FALSE)</f>
        <v xml:space="preserve">CCertificado de Vigencia de Persona Jurídica sin Fines de Lucro Folio N° 500240587722, de 24 de julio de 2019, del Servicio de Registro Civil e Identificación. </v>
      </c>
      <c r="G357" s="160" t="str">
        <f>VLOOKUP(A357,'BASE TRABAJO'!$A$1:$U$872,7,FALSE)</f>
        <v>Atender a los jóvenes en citación de riesgo social, proponiendo dar atención integral, con miras a prevenir conductas desadaptativas que los lleven a involucrase posteriormente en actos delictivos.</v>
      </c>
      <c r="H357" s="160" t="str">
        <f>VLOOKUP(A357,'BASE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7" s="160" t="str">
        <f>VLOOKUP(A357,'BASE TRABAJO'!$A$1:$U$872,9,FALSE)</f>
        <v>Se elegirán cada dos años.</v>
      </c>
      <c r="J357" s="160" t="str">
        <f>VLOOKUP(A357,'BASE TRABAJO'!$A$1:$U$872,10,FALSE)</f>
        <v>05-04-2019 al 05-04-2021</v>
      </c>
      <c r="K357" s="160" t="str">
        <f>VLOOKUP(A357,'BASE TRABAJO'!$A$1:$U$872,11,FALSE)</f>
        <v xml:space="preserve">Presidente: Luis Antonio Ruíz Sumaret, 
Directora Ejecutiva: Yerka Aguilera Olivares, 
</v>
      </c>
      <c r="L357" s="160" t="str">
        <f>VLOOKUP(A357,'BASE TRABAJO'!$A$1:$U$872,12,FALSE)</f>
        <v xml:space="preserve">Avenida O´Higgins N° 1271, Chillan. 
</v>
      </c>
      <c r="M357" s="160" t="str">
        <f>VLOOKUP(A357,'BASE TRABAJO'!$A$1:$U$872,13,FALSE)</f>
        <v>XVI</v>
      </c>
      <c r="N357" s="160" t="str">
        <f>VLOOKUP(A357,'BASE TRABAJO'!$A$1:$U$872,14,FALSE)</f>
        <v>chillán</v>
      </c>
      <c r="O357" s="160" t="str">
        <f>VLOOKUP(A357,'BASE TRABAJO'!$A$1:$U$872,15,FALSE)</f>
        <v xml:space="preserve"> 42-2426627 y 42-2426628</v>
      </c>
      <c r="P357" s="160" t="str">
        <f>VLOOKUP(A357,'BASE TRABAJO'!$A$1:$U$872,16,FALSE)</f>
        <v xml:space="preserve"> Correo electrónico: directorio@corporacionllequen.cl, llequencentral4@gmail.com </v>
      </c>
      <c r="Q357" s="160">
        <f>VLOOKUP(A357,'BASE TRABAJO'!$A$1:$U$872,17,FALSE)</f>
        <v>0</v>
      </c>
      <c r="R357" s="160" t="str">
        <f>VLOOKUP(A357,'BASE TRABAJO'!$A$1:$U$872,18,FALSE)</f>
        <v>93401: Institución de Asistencia Social</v>
      </c>
      <c r="S357" s="160" t="str">
        <f>VLOOKUP(A357,'BASE TRABAJO'!$A$1:$U$872,19,FALSE)</f>
        <v xml:space="preserve">Se acompañan antecedentes financieros correspondientes al año 2019,  aprobados por el Subdepartamento de Supervisión Financiera Nacional. </v>
      </c>
      <c r="T357" s="161">
        <f>VLOOKUP(A357,'BASE TRABAJO'!$A$1:$U$872,20,FALSE)</f>
        <v>37970</v>
      </c>
      <c r="U357" s="160">
        <v>6866</v>
      </c>
      <c r="V357" s="162">
        <v>44204849</v>
      </c>
      <c r="W357" s="162">
        <v>296074675</v>
      </c>
      <c r="X357" s="161">
        <v>44135</v>
      </c>
      <c r="Y357" s="160" t="s">
        <v>3112</v>
      </c>
      <c r="Z357" s="160" t="s">
        <v>3113</v>
      </c>
      <c r="AA357" s="160" t="s">
        <v>82</v>
      </c>
      <c r="AB357" s="160"/>
    </row>
    <row r="358" spans="1:28" x14ac:dyDescent="0.2">
      <c r="A358" s="163">
        <v>6866</v>
      </c>
      <c r="B358" s="160" t="str">
        <f>VLOOKUP(A358,'BASE TRABAJO'!$A$1:$U$872,2,TRUE)</f>
        <v>Corporación de Apoyo a la Niñez y Juventud en Riesgo Social “Corporación Llequén”.</v>
      </c>
      <c r="C358" s="160">
        <f>VLOOKUP(A358,'BASE TRABAJO'!$A$1:$U$872,3,FALSE)</f>
        <v>719926002</v>
      </c>
      <c r="D358" s="160" t="str">
        <f>VLOOKUP(A358,'BASE TRABAJO'!$A$1:$U$872,4,FALSE)</f>
        <v>Corporación de Derecho Privado</v>
      </c>
      <c r="E358" s="160" t="str">
        <f>VLOOKUP(A358,'BASE TRABAJO'!$A$1:$U$872,5,FALSE)</f>
        <v>Otorgada por Decreto Supremo Nº 1429, de fecha 27 de noviembre  de 1991, del Ministerio de Justicia, publicado en el Diario Oficial el día 16 de enero de 1992.</v>
      </c>
      <c r="F358" s="160" t="str">
        <f>VLOOKUP(A358,'BASE TRABAJO'!$A$1:$U$872,6,FALSE)</f>
        <v xml:space="preserve">CCertificado de Vigencia de Persona Jurídica sin Fines de Lucro Folio N° 500240587722, de 24 de julio de 2019, del Servicio de Registro Civil e Identificación. </v>
      </c>
      <c r="G358" s="160" t="str">
        <f>VLOOKUP(A358,'BASE TRABAJO'!$A$1:$U$872,7,FALSE)</f>
        <v>Atender a los jóvenes en citación de riesgo social, proponiendo dar atención integral, con miras a prevenir conductas desadaptativas que los lleven a involucrase posteriormente en actos delictivos.</v>
      </c>
      <c r="H358" s="160" t="str">
        <f>VLOOKUP(A358,'BASE TRABAJO'!$A$1:$U$872,8,FALSE)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8" s="160" t="str">
        <f>VLOOKUP(A358,'BASE TRABAJO'!$A$1:$U$872,9,FALSE)</f>
        <v>Se elegirán cada dos años.</v>
      </c>
      <c r="J358" s="160" t="str">
        <f>VLOOKUP(A358,'BASE TRABAJO'!$A$1:$U$872,10,FALSE)</f>
        <v>05-04-2019 al 05-04-2021</v>
      </c>
      <c r="K358" s="160" t="str">
        <f>VLOOKUP(A358,'BASE TRABAJO'!$A$1:$U$872,11,FALSE)</f>
        <v xml:space="preserve">Presidente: Luis Antonio Ruíz Sumaret, 
Directora Ejecutiva: Yerka Aguilera Olivares, 
</v>
      </c>
      <c r="L358" s="160" t="str">
        <f>VLOOKUP(A358,'BASE TRABAJO'!$A$1:$U$872,12,FALSE)</f>
        <v xml:space="preserve">Avenida O´Higgins N° 1271, Chillan. 
</v>
      </c>
      <c r="M358" s="160" t="str">
        <f>VLOOKUP(A358,'BASE TRABAJO'!$A$1:$U$872,13,FALSE)</f>
        <v>XVI</v>
      </c>
      <c r="N358" s="160" t="str">
        <f>VLOOKUP(A358,'BASE TRABAJO'!$A$1:$U$872,14,FALSE)</f>
        <v>chillán</v>
      </c>
      <c r="O358" s="160" t="str">
        <f>VLOOKUP(A358,'BASE TRABAJO'!$A$1:$U$872,15,FALSE)</f>
        <v xml:space="preserve"> 42-2426627 y 42-2426628</v>
      </c>
      <c r="P358" s="160" t="str">
        <f>VLOOKUP(A358,'BASE TRABAJO'!$A$1:$U$872,16,FALSE)</f>
        <v xml:space="preserve"> Correo electrónico: directorio@corporacionllequen.cl, llequencentral4@gmail.com </v>
      </c>
      <c r="Q358" s="160">
        <f>VLOOKUP(A358,'BASE TRABAJO'!$A$1:$U$872,17,FALSE)</f>
        <v>0</v>
      </c>
      <c r="R358" s="160" t="str">
        <f>VLOOKUP(A358,'BASE TRABAJO'!$A$1:$U$872,18,FALSE)</f>
        <v>93401: Institución de Asistencia Social</v>
      </c>
      <c r="S358" s="160" t="str">
        <f>VLOOKUP(A358,'BASE TRABAJO'!$A$1:$U$872,19,FALSE)</f>
        <v xml:space="preserve">Se acompañan antecedentes financieros correspondientes al año 2019,  aprobados por el Subdepartamento de Supervisión Financiera Nacional. </v>
      </c>
      <c r="T358" s="161">
        <f>VLOOKUP(A358,'BASE TRABAJO'!$A$1:$U$872,20,FALSE)</f>
        <v>37970</v>
      </c>
      <c r="U358" s="160">
        <v>6866</v>
      </c>
      <c r="V358" s="162">
        <v>30020995</v>
      </c>
      <c r="W358" s="162">
        <v>312792243</v>
      </c>
      <c r="X358" s="161">
        <v>44135</v>
      </c>
      <c r="Y358" s="160" t="s">
        <v>3112</v>
      </c>
      <c r="Z358" s="160" t="s">
        <v>3113</v>
      </c>
      <c r="AA358" s="160" t="s">
        <v>3121</v>
      </c>
      <c r="AB358" s="160"/>
    </row>
    <row r="359" spans="1:28" x14ac:dyDescent="0.2">
      <c r="A359" s="163">
        <v>6871</v>
      </c>
      <c r="B359" s="160" t="str">
        <f>VLOOKUP(A359,'BASE TRABAJO'!$A$1:$U$872,2,TRUE)</f>
        <v>Corporación de Asociación de Padres y Amigos de los Autistas V Región.</v>
      </c>
      <c r="C359" s="160">
        <f>VLOOKUP(A359,'BASE TRABAJO'!$A$1:$U$872,3,FALSE)</f>
        <v>715787008</v>
      </c>
      <c r="D359" s="160" t="str">
        <f>VLOOKUP(A359,'BASE TRABAJO'!$A$1:$U$872,4,FALSE)</f>
        <v>Corporación de Derecho Privado.</v>
      </c>
      <c r="E359" s="160" t="str">
        <f>VLOOKUP(A359,'BASE TRABAJO'!$A$1:$U$872,5,FALSE)</f>
        <v xml:space="preserve">Otorgada por Decreto Supremo Nº 492, de fecha 12 de mayo de 1989, del Ministerio de Justicia. </v>
      </c>
      <c r="F359" s="160" t="str">
        <f>VLOOKUP(A359,'BASE TRABAJO'!$A$1:$U$872,6,FALSE)</f>
        <v>Certificado de vigencia Folio N° 500180288665, emitido con fecha 16 de abril de 2018, por el Servicio de Registro Civil e Identificación.</v>
      </c>
      <c r="G359" s="160" t="str">
        <f>VLOOKUP(A359,'BASE TRABAJO'!$A$1:$U$872,7,FALSE)</f>
        <v>Preocuparse en forma integral del problema que plantea la persona autista y propiciar los servicios que cubren toda la vida del inválido.</v>
      </c>
      <c r="H359" s="160" t="str">
        <f>VLOOKUP(A359,'BASE TRABAJO'!$A$1:$U$872,8,FALSE)</f>
        <v xml:space="preserve">Presidenta: Elizabeth Valencia González
Secretaria: Gudelia Álvarez Santander
Tesorera: Libertad Pons Aravena
Directores: 
Delfina Nancy Prado Farías
Teresa Nuñez San Martín
</v>
      </c>
      <c r="I359" s="160" t="str">
        <f>VLOOKUP(A359,'BASE TRABAJO'!$A$1:$U$872,9,FALSE)</f>
        <v>Durarán 2 años en sus cargos.</v>
      </c>
      <c r="J359" s="160" t="str">
        <f>VLOOKUP(A359,'BASE TRABAJO'!$A$1:$U$872,10,FALSE)</f>
        <v xml:space="preserve">Del 09 de marzo de 2019 a 09 de marzo de 2021. </v>
      </c>
      <c r="K359" s="160" t="str">
        <f>VLOOKUP(A359,'BASE TRABAJO'!$A$1:$U$872,11,FALSE)</f>
        <v xml:space="preserve">Presidenta: Elizabeth Valencia González, </v>
      </c>
      <c r="L359" s="160" t="str">
        <f>VLOOKUP(A359,'BASE TRABAJO'!$A$1:$U$872,12,FALSE)</f>
        <v xml:space="preserve">Avenida Santa Inés N° 2606, esquina Gorrión s/n, Población Libertad, Viña del Mar, Quinta Región.
</v>
      </c>
      <c r="M359" s="160" t="str">
        <f>VLOOKUP(A359,'BASE TRABAJO'!$A$1:$U$872,13,FALSE)</f>
        <v>V</v>
      </c>
      <c r="N359" s="160" t="str">
        <f>VLOOKUP(A359,'BASE TRABAJO'!$A$1:$U$872,14,FALSE)</f>
        <v>Viña del Mar</v>
      </c>
      <c r="O359" s="160" t="str">
        <f>VLOOKUP(A359,'BASE TRABAJO'!$A$1:$U$872,15,FALSE)</f>
        <v>(32)  2694515</v>
      </c>
      <c r="P359" s="160" t="str">
        <f>VLOOKUP(A359,'BASE TRABAJO'!$A$1:$U$872,16,FALSE)</f>
        <v xml:space="preserve">aspautquintaregión@gmail.com
</v>
      </c>
      <c r="Q359" s="160">
        <f>VLOOKUP(A359,'BASE TRABAJO'!$A$1:$U$872,17,FALSE)</f>
        <v>0</v>
      </c>
      <c r="R359" s="160" t="str">
        <f>VLOOKUP(A359,'BASE TRABAJO'!$A$1:$U$872,18,FALSE)</f>
        <v>93401: Institución de Asistencia Social</v>
      </c>
      <c r="S359" s="160" t="str">
        <f>VLOOKUP(A359,'BASE TRABAJO'!$A$1:$U$872,19,FALSE)</f>
        <v>Se acompaña Certificado de Antecedentes Financieros años 2018 aprobados por el Subdepartamento de Supervisión Financiera Nacional.</v>
      </c>
      <c r="T359" s="161">
        <f>VLOOKUP(A359,'BASE TRABAJO'!$A$1:$U$872,20,FALSE)</f>
        <v>37971</v>
      </c>
      <c r="U359" s="160">
        <v>6871</v>
      </c>
      <c r="V359" s="162">
        <v>3163027</v>
      </c>
      <c r="W359" s="162">
        <v>26790379</v>
      </c>
      <c r="X359" s="161">
        <v>44135</v>
      </c>
      <c r="Y359" s="160" t="s">
        <v>3112</v>
      </c>
      <c r="Z359" s="160" t="s">
        <v>3113</v>
      </c>
      <c r="AA359" s="160" t="s">
        <v>3122</v>
      </c>
      <c r="AB359" s="160"/>
    </row>
    <row r="360" spans="1:28" x14ac:dyDescent="0.2">
      <c r="A360" s="163">
        <v>6872</v>
      </c>
      <c r="B360" s="160" t="str">
        <f>VLOOKUP(A360,'BASE TRABAJO'!$A$1:$U$872,2,TRUE)</f>
        <v xml:space="preserve">
I. Municipalidad de San Antonio
</v>
      </c>
      <c r="C360" s="160">
        <f>VLOOKUP(A360,'BASE TRABAJO'!$A$1:$U$872,3,FALSE)</f>
        <v>690734001</v>
      </c>
      <c r="D360" s="160" t="str">
        <f>VLOOKUP(A360,'BASE TRABAJO'!$A$1:$U$872,4,FALSE)</f>
        <v>Municipalidad</v>
      </c>
      <c r="E360" s="160" t="str">
        <f>VLOOKUP(A360,'BASE TRABAJO'!$A$1:$U$872,5,FALSE)</f>
        <v>Constitución Política de la República, art. 107.</v>
      </c>
      <c r="F360" s="160" t="str">
        <f>VLOOKUP(A360,'BASE TRABAJO'!$A$1:$U$872,6,FALSE)</f>
        <v>Indefinida.</v>
      </c>
      <c r="G360" s="160" t="str">
        <f>VLOOKUP(A360,'BASE TRABAJO'!$A$1:$U$872,7,FALSE)</f>
        <v>Según Ley Orgánica Nº 18.695, arts. 1º al 4º.</v>
      </c>
      <c r="H360" s="160">
        <f>VLOOKUP(A360,'BASE TRABAJO'!$A$1:$U$872,8,FALSE)</f>
        <v>0</v>
      </c>
      <c r="I360" s="160">
        <f>VLOOKUP(A360,'BASE TRABAJO'!$A$1:$U$872,9,FALSE)</f>
        <v>0</v>
      </c>
      <c r="J360" s="160">
        <f>VLOOKUP(A360,'BASE TRABAJO'!$A$1:$U$872,10,FALSE)</f>
        <v>0</v>
      </c>
      <c r="K360" s="160" t="str">
        <f>VLOOKUP(A360,'BASE TRABAJO'!$A$1:$U$872,11,FALSE)</f>
        <v xml:space="preserve">Luis Omar Vera Castro    </v>
      </c>
      <c r="L360" s="160" t="str">
        <f>VLOOKUP(A360,'BASE TRABAJO'!$A$1:$U$872,12,FALSE)</f>
        <v>Avenida Ramón Barros Luco Nº1881, Barrancas, San Antonio, Quinta Región.</v>
      </c>
      <c r="M360" s="160" t="str">
        <f>VLOOKUP(A360,'BASE TRABAJO'!$A$1:$U$872,13,FALSE)</f>
        <v>V</v>
      </c>
      <c r="N360" s="160" t="str">
        <f>VLOOKUP(A360,'BASE TRABAJO'!$A$1:$U$872,14,FALSE)</f>
        <v>San Antonio</v>
      </c>
      <c r="O360" s="160">
        <f>VLOOKUP(A360,'BASE TRABAJO'!$A$1:$U$872,15,FALSE)</f>
        <v>0</v>
      </c>
      <c r="P360" s="160">
        <f>VLOOKUP(A360,'BASE TRABAJO'!$A$1:$U$872,16,FALSE)</f>
        <v>0</v>
      </c>
      <c r="Q360" s="160">
        <f>VLOOKUP(A360,'BASE TRABAJO'!$A$1:$U$872,17,FALSE)</f>
        <v>0</v>
      </c>
      <c r="R360" s="160">
        <f>VLOOKUP(A360,'BASE TRABAJO'!$A$1:$U$872,18,FALSE)</f>
        <v>91001</v>
      </c>
      <c r="S360" s="160" t="str">
        <f>VLOOKUP(A360,'BASE TRABAJO'!$A$1:$U$872,19,FALSE)</f>
        <v xml:space="preserve">No se acompañan. Aplica Informe Jurídico Nº 09, de  fecha 14 de marzo de 2011 del Departamento Jurídico y Dictamen Nº 070791, de 2009, de la Contraloría General de la República.  
.
</v>
      </c>
      <c r="T360" s="161">
        <f>VLOOKUP(A360,'BASE TRABAJO'!$A$1:$U$872,20,FALSE)</f>
        <v>38159</v>
      </c>
      <c r="U360" s="160">
        <v>6872</v>
      </c>
      <c r="V360" s="162">
        <v>12504780</v>
      </c>
      <c r="W360" s="162">
        <v>56454525</v>
      </c>
      <c r="X360" s="161">
        <v>44135</v>
      </c>
      <c r="Y360" s="160" t="s">
        <v>3112</v>
      </c>
      <c r="Z360" s="160" t="s">
        <v>3113</v>
      </c>
      <c r="AA360" s="160" t="s">
        <v>3165</v>
      </c>
      <c r="AB360" s="160"/>
    </row>
    <row r="361" spans="1:28" x14ac:dyDescent="0.2">
      <c r="A361" s="163">
        <v>6876</v>
      </c>
      <c r="B361" s="160" t="str">
        <f>VLOOKUP(A361,'BASE TRABAJO'!$A$1:$U$872,2,TRUE)</f>
        <v xml:space="preserve">
I. Municipalidad de Constitución
</v>
      </c>
      <c r="C361" s="160">
        <f>VLOOKUP(A361,'BASE TRABAJO'!$A$1:$U$872,3,FALSE)</f>
        <v>691201007</v>
      </c>
      <c r="D361" s="160" t="str">
        <f>VLOOKUP(A361,'BASE TRABAJO'!$A$1:$U$872,4,FALSE)</f>
        <v>Municipalidad</v>
      </c>
      <c r="E361" s="160" t="str">
        <f>VLOOKUP(A361,'BASE TRABAJO'!$A$1:$U$872,5,FALSE)</f>
        <v>Constitución Política de la República, art. 107.</v>
      </c>
      <c r="F361" s="160" t="str">
        <f>VLOOKUP(A361,'BASE TRABAJO'!$A$1:$U$872,6,FALSE)</f>
        <v>Indefinida.</v>
      </c>
      <c r="G361" s="160" t="str">
        <f>VLOOKUP(A361,'BASE TRABAJO'!$A$1:$U$872,7,FALSE)</f>
        <v>Según Ley Orgánica Nº 18.695, arts. 1º al 4º.</v>
      </c>
      <c r="H361" s="160" t="str">
        <f>VLOOKUP(A361,'BASE TRABAJO'!$A$1:$U$872,8,FALSE)</f>
        <v>no tiene</v>
      </c>
      <c r="I361" s="160">
        <f>VLOOKUP(A361,'BASE TRABAJO'!$A$1:$U$872,9,FALSE)</f>
        <v>0</v>
      </c>
      <c r="J361" s="160">
        <f>VLOOKUP(A361,'BASE TRABAJO'!$A$1:$U$872,10,FALSE)</f>
        <v>0</v>
      </c>
      <c r="K361" s="160" t="str">
        <f>VLOOKUP(A361,'BASE TRABAJO'!$A$1:$U$872,11,FALSE)</f>
        <v xml:space="preserve">Carlos Moisés Valenzuela Gajardo, </v>
      </c>
      <c r="L361" s="160" t="str">
        <f>VLOOKUP(A361,'BASE TRABAJO'!$A$1:$U$872,12,FALSE)</f>
        <v>Portales Nº450, Constitución, Séptima Región.</v>
      </c>
      <c r="M361" s="160" t="str">
        <f>VLOOKUP(A361,'BASE TRABAJO'!$A$1:$U$872,13,FALSE)</f>
        <v>VII</v>
      </c>
      <c r="N361" s="160" t="str">
        <f>VLOOKUP(A361,'BASE TRABAJO'!$A$1:$U$872,14,FALSE)</f>
        <v>Constitución</v>
      </c>
      <c r="O361" s="160">
        <f>VLOOKUP(A361,'BASE TRABAJO'!$A$1:$U$872,15,FALSE)</f>
        <v>0</v>
      </c>
      <c r="P361" s="160">
        <f>VLOOKUP(A361,'BASE TRABAJO'!$A$1:$U$872,16,FALSE)</f>
        <v>0</v>
      </c>
      <c r="Q361" s="160">
        <f>VLOOKUP(A361,'BASE TRABAJO'!$A$1:$U$872,17,FALSE)</f>
        <v>0</v>
      </c>
      <c r="R361" s="160">
        <f>VLOOKUP(A361,'BASE TRABAJO'!$A$1:$U$872,18,FALSE)</f>
        <v>91001</v>
      </c>
      <c r="S361" s="160" t="str">
        <f>VLOOKUP(A361,'BASE TRABAJO'!$A$1:$U$872,19,FALSE)</f>
        <v xml:space="preserve">Se acompaña certificado financiero correspondiente al año 2013, aprobado por el departamento de administración y finanzas. 
</v>
      </c>
      <c r="T361" s="161">
        <f>VLOOKUP(A361,'BASE TRABAJO'!$A$1:$U$872,20,FALSE)</f>
        <v>37970</v>
      </c>
      <c r="U361" s="160">
        <v>6876</v>
      </c>
      <c r="V361" s="162">
        <v>6252390</v>
      </c>
      <c r="W361" s="162">
        <v>156578810</v>
      </c>
      <c r="X361" s="161">
        <v>44135</v>
      </c>
      <c r="Y361" s="160" t="s">
        <v>3112</v>
      </c>
      <c r="Z361" s="160" t="s">
        <v>3113</v>
      </c>
      <c r="AA361" s="160" t="s">
        <v>3124</v>
      </c>
      <c r="AB361" s="160"/>
    </row>
    <row r="362" spans="1:28" x14ac:dyDescent="0.2">
      <c r="A362" s="163">
        <v>6880</v>
      </c>
      <c r="B362" s="160" t="str">
        <f>VLOOKUP(A362,'BASE TRABAJO'!$A$1:$U$872,2,TRUE)</f>
        <v>Fundación Centro Regional de Asistencia Técnica y Empresarial o Fundación CRATE</v>
      </c>
      <c r="C362" s="160">
        <f>VLOOKUP(A362,'BASE TRABAJO'!$A$1:$U$872,3,FALSE)</f>
        <v>705528004</v>
      </c>
      <c r="D362" s="160" t="str">
        <f>VLOOKUP(A362,'BASE TRABAJO'!$A$1:$U$872,4,FALSE)</f>
        <v>Fundación de Derecho Privado.</v>
      </c>
      <c r="E362" s="160" t="str">
        <f>VLOOKUP(A362,'BASE TRABAJO'!$A$1:$U$872,5,FALSE)</f>
        <v xml:space="preserve">Otorgada por Decreto Supremo Nº 668, de 03  de mayo de 1979, del Ministerio de Justicia. </v>
      </c>
      <c r="F362" s="160" t="str">
        <f>VLOOKUP(A362,'BASE TRABAJO'!$A$1:$U$872,6,FALSE)</f>
        <v>Certificado de Vigencia Folio Nº 500236867980, de 03 de julio de 2019, otorgado por el Servicio de Registro Civil e Identificación.</v>
      </c>
      <c r="G362" s="160" t="str">
        <f>VLOOKUP(A362,'BASE TRABAJO'!$A$1:$U$872,7,FALSE)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2" s="160" t="str">
        <f>VLOOKUP(A362,'BASE TRABAJO'!$A$1:$U$872,8,FALSE)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2" s="160" t="str">
        <f>VLOOKUP(A362,'BASE TRABAJO'!$A$1:$U$872,9,FALSE)</f>
        <v>Dos años</v>
      </c>
      <c r="J362" s="160" t="str">
        <f>VLOOKUP(A362,'BASE TRABAJO'!$A$1:$U$872,10,FALSE)</f>
        <v>: 06 de julio de 2018- 06 de julio de 2020</v>
      </c>
      <c r="K362" s="160" t="str">
        <f>VLOOKUP(A362,'BASE TRABAJO'!$A$1:$U$872,11,FALSE)</f>
        <v xml:space="preserve">Gerente: Jorge Miguel Brito Obreque, 
</v>
      </c>
      <c r="L362" s="160" t="str">
        <f>VLOOKUP(A362,'BASE TRABAJO'!$A$1:$U$872,12,FALSE)</f>
        <v xml:space="preserve">1 norte n° 550, 4to piso, Talca, Región del Maule
</v>
      </c>
      <c r="M362" s="160" t="str">
        <f>VLOOKUP(A362,'BASE TRABAJO'!$A$1:$U$872,13,FALSE)</f>
        <v>VII</v>
      </c>
      <c r="N362" s="160" t="str">
        <f>VLOOKUP(A362,'BASE TRABAJO'!$A$1:$U$872,14,FALSE)</f>
        <v>Talca</v>
      </c>
      <c r="O362" s="160" t="str">
        <f>VLOOKUP(A362,'BASE TRABAJO'!$A$1:$U$872,15,FALSE)</f>
        <v>Fonos: 71-2231052</v>
      </c>
      <c r="P362" s="160" t="str">
        <f>VLOOKUP(A362,'BASE TRABAJO'!$A$1:$U$872,16,FALSE)</f>
        <v>dirección@crate.cl</v>
      </c>
      <c r="Q362" s="160">
        <f>VLOOKUP(A362,'BASE TRABAJO'!$A$1:$U$872,17,FALSE)</f>
        <v>0</v>
      </c>
      <c r="R362" s="160">
        <f>VLOOKUP(A362,'BASE TRABAJO'!$A$1:$U$872,18,FALSE)</f>
        <v>93401</v>
      </c>
      <c r="S362" s="160" t="str">
        <f>VLOOKUP(A362,'BASE TRABAJO'!$A$1:$U$872,19,FALSE)</f>
        <v>Se acompaña Certificado de la Institución, correspondiente a antecedentes financieros del año 2019, raprobados por  USUFI</v>
      </c>
      <c r="T362" s="161">
        <f>VLOOKUP(A362,'BASE TRABAJO'!$A$1:$U$872,20,FALSE)</f>
        <v>37970</v>
      </c>
      <c r="U362" s="160">
        <v>6880</v>
      </c>
      <c r="V362" s="162">
        <v>16288020</v>
      </c>
      <c r="W362" s="162">
        <v>334489196</v>
      </c>
      <c r="X362" s="161">
        <v>44135</v>
      </c>
      <c r="Y362" s="160" t="s">
        <v>3112</v>
      </c>
      <c r="Z362" s="160" t="s">
        <v>3113</v>
      </c>
      <c r="AA362" s="160" t="s">
        <v>3146</v>
      </c>
      <c r="AB362" s="160"/>
    </row>
    <row r="363" spans="1:28" x14ac:dyDescent="0.2">
      <c r="A363" s="163">
        <v>6880</v>
      </c>
      <c r="B363" s="160" t="str">
        <f>VLOOKUP(A363,'BASE TRABAJO'!$A$1:$U$872,2,TRUE)</f>
        <v>Fundación Centro Regional de Asistencia Técnica y Empresarial o Fundación CRATE</v>
      </c>
      <c r="C363" s="160">
        <f>VLOOKUP(A363,'BASE TRABAJO'!$A$1:$U$872,3,FALSE)</f>
        <v>705528004</v>
      </c>
      <c r="D363" s="160" t="str">
        <f>VLOOKUP(A363,'BASE TRABAJO'!$A$1:$U$872,4,FALSE)</f>
        <v>Fundación de Derecho Privado.</v>
      </c>
      <c r="E363" s="160" t="str">
        <f>VLOOKUP(A363,'BASE TRABAJO'!$A$1:$U$872,5,FALSE)</f>
        <v xml:space="preserve">Otorgada por Decreto Supremo Nº 668, de 03  de mayo de 1979, del Ministerio de Justicia. </v>
      </c>
      <c r="F363" s="160" t="str">
        <f>VLOOKUP(A363,'BASE TRABAJO'!$A$1:$U$872,6,FALSE)</f>
        <v>Certificado de Vigencia Folio Nº 500236867980, de 03 de julio de 2019, otorgado por el Servicio de Registro Civil e Identificación.</v>
      </c>
      <c r="G363" s="160" t="str">
        <f>VLOOKUP(A363,'BASE TRABAJO'!$A$1:$U$872,7,FALSE)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3" s="160" t="str">
        <f>VLOOKUP(A363,'BASE TRABAJO'!$A$1:$U$872,8,FALSE)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3" s="160" t="str">
        <f>VLOOKUP(A363,'BASE TRABAJO'!$A$1:$U$872,9,FALSE)</f>
        <v>Dos años</v>
      </c>
      <c r="J363" s="160" t="str">
        <f>VLOOKUP(A363,'BASE TRABAJO'!$A$1:$U$872,10,FALSE)</f>
        <v>: 06 de julio de 2018- 06 de julio de 2020</v>
      </c>
      <c r="K363" s="160" t="str">
        <f>VLOOKUP(A363,'BASE TRABAJO'!$A$1:$U$872,11,FALSE)</f>
        <v xml:space="preserve">Gerente: Jorge Miguel Brito Obreque, 
</v>
      </c>
      <c r="L363" s="160" t="str">
        <f>VLOOKUP(A363,'BASE TRABAJO'!$A$1:$U$872,12,FALSE)</f>
        <v xml:space="preserve">1 norte n° 550, 4to piso, Talca, Región del Maule
</v>
      </c>
      <c r="M363" s="160" t="str">
        <f>VLOOKUP(A363,'BASE TRABAJO'!$A$1:$U$872,13,FALSE)</f>
        <v>VII</v>
      </c>
      <c r="N363" s="160" t="str">
        <f>VLOOKUP(A363,'BASE TRABAJO'!$A$1:$U$872,14,FALSE)</f>
        <v>Talca</v>
      </c>
      <c r="O363" s="160" t="str">
        <f>VLOOKUP(A363,'BASE TRABAJO'!$A$1:$U$872,15,FALSE)</f>
        <v>Fonos: 71-2231052</v>
      </c>
      <c r="P363" s="160" t="str">
        <f>VLOOKUP(A363,'BASE TRABAJO'!$A$1:$U$872,16,FALSE)</f>
        <v>dirección@crate.cl</v>
      </c>
      <c r="Q363" s="160">
        <f>VLOOKUP(A363,'BASE TRABAJO'!$A$1:$U$872,17,FALSE)</f>
        <v>0</v>
      </c>
      <c r="R363" s="160">
        <f>VLOOKUP(A363,'BASE TRABAJO'!$A$1:$U$872,18,FALSE)</f>
        <v>93401</v>
      </c>
      <c r="S363" s="160" t="str">
        <f>VLOOKUP(A363,'BASE TRABAJO'!$A$1:$U$872,19,FALSE)</f>
        <v>Se acompaña Certificado de la Institución, correspondiente a antecedentes financieros del año 2019, raprobados por  USUFI</v>
      </c>
      <c r="T363" s="161">
        <f>VLOOKUP(A363,'BASE TRABAJO'!$A$1:$U$872,20,FALSE)</f>
        <v>37970</v>
      </c>
      <c r="U363" s="160">
        <v>6880</v>
      </c>
      <c r="V363" s="162">
        <v>45651654</v>
      </c>
      <c r="W363" s="162">
        <v>724191916</v>
      </c>
      <c r="X363" s="161">
        <v>44135</v>
      </c>
      <c r="Y363" s="160" t="s">
        <v>3112</v>
      </c>
      <c r="Z363" s="160" t="s">
        <v>3113</v>
      </c>
      <c r="AA363" s="160" t="s">
        <v>3224</v>
      </c>
      <c r="AB363" s="160"/>
    </row>
    <row r="364" spans="1:28" x14ac:dyDescent="0.2">
      <c r="A364" s="163">
        <v>6880</v>
      </c>
      <c r="B364" s="160" t="str">
        <f>VLOOKUP(A364,'BASE TRABAJO'!$A$1:$U$872,2,TRUE)</f>
        <v>Fundación Centro Regional de Asistencia Técnica y Empresarial o Fundación CRATE</v>
      </c>
      <c r="C364" s="160">
        <f>VLOOKUP(A364,'BASE TRABAJO'!$A$1:$U$872,3,FALSE)</f>
        <v>705528004</v>
      </c>
      <c r="D364" s="160" t="str">
        <f>VLOOKUP(A364,'BASE TRABAJO'!$A$1:$U$872,4,FALSE)</f>
        <v>Fundación de Derecho Privado.</v>
      </c>
      <c r="E364" s="160" t="str">
        <f>VLOOKUP(A364,'BASE TRABAJO'!$A$1:$U$872,5,FALSE)</f>
        <v xml:space="preserve">Otorgada por Decreto Supremo Nº 668, de 03  de mayo de 1979, del Ministerio de Justicia. </v>
      </c>
      <c r="F364" s="160" t="str">
        <f>VLOOKUP(A364,'BASE TRABAJO'!$A$1:$U$872,6,FALSE)</f>
        <v>Certificado de Vigencia Folio Nº 500236867980, de 03 de julio de 2019, otorgado por el Servicio de Registro Civil e Identificación.</v>
      </c>
      <c r="G364" s="160" t="str">
        <f>VLOOKUP(A364,'BASE TRABAJO'!$A$1:$U$872,7,FALSE)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4" s="160" t="str">
        <f>VLOOKUP(A364,'BASE TRABAJO'!$A$1:$U$872,8,FALSE)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4" s="160" t="str">
        <f>VLOOKUP(A364,'BASE TRABAJO'!$A$1:$U$872,9,FALSE)</f>
        <v>Dos años</v>
      </c>
      <c r="J364" s="160" t="str">
        <f>VLOOKUP(A364,'BASE TRABAJO'!$A$1:$U$872,10,FALSE)</f>
        <v>: 06 de julio de 2018- 06 de julio de 2020</v>
      </c>
      <c r="K364" s="160" t="str">
        <f>VLOOKUP(A364,'BASE TRABAJO'!$A$1:$U$872,11,FALSE)</f>
        <v xml:space="preserve">Gerente: Jorge Miguel Brito Obreque, 
</v>
      </c>
      <c r="L364" s="160" t="str">
        <f>VLOOKUP(A364,'BASE TRABAJO'!$A$1:$U$872,12,FALSE)</f>
        <v xml:space="preserve">1 norte n° 550, 4to piso, Talca, Región del Maule
</v>
      </c>
      <c r="M364" s="160" t="str">
        <f>VLOOKUP(A364,'BASE TRABAJO'!$A$1:$U$872,13,FALSE)</f>
        <v>VII</v>
      </c>
      <c r="N364" s="160" t="str">
        <f>VLOOKUP(A364,'BASE TRABAJO'!$A$1:$U$872,14,FALSE)</f>
        <v>Talca</v>
      </c>
      <c r="O364" s="160" t="str">
        <f>VLOOKUP(A364,'BASE TRABAJO'!$A$1:$U$872,15,FALSE)</f>
        <v>Fonos: 71-2231052</v>
      </c>
      <c r="P364" s="160" t="str">
        <f>VLOOKUP(A364,'BASE TRABAJO'!$A$1:$U$872,16,FALSE)</f>
        <v>dirección@crate.cl</v>
      </c>
      <c r="Q364" s="160">
        <f>VLOOKUP(A364,'BASE TRABAJO'!$A$1:$U$872,17,FALSE)</f>
        <v>0</v>
      </c>
      <c r="R364" s="160">
        <f>VLOOKUP(A364,'BASE TRABAJO'!$A$1:$U$872,18,FALSE)</f>
        <v>93401</v>
      </c>
      <c r="S364" s="160" t="str">
        <f>VLOOKUP(A364,'BASE TRABAJO'!$A$1:$U$872,19,FALSE)</f>
        <v>Se acompaña Certificado de la Institución, correspondiente a antecedentes financieros del año 2019, raprobados por  USUFI</v>
      </c>
      <c r="T364" s="161">
        <f>VLOOKUP(A364,'BASE TRABAJO'!$A$1:$U$872,20,FALSE)</f>
        <v>37970</v>
      </c>
      <c r="U364" s="160">
        <v>6880</v>
      </c>
      <c r="V364" s="162">
        <v>0</v>
      </c>
      <c r="W364" s="162">
        <v>14011380</v>
      </c>
      <c r="X364" s="161">
        <v>44135</v>
      </c>
      <c r="Y364" s="160" t="s">
        <v>3112</v>
      </c>
      <c r="Z364" s="160" t="s">
        <v>3113</v>
      </c>
      <c r="AA364" s="160" t="s">
        <v>3127</v>
      </c>
      <c r="AB364" s="160"/>
    </row>
    <row r="365" spans="1:28" x14ac:dyDescent="0.2">
      <c r="A365" s="163">
        <v>6880</v>
      </c>
      <c r="B365" s="160" t="str">
        <f>VLOOKUP(A365,'BASE TRABAJO'!$A$1:$U$872,2,TRUE)</f>
        <v>Fundación Centro Regional de Asistencia Técnica y Empresarial o Fundación CRATE</v>
      </c>
      <c r="C365" s="160">
        <f>VLOOKUP(A365,'BASE TRABAJO'!$A$1:$U$872,3,FALSE)</f>
        <v>705528004</v>
      </c>
      <c r="D365" s="160" t="str">
        <f>VLOOKUP(A365,'BASE TRABAJO'!$A$1:$U$872,4,FALSE)</f>
        <v>Fundación de Derecho Privado.</v>
      </c>
      <c r="E365" s="160" t="str">
        <f>VLOOKUP(A365,'BASE TRABAJO'!$A$1:$U$872,5,FALSE)</f>
        <v xml:space="preserve">Otorgada por Decreto Supremo Nº 668, de 03  de mayo de 1979, del Ministerio de Justicia. </v>
      </c>
      <c r="F365" s="160" t="str">
        <f>VLOOKUP(A365,'BASE TRABAJO'!$A$1:$U$872,6,FALSE)</f>
        <v>Certificado de Vigencia Folio Nº 500236867980, de 03 de julio de 2019, otorgado por el Servicio de Registro Civil e Identificación.</v>
      </c>
      <c r="G365" s="160" t="str">
        <f>VLOOKUP(A365,'BASE TRABAJO'!$A$1:$U$872,7,FALSE)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5" s="160" t="str">
        <f>VLOOKUP(A365,'BASE TRABAJO'!$A$1:$U$872,8,FALSE)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5" s="160" t="str">
        <f>VLOOKUP(A365,'BASE TRABAJO'!$A$1:$U$872,9,FALSE)</f>
        <v>Dos años</v>
      </c>
      <c r="J365" s="160" t="str">
        <f>VLOOKUP(A365,'BASE TRABAJO'!$A$1:$U$872,10,FALSE)</f>
        <v>: 06 de julio de 2018- 06 de julio de 2020</v>
      </c>
      <c r="K365" s="160" t="str">
        <f>VLOOKUP(A365,'BASE TRABAJO'!$A$1:$U$872,11,FALSE)</f>
        <v xml:space="preserve">Gerente: Jorge Miguel Brito Obreque, 
</v>
      </c>
      <c r="L365" s="160" t="str">
        <f>VLOOKUP(A365,'BASE TRABAJO'!$A$1:$U$872,12,FALSE)</f>
        <v xml:space="preserve">1 norte n° 550, 4to piso, Talca, Región del Maule
</v>
      </c>
      <c r="M365" s="160" t="str">
        <f>VLOOKUP(A365,'BASE TRABAJO'!$A$1:$U$872,13,FALSE)</f>
        <v>VII</v>
      </c>
      <c r="N365" s="160" t="str">
        <f>VLOOKUP(A365,'BASE TRABAJO'!$A$1:$U$872,14,FALSE)</f>
        <v>Talca</v>
      </c>
      <c r="O365" s="160" t="str">
        <f>VLOOKUP(A365,'BASE TRABAJO'!$A$1:$U$872,15,FALSE)</f>
        <v>Fonos: 71-2231052</v>
      </c>
      <c r="P365" s="160" t="str">
        <f>VLOOKUP(A365,'BASE TRABAJO'!$A$1:$U$872,16,FALSE)</f>
        <v>dirección@crate.cl</v>
      </c>
      <c r="Q365" s="160">
        <f>VLOOKUP(A365,'BASE TRABAJO'!$A$1:$U$872,17,FALSE)</f>
        <v>0</v>
      </c>
      <c r="R365" s="160">
        <f>VLOOKUP(A365,'BASE TRABAJO'!$A$1:$U$872,18,FALSE)</f>
        <v>93401</v>
      </c>
      <c r="S365" s="160" t="str">
        <f>VLOOKUP(A365,'BASE TRABAJO'!$A$1:$U$872,19,FALSE)</f>
        <v>Se acompaña Certificado de la Institución, correspondiente a antecedentes financieros del año 2019, raprobados por  USUFI</v>
      </c>
      <c r="T365" s="161">
        <f>VLOOKUP(A365,'BASE TRABAJO'!$A$1:$U$872,20,FALSE)</f>
        <v>37970</v>
      </c>
      <c r="U365" s="160">
        <v>6880</v>
      </c>
      <c r="V365" s="162">
        <v>18857610</v>
      </c>
      <c r="W365" s="162">
        <v>453638891</v>
      </c>
      <c r="X365" s="161">
        <v>44135</v>
      </c>
      <c r="Y365" s="160" t="s">
        <v>3112</v>
      </c>
      <c r="Z365" s="160" t="s">
        <v>3113</v>
      </c>
      <c r="AA365" s="160" t="s">
        <v>3255</v>
      </c>
      <c r="AB365" s="160"/>
    </row>
    <row r="366" spans="1:28" x14ac:dyDescent="0.2">
      <c r="A366" s="163">
        <v>6880</v>
      </c>
      <c r="B366" s="160" t="str">
        <f>VLOOKUP(A366,'BASE TRABAJO'!$A$1:$U$872,2,TRUE)</f>
        <v>Fundación Centro Regional de Asistencia Técnica y Empresarial o Fundación CRATE</v>
      </c>
      <c r="C366" s="160">
        <f>VLOOKUP(A366,'BASE TRABAJO'!$A$1:$U$872,3,FALSE)</f>
        <v>705528004</v>
      </c>
      <c r="D366" s="160" t="str">
        <f>VLOOKUP(A366,'BASE TRABAJO'!$A$1:$U$872,4,FALSE)</f>
        <v>Fundación de Derecho Privado.</v>
      </c>
      <c r="E366" s="160" t="str">
        <f>VLOOKUP(A366,'BASE TRABAJO'!$A$1:$U$872,5,FALSE)</f>
        <v xml:space="preserve">Otorgada por Decreto Supremo Nº 668, de 03  de mayo de 1979, del Ministerio de Justicia. </v>
      </c>
      <c r="F366" s="160" t="str">
        <f>VLOOKUP(A366,'BASE TRABAJO'!$A$1:$U$872,6,FALSE)</f>
        <v>Certificado de Vigencia Folio Nº 500236867980, de 03 de julio de 2019, otorgado por el Servicio de Registro Civil e Identificación.</v>
      </c>
      <c r="G366" s="160" t="str">
        <f>VLOOKUP(A366,'BASE TRABAJO'!$A$1:$U$872,7,FALSE)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6" s="160" t="str">
        <f>VLOOKUP(A366,'BASE TRABAJO'!$A$1:$U$872,8,FALSE)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6" s="160" t="str">
        <f>VLOOKUP(A366,'BASE TRABAJO'!$A$1:$U$872,9,FALSE)</f>
        <v>Dos años</v>
      </c>
      <c r="J366" s="160" t="str">
        <f>VLOOKUP(A366,'BASE TRABAJO'!$A$1:$U$872,10,FALSE)</f>
        <v>: 06 de julio de 2018- 06 de julio de 2020</v>
      </c>
      <c r="K366" s="160" t="str">
        <f>VLOOKUP(A366,'BASE TRABAJO'!$A$1:$U$872,11,FALSE)</f>
        <v xml:space="preserve">Gerente: Jorge Miguel Brito Obreque, 
</v>
      </c>
      <c r="L366" s="160" t="str">
        <f>VLOOKUP(A366,'BASE TRABAJO'!$A$1:$U$872,12,FALSE)</f>
        <v xml:space="preserve">1 norte n° 550, 4to piso, Talca, Región del Maule
</v>
      </c>
      <c r="M366" s="160" t="str">
        <f>VLOOKUP(A366,'BASE TRABAJO'!$A$1:$U$872,13,FALSE)</f>
        <v>VII</v>
      </c>
      <c r="N366" s="160" t="str">
        <f>VLOOKUP(A366,'BASE TRABAJO'!$A$1:$U$872,14,FALSE)</f>
        <v>Talca</v>
      </c>
      <c r="O366" s="160" t="str">
        <f>VLOOKUP(A366,'BASE TRABAJO'!$A$1:$U$872,15,FALSE)</f>
        <v>Fonos: 71-2231052</v>
      </c>
      <c r="P366" s="160" t="str">
        <f>VLOOKUP(A366,'BASE TRABAJO'!$A$1:$U$872,16,FALSE)</f>
        <v>dirección@crate.cl</v>
      </c>
      <c r="Q366" s="160">
        <f>VLOOKUP(A366,'BASE TRABAJO'!$A$1:$U$872,17,FALSE)</f>
        <v>0</v>
      </c>
      <c r="R366" s="160">
        <f>VLOOKUP(A366,'BASE TRABAJO'!$A$1:$U$872,18,FALSE)</f>
        <v>93401</v>
      </c>
      <c r="S366" s="160" t="str">
        <f>VLOOKUP(A366,'BASE TRABAJO'!$A$1:$U$872,19,FALSE)</f>
        <v>Se acompaña Certificado de la Institución, correspondiente a antecedentes financieros del año 2019, raprobados por  USUFI</v>
      </c>
      <c r="T366" s="161">
        <f>VLOOKUP(A366,'BASE TRABAJO'!$A$1:$U$872,20,FALSE)</f>
        <v>37970</v>
      </c>
      <c r="U366" s="160">
        <v>6880</v>
      </c>
      <c r="V366" s="162">
        <v>11676150</v>
      </c>
      <c r="W366" s="162">
        <v>158725664</v>
      </c>
      <c r="X366" s="161">
        <v>44135</v>
      </c>
      <c r="Y366" s="160" t="s">
        <v>3112</v>
      </c>
      <c r="Z366" s="160" t="s">
        <v>3113</v>
      </c>
      <c r="AA366" s="160" t="s">
        <v>3230</v>
      </c>
      <c r="AB366" s="160"/>
    </row>
    <row r="367" spans="1:28" x14ac:dyDescent="0.2">
      <c r="A367" s="163">
        <v>6880</v>
      </c>
      <c r="B367" s="160" t="str">
        <f>VLOOKUP(A367,'BASE TRABAJO'!$A$1:$U$872,2,TRUE)</f>
        <v>Fundación Centro Regional de Asistencia Técnica y Empresarial o Fundación CRATE</v>
      </c>
      <c r="C367" s="160">
        <f>VLOOKUP(A367,'BASE TRABAJO'!$A$1:$U$872,3,FALSE)</f>
        <v>705528004</v>
      </c>
      <c r="D367" s="160" t="str">
        <f>VLOOKUP(A367,'BASE TRABAJO'!$A$1:$U$872,4,FALSE)</f>
        <v>Fundación de Derecho Privado.</v>
      </c>
      <c r="E367" s="160" t="str">
        <f>VLOOKUP(A367,'BASE TRABAJO'!$A$1:$U$872,5,FALSE)</f>
        <v xml:space="preserve">Otorgada por Decreto Supremo Nº 668, de 03  de mayo de 1979, del Ministerio de Justicia. </v>
      </c>
      <c r="F367" s="160" t="str">
        <f>VLOOKUP(A367,'BASE TRABAJO'!$A$1:$U$872,6,FALSE)</f>
        <v>Certificado de Vigencia Folio Nº 500236867980, de 03 de julio de 2019, otorgado por el Servicio de Registro Civil e Identificación.</v>
      </c>
      <c r="G367" s="160" t="str">
        <f>VLOOKUP(A367,'BASE TRABAJO'!$A$1:$U$872,7,FALSE)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7" s="160" t="str">
        <f>VLOOKUP(A367,'BASE TRABAJO'!$A$1:$U$872,8,FALSE)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7" s="160" t="str">
        <f>VLOOKUP(A367,'BASE TRABAJO'!$A$1:$U$872,9,FALSE)</f>
        <v>Dos años</v>
      </c>
      <c r="J367" s="160" t="str">
        <f>VLOOKUP(A367,'BASE TRABAJO'!$A$1:$U$872,10,FALSE)</f>
        <v>: 06 de julio de 2018- 06 de julio de 2020</v>
      </c>
      <c r="K367" s="160" t="str">
        <f>VLOOKUP(A367,'BASE TRABAJO'!$A$1:$U$872,11,FALSE)</f>
        <v xml:space="preserve">Gerente: Jorge Miguel Brito Obreque, 
</v>
      </c>
      <c r="L367" s="160" t="str">
        <f>VLOOKUP(A367,'BASE TRABAJO'!$A$1:$U$872,12,FALSE)</f>
        <v xml:space="preserve">1 norte n° 550, 4to piso, Talca, Región del Maule
</v>
      </c>
      <c r="M367" s="160" t="str">
        <f>VLOOKUP(A367,'BASE TRABAJO'!$A$1:$U$872,13,FALSE)</f>
        <v>VII</v>
      </c>
      <c r="N367" s="160" t="str">
        <f>VLOOKUP(A367,'BASE TRABAJO'!$A$1:$U$872,14,FALSE)</f>
        <v>Talca</v>
      </c>
      <c r="O367" s="160" t="str">
        <f>VLOOKUP(A367,'BASE TRABAJO'!$A$1:$U$872,15,FALSE)</f>
        <v>Fonos: 71-2231052</v>
      </c>
      <c r="P367" s="160" t="str">
        <f>VLOOKUP(A367,'BASE TRABAJO'!$A$1:$U$872,16,FALSE)</f>
        <v>dirección@crate.cl</v>
      </c>
      <c r="Q367" s="160">
        <f>VLOOKUP(A367,'BASE TRABAJO'!$A$1:$U$872,17,FALSE)</f>
        <v>0</v>
      </c>
      <c r="R367" s="160">
        <f>VLOOKUP(A367,'BASE TRABAJO'!$A$1:$U$872,18,FALSE)</f>
        <v>93401</v>
      </c>
      <c r="S367" s="160" t="str">
        <f>VLOOKUP(A367,'BASE TRABAJO'!$A$1:$U$872,19,FALSE)</f>
        <v>Se acompaña Certificado de la Institución, correspondiente a antecedentes financieros del año 2019, raprobados por  USUFI</v>
      </c>
      <c r="T367" s="161">
        <f>VLOOKUP(A367,'BASE TRABAJO'!$A$1:$U$872,20,FALSE)</f>
        <v>37970</v>
      </c>
      <c r="U367" s="160">
        <v>6880</v>
      </c>
      <c r="V367" s="162">
        <v>31136400</v>
      </c>
      <c r="W367" s="162">
        <v>644586324</v>
      </c>
      <c r="X367" s="161">
        <v>44135</v>
      </c>
      <c r="Y367" s="160" t="s">
        <v>3112</v>
      </c>
      <c r="Z367" s="160" t="s">
        <v>3113</v>
      </c>
      <c r="AA367" s="160" t="s">
        <v>3132</v>
      </c>
      <c r="AB367" s="160"/>
    </row>
    <row r="368" spans="1:28" x14ac:dyDescent="0.2">
      <c r="A368" s="163">
        <v>6885</v>
      </c>
      <c r="B368" s="160" t="str">
        <f>VLOOKUP(A368,'BASE TRABAJO'!$A$1:$U$872,2,TRUE)</f>
        <v>Fundación Educacional de Promoción de Viviendas y de Beneficencia Rodelillo-Fundación Rodelillo</v>
      </c>
      <c r="C368" s="160">
        <f>VLOOKUP(A368,'BASE TRABAJO'!$A$1:$U$872,3,FALSE)</f>
        <v>715814005</v>
      </c>
      <c r="D368" s="160" t="str">
        <f>VLOOKUP(A368,'BASE TRABAJO'!$A$1:$U$872,4,FALSE)</f>
        <v>Fundación de Derecho Privado.</v>
      </c>
      <c r="E368" s="160" t="str">
        <f>VLOOKUP(A368,'BASE TRABAJO'!$A$1:$U$872,5,FALSE)</f>
        <v xml:space="preserve">Decreto Supremo Nº 166, de 06 de febrero de 1989, del Ministerio de Justicia. </v>
      </c>
      <c r="F368" s="160" t="str">
        <f>VLOOKUP(A368,'BASE TRABAJO'!$A$1:$U$872,6,FALSE)</f>
        <v>Certificado de Vigencia Folio Nº 500183010168, de 17 de mayo de 2018, del Servicio de Registro Civil e Identificación.</v>
      </c>
      <c r="G368" s="160" t="str">
        <f>VLOOKUP(A368,'BASE TRABAJO'!$A$1:$U$872,7,FALSE)</f>
        <v xml:space="preserve">Crear, mantener o subvencionar establecimientos de educación escolar, básica, media superior, técnica o especial.
</v>
      </c>
      <c r="H368" s="160" t="str">
        <f>VLOOKUP(A368,'BASE TRABAJO'!$A$1:$U$872,8,FALSE)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68" s="160" t="str">
        <f>VLOOKUP(A368,'BASE TRABAJO'!$A$1:$U$872,9,FALSE)</f>
        <v>Tres años.</v>
      </c>
      <c r="J368" s="160" t="str">
        <f>VLOOKUP(A368,'BASE TRABAJO'!$A$1:$U$872,10,FALSE)</f>
        <v>15 de diciembre de 2016 al 15 de diciembre 2019.</v>
      </c>
      <c r="K368" s="160" t="str">
        <f>VLOOKUP(A368,'BASE TRABAJO'!$A$1:$U$872,11,FALSE)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68" s="160" t="str">
        <f>VLOOKUP(A368,'BASE TRABAJO'!$A$1:$U$872,12,FALSE)</f>
        <v xml:space="preserve">Concha y Toro N° 11, comuna de Santiago, Región Metropolitana
</v>
      </c>
      <c r="M368" s="160" t="str">
        <f>VLOOKUP(A368,'BASE TRABAJO'!$A$1:$U$872,13,FALSE)</f>
        <v>XIII</v>
      </c>
      <c r="N368" s="160" t="str">
        <f>VLOOKUP(A368,'BASE TRABAJO'!$A$1:$U$872,14,FALSE)</f>
        <v>Santiago</v>
      </c>
      <c r="O368" s="160" t="str">
        <f>VLOOKUP(A368,'BASE TRABAJO'!$A$1:$U$872,15,FALSE)</f>
        <v>Fono: 6719790</v>
      </c>
      <c r="P368" s="160" t="str">
        <f>VLOOKUP(A368,'BASE TRABAJO'!$A$1:$U$872,16,FALSE)</f>
        <v xml:space="preserve">rodelillo@entelchile.net
</v>
      </c>
      <c r="Q368" s="160">
        <f>VLOOKUP(A368,'BASE TRABAJO'!$A$1:$U$872,17,FALSE)</f>
        <v>0</v>
      </c>
      <c r="R368" s="160">
        <f>VLOOKUP(A368,'BASE TRABAJO'!$A$1:$U$872,18,FALSE)</f>
        <v>93401</v>
      </c>
      <c r="S368" s="160" t="str">
        <f>VLOOKUP(A368,'BASE TRABAJO'!$A$1:$U$872,19,FALSE)</f>
        <v xml:space="preserve">Se acompaña Certificado del año 2017, aprobado por el Subdepartamento de Supervisión Financiera Nacional.
</v>
      </c>
      <c r="T368" s="161">
        <f>VLOOKUP(A368,'BASE TRABAJO'!$A$1:$U$872,20,FALSE)</f>
        <v>37970</v>
      </c>
      <c r="U368" s="160">
        <v>6885</v>
      </c>
      <c r="V368" s="162">
        <v>0</v>
      </c>
      <c r="W368" s="162">
        <v>24105600</v>
      </c>
      <c r="X368" s="161">
        <v>44135</v>
      </c>
      <c r="Y368" s="160" t="s">
        <v>3112</v>
      </c>
      <c r="Z368" s="160" t="s">
        <v>3113</v>
      </c>
      <c r="AA368" s="160" t="s">
        <v>3158</v>
      </c>
      <c r="AB368" s="160"/>
    </row>
    <row r="369" spans="1:28" x14ac:dyDescent="0.2">
      <c r="A369" s="163">
        <v>6885</v>
      </c>
      <c r="B369" s="160" t="str">
        <f>VLOOKUP(A369,'BASE TRABAJO'!$A$1:$U$872,2,TRUE)</f>
        <v>Fundación Educacional de Promoción de Viviendas y de Beneficencia Rodelillo-Fundación Rodelillo</v>
      </c>
      <c r="C369" s="160">
        <f>VLOOKUP(A369,'BASE TRABAJO'!$A$1:$U$872,3,FALSE)</f>
        <v>715814005</v>
      </c>
      <c r="D369" s="160" t="str">
        <f>VLOOKUP(A369,'BASE TRABAJO'!$A$1:$U$872,4,FALSE)</f>
        <v>Fundación de Derecho Privado.</v>
      </c>
      <c r="E369" s="160" t="str">
        <f>VLOOKUP(A369,'BASE TRABAJO'!$A$1:$U$872,5,FALSE)</f>
        <v xml:space="preserve">Decreto Supremo Nº 166, de 06 de febrero de 1989, del Ministerio de Justicia. </v>
      </c>
      <c r="F369" s="160" t="str">
        <f>VLOOKUP(A369,'BASE TRABAJO'!$A$1:$U$872,6,FALSE)</f>
        <v>Certificado de Vigencia Folio Nº 500183010168, de 17 de mayo de 2018, del Servicio de Registro Civil e Identificación.</v>
      </c>
      <c r="G369" s="160" t="str">
        <f>VLOOKUP(A369,'BASE TRABAJO'!$A$1:$U$872,7,FALSE)</f>
        <v xml:space="preserve">Crear, mantener o subvencionar establecimientos de educación escolar, básica, media superior, técnica o especial.
</v>
      </c>
      <c r="H369" s="160" t="str">
        <f>VLOOKUP(A369,'BASE TRABAJO'!$A$1:$U$872,8,FALSE)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69" s="160" t="str">
        <f>VLOOKUP(A369,'BASE TRABAJO'!$A$1:$U$872,9,FALSE)</f>
        <v>Tres años.</v>
      </c>
      <c r="J369" s="160" t="str">
        <f>VLOOKUP(A369,'BASE TRABAJO'!$A$1:$U$872,10,FALSE)</f>
        <v>15 de diciembre de 2016 al 15 de diciembre 2019.</v>
      </c>
      <c r="K369" s="160" t="str">
        <f>VLOOKUP(A369,'BASE TRABAJO'!$A$1:$U$872,11,FALSE)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69" s="160" t="str">
        <f>VLOOKUP(A369,'BASE TRABAJO'!$A$1:$U$872,12,FALSE)</f>
        <v xml:space="preserve">Concha y Toro N° 11, comuna de Santiago, Región Metropolitana
</v>
      </c>
      <c r="M369" s="160" t="str">
        <f>VLOOKUP(A369,'BASE TRABAJO'!$A$1:$U$872,13,FALSE)</f>
        <v>XIII</v>
      </c>
      <c r="N369" s="160" t="str">
        <f>VLOOKUP(A369,'BASE TRABAJO'!$A$1:$U$872,14,FALSE)</f>
        <v>Santiago</v>
      </c>
      <c r="O369" s="160" t="str">
        <f>VLOOKUP(A369,'BASE TRABAJO'!$A$1:$U$872,15,FALSE)</f>
        <v>Fono: 6719790</v>
      </c>
      <c r="P369" s="160" t="str">
        <f>VLOOKUP(A369,'BASE TRABAJO'!$A$1:$U$872,16,FALSE)</f>
        <v xml:space="preserve">rodelillo@entelchile.net
</v>
      </c>
      <c r="Q369" s="160">
        <f>VLOOKUP(A369,'BASE TRABAJO'!$A$1:$U$872,17,FALSE)</f>
        <v>0</v>
      </c>
      <c r="R369" s="160">
        <f>VLOOKUP(A369,'BASE TRABAJO'!$A$1:$U$872,18,FALSE)</f>
        <v>93401</v>
      </c>
      <c r="S369" s="160" t="str">
        <f>VLOOKUP(A369,'BASE TRABAJO'!$A$1:$U$872,19,FALSE)</f>
        <v xml:space="preserve">Se acompaña Certificado del año 2017, aprobado por el Subdepartamento de Supervisión Financiera Nacional.
</v>
      </c>
      <c r="T369" s="161">
        <f>VLOOKUP(A369,'BASE TRABAJO'!$A$1:$U$872,20,FALSE)</f>
        <v>37970</v>
      </c>
      <c r="U369" s="160">
        <v>6885</v>
      </c>
      <c r="V369" s="162">
        <v>0</v>
      </c>
      <c r="W369" s="162">
        <v>25267905</v>
      </c>
      <c r="X369" s="161">
        <v>44135</v>
      </c>
      <c r="Y369" s="160" t="s">
        <v>3112</v>
      </c>
      <c r="Z369" s="160" t="s">
        <v>3113</v>
      </c>
      <c r="AA369" s="160" t="s">
        <v>3163</v>
      </c>
      <c r="AB369" s="160"/>
    </row>
    <row r="370" spans="1:28" x14ac:dyDescent="0.2">
      <c r="A370" s="189">
        <v>6890</v>
      </c>
      <c r="B370" s="160" t="str">
        <f>VLOOKUP(A370,'BASE TRABAJO'!$A$1:$U$872,2,TRUE)</f>
        <v>Universidad de Chile</v>
      </c>
      <c r="C370" s="160">
        <f>VLOOKUP(A370,'BASE TRABAJO'!$A$1:$U$872,3,FALSE)</f>
        <v>609100001</v>
      </c>
      <c r="D370" s="160" t="str">
        <f>VLOOKUP(A370,'BASE TRABAJO'!$A$1:$U$872,4,FALSE)</f>
        <v>Institución de Estudios Superiores de Derecho Público.</v>
      </c>
      <c r="E370" s="160" t="str">
        <f>VLOOKUP(A370,'BASE TRABAJO'!$A$1:$U$872,5,FALSE)</f>
        <v>Otorgada por Decreto con Fuerza de Ley N° 153, de 11 de diciembre de 1981, del Ministerio de Educación.</v>
      </c>
      <c r="F370" s="160" t="str">
        <f>VLOOKUP(A370,'BASE TRABAJO'!$A$1:$U$872,6,FALSE)</f>
        <v>Indefinida</v>
      </c>
      <c r="G370" s="160" t="str">
        <f>VLOOKUP(A370,'BASE TRABAJO'!$A$1:$U$872,7,FALSE)</f>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
      <c r="H370" s="160" t="str">
        <f>VLOOKUP(A370,'BASE TRABAJO'!$A$1:$U$872,8,FALSE)</f>
        <v>no tiene</v>
      </c>
      <c r="I370" s="160">
        <f>VLOOKUP(A370,'BASE TRABAJO'!$A$1:$U$872,9,FALSE)</f>
        <v>0</v>
      </c>
      <c r="J370" s="160">
        <f>VLOOKUP(A370,'BASE TRABAJO'!$A$1:$U$872,10,FALSE)</f>
        <v>0</v>
      </c>
      <c r="K370" s="160" t="str">
        <f>VLOOKUP(A370,'BASE TRABAJO'!$A$1:$U$872,11,FALSE)</f>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
      <c r="L370" s="160" t="str">
        <f>VLOOKUP(A370,'BASE TRABAJO'!$A$1:$U$872,12,FALSE)</f>
        <v xml:space="preserve">Avda. Libertador Bernardo O’Higgins N° 1058, comuna de Santiago, Región Metropolitana
</v>
      </c>
      <c r="M370" s="160" t="str">
        <f>VLOOKUP(A370,'BASE TRABAJO'!$A$1:$U$872,13,FALSE)</f>
        <v>XIII</v>
      </c>
      <c r="N370" s="160" t="str">
        <f>VLOOKUP(A370,'BASE TRABAJO'!$A$1:$U$872,14,FALSE)</f>
        <v>Santiago</v>
      </c>
      <c r="O370" s="160">
        <f>VLOOKUP(A370,'BASE TRABAJO'!$A$1:$U$872,15,FALSE)</f>
        <v>229781046</v>
      </c>
      <c r="P370" s="160" t="str">
        <f>VLOOKUP(A370,'BASE TRABAJO'!$A$1:$U$872,16,FALSE)</f>
        <v>direccionjuridica.rectoria@uchile.cl</v>
      </c>
      <c r="Q370" s="160">
        <f>VLOOKUP(A370,'BASE TRABAJO'!$A$1:$U$872,17,FALSE)</f>
        <v>0</v>
      </c>
      <c r="R370" s="160">
        <f>VLOOKUP(A370,'BASE TRABAJO'!$A$1:$U$872,18,FALSE)</f>
        <v>93105</v>
      </c>
      <c r="S370" s="160" t="str">
        <f>VLOOKUP(A370,'BASE TRABAJO'!$A$1:$U$872,19,FALSE)</f>
        <v>Se acompañan antecedentes financieros correspondientes al año 2019, aprobados por el Subdepartamento de Supervisión Nacional.</v>
      </c>
      <c r="T370" s="161">
        <f>VLOOKUP(A370,'BASE TRABAJO'!$A$1:$U$872,20,FALSE)</f>
        <v>37970</v>
      </c>
      <c r="U370" s="160">
        <v>6890</v>
      </c>
      <c r="V370" s="162">
        <v>0</v>
      </c>
      <c r="W370" s="162">
        <v>26400000</v>
      </c>
      <c r="X370" s="161">
        <v>44135</v>
      </c>
      <c r="Y370" s="160" t="s">
        <v>3112</v>
      </c>
      <c r="Z370" s="160" t="s">
        <v>3113</v>
      </c>
      <c r="AA370" s="160" t="s">
        <v>2719</v>
      </c>
      <c r="AB370" s="160"/>
    </row>
    <row r="371" spans="1:28" x14ac:dyDescent="0.2">
      <c r="A371" s="163">
        <v>6897</v>
      </c>
      <c r="B371" s="160" t="str">
        <f>VLOOKUP(A371,'BASE TRABAJO'!$A$1:$U$872,2,TRUE)</f>
        <v xml:space="preserve">Instituto para el Desarrollo Comunitario IDECO Miguel de Pujadas Vergara. 
</v>
      </c>
      <c r="C371" s="160" t="str">
        <f>VLOOKUP(A371,'BASE TRABAJO'!$A$1:$U$872,3,FALSE)</f>
        <v>71877800K</v>
      </c>
      <c r="D371" s="160" t="str">
        <f>VLOOKUP(A371,'BASE TRABAJO'!$A$1:$U$872,4,FALSE)</f>
        <v>Corporación de Derecho Privado.</v>
      </c>
      <c r="E371" s="160" t="str">
        <f>VLOOKUP(A371,'BASE TRABAJO'!$A$1:$U$872,5,FALSE)</f>
        <v xml:space="preserve">Otorgado por Decreto Supremo Nº 81, del 24 de enero de 1991, del Ministerio de Justicia. </v>
      </c>
      <c r="F371" s="160" t="str">
        <f>VLOOKUP(A371,'BASE TRABAJO'!$A$1:$U$872,6,FALSE)</f>
        <v xml:space="preserve">Certificado de Vigencia, folio Nº 500350176380, de 13 de octubre de 2020, del Servicio de Registro Civil e Identificación.
</v>
      </c>
      <c r="G371" s="160" t="str">
        <f>VLOOKUP(A371,'BASE TRABAJO'!$A$1:$U$872,7,FALSE)</f>
        <v xml:space="preserve">Promover y recuperar las líneas de formación, organización y producción entre los pobladores del sector urbano.  </v>
      </c>
      <c r="H371" s="160" t="str">
        <f>VLOOKUP(A371,'BASE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1" s="160" t="str">
        <f>VLOOKUP(A371,'BASE TRABAJO'!$A$1:$U$872,9,FALSE)</f>
        <v>Durarán dos años en los cargos</v>
      </c>
      <c r="J371" s="160" t="str">
        <f>VLOOKUP(A371,'BASE TRABAJO'!$A$1:$U$872,10,FALSE)</f>
        <v>9 de septiembre de 2020 al 9 de septiembre del 2022.</v>
      </c>
      <c r="K371" s="160" t="str">
        <f>VLOOKUP(A371,'BASE TRABAJO'!$A$1:$U$872,11,FALSE)</f>
        <v xml:space="preserve">Presidente: Manuel Alejandro Vega Alarcón, RUT: 15.671.215-9
</v>
      </c>
      <c r="L371" s="160" t="str">
        <f>VLOOKUP(A371,'BASE TRABAJO'!$A$1:$U$872,12,FALSE)</f>
        <v>Avenida Primera Transversal Nº 2630, Maipú.</v>
      </c>
      <c r="M371" s="160" t="str">
        <f>VLOOKUP(A371,'BASE TRABAJO'!$A$1:$U$872,13,FALSE)</f>
        <v>XIII</v>
      </c>
      <c r="N371" s="160" t="str">
        <f>VLOOKUP(A371,'BASE TRABAJO'!$A$1:$U$872,14,FALSE)</f>
        <v>Maipú</v>
      </c>
      <c r="O371" s="160" t="str">
        <f>VLOOKUP(A371,'BASE TRABAJO'!$A$1:$U$872,15,FALSE)</f>
        <v>02-24196882</v>
      </c>
      <c r="P371" s="160" t="str">
        <f>VLOOKUP(A371,'BASE TRABAJO'!$A$1:$U$872,16,FALSE)</f>
        <v>ideco@corporacionideco.cl</v>
      </c>
      <c r="Q371" s="160">
        <f>VLOOKUP(A371,'BASE TRABAJO'!$A$1:$U$872,17,FALSE)</f>
        <v>0</v>
      </c>
      <c r="R371" s="160" t="str">
        <f>VLOOKUP(A371,'BASE TRABAJO'!$A$1:$U$872,18,FALSE)</f>
        <v>93401: Institución de Asistencia Social</v>
      </c>
      <c r="S371" s="160" t="str">
        <f>VLOOKUP(A371,'BASE TRABAJO'!$A$1:$U$872,19,FALSE)</f>
        <v>Se acompañan antecedentes Financieros correspondientes al año 2019, aprobados por el Subdepartamento de  Supervisión Financiera Nacional</v>
      </c>
      <c r="T371" s="161">
        <f>VLOOKUP(A371,'BASE TRABAJO'!$A$1:$U$872,20,FALSE)</f>
        <v>37970</v>
      </c>
      <c r="U371" s="160">
        <v>6897</v>
      </c>
      <c r="V371" s="162">
        <v>6026400</v>
      </c>
      <c r="W371" s="162">
        <v>60781266</v>
      </c>
      <c r="X371" s="161">
        <v>44135</v>
      </c>
      <c r="Y371" s="160" t="s">
        <v>3112</v>
      </c>
      <c r="Z371" s="160" t="s">
        <v>3113</v>
      </c>
      <c r="AA371" s="160" t="s">
        <v>3246</v>
      </c>
      <c r="AB371" s="160"/>
    </row>
    <row r="372" spans="1:28" x14ac:dyDescent="0.2">
      <c r="A372" s="163">
        <v>6897</v>
      </c>
      <c r="B372" s="160" t="str">
        <f>VLOOKUP(A372,'BASE TRABAJO'!$A$1:$U$872,2,TRUE)</f>
        <v xml:space="preserve">Instituto para el Desarrollo Comunitario IDECO Miguel de Pujadas Vergara. 
</v>
      </c>
      <c r="C372" s="160" t="str">
        <f>VLOOKUP(A372,'BASE TRABAJO'!$A$1:$U$872,3,FALSE)</f>
        <v>71877800K</v>
      </c>
      <c r="D372" s="160" t="str">
        <f>VLOOKUP(A372,'BASE TRABAJO'!$A$1:$U$872,4,FALSE)</f>
        <v>Corporación de Derecho Privado.</v>
      </c>
      <c r="E372" s="160" t="str">
        <f>VLOOKUP(A372,'BASE TRABAJO'!$A$1:$U$872,5,FALSE)</f>
        <v xml:space="preserve">Otorgado por Decreto Supremo Nº 81, del 24 de enero de 1991, del Ministerio de Justicia. </v>
      </c>
      <c r="F372" s="160" t="str">
        <f>VLOOKUP(A372,'BASE TRABAJO'!$A$1:$U$872,6,FALSE)</f>
        <v xml:space="preserve">Certificado de Vigencia, folio Nº 500350176380, de 13 de octubre de 2020, del Servicio de Registro Civil e Identificación.
</v>
      </c>
      <c r="G372" s="160" t="str">
        <f>VLOOKUP(A372,'BASE TRABAJO'!$A$1:$U$872,7,FALSE)</f>
        <v xml:space="preserve">Promover y recuperar las líneas de formación, organización y producción entre los pobladores del sector urbano.  </v>
      </c>
      <c r="H372" s="160" t="str">
        <f>VLOOKUP(A372,'BASE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2" s="160" t="str">
        <f>VLOOKUP(A372,'BASE TRABAJO'!$A$1:$U$872,9,FALSE)</f>
        <v>Durarán dos años en los cargos</v>
      </c>
      <c r="J372" s="160" t="str">
        <f>VLOOKUP(A372,'BASE TRABAJO'!$A$1:$U$872,10,FALSE)</f>
        <v>9 de septiembre de 2020 al 9 de septiembre del 2022.</v>
      </c>
      <c r="K372" s="160" t="str">
        <f>VLOOKUP(A372,'BASE TRABAJO'!$A$1:$U$872,11,FALSE)</f>
        <v xml:space="preserve">Presidente: Manuel Alejandro Vega Alarcón, RUT: 15.671.215-9
</v>
      </c>
      <c r="L372" s="160" t="str">
        <f>VLOOKUP(A372,'BASE TRABAJO'!$A$1:$U$872,12,FALSE)</f>
        <v>Avenida Primera Transversal Nº 2630, Maipú.</v>
      </c>
      <c r="M372" s="160" t="str">
        <f>VLOOKUP(A372,'BASE TRABAJO'!$A$1:$U$872,13,FALSE)</f>
        <v>XIII</v>
      </c>
      <c r="N372" s="160" t="str">
        <f>VLOOKUP(A372,'BASE TRABAJO'!$A$1:$U$872,14,FALSE)</f>
        <v>Maipú</v>
      </c>
      <c r="O372" s="160" t="str">
        <f>VLOOKUP(A372,'BASE TRABAJO'!$A$1:$U$872,15,FALSE)</f>
        <v>02-24196882</v>
      </c>
      <c r="P372" s="160" t="str">
        <f>VLOOKUP(A372,'BASE TRABAJO'!$A$1:$U$872,16,FALSE)</f>
        <v>ideco@corporacionideco.cl</v>
      </c>
      <c r="Q372" s="160">
        <f>VLOOKUP(A372,'BASE TRABAJO'!$A$1:$U$872,17,FALSE)</f>
        <v>0</v>
      </c>
      <c r="R372" s="160" t="str">
        <f>VLOOKUP(A372,'BASE TRABAJO'!$A$1:$U$872,18,FALSE)</f>
        <v>93401: Institución de Asistencia Social</v>
      </c>
      <c r="S372" s="160" t="str">
        <f>VLOOKUP(A372,'BASE TRABAJO'!$A$1:$U$872,19,FALSE)</f>
        <v>Se acompañan antecedentes Financieros correspondientes al año 2019, aprobados por el Subdepartamento de  Supervisión Financiera Nacional</v>
      </c>
      <c r="T372" s="161">
        <f>VLOOKUP(A372,'BASE TRABAJO'!$A$1:$U$872,20,FALSE)</f>
        <v>37970</v>
      </c>
      <c r="U372" s="160">
        <v>6897</v>
      </c>
      <c r="V372" s="162">
        <v>7307010</v>
      </c>
      <c r="W372" s="162">
        <v>70433550</v>
      </c>
      <c r="X372" s="161">
        <v>44135</v>
      </c>
      <c r="Y372" s="160" t="s">
        <v>3112</v>
      </c>
      <c r="Z372" s="160" t="s">
        <v>3113</v>
      </c>
      <c r="AA372" s="160" t="s">
        <v>98</v>
      </c>
      <c r="AB372" s="160"/>
    </row>
    <row r="373" spans="1:28" x14ac:dyDescent="0.2">
      <c r="A373" s="163">
        <v>6897</v>
      </c>
      <c r="B373" s="160" t="str">
        <f>VLOOKUP(A373,'BASE TRABAJO'!$A$1:$U$872,2,TRUE)</f>
        <v xml:space="preserve">Instituto para el Desarrollo Comunitario IDECO Miguel de Pujadas Vergara. 
</v>
      </c>
      <c r="C373" s="160" t="str">
        <f>VLOOKUP(A373,'BASE TRABAJO'!$A$1:$U$872,3,FALSE)</f>
        <v>71877800K</v>
      </c>
      <c r="D373" s="160" t="str">
        <f>VLOOKUP(A373,'BASE TRABAJO'!$A$1:$U$872,4,FALSE)</f>
        <v>Corporación de Derecho Privado.</v>
      </c>
      <c r="E373" s="160" t="str">
        <f>VLOOKUP(A373,'BASE TRABAJO'!$A$1:$U$872,5,FALSE)</f>
        <v xml:space="preserve">Otorgado por Decreto Supremo Nº 81, del 24 de enero de 1991, del Ministerio de Justicia. </v>
      </c>
      <c r="F373" s="160" t="str">
        <f>VLOOKUP(A373,'BASE TRABAJO'!$A$1:$U$872,6,FALSE)</f>
        <v xml:space="preserve">Certificado de Vigencia, folio Nº 500350176380, de 13 de octubre de 2020, del Servicio de Registro Civil e Identificación.
</v>
      </c>
      <c r="G373" s="160" t="str">
        <f>VLOOKUP(A373,'BASE TRABAJO'!$A$1:$U$872,7,FALSE)</f>
        <v xml:space="preserve">Promover y recuperar las líneas de formación, organización y producción entre los pobladores del sector urbano.  </v>
      </c>
      <c r="H373" s="160" t="str">
        <f>VLOOKUP(A373,'BASE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3" s="160" t="str">
        <f>VLOOKUP(A373,'BASE TRABAJO'!$A$1:$U$872,9,FALSE)</f>
        <v>Durarán dos años en los cargos</v>
      </c>
      <c r="J373" s="160" t="str">
        <f>VLOOKUP(A373,'BASE TRABAJO'!$A$1:$U$872,10,FALSE)</f>
        <v>9 de septiembre de 2020 al 9 de septiembre del 2022.</v>
      </c>
      <c r="K373" s="160" t="str">
        <f>VLOOKUP(A373,'BASE TRABAJO'!$A$1:$U$872,11,FALSE)</f>
        <v xml:space="preserve">Presidente: Manuel Alejandro Vega Alarcón, RUT: 15.671.215-9
</v>
      </c>
      <c r="L373" s="160" t="str">
        <f>VLOOKUP(A373,'BASE TRABAJO'!$A$1:$U$872,12,FALSE)</f>
        <v>Avenida Primera Transversal Nº 2630, Maipú.</v>
      </c>
      <c r="M373" s="160" t="str">
        <f>VLOOKUP(A373,'BASE TRABAJO'!$A$1:$U$872,13,FALSE)</f>
        <v>XIII</v>
      </c>
      <c r="N373" s="160" t="str">
        <f>VLOOKUP(A373,'BASE TRABAJO'!$A$1:$U$872,14,FALSE)</f>
        <v>Maipú</v>
      </c>
      <c r="O373" s="160" t="str">
        <f>VLOOKUP(A373,'BASE TRABAJO'!$A$1:$U$872,15,FALSE)</f>
        <v>02-24196882</v>
      </c>
      <c r="P373" s="160" t="str">
        <f>VLOOKUP(A373,'BASE TRABAJO'!$A$1:$U$872,16,FALSE)</f>
        <v>ideco@corporacionideco.cl</v>
      </c>
      <c r="Q373" s="160">
        <f>VLOOKUP(A373,'BASE TRABAJO'!$A$1:$U$872,17,FALSE)</f>
        <v>0</v>
      </c>
      <c r="R373" s="160" t="str">
        <f>VLOOKUP(A373,'BASE TRABAJO'!$A$1:$U$872,18,FALSE)</f>
        <v>93401: Institución de Asistencia Social</v>
      </c>
      <c r="S373" s="160" t="str">
        <f>VLOOKUP(A373,'BASE TRABAJO'!$A$1:$U$872,19,FALSE)</f>
        <v>Se acompañan antecedentes Financieros correspondientes al año 2019, aprobados por el Subdepartamento de  Supervisión Financiera Nacional</v>
      </c>
      <c r="T373" s="161">
        <f>VLOOKUP(A373,'BASE TRABAJO'!$A$1:$U$872,20,FALSE)</f>
        <v>37970</v>
      </c>
      <c r="U373" s="160">
        <v>6897</v>
      </c>
      <c r="V373" s="162">
        <v>24180930</v>
      </c>
      <c r="W373" s="162">
        <v>234200970</v>
      </c>
      <c r="X373" s="161">
        <v>44135</v>
      </c>
      <c r="Y373" s="160" t="s">
        <v>3112</v>
      </c>
      <c r="Z373" s="160" t="s">
        <v>3113</v>
      </c>
      <c r="AA373" s="160" t="s">
        <v>3192</v>
      </c>
      <c r="AB373" s="160"/>
    </row>
    <row r="374" spans="1:28" x14ac:dyDescent="0.2">
      <c r="A374" s="163">
        <v>6897</v>
      </c>
      <c r="B374" s="160" t="str">
        <f>VLOOKUP(A374,'BASE TRABAJO'!$A$1:$U$872,2,TRUE)</f>
        <v xml:space="preserve">Instituto para el Desarrollo Comunitario IDECO Miguel de Pujadas Vergara. 
</v>
      </c>
      <c r="C374" s="160" t="str">
        <f>VLOOKUP(A374,'BASE TRABAJO'!$A$1:$U$872,3,FALSE)</f>
        <v>71877800K</v>
      </c>
      <c r="D374" s="160" t="str">
        <f>VLOOKUP(A374,'BASE TRABAJO'!$A$1:$U$872,4,FALSE)</f>
        <v>Corporación de Derecho Privado.</v>
      </c>
      <c r="E374" s="160" t="str">
        <f>VLOOKUP(A374,'BASE TRABAJO'!$A$1:$U$872,5,FALSE)</f>
        <v xml:space="preserve">Otorgado por Decreto Supremo Nº 81, del 24 de enero de 1991, del Ministerio de Justicia. </v>
      </c>
      <c r="F374" s="160" t="str">
        <f>VLOOKUP(A374,'BASE TRABAJO'!$A$1:$U$872,6,FALSE)</f>
        <v xml:space="preserve">Certificado de Vigencia, folio Nº 500350176380, de 13 de octubre de 2020, del Servicio de Registro Civil e Identificación.
</v>
      </c>
      <c r="G374" s="160" t="str">
        <f>VLOOKUP(A374,'BASE TRABAJO'!$A$1:$U$872,7,FALSE)</f>
        <v xml:space="preserve">Promover y recuperar las líneas de formación, organización y producción entre los pobladores del sector urbano.  </v>
      </c>
      <c r="H374" s="160" t="str">
        <f>VLOOKUP(A374,'BASE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4" s="160" t="str">
        <f>VLOOKUP(A374,'BASE TRABAJO'!$A$1:$U$872,9,FALSE)</f>
        <v>Durarán dos años en los cargos</v>
      </c>
      <c r="J374" s="160" t="str">
        <f>VLOOKUP(A374,'BASE TRABAJO'!$A$1:$U$872,10,FALSE)</f>
        <v>9 de septiembre de 2020 al 9 de septiembre del 2022.</v>
      </c>
      <c r="K374" s="160" t="str">
        <f>VLOOKUP(A374,'BASE TRABAJO'!$A$1:$U$872,11,FALSE)</f>
        <v xml:space="preserve">Presidente: Manuel Alejandro Vega Alarcón, RUT: 15.671.215-9
</v>
      </c>
      <c r="L374" s="160" t="str">
        <f>VLOOKUP(A374,'BASE TRABAJO'!$A$1:$U$872,12,FALSE)</f>
        <v>Avenida Primera Transversal Nº 2630, Maipú.</v>
      </c>
      <c r="M374" s="160" t="str">
        <f>VLOOKUP(A374,'BASE TRABAJO'!$A$1:$U$872,13,FALSE)</f>
        <v>XIII</v>
      </c>
      <c r="N374" s="160" t="str">
        <f>VLOOKUP(A374,'BASE TRABAJO'!$A$1:$U$872,14,FALSE)</f>
        <v>Maipú</v>
      </c>
      <c r="O374" s="160" t="str">
        <f>VLOOKUP(A374,'BASE TRABAJO'!$A$1:$U$872,15,FALSE)</f>
        <v>02-24196882</v>
      </c>
      <c r="P374" s="160" t="str">
        <f>VLOOKUP(A374,'BASE TRABAJO'!$A$1:$U$872,16,FALSE)</f>
        <v>ideco@corporacionideco.cl</v>
      </c>
      <c r="Q374" s="160">
        <f>VLOOKUP(A374,'BASE TRABAJO'!$A$1:$U$872,17,FALSE)</f>
        <v>0</v>
      </c>
      <c r="R374" s="160" t="str">
        <f>VLOOKUP(A374,'BASE TRABAJO'!$A$1:$U$872,18,FALSE)</f>
        <v>93401: Institución de Asistencia Social</v>
      </c>
      <c r="S374" s="160" t="str">
        <f>VLOOKUP(A374,'BASE TRABAJO'!$A$1:$U$872,19,FALSE)</f>
        <v>Se acompañan antecedentes Financieros correspondientes al año 2019, aprobados por el Subdepartamento de  Supervisión Financiera Nacional</v>
      </c>
      <c r="T374" s="161">
        <f>VLOOKUP(A374,'BASE TRABAJO'!$A$1:$U$872,20,FALSE)</f>
        <v>37970</v>
      </c>
      <c r="U374" s="160">
        <v>6897</v>
      </c>
      <c r="V374" s="162">
        <v>1081352</v>
      </c>
      <c r="W374" s="162">
        <v>77541302</v>
      </c>
      <c r="X374" s="161">
        <v>44135</v>
      </c>
      <c r="Y374" s="160" t="s">
        <v>3112</v>
      </c>
      <c r="Z374" s="160" t="s">
        <v>3113</v>
      </c>
      <c r="AA374" s="160" t="s">
        <v>3173</v>
      </c>
      <c r="AB374" s="160"/>
    </row>
    <row r="375" spans="1:28" x14ac:dyDescent="0.2">
      <c r="A375" s="163">
        <v>6897</v>
      </c>
      <c r="B375" s="160" t="str">
        <f>VLOOKUP(A375,'BASE TRABAJO'!$A$1:$U$872,2,TRUE)</f>
        <v xml:space="preserve">Instituto para el Desarrollo Comunitario IDECO Miguel de Pujadas Vergara. 
</v>
      </c>
      <c r="C375" s="160" t="str">
        <f>VLOOKUP(A375,'BASE TRABAJO'!$A$1:$U$872,3,FALSE)</f>
        <v>71877800K</v>
      </c>
      <c r="D375" s="160" t="str">
        <f>VLOOKUP(A375,'BASE TRABAJO'!$A$1:$U$872,4,FALSE)</f>
        <v>Corporación de Derecho Privado.</v>
      </c>
      <c r="E375" s="160" t="str">
        <f>VLOOKUP(A375,'BASE TRABAJO'!$A$1:$U$872,5,FALSE)</f>
        <v xml:space="preserve">Otorgado por Decreto Supremo Nº 81, del 24 de enero de 1991, del Ministerio de Justicia. </v>
      </c>
      <c r="F375" s="160" t="str">
        <f>VLOOKUP(A375,'BASE TRABAJO'!$A$1:$U$872,6,FALSE)</f>
        <v xml:space="preserve">Certificado de Vigencia, folio Nº 500350176380, de 13 de octubre de 2020, del Servicio de Registro Civil e Identificación.
</v>
      </c>
      <c r="G375" s="160" t="str">
        <f>VLOOKUP(A375,'BASE TRABAJO'!$A$1:$U$872,7,FALSE)</f>
        <v xml:space="preserve">Promover y recuperar las líneas de formación, organización y producción entre los pobladores del sector urbano.  </v>
      </c>
      <c r="H375" s="160" t="str">
        <f>VLOOKUP(A375,'BASE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5" s="160" t="str">
        <f>VLOOKUP(A375,'BASE TRABAJO'!$A$1:$U$872,9,FALSE)</f>
        <v>Durarán dos años en los cargos</v>
      </c>
      <c r="J375" s="160" t="str">
        <f>VLOOKUP(A375,'BASE TRABAJO'!$A$1:$U$872,10,FALSE)</f>
        <v>9 de septiembre de 2020 al 9 de septiembre del 2022.</v>
      </c>
      <c r="K375" s="160" t="str">
        <f>VLOOKUP(A375,'BASE TRABAJO'!$A$1:$U$872,11,FALSE)</f>
        <v xml:space="preserve">Presidente: Manuel Alejandro Vega Alarcón, RUT: 15.671.215-9
</v>
      </c>
      <c r="L375" s="160" t="str">
        <f>VLOOKUP(A375,'BASE TRABAJO'!$A$1:$U$872,12,FALSE)</f>
        <v>Avenida Primera Transversal Nº 2630, Maipú.</v>
      </c>
      <c r="M375" s="160" t="str">
        <f>VLOOKUP(A375,'BASE TRABAJO'!$A$1:$U$872,13,FALSE)</f>
        <v>XIII</v>
      </c>
      <c r="N375" s="160" t="str">
        <f>VLOOKUP(A375,'BASE TRABAJO'!$A$1:$U$872,14,FALSE)</f>
        <v>Maipú</v>
      </c>
      <c r="O375" s="160" t="str">
        <f>VLOOKUP(A375,'BASE TRABAJO'!$A$1:$U$872,15,FALSE)</f>
        <v>02-24196882</v>
      </c>
      <c r="P375" s="160" t="str">
        <f>VLOOKUP(A375,'BASE TRABAJO'!$A$1:$U$872,16,FALSE)</f>
        <v>ideco@corporacionideco.cl</v>
      </c>
      <c r="Q375" s="160">
        <f>VLOOKUP(A375,'BASE TRABAJO'!$A$1:$U$872,17,FALSE)</f>
        <v>0</v>
      </c>
      <c r="R375" s="160" t="str">
        <f>VLOOKUP(A375,'BASE TRABAJO'!$A$1:$U$872,18,FALSE)</f>
        <v>93401: Institución de Asistencia Social</v>
      </c>
      <c r="S375" s="160" t="str">
        <f>VLOOKUP(A375,'BASE TRABAJO'!$A$1:$U$872,19,FALSE)</f>
        <v>Se acompañan antecedentes Financieros correspondientes al año 2019, aprobados por el Subdepartamento de  Supervisión Financiera Nacional</v>
      </c>
      <c r="T375" s="161">
        <f>VLOOKUP(A375,'BASE TRABAJO'!$A$1:$U$872,20,FALSE)</f>
        <v>37970</v>
      </c>
      <c r="U375" s="160">
        <v>6897</v>
      </c>
      <c r="V375" s="162">
        <v>0</v>
      </c>
      <c r="W375" s="162">
        <v>54463590</v>
      </c>
      <c r="X375" s="161">
        <v>44135</v>
      </c>
      <c r="Y375" s="160" t="s">
        <v>3112</v>
      </c>
      <c r="Z375" s="160" t="s">
        <v>3113</v>
      </c>
      <c r="AA375" s="160" t="s">
        <v>3210</v>
      </c>
      <c r="AB375" s="160"/>
    </row>
    <row r="376" spans="1:28" x14ac:dyDescent="0.2">
      <c r="A376" s="163">
        <v>6897</v>
      </c>
      <c r="B376" s="160" t="str">
        <f>VLOOKUP(A376,'BASE TRABAJO'!$A$1:$U$872,2,TRUE)</f>
        <v xml:space="preserve">Instituto para el Desarrollo Comunitario IDECO Miguel de Pujadas Vergara. 
</v>
      </c>
      <c r="C376" s="160" t="str">
        <f>VLOOKUP(A376,'BASE TRABAJO'!$A$1:$U$872,3,FALSE)</f>
        <v>71877800K</v>
      </c>
      <c r="D376" s="160" t="str">
        <f>VLOOKUP(A376,'BASE TRABAJO'!$A$1:$U$872,4,FALSE)</f>
        <v>Corporación de Derecho Privado.</v>
      </c>
      <c r="E376" s="160" t="str">
        <f>VLOOKUP(A376,'BASE TRABAJO'!$A$1:$U$872,5,FALSE)</f>
        <v xml:space="preserve">Otorgado por Decreto Supremo Nº 81, del 24 de enero de 1991, del Ministerio de Justicia. </v>
      </c>
      <c r="F376" s="160" t="str">
        <f>VLOOKUP(A376,'BASE TRABAJO'!$A$1:$U$872,6,FALSE)</f>
        <v xml:space="preserve">Certificado de Vigencia, folio Nº 500350176380, de 13 de octubre de 2020, del Servicio de Registro Civil e Identificación.
</v>
      </c>
      <c r="G376" s="160" t="str">
        <f>VLOOKUP(A376,'BASE TRABAJO'!$A$1:$U$872,7,FALSE)</f>
        <v xml:space="preserve">Promover y recuperar las líneas de formación, organización y producción entre los pobladores del sector urbano.  </v>
      </c>
      <c r="H376" s="160" t="str">
        <f>VLOOKUP(A376,'BASE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6" s="160" t="str">
        <f>VLOOKUP(A376,'BASE TRABAJO'!$A$1:$U$872,9,FALSE)</f>
        <v>Durarán dos años en los cargos</v>
      </c>
      <c r="J376" s="160" t="str">
        <f>VLOOKUP(A376,'BASE TRABAJO'!$A$1:$U$872,10,FALSE)</f>
        <v>9 de septiembre de 2020 al 9 de septiembre del 2022.</v>
      </c>
      <c r="K376" s="160" t="str">
        <f>VLOOKUP(A376,'BASE TRABAJO'!$A$1:$U$872,11,FALSE)</f>
        <v xml:space="preserve">Presidente: Manuel Alejandro Vega Alarcón, RUT: 15.671.215-9
</v>
      </c>
      <c r="L376" s="160" t="str">
        <f>VLOOKUP(A376,'BASE TRABAJO'!$A$1:$U$872,12,FALSE)</f>
        <v>Avenida Primera Transversal Nº 2630, Maipú.</v>
      </c>
      <c r="M376" s="160" t="str">
        <f>VLOOKUP(A376,'BASE TRABAJO'!$A$1:$U$872,13,FALSE)</f>
        <v>XIII</v>
      </c>
      <c r="N376" s="160" t="str">
        <f>VLOOKUP(A376,'BASE TRABAJO'!$A$1:$U$872,14,FALSE)</f>
        <v>Maipú</v>
      </c>
      <c r="O376" s="160" t="str">
        <f>VLOOKUP(A376,'BASE TRABAJO'!$A$1:$U$872,15,FALSE)</f>
        <v>02-24196882</v>
      </c>
      <c r="P376" s="160" t="str">
        <f>VLOOKUP(A376,'BASE TRABAJO'!$A$1:$U$872,16,FALSE)</f>
        <v>ideco@corporacionideco.cl</v>
      </c>
      <c r="Q376" s="160">
        <f>VLOOKUP(A376,'BASE TRABAJO'!$A$1:$U$872,17,FALSE)</f>
        <v>0</v>
      </c>
      <c r="R376" s="160" t="str">
        <f>VLOOKUP(A376,'BASE TRABAJO'!$A$1:$U$872,18,FALSE)</f>
        <v>93401: Institución de Asistencia Social</v>
      </c>
      <c r="S376" s="160" t="str">
        <f>VLOOKUP(A376,'BASE TRABAJO'!$A$1:$U$872,19,FALSE)</f>
        <v>Se acompañan antecedentes Financieros correspondientes al año 2019, aprobados por el Subdepartamento de  Supervisión Financiera Nacional</v>
      </c>
      <c r="T376" s="161">
        <f>VLOOKUP(A376,'BASE TRABAJO'!$A$1:$U$872,20,FALSE)</f>
        <v>37970</v>
      </c>
      <c r="U376" s="160">
        <v>6897</v>
      </c>
      <c r="V376" s="162">
        <v>7533000</v>
      </c>
      <c r="W376" s="162">
        <v>72166140</v>
      </c>
      <c r="X376" s="161">
        <v>44135</v>
      </c>
      <c r="Y376" s="160" t="s">
        <v>3112</v>
      </c>
      <c r="Z376" s="160" t="s">
        <v>3113</v>
      </c>
      <c r="AA376" s="160" t="s">
        <v>3182</v>
      </c>
      <c r="AB376" s="160"/>
    </row>
    <row r="377" spans="1:28" x14ac:dyDescent="0.2">
      <c r="A377" s="163">
        <v>6897</v>
      </c>
      <c r="B377" s="160" t="str">
        <f>VLOOKUP(A377,'BASE TRABAJO'!$A$1:$U$872,2,TRUE)</f>
        <v xml:space="preserve">Instituto para el Desarrollo Comunitario IDECO Miguel de Pujadas Vergara. 
</v>
      </c>
      <c r="C377" s="160" t="str">
        <f>VLOOKUP(A377,'BASE TRABAJO'!$A$1:$U$872,3,FALSE)</f>
        <v>71877800K</v>
      </c>
      <c r="D377" s="160" t="str">
        <f>VLOOKUP(A377,'BASE TRABAJO'!$A$1:$U$872,4,FALSE)</f>
        <v>Corporación de Derecho Privado.</v>
      </c>
      <c r="E377" s="160" t="str">
        <f>VLOOKUP(A377,'BASE TRABAJO'!$A$1:$U$872,5,FALSE)</f>
        <v xml:space="preserve">Otorgado por Decreto Supremo Nº 81, del 24 de enero de 1991, del Ministerio de Justicia. </v>
      </c>
      <c r="F377" s="160" t="str">
        <f>VLOOKUP(A377,'BASE TRABAJO'!$A$1:$U$872,6,FALSE)</f>
        <v xml:space="preserve">Certificado de Vigencia, folio Nº 500350176380, de 13 de octubre de 2020, del Servicio de Registro Civil e Identificación.
</v>
      </c>
      <c r="G377" s="160" t="str">
        <f>VLOOKUP(A377,'BASE TRABAJO'!$A$1:$U$872,7,FALSE)</f>
        <v xml:space="preserve">Promover y recuperar las líneas de formación, organización y producción entre los pobladores del sector urbano.  </v>
      </c>
      <c r="H377" s="160" t="str">
        <f>VLOOKUP(A377,'BASE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7" s="160" t="str">
        <f>VLOOKUP(A377,'BASE TRABAJO'!$A$1:$U$872,9,FALSE)</f>
        <v>Durarán dos años en los cargos</v>
      </c>
      <c r="J377" s="160" t="str">
        <f>VLOOKUP(A377,'BASE TRABAJO'!$A$1:$U$872,10,FALSE)</f>
        <v>9 de septiembre de 2020 al 9 de septiembre del 2022.</v>
      </c>
      <c r="K377" s="160" t="str">
        <f>VLOOKUP(A377,'BASE TRABAJO'!$A$1:$U$872,11,FALSE)</f>
        <v xml:space="preserve">Presidente: Manuel Alejandro Vega Alarcón, RUT: 15.671.215-9
</v>
      </c>
      <c r="L377" s="160" t="str">
        <f>VLOOKUP(A377,'BASE TRABAJO'!$A$1:$U$872,12,FALSE)</f>
        <v>Avenida Primera Transversal Nº 2630, Maipú.</v>
      </c>
      <c r="M377" s="160" t="str">
        <f>VLOOKUP(A377,'BASE TRABAJO'!$A$1:$U$872,13,FALSE)</f>
        <v>XIII</v>
      </c>
      <c r="N377" s="160" t="str">
        <f>VLOOKUP(A377,'BASE TRABAJO'!$A$1:$U$872,14,FALSE)</f>
        <v>Maipú</v>
      </c>
      <c r="O377" s="160" t="str">
        <f>VLOOKUP(A377,'BASE TRABAJO'!$A$1:$U$872,15,FALSE)</f>
        <v>02-24196882</v>
      </c>
      <c r="P377" s="160" t="str">
        <f>VLOOKUP(A377,'BASE TRABAJO'!$A$1:$U$872,16,FALSE)</f>
        <v>ideco@corporacionideco.cl</v>
      </c>
      <c r="Q377" s="160">
        <f>VLOOKUP(A377,'BASE TRABAJO'!$A$1:$U$872,17,FALSE)</f>
        <v>0</v>
      </c>
      <c r="R377" s="160" t="str">
        <f>VLOOKUP(A377,'BASE TRABAJO'!$A$1:$U$872,18,FALSE)</f>
        <v>93401: Institución de Asistencia Social</v>
      </c>
      <c r="S377" s="160" t="str">
        <f>VLOOKUP(A377,'BASE TRABAJO'!$A$1:$U$872,19,FALSE)</f>
        <v>Se acompañan antecedentes Financieros correspondientes al año 2019, aprobados por el Subdepartamento de  Supervisión Financiera Nacional</v>
      </c>
      <c r="T377" s="161">
        <f>VLOOKUP(A377,'BASE TRABAJO'!$A$1:$U$872,20,FALSE)</f>
        <v>37970</v>
      </c>
      <c r="U377" s="160">
        <v>6897</v>
      </c>
      <c r="V377" s="162">
        <v>13710060</v>
      </c>
      <c r="W377" s="162">
        <v>132430140</v>
      </c>
      <c r="X377" s="161">
        <v>44135</v>
      </c>
      <c r="Y377" s="160" t="s">
        <v>3112</v>
      </c>
      <c r="Z377" s="160" t="s">
        <v>3113</v>
      </c>
      <c r="AA377" s="160" t="s">
        <v>3183</v>
      </c>
      <c r="AB377" s="160"/>
    </row>
    <row r="378" spans="1:28" x14ac:dyDescent="0.2">
      <c r="A378" s="163">
        <v>6897</v>
      </c>
      <c r="B378" s="160" t="str">
        <f>VLOOKUP(A378,'BASE TRABAJO'!$A$1:$U$872,2,TRUE)</f>
        <v xml:space="preserve">Instituto para el Desarrollo Comunitario IDECO Miguel de Pujadas Vergara. 
</v>
      </c>
      <c r="C378" s="160" t="str">
        <f>VLOOKUP(A378,'BASE TRABAJO'!$A$1:$U$872,3,FALSE)</f>
        <v>71877800K</v>
      </c>
      <c r="D378" s="160" t="str">
        <f>VLOOKUP(A378,'BASE TRABAJO'!$A$1:$U$872,4,FALSE)</f>
        <v>Corporación de Derecho Privado.</v>
      </c>
      <c r="E378" s="160" t="str">
        <f>VLOOKUP(A378,'BASE TRABAJO'!$A$1:$U$872,5,FALSE)</f>
        <v xml:space="preserve">Otorgado por Decreto Supremo Nº 81, del 24 de enero de 1991, del Ministerio de Justicia. </v>
      </c>
      <c r="F378" s="160" t="str">
        <f>VLOOKUP(A378,'BASE TRABAJO'!$A$1:$U$872,6,FALSE)</f>
        <v xml:space="preserve">Certificado de Vigencia, folio Nº 500350176380, de 13 de octubre de 2020, del Servicio de Registro Civil e Identificación.
</v>
      </c>
      <c r="G378" s="160" t="str">
        <f>VLOOKUP(A378,'BASE TRABAJO'!$A$1:$U$872,7,FALSE)</f>
        <v xml:space="preserve">Promover y recuperar las líneas de formación, organización y producción entre los pobladores del sector urbano.  </v>
      </c>
      <c r="H378" s="160" t="str">
        <f>VLOOKUP(A378,'BASE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8" s="160" t="str">
        <f>VLOOKUP(A378,'BASE TRABAJO'!$A$1:$U$872,9,FALSE)</f>
        <v>Durarán dos años en los cargos</v>
      </c>
      <c r="J378" s="160" t="str">
        <f>VLOOKUP(A378,'BASE TRABAJO'!$A$1:$U$872,10,FALSE)</f>
        <v>9 de septiembre de 2020 al 9 de septiembre del 2022.</v>
      </c>
      <c r="K378" s="160" t="str">
        <f>VLOOKUP(A378,'BASE TRABAJO'!$A$1:$U$872,11,FALSE)</f>
        <v xml:space="preserve">Presidente: Manuel Alejandro Vega Alarcón, RUT: 15.671.215-9
</v>
      </c>
      <c r="L378" s="160" t="str">
        <f>VLOOKUP(A378,'BASE TRABAJO'!$A$1:$U$872,12,FALSE)</f>
        <v>Avenida Primera Transversal Nº 2630, Maipú.</v>
      </c>
      <c r="M378" s="160" t="str">
        <f>VLOOKUP(A378,'BASE TRABAJO'!$A$1:$U$872,13,FALSE)</f>
        <v>XIII</v>
      </c>
      <c r="N378" s="160" t="str">
        <f>VLOOKUP(A378,'BASE TRABAJO'!$A$1:$U$872,14,FALSE)</f>
        <v>Maipú</v>
      </c>
      <c r="O378" s="160" t="str">
        <f>VLOOKUP(A378,'BASE TRABAJO'!$A$1:$U$872,15,FALSE)</f>
        <v>02-24196882</v>
      </c>
      <c r="P378" s="160" t="str">
        <f>VLOOKUP(A378,'BASE TRABAJO'!$A$1:$U$872,16,FALSE)</f>
        <v>ideco@corporacionideco.cl</v>
      </c>
      <c r="Q378" s="160">
        <f>VLOOKUP(A378,'BASE TRABAJO'!$A$1:$U$872,17,FALSE)</f>
        <v>0</v>
      </c>
      <c r="R378" s="160" t="str">
        <f>VLOOKUP(A378,'BASE TRABAJO'!$A$1:$U$872,18,FALSE)</f>
        <v>93401: Institución de Asistencia Social</v>
      </c>
      <c r="S378" s="160" t="str">
        <f>VLOOKUP(A378,'BASE TRABAJO'!$A$1:$U$872,19,FALSE)</f>
        <v>Se acompañan antecedentes Financieros correspondientes al año 2019, aprobados por el Subdepartamento de  Supervisión Financiera Nacional</v>
      </c>
      <c r="T378" s="161">
        <f>VLOOKUP(A378,'BASE TRABAJO'!$A$1:$U$872,20,FALSE)</f>
        <v>37970</v>
      </c>
      <c r="U378" s="160">
        <v>6897</v>
      </c>
      <c r="V378" s="162">
        <v>17853210</v>
      </c>
      <c r="W378" s="162">
        <v>173484990</v>
      </c>
      <c r="X378" s="161">
        <v>44135</v>
      </c>
      <c r="Y378" s="160" t="s">
        <v>3112</v>
      </c>
      <c r="Z378" s="160" t="s">
        <v>3113</v>
      </c>
      <c r="AA378" s="160" t="s">
        <v>3193</v>
      </c>
      <c r="AB378" s="160"/>
    </row>
    <row r="379" spans="1:28" x14ac:dyDescent="0.2">
      <c r="A379" s="163">
        <v>6897</v>
      </c>
      <c r="B379" s="160" t="str">
        <f>VLOOKUP(A379,'BASE TRABAJO'!$A$1:$U$872,2,TRUE)</f>
        <v xml:space="preserve">Instituto para el Desarrollo Comunitario IDECO Miguel de Pujadas Vergara. 
</v>
      </c>
      <c r="C379" s="160" t="str">
        <f>VLOOKUP(A379,'BASE TRABAJO'!$A$1:$U$872,3,FALSE)</f>
        <v>71877800K</v>
      </c>
      <c r="D379" s="160" t="str">
        <f>VLOOKUP(A379,'BASE TRABAJO'!$A$1:$U$872,4,FALSE)</f>
        <v>Corporación de Derecho Privado.</v>
      </c>
      <c r="E379" s="160" t="str">
        <f>VLOOKUP(A379,'BASE TRABAJO'!$A$1:$U$872,5,FALSE)</f>
        <v xml:space="preserve">Otorgado por Decreto Supremo Nº 81, del 24 de enero de 1991, del Ministerio de Justicia. </v>
      </c>
      <c r="F379" s="160" t="str">
        <f>VLOOKUP(A379,'BASE TRABAJO'!$A$1:$U$872,6,FALSE)</f>
        <v xml:space="preserve">Certificado de Vigencia, folio Nº 500350176380, de 13 de octubre de 2020, del Servicio de Registro Civil e Identificación.
</v>
      </c>
      <c r="G379" s="160" t="str">
        <f>VLOOKUP(A379,'BASE TRABAJO'!$A$1:$U$872,7,FALSE)</f>
        <v xml:space="preserve">Promover y recuperar las líneas de formación, organización y producción entre los pobladores del sector urbano.  </v>
      </c>
      <c r="H379" s="160" t="str">
        <f>VLOOKUP(A379,'BASE TRABAJO'!$A$1:$U$872,8,FALSE)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9" s="160" t="str">
        <f>VLOOKUP(A379,'BASE TRABAJO'!$A$1:$U$872,9,FALSE)</f>
        <v>Durarán dos años en los cargos</v>
      </c>
      <c r="J379" s="160" t="str">
        <f>VLOOKUP(A379,'BASE TRABAJO'!$A$1:$U$872,10,FALSE)</f>
        <v>9 de septiembre de 2020 al 9 de septiembre del 2022.</v>
      </c>
      <c r="K379" s="160" t="str">
        <f>VLOOKUP(A379,'BASE TRABAJO'!$A$1:$U$872,11,FALSE)</f>
        <v xml:space="preserve">Presidente: Manuel Alejandro Vega Alarcón, RUT: 15.671.215-9
</v>
      </c>
      <c r="L379" s="160" t="str">
        <f>VLOOKUP(A379,'BASE TRABAJO'!$A$1:$U$872,12,FALSE)</f>
        <v>Avenida Primera Transversal Nº 2630, Maipú.</v>
      </c>
      <c r="M379" s="160" t="str">
        <f>VLOOKUP(A379,'BASE TRABAJO'!$A$1:$U$872,13,FALSE)</f>
        <v>XIII</v>
      </c>
      <c r="N379" s="160" t="str">
        <f>VLOOKUP(A379,'BASE TRABAJO'!$A$1:$U$872,14,FALSE)</f>
        <v>Maipú</v>
      </c>
      <c r="O379" s="160" t="str">
        <f>VLOOKUP(A379,'BASE TRABAJO'!$A$1:$U$872,15,FALSE)</f>
        <v>02-24196882</v>
      </c>
      <c r="P379" s="160" t="str">
        <f>VLOOKUP(A379,'BASE TRABAJO'!$A$1:$U$872,16,FALSE)</f>
        <v>ideco@corporacionideco.cl</v>
      </c>
      <c r="Q379" s="160">
        <f>VLOOKUP(A379,'BASE TRABAJO'!$A$1:$U$872,17,FALSE)</f>
        <v>0</v>
      </c>
      <c r="R379" s="160" t="str">
        <f>VLOOKUP(A379,'BASE TRABAJO'!$A$1:$U$872,18,FALSE)</f>
        <v>93401: Institución de Asistencia Social</v>
      </c>
      <c r="S379" s="160" t="str">
        <f>VLOOKUP(A379,'BASE TRABAJO'!$A$1:$U$872,19,FALSE)</f>
        <v>Se acompañan antecedentes Financieros correspondientes al año 2019, aprobados por el Subdepartamento de  Supervisión Financiera Nacional</v>
      </c>
      <c r="T379" s="161">
        <f>VLOOKUP(A379,'BASE TRABAJO'!$A$1:$U$872,20,FALSE)</f>
        <v>37970</v>
      </c>
      <c r="U379" s="160">
        <v>6897</v>
      </c>
      <c r="V379" s="162">
        <v>12203460</v>
      </c>
      <c r="W379" s="162">
        <v>122109930</v>
      </c>
      <c r="X379" s="161">
        <v>44135</v>
      </c>
      <c r="Y379" s="160" t="s">
        <v>3112</v>
      </c>
      <c r="Z379" s="160" t="s">
        <v>3113</v>
      </c>
      <c r="AA379" s="160" t="s">
        <v>3213</v>
      </c>
      <c r="AB379" s="160"/>
    </row>
    <row r="380" spans="1:28" x14ac:dyDescent="0.2">
      <c r="A380" s="163">
        <v>6898</v>
      </c>
      <c r="B380" s="160" t="str">
        <f>VLOOKUP(A380,'BASE TRABAJO'!$A$1:$U$872,2,TRUE)</f>
        <v>Corporación Municipal de Melipilla para la Educación, Salud., Atención de Menores y Deportes y Recreación</v>
      </c>
      <c r="C380" s="160">
        <f>VLOOKUP(A380,'BASE TRABAJO'!$A$1:$U$872,3,FALSE)</f>
        <v>712939001</v>
      </c>
      <c r="D380" s="160" t="str">
        <f>VLOOKUP(A380,'BASE TRABAJO'!$A$1:$U$872,4,FALSE)</f>
        <v>Corporación de Derecho Privado.</v>
      </c>
      <c r="E380" s="160" t="str">
        <f>VLOOKUP(A380,'BASE TRABAJO'!$A$1:$U$872,5,FALSE)</f>
        <v xml:space="preserve">Decreto Supremo Nº 772, de 4 de agosto de 1982, del Ministerio de Justicia. </v>
      </c>
      <c r="F380" s="160" t="str">
        <f>VLOOKUP(A380,'BASE TRABAJO'!$A$1:$U$872,6,FALSE)</f>
        <v>Certificado de Vigencia Folio Nº 500231517431, de 06 de junio de 2019, del Servicio de Registro Civil e Identificación.</v>
      </c>
      <c r="G380" s="160" t="str">
        <f>VLOOKUP(A380,'BASE TRABAJO'!$A$1:$U$872,7,FALSE)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80" s="160" t="str">
        <f>VLOOKUP(A380,'BASE TRABAJO'!$A$1:$U$872,8,FALSE)</f>
        <v xml:space="preserve">Presidente: Iván Campos Aravena
Directores:
Paulo Ariztía Benoit
Juan Eduardo González Dölz,  
Enrique Tobar Reyes, 
Rolando Terra Yañez
</v>
      </c>
      <c r="I380" s="160" t="str">
        <f>VLOOKUP(A380,'BASE TRABAJO'!$A$1:$U$872,9,FALSE)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80" s="160" t="str">
        <f>VLOOKUP(A380,'BASE TRABAJO'!$A$1:$U$872,10,FALSE)</f>
        <v xml:space="preserve">De 28 de Abril de 2010 hasta el 28 de Abril de 2012.
Última designación Gerente General: 28 de junio de 2018. 
</v>
      </c>
      <c r="K380" s="160" t="str">
        <f>VLOOKUP(A380,'BASE TRABAJO'!$A$1:$U$872,11,FALSE)</f>
        <v xml:space="preserve">Presidente: Iván Campos Aravena
Gerente General: César José Araos Aguirre,
</v>
      </c>
      <c r="L380" s="160" t="str">
        <f>VLOOKUP(A380,'BASE TRABAJO'!$A$1:$U$872,12,FALSE)</f>
        <v xml:space="preserve">Eleuterio Ramírez s/n, Población Manuel Rodríguez, comuna de Melipilla, Región Metropolitana
</v>
      </c>
      <c r="M380" s="160" t="str">
        <f>VLOOKUP(A380,'BASE TRABAJO'!$A$1:$U$872,13,FALSE)</f>
        <v>XIII</v>
      </c>
      <c r="N380" s="160" t="str">
        <f>VLOOKUP(A380,'BASE TRABAJO'!$A$1:$U$872,14,FALSE)</f>
        <v>Melipilla,</v>
      </c>
      <c r="O380" s="160" t="str">
        <f>VLOOKUP(A380,'BASE TRABAJO'!$A$1:$U$872,15,FALSE)</f>
        <v xml:space="preserve">Fono: 224897900- 224897901
</v>
      </c>
      <c r="P380" s="160" t="str">
        <f>VLOOKUP(A380,'BASE TRABAJO'!$A$1:$U$872,16,FALSE)</f>
        <v xml:space="preserve">E mail: gerencia@cormumel.cl </v>
      </c>
      <c r="Q380" s="160">
        <f>VLOOKUP(A380,'BASE TRABAJO'!$A$1:$U$872,17,FALSE)</f>
        <v>0</v>
      </c>
      <c r="R380" s="160">
        <f>VLOOKUP(A380,'BASE TRABAJO'!$A$1:$U$872,18,FALSE)</f>
        <v>93401</v>
      </c>
      <c r="S380" s="160" t="str">
        <f>VLOOKUP(A380,'BASE TRABAJO'!$A$1:$U$872,19,FALSE)</f>
        <v>Se acompaña Certificado de la Institución, correspondiente a antecedentes financieros del año 2018, aprobados por el Sub Departamento de Supervisión Financiera Nacional.</v>
      </c>
      <c r="T380" s="161">
        <f>VLOOKUP(A380,'BASE TRABAJO'!$A$1:$U$872,20,FALSE)</f>
        <v>37970</v>
      </c>
      <c r="U380" s="160">
        <v>6898</v>
      </c>
      <c r="V380" s="162">
        <v>6252390</v>
      </c>
      <c r="W380" s="162">
        <v>56454525</v>
      </c>
      <c r="X380" s="161">
        <v>44135</v>
      </c>
      <c r="Y380" s="160" t="s">
        <v>3112</v>
      </c>
      <c r="Z380" s="160" t="s">
        <v>3113</v>
      </c>
      <c r="AA380" s="160" t="s">
        <v>3154</v>
      </c>
      <c r="AB380" s="160"/>
    </row>
    <row r="381" spans="1:28" x14ac:dyDescent="0.2">
      <c r="A381" s="163">
        <v>6899</v>
      </c>
      <c r="B381" s="160" t="str">
        <f>VLOOKUP(A381,'BASE TRABAJO'!$A$1:$U$872,2,TRUE)</f>
        <v>Corporación Demos una Oportunidad al Menor- Crédito al Menor</v>
      </c>
      <c r="C381" s="160">
        <f>VLOOKUP(A381,'BASE TRABAJO'!$A$1:$U$872,3,FALSE)</f>
        <v>719365000</v>
      </c>
      <c r="D381" s="160" t="str">
        <f>VLOOKUP(A381,'BASE TRABAJO'!$A$1:$U$872,4,FALSE)</f>
        <v>Corporación de Derecho Privado.</v>
      </c>
      <c r="E381" s="160" t="str">
        <f>VLOOKUP(A381,'BASE TRABAJO'!$A$1:$U$872,5,FALSE)</f>
        <v xml:space="preserve">Otorgada por Decreto Supremo Nº 1392, de fecha 19 de noviembre de 1991, del Ministerio de Justicia. </v>
      </c>
      <c r="F381" s="160" t="str">
        <f>VLOOKUP(A381,'BASE TRABAJO'!$A$1:$U$872,6,FALSE)</f>
        <v xml:space="preserve">Certificado de vigencia de persona jurídica sin fines de lucro, folio Nº 500264574803 de fecha 07 de octubre de 2019, emitido por el Servicio de Registro Civil e Identificación.
</v>
      </c>
      <c r="G381" s="160" t="str">
        <f>VLOOKUP(A381,'BASE TRABAJO'!$A$1:$U$872,7,FALSE)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81" s="160" t="str">
        <f>VLOOKUP(A381,'BASE TRABAJO'!$A$1:$U$872,8,FALSE)</f>
        <v xml:space="preserve">Presidente: Álvaro Pezoa Bissieres, 
Secretaria: Vivian Nazal Zedan, 
Tesorera: Mº Inés Nilo Guerrero, 
Directores: 
Sergio Andrés Bianchi Echeñique
Fernando García Barrientos, 
Jorge Javier Obregón Kuhn, 
Paola Silvana Alvano Contador
</v>
      </c>
      <c r="I381" s="160" t="str">
        <f>VLOOKUP(A381,'BASE TRABAJO'!$A$1:$U$872,9,FALSE)</f>
        <v>Durarán 03 años en sus cargos.</v>
      </c>
      <c r="J381" s="160" t="str">
        <f>VLOOKUP(A381,'BASE TRABAJO'!$A$1:$U$872,10,FALSE)</f>
        <v>26 de abril de 2018 – al 26 de abril de 2021.</v>
      </c>
      <c r="K381" s="160" t="str">
        <f>VLOOKUP(A381,'BASE TRABAJO'!$A$1:$U$872,11,FALSE)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81" s="160" t="str">
        <f>VLOOKUP(A381,'BASE TRABAJO'!$A$1:$U$872,12,FALSE)</f>
        <v xml:space="preserve">Lautaro Nº 2755, comuna de La Pintana, Villa Jorge Yarur Banna, Región Metropolitana.
</v>
      </c>
      <c r="M381" s="160" t="str">
        <f>VLOOKUP(A381,'BASE TRABAJO'!$A$1:$U$872,13,FALSE)</f>
        <v>XIII</v>
      </c>
      <c r="N381" s="160" t="str">
        <f>VLOOKUP(A381,'BASE TRABAJO'!$A$1:$U$872,14,FALSE)</f>
        <v>La Pintana</v>
      </c>
      <c r="O381" s="160" t="str">
        <f>VLOOKUP(A381,'BASE TRABAJO'!$A$1:$U$872,15,FALSE)</f>
        <v>225451947-96645763</v>
      </c>
      <c r="P381" s="160" t="str">
        <f>VLOOKUP(A381,'BASE TRABAJO'!$A$1:$U$872,16,FALSE)</f>
        <v xml:space="preserve">contacto@corporacionccm.cl
</v>
      </c>
      <c r="Q381" s="160">
        <f>VLOOKUP(A381,'BASE TRABAJO'!$A$1:$U$872,17,FALSE)</f>
        <v>0</v>
      </c>
      <c r="R381" s="160" t="str">
        <f>VLOOKUP(A381,'BASE TRABAJO'!$A$1:$U$872,18,FALSE)</f>
        <v>93401: Institución de Asistencia Social</v>
      </c>
      <c r="S381" s="160" t="str">
        <f>VLOOKUP(A381,'BASE TRABAJO'!$A$1:$U$872,19,FALSE)</f>
        <v>Se acompañan antecedentes financieros, correspondientes al año 2018, remitidos al  Sub Departamento de Supervisión Financiera Nacional mediante memo N° 367, de 21.02.20.</v>
      </c>
      <c r="T381" s="161">
        <f>VLOOKUP(A381,'BASE TRABAJO'!$A$1:$U$872,20,FALSE)</f>
        <v>37970</v>
      </c>
      <c r="U381" s="160">
        <v>6899</v>
      </c>
      <c r="V381" s="162">
        <v>33016787</v>
      </c>
      <c r="W381" s="162">
        <v>339989482</v>
      </c>
      <c r="X381" s="161">
        <v>44135</v>
      </c>
      <c r="Y381" s="160" t="s">
        <v>3112</v>
      </c>
      <c r="Z381" s="160" t="s">
        <v>3113</v>
      </c>
      <c r="AA381" s="160" t="s">
        <v>3173</v>
      </c>
      <c r="AB381" s="160"/>
    </row>
    <row r="382" spans="1:28" x14ac:dyDescent="0.2">
      <c r="A382" s="163">
        <v>6900</v>
      </c>
      <c r="B382" s="160" t="str">
        <f>VLOOKUP(A382,'BASE TRABAJO'!$A$1:$U$872,2,TRUE)</f>
        <v>Corporación de Educación, Rehabilitación, Capacitación, Atención de Menores y Perfeccionamiento ( C.E.R.C.A.P.)</v>
      </c>
      <c r="C382" s="160" t="str">
        <f>VLOOKUP(A382,'BASE TRABAJO'!$A$1:$U$872,3,FALSE)</f>
        <v>72363900K</v>
      </c>
      <c r="D382" s="160" t="str">
        <f>VLOOKUP(A382,'BASE TRABAJO'!$A$1:$U$872,4,FALSE)</f>
        <v>Corporación de Derecho Privado</v>
      </c>
      <c r="E382" s="160" t="str">
        <f>VLOOKUP(A382,'BASE TRABAJO'!$A$1:$U$872,5,FALSE)</f>
        <v>Otorgada por Decreto Supremo Nº 1109, de 19 de diciembre de 1984, del Ministerio de Justicia.</v>
      </c>
      <c r="F382" s="160" t="str">
        <f>VLOOKUP(A382,'BASE TRABAJO'!$A$1:$U$872,6,FALSE)</f>
        <v xml:space="preserve">Certificado de vigencia de persona jurídica sin fines de lucro, folio Nº 500334460905, de fecha 28 de julio de 2020, del Servicio de Registro Civil e Identificación.
</v>
      </c>
      <c r="G382" s="160" t="str">
        <f>VLOOKUP(A382,'BASE TRABAJO'!$A$1:$U$872,7,FALSE)</f>
        <v>Administrar y operar servicios en las áreas de educación y de atención de menores, elaborar y ejecutar programas de educación, formación profesional, capacitación, rehabilitación y perfeccionamiento.</v>
      </c>
      <c r="H382" s="160" t="str">
        <f>VLOOKUP(A382,'BASE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2" s="160" t="str">
        <f>VLOOKUP(A382,'BASE TRABAJO'!$A$1:$U$872,9,FALSE)</f>
        <v xml:space="preserve">5 años
</v>
      </c>
      <c r="J382" s="160" t="str">
        <f>VLOOKUP(A382,'BASE TRABAJO'!$A$1:$U$872,10,FALSE)</f>
        <v xml:space="preserve">30 de septiembre de 2017 a 30 de septiembre de 2022.
</v>
      </c>
      <c r="K382" s="160" t="str">
        <f>VLOOKUP(A382,'BASE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2" s="160" t="str">
        <f>VLOOKUP(A382,'BASE TRABAJO'!$A$1:$U$872,12,FALSE)</f>
        <v>El Overo N° 175, Villa Alemana. Región de Valparaíso</v>
      </c>
      <c r="M382" s="160" t="str">
        <f>VLOOKUP(A382,'BASE TRABAJO'!$A$1:$U$872,13,FALSE)</f>
        <v>V</v>
      </c>
      <c r="N382" s="160" t="str">
        <f>VLOOKUP(A382,'BASE TRABAJO'!$A$1:$U$872,14,FALSE)</f>
        <v>Villa Alemana</v>
      </c>
      <c r="O382" s="160" t="str">
        <f>VLOOKUP(A382,'BASE TRABAJO'!$A$1:$U$872,15,FALSE)</f>
        <v>32-2532283</v>
      </c>
      <c r="P382" s="160" t="str">
        <f>VLOOKUP(A382,'BASE TRABAJO'!$A$1:$U$872,16,FALSE)</f>
        <v>cercap@cercap.cl</v>
      </c>
      <c r="Q382" s="160">
        <f>VLOOKUP(A382,'BASE TRABAJO'!$A$1:$U$872,17,FALSE)</f>
        <v>0</v>
      </c>
      <c r="R382" s="160">
        <f>VLOOKUP(A382,'BASE TRABAJO'!$A$1:$U$872,18,FALSE)</f>
        <v>93401</v>
      </c>
      <c r="S382" s="160" t="str">
        <f>VLOOKUP(A382,'BASE TRABAJO'!$A$1:$U$872,19,FALSE)</f>
        <v>Se acompaña el certificado financiero correspondiente al  año 2019  autorizado ante notario y balance general año 2019 aprobado por  USUFI</v>
      </c>
      <c r="T382" s="161">
        <f>VLOOKUP(A382,'BASE TRABAJO'!$A$1:$U$872,20,FALSE)</f>
        <v>37970</v>
      </c>
      <c r="U382" s="160">
        <v>6900</v>
      </c>
      <c r="V382" s="162">
        <v>6629040</v>
      </c>
      <c r="W382" s="162">
        <v>68776290</v>
      </c>
      <c r="X382" s="161">
        <v>44135</v>
      </c>
      <c r="Y382" s="160" t="s">
        <v>3112</v>
      </c>
      <c r="Z382" s="160" t="s">
        <v>3113</v>
      </c>
      <c r="AA382" s="160" t="s">
        <v>3256</v>
      </c>
      <c r="AB382" s="160"/>
    </row>
    <row r="383" spans="1:28" x14ac:dyDescent="0.2">
      <c r="A383" s="163">
        <v>6900</v>
      </c>
      <c r="B383" s="160" t="str">
        <f>VLOOKUP(A383,'BASE TRABAJO'!$A$1:$U$872,2,TRUE)</f>
        <v>Corporación de Educación, Rehabilitación, Capacitación, Atención de Menores y Perfeccionamiento ( C.E.R.C.A.P.)</v>
      </c>
      <c r="C383" s="160" t="str">
        <f>VLOOKUP(A383,'BASE TRABAJO'!$A$1:$U$872,3,FALSE)</f>
        <v>72363900K</v>
      </c>
      <c r="D383" s="160" t="str">
        <f>VLOOKUP(A383,'BASE TRABAJO'!$A$1:$U$872,4,FALSE)</f>
        <v>Corporación de Derecho Privado</v>
      </c>
      <c r="E383" s="160" t="str">
        <f>VLOOKUP(A383,'BASE TRABAJO'!$A$1:$U$872,5,FALSE)</f>
        <v>Otorgada por Decreto Supremo Nº 1109, de 19 de diciembre de 1984, del Ministerio de Justicia.</v>
      </c>
      <c r="F383" s="160" t="str">
        <f>VLOOKUP(A383,'BASE TRABAJO'!$A$1:$U$872,6,FALSE)</f>
        <v xml:space="preserve">Certificado de vigencia de persona jurídica sin fines de lucro, folio Nº 500334460905, de fecha 28 de julio de 2020, del Servicio de Registro Civil e Identificación.
</v>
      </c>
      <c r="G383" s="160" t="str">
        <f>VLOOKUP(A383,'BASE TRABAJO'!$A$1:$U$872,7,FALSE)</f>
        <v>Administrar y operar servicios en las áreas de educación y de atención de menores, elaborar y ejecutar programas de educación, formación profesional, capacitación, rehabilitación y perfeccionamiento.</v>
      </c>
      <c r="H383" s="160" t="str">
        <f>VLOOKUP(A383,'BASE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3" s="160" t="str">
        <f>VLOOKUP(A383,'BASE TRABAJO'!$A$1:$U$872,9,FALSE)</f>
        <v xml:space="preserve">5 años
</v>
      </c>
      <c r="J383" s="160" t="str">
        <f>VLOOKUP(A383,'BASE TRABAJO'!$A$1:$U$872,10,FALSE)</f>
        <v xml:space="preserve">30 de septiembre de 2017 a 30 de septiembre de 2022.
</v>
      </c>
      <c r="K383" s="160" t="str">
        <f>VLOOKUP(A383,'BASE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3" s="160" t="str">
        <f>VLOOKUP(A383,'BASE TRABAJO'!$A$1:$U$872,12,FALSE)</f>
        <v>El Overo N° 175, Villa Alemana. Región de Valparaíso</v>
      </c>
      <c r="M383" s="160" t="str">
        <f>VLOOKUP(A383,'BASE TRABAJO'!$A$1:$U$872,13,FALSE)</f>
        <v>V</v>
      </c>
      <c r="N383" s="160" t="str">
        <f>VLOOKUP(A383,'BASE TRABAJO'!$A$1:$U$872,14,FALSE)</f>
        <v>Villa Alemana</v>
      </c>
      <c r="O383" s="160" t="str">
        <f>VLOOKUP(A383,'BASE TRABAJO'!$A$1:$U$872,15,FALSE)</f>
        <v>32-2532283</v>
      </c>
      <c r="P383" s="160" t="str">
        <f>VLOOKUP(A383,'BASE TRABAJO'!$A$1:$U$872,16,FALSE)</f>
        <v>cercap@cercap.cl</v>
      </c>
      <c r="Q383" s="160">
        <f>VLOOKUP(A383,'BASE TRABAJO'!$A$1:$U$872,17,FALSE)</f>
        <v>0</v>
      </c>
      <c r="R383" s="160">
        <f>VLOOKUP(A383,'BASE TRABAJO'!$A$1:$U$872,18,FALSE)</f>
        <v>93401</v>
      </c>
      <c r="S383" s="160" t="str">
        <f>VLOOKUP(A383,'BASE TRABAJO'!$A$1:$U$872,19,FALSE)</f>
        <v>Se acompaña el certificado financiero correspondiente al  año 2019  autorizado ante notario y balance general año 2019 aprobado por  USUFI</v>
      </c>
      <c r="T383" s="161">
        <f>VLOOKUP(A383,'BASE TRABAJO'!$A$1:$U$872,20,FALSE)</f>
        <v>37970</v>
      </c>
      <c r="U383" s="160">
        <v>6900</v>
      </c>
      <c r="V383" s="162">
        <v>6327720</v>
      </c>
      <c r="W383" s="162">
        <v>61017300</v>
      </c>
      <c r="X383" s="161">
        <v>44135</v>
      </c>
      <c r="Y383" s="160" t="s">
        <v>3112</v>
      </c>
      <c r="Z383" s="160" t="s">
        <v>3113</v>
      </c>
      <c r="AA383" s="160" t="s">
        <v>3257</v>
      </c>
      <c r="AB383" s="160"/>
    </row>
    <row r="384" spans="1:28" x14ac:dyDescent="0.2">
      <c r="A384" s="163">
        <v>6900</v>
      </c>
      <c r="B384" s="160" t="str">
        <f>VLOOKUP(A384,'BASE TRABAJO'!$A$1:$U$872,2,TRUE)</f>
        <v>Corporación de Educación, Rehabilitación, Capacitación, Atención de Menores y Perfeccionamiento ( C.E.R.C.A.P.)</v>
      </c>
      <c r="C384" s="160" t="str">
        <f>VLOOKUP(A384,'BASE TRABAJO'!$A$1:$U$872,3,FALSE)</f>
        <v>72363900K</v>
      </c>
      <c r="D384" s="160" t="str">
        <f>VLOOKUP(A384,'BASE TRABAJO'!$A$1:$U$872,4,FALSE)</f>
        <v>Corporación de Derecho Privado</v>
      </c>
      <c r="E384" s="160" t="str">
        <f>VLOOKUP(A384,'BASE TRABAJO'!$A$1:$U$872,5,FALSE)</f>
        <v>Otorgada por Decreto Supremo Nº 1109, de 19 de diciembre de 1984, del Ministerio de Justicia.</v>
      </c>
      <c r="F384" s="160" t="str">
        <f>VLOOKUP(A384,'BASE TRABAJO'!$A$1:$U$872,6,FALSE)</f>
        <v xml:space="preserve">Certificado de vigencia de persona jurídica sin fines de lucro, folio Nº 500334460905, de fecha 28 de julio de 2020, del Servicio de Registro Civil e Identificación.
</v>
      </c>
      <c r="G384" s="160" t="str">
        <f>VLOOKUP(A384,'BASE TRABAJO'!$A$1:$U$872,7,FALSE)</f>
        <v>Administrar y operar servicios en las áreas de educación y de atención de menores, elaborar y ejecutar programas de educación, formación profesional, capacitación, rehabilitación y perfeccionamiento.</v>
      </c>
      <c r="H384" s="160" t="str">
        <f>VLOOKUP(A384,'BASE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4" s="160" t="str">
        <f>VLOOKUP(A384,'BASE TRABAJO'!$A$1:$U$872,9,FALSE)</f>
        <v xml:space="preserve">5 años
</v>
      </c>
      <c r="J384" s="160" t="str">
        <f>VLOOKUP(A384,'BASE TRABAJO'!$A$1:$U$872,10,FALSE)</f>
        <v xml:space="preserve">30 de septiembre de 2017 a 30 de septiembre de 2022.
</v>
      </c>
      <c r="K384" s="160" t="str">
        <f>VLOOKUP(A384,'BASE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160" t="str">
        <f>VLOOKUP(A384,'BASE TRABAJO'!$A$1:$U$872,12,FALSE)</f>
        <v>El Overo N° 175, Villa Alemana. Región de Valparaíso</v>
      </c>
      <c r="M384" s="160" t="str">
        <f>VLOOKUP(A384,'BASE TRABAJO'!$A$1:$U$872,13,FALSE)</f>
        <v>V</v>
      </c>
      <c r="N384" s="160" t="str">
        <f>VLOOKUP(A384,'BASE TRABAJO'!$A$1:$U$872,14,FALSE)</f>
        <v>Villa Alemana</v>
      </c>
      <c r="O384" s="160" t="str">
        <f>VLOOKUP(A384,'BASE TRABAJO'!$A$1:$U$872,15,FALSE)</f>
        <v>32-2532283</v>
      </c>
      <c r="P384" s="160" t="str">
        <f>VLOOKUP(A384,'BASE TRABAJO'!$A$1:$U$872,16,FALSE)</f>
        <v>cercap@cercap.cl</v>
      </c>
      <c r="Q384" s="160">
        <f>VLOOKUP(A384,'BASE TRABAJO'!$A$1:$U$872,17,FALSE)</f>
        <v>0</v>
      </c>
      <c r="R384" s="160">
        <f>VLOOKUP(A384,'BASE TRABAJO'!$A$1:$U$872,18,FALSE)</f>
        <v>93401</v>
      </c>
      <c r="S384" s="160" t="str">
        <f>VLOOKUP(A384,'BASE TRABAJO'!$A$1:$U$872,19,FALSE)</f>
        <v>Se acompaña el certificado financiero correspondiente al  año 2019  autorizado ante notario y balance general año 2019 aprobado por  USUFI</v>
      </c>
      <c r="T384" s="161">
        <f>VLOOKUP(A384,'BASE TRABAJO'!$A$1:$U$872,20,FALSE)</f>
        <v>37970</v>
      </c>
      <c r="U384" s="160">
        <v>6900</v>
      </c>
      <c r="V384" s="162">
        <v>6784220</v>
      </c>
      <c r="W384" s="162">
        <v>69216217</v>
      </c>
      <c r="X384" s="161">
        <v>44135</v>
      </c>
      <c r="Y384" s="160" t="s">
        <v>3112</v>
      </c>
      <c r="Z384" s="160" t="s">
        <v>3113</v>
      </c>
      <c r="AA384" s="160" t="s">
        <v>3258</v>
      </c>
      <c r="AB384" s="160"/>
    </row>
    <row r="385" spans="1:28" x14ac:dyDescent="0.2">
      <c r="A385" s="163">
        <v>6900</v>
      </c>
      <c r="B385" s="160" t="str">
        <f>VLOOKUP(A385,'BASE TRABAJO'!$A$1:$U$872,2,TRUE)</f>
        <v>Corporación de Educación, Rehabilitación, Capacitación, Atención de Menores y Perfeccionamiento ( C.E.R.C.A.P.)</v>
      </c>
      <c r="C385" s="160" t="str">
        <f>VLOOKUP(A385,'BASE TRABAJO'!$A$1:$U$872,3,FALSE)</f>
        <v>72363900K</v>
      </c>
      <c r="D385" s="160" t="str">
        <f>VLOOKUP(A385,'BASE TRABAJO'!$A$1:$U$872,4,FALSE)</f>
        <v>Corporación de Derecho Privado</v>
      </c>
      <c r="E385" s="160" t="str">
        <f>VLOOKUP(A385,'BASE TRABAJO'!$A$1:$U$872,5,FALSE)</f>
        <v>Otorgada por Decreto Supremo Nº 1109, de 19 de diciembre de 1984, del Ministerio de Justicia.</v>
      </c>
      <c r="F385" s="160" t="str">
        <f>VLOOKUP(A385,'BASE TRABAJO'!$A$1:$U$872,6,FALSE)</f>
        <v xml:space="preserve">Certificado de vigencia de persona jurídica sin fines de lucro, folio Nº 500334460905, de fecha 28 de julio de 2020, del Servicio de Registro Civil e Identificación.
</v>
      </c>
      <c r="G385" s="160" t="str">
        <f>VLOOKUP(A385,'BASE TRABAJO'!$A$1:$U$872,7,FALSE)</f>
        <v>Administrar y operar servicios en las áreas de educación y de atención de menores, elaborar y ejecutar programas de educación, formación profesional, capacitación, rehabilitación y perfeccionamiento.</v>
      </c>
      <c r="H385" s="160" t="str">
        <f>VLOOKUP(A385,'BASE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5" s="160" t="str">
        <f>VLOOKUP(A385,'BASE TRABAJO'!$A$1:$U$872,9,FALSE)</f>
        <v xml:space="preserve">5 años
</v>
      </c>
      <c r="J385" s="160" t="str">
        <f>VLOOKUP(A385,'BASE TRABAJO'!$A$1:$U$872,10,FALSE)</f>
        <v xml:space="preserve">30 de septiembre de 2017 a 30 de septiembre de 2022.
</v>
      </c>
      <c r="K385" s="160" t="str">
        <f>VLOOKUP(A385,'BASE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5" s="160" t="str">
        <f>VLOOKUP(A385,'BASE TRABAJO'!$A$1:$U$872,12,FALSE)</f>
        <v>El Overo N° 175, Villa Alemana. Región de Valparaíso</v>
      </c>
      <c r="M385" s="160" t="str">
        <f>VLOOKUP(A385,'BASE TRABAJO'!$A$1:$U$872,13,FALSE)</f>
        <v>V</v>
      </c>
      <c r="N385" s="160" t="str">
        <f>VLOOKUP(A385,'BASE TRABAJO'!$A$1:$U$872,14,FALSE)</f>
        <v>Villa Alemana</v>
      </c>
      <c r="O385" s="160" t="str">
        <f>VLOOKUP(A385,'BASE TRABAJO'!$A$1:$U$872,15,FALSE)</f>
        <v>32-2532283</v>
      </c>
      <c r="P385" s="160" t="str">
        <f>VLOOKUP(A385,'BASE TRABAJO'!$A$1:$U$872,16,FALSE)</f>
        <v>cercap@cercap.cl</v>
      </c>
      <c r="Q385" s="160">
        <f>VLOOKUP(A385,'BASE TRABAJO'!$A$1:$U$872,17,FALSE)</f>
        <v>0</v>
      </c>
      <c r="R385" s="160">
        <f>VLOOKUP(A385,'BASE TRABAJO'!$A$1:$U$872,18,FALSE)</f>
        <v>93401</v>
      </c>
      <c r="S385" s="160" t="str">
        <f>VLOOKUP(A385,'BASE TRABAJO'!$A$1:$U$872,19,FALSE)</f>
        <v>Se acompaña el certificado financiero correspondiente al  año 2019  autorizado ante notario y balance general año 2019 aprobado por  USUFI</v>
      </c>
      <c r="T385" s="161">
        <f>VLOOKUP(A385,'BASE TRABAJO'!$A$1:$U$872,20,FALSE)</f>
        <v>37970</v>
      </c>
      <c r="U385" s="160">
        <v>6900</v>
      </c>
      <c r="V385" s="162">
        <v>11826810</v>
      </c>
      <c r="W385" s="162">
        <v>107918420</v>
      </c>
      <c r="X385" s="161">
        <v>44135</v>
      </c>
      <c r="Y385" s="160" t="s">
        <v>3112</v>
      </c>
      <c r="Z385" s="160" t="s">
        <v>3113</v>
      </c>
      <c r="AA385" s="160" t="s">
        <v>3136</v>
      </c>
      <c r="AB385" s="160"/>
    </row>
    <row r="386" spans="1:28" x14ac:dyDescent="0.2">
      <c r="A386" s="163">
        <v>6900</v>
      </c>
      <c r="B386" s="160" t="str">
        <f>VLOOKUP(A386,'BASE TRABAJO'!$A$1:$U$872,2,TRUE)</f>
        <v>Corporación de Educación, Rehabilitación, Capacitación, Atención de Menores y Perfeccionamiento ( C.E.R.C.A.P.)</v>
      </c>
      <c r="C386" s="160" t="str">
        <f>VLOOKUP(A386,'BASE TRABAJO'!$A$1:$U$872,3,FALSE)</f>
        <v>72363900K</v>
      </c>
      <c r="D386" s="160" t="str">
        <f>VLOOKUP(A386,'BASE TRABAJO'!$A$1:$U$872,4,FALSE)</f>
        <v>Corporación de Derecho Privado</v>
      </c>
      <c r="E386" s="160" t="str">
        <f>VLOOKUP(A386,'BASE TRABAJO'!$A$1:$U$872,5,FALSE)</f>
        <v>Otorgada por Decreto Supremo Nº 1109, de 19 de diciembre de 1984, del Ministerio de Justicia.</v>
      </c>
      <c r="F386" s="160" t="str">
        <f>VLOOKUP(A386,'BASE TRABAJO'!$A$1:$U$872,6,FALSE)</f>
        <v xml:space="preserve">Certificado de vigencia de persona jurídica sin fines de lucro, folio Nº 500334460905, de fecha 28 de julio de 2020, del Servicio de Registro Civil e Identificación.
</v>
      </c>
      <c r="G386" s="160" t="str">
        <f>VLOOKUP(A386,'BASE TRABAJO'!$A$1:$U$872,7,FALSE)</f>
        <v>Administrar y operar servicios en las áreas de educación y de atención de menores, elaborar y ejecutar programas de educación, formación profesional, capacitación, rehabilitación y perfeccionamiento.</v>
      </c>
      <c r="H386" s="160" t="str">
        <f>VLOOKUP(A386,'BASE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6" s="160" t="str">
        <f>VLOOKUP(A386,'BASE TRABAJO'!$A$1:$U$872,9,FALSE)</f>
        <v xml:space="preserve">5 años
</v>
      </c>
      <c r="J386" s="160" t="str">
        <f>VLOOKUP(A386,'BASE TRABAJO'!$A$1:$U$872,10,FALSE)</f>
        <v xml:space="preserve">30 de septiembre de 2017 a 30 de septiembre de 2022.
</v>
      </c>
      <c r="K386" s="160" t="str">
        <f>VLOOKUP(A386,'BASE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6" s="160" t="str">
        <f>VLOOKUP(A386,'BASE TRABAJO'!$A$1:$U$872,12,FALSE)</f>
        <v>El Overo N° 175, Villa Alemana. Región de Valparaíso</v>
      </c>
      <c r="M386" s="160" t="str">
        <f>VLOOKUP(A386,'BASE TRABAJO'!$A$1:$U$872,13,FALSE)</f>
        <v>V</v>
      </c>
      <c r="N386" s="160" t="str">
        <f>VLOOKUP(A386,'BASE TRABAJO'!$A$1:$U$872,14,FALSE)</f>
        <v>Villa Alemana</v>
      </c>
      <c r="O386" s="160" t="str">
        <f>VLOOKUP(A386,'BASE TRABAJO'!$A$1:$U$872,15,FALSE)</f>
        <v>32-2532283</v>
      </c>
      <c r="P386" s="160" t="str">
        <f>VLOOKUP(A386,'BASE TRABAJO'!$A$1:$U$872,16,FALSE)</f>
        <v>cercap@cercap.cl</v>
      </c>
      <c r="Q386" s="160">
        <f>VLOOKUP(A386,'BASE TRABAJO'!$A$1:$U$872,17,FALSE)</f>
        <v>0</v>
      </c>
      <c r="R386" s="160">
        <f>VLOOKUP(A386,'BASE TRABAJO'!$A$1:$U$872,18,FALSE)</f>
        <v>93401</v>
      </c>
      <c r="S386" s="160" t="str">
        <f>VLOOKUP(A386,'BASE TRABAJO'!$A$1:$U$872,19,FALSE)</f>
        <v>Se acompaña el certificado financiero correspondiente al  año 2019  autorizado ante notario y balance general año 2019 aprobado por  USUFI</v>
      </c>
      <c r="T386" s="161">
        <f>VLOOKUP(A386,'BASE TRABAJO'!$A$1:$U$872,20,FALSE)</f>
        <v>37970</v>
      </c>
      <c r="U386" s="160">
        <v>6900</v>
      </c>
      <c r="V386" s="162">
        <v>15668640</v>
      </c>
      <c r="W386" s="162">
        <v>165424680</v>
      </c>
      <c r="X386" s="161">
        <v>44135</v>
      </c>
      <c r="Y386" s="160" t="s">
        <v>3112</v>
      </c>
      <c r="Z386" s="160" t="s">
        <v>3113</v>
      </c>
      <c r="AA386" s="160" t="s">
        <v>3234</v>
      </c>
      <c r="AB386" s="160"/>
    </row>
    <row r="387" spans="1:28" x14ac:dyDescent="0.2">
      <c r="A387" s="163">
        <v>6900</v>
      </c>
      <c r="B387" s="160" t="str">
        <f>VLOOKUP(A387,'BASE TRABAJO'!$A$1:$U$872,2,TRUE)</f>
        <v>Corporación de Educación, Rehabilitación, Capacitación, Atención de Menores y Perfeccionamiento ( C.E.R.C.A.P.)</v>
      </c>
      <c r="C387" s="160" t="str">
        <f>VLOOKUP(A387,'BASE TRABAJO'!$A$1:$U$872,3,FALSE)</f>
        <v>72363900K</v>
      </c>
      <c r="D387" s="160" t="str">
        <f>VLOOKUP(A387,'BASE TRABAJO'!$A$1:$U$872,4,FALSE)</f>
        <v>Corporación de Derecho Privado</v>
      </c>
      <c r="E387" s="160" t="str">
        <f>VLOOKUP(A387,'BASE TRABAJO'!$A$1:$U$872,5,FALSE)</f>
        <v>Otorgada por Decreto Supremo Nº 1109, de 19 de diciembre de 1984, del Ministerio de Justicia.</v>
      </c>
      <c r="F387" s="160" t="str">
        <f>VLOOKUP(A387,'BASE TRABAJO'!$A$1:$U$872,6,FALSE)</f>
        <v xml:space="preserve">Certificado de vigencia de persona jurídica sin fines de lucro, folio Nº 500334460905, de fecha 28 de julio de 2020, del Servicio de Registro Civil e Identificación.
</v>
      </c>
      <c r="G387" s="160" t="str">
        <f>VLOOKUP(A387,'BASE TRABAJO'!$A$1:$U$872,7,FALSE)</f>
        <v>Administrar y operar servicios en las áreas de educación y de atención de menores, elaborar y ejecutar programas de educación, formación profesional, capacitación, rehabilitación y perfeccionamiento.</v>
      </c>
      <c r="H387" s="160" t="str">
        <f>VLOOKUP(A387,'BASE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7" s="160" t="str">
        <f>VLOOKUP(A387,'BASE TRABAJO'!$A$1:$U$872,9,FALSE)</f>
        <v xml:space="preserve">5 años
</v>
      </c>
      <c r="J387" s="160" t="str">
        <f>VLOOKUP(A387,'BASE TRABAJO'!$A$1:$U$872,10,FALSE)</f>
        <v xml:space="preserve">30 de septiembre de 2017 a 30 de septiembre de 2022.
</v>
      </c>
      <c r="K387" s="160" t="str">
        <f>VLOOKUP(A387,'BASE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7" s="160" t="str">
        <f>VLOOKUP(A387,'BASE TRABAJO'!$A$1:$U$872,12,FALSE)</f>
        <v>El Overo N° 175, Villa Alemana. Región de Valparaíso</v>
      </c>
      <c r="M387" s="160" t="str">
        <f>VLOOKUP(A387,'BASE TRABAJO'!$A$1:$U$872,13,FALSE)</f>
        <v>V</v>
      </c>
      <c r="N387" s="160" t="str">
        <f>VLOOKUP(A387,'BASE TRABAJO'!$A$1:$U$872,14,FALSE)</f>
        <v>Villa Alemana</v>
      </c>
      <c r="O387" s="160" t="str">
        <f>VLOOKUP(A387,'BASE TRABAJO'!$A$1:$U$872,15,FALSE)</f>
        <v>32-2532283</v>
      </c>
      <c r="P387" s="160" t="str">
        <f>VLOOKUP(A387,'BASE TRABAJO'!$A$1:$U$872,16,FALSE)</f>
        <v>cercap@cercap.cl</v>
      </c>
      <c r="Q387" s="160">
        <f>VLOOKUP(A387,'BASE TRABAJO'!$A$1:$U$872,17,FALSE)</f>
        <v>0</v>
      </c>
      <c r="R387" s="160">
        <f>VLOOKUP(A387,'BASE TRABAJO'!$A$1:$U$872,18,FALSE)</f>
        <v>93401</v>
      </c>
      <c r="S387" s="160" t="str">
        <f>VLOOKUP(A387,'BASE TRABAJO'!$A$1:$U$872,19,FALSE)</f>
        <v>Se acompaña el certificado financiero correspondiente al  año 2019  autorizado ante notario y balance general año 2019 aprobado por  USUFI</v>
      </c>
      <c r="T387" s="161">
        <f>VLOOKUP(A387,'BASE TRABAJO'!$A$1:$U$872,20,FALSE)</f>
        <v>37970</v>
      </c>
      <c r="U387" s="160">
        <v>6900</v>
      </c>
      <c r="V387" s="162">
        <v>7213601</v>
      </c>
      <c r="W387" s="162">
        <v>71191370</v>
      </c>
      <c r="X387" s="161">
        <v>44135</v>
      </c>
      <c r="Y387" s="160" t="s">
        <v>3112</v>
      </c>
      <c r="Z387" s="160" t="s">
        <v>3113</v>
      </c>
      <c r="AA387" s="160" t="s">
        <v>3259</v>
      </c>
      <c r="AB387" s="160"/>
    </row>
    <row r="388" spans="1:28" x14ac:dyDescent="0.2">
      <c r="A388" s="163">
        <v>6900</v>
      </c>
      <c r="B388" s="160" t="str">
        <f>VLOOKUP(A388,'BASE TRABAJO'!$A$1:$U$872,2,TRUE)</f>
        <v>Corporación de Educación, Rehabilitación, Capacitación, Atención de Menores y Perfeccionamiento ( C.E.R.C.A.P.)</v>
      </c>
      <c r="C388" s="160" t="str">
        <f>VLOOKUP(A388,'BASE TRABAJO'!$A$1:$U$872,3,FALSE)</f>
        <v>72363900K</v>
      </c>
      <c r="D388" s="160" t="str">
        <f>VLOOKUP(A388,'BASE TRABAJO'!$A$1:$U$872,4,FALSE)</f>
        <v>Corporación de Derecho Privado</v>
      </c>
      <c r="E388" s="160" t="str">
        <f>VLOOKUP(A388,'BASE TRABAJO'!$A$1:$U$872,5,FALSE)</f>
        <v>Otorgada por Decreto Supremo Nº 1109, de 19 de diciembre de 1984, del Ministerio de Justicia.</v>
      </c>
      <c r="F388" s="160" t="str">
        <f>VLOOKUP(A388,'BASE TRABAJO'!$A$1:$U$872,6,FALSE)</f>
        <v xml:space="preserve">Certificado de vigencia de persona jurídica sin fines de lucro, folio Nº 500334460905, de fecha 28 de julio de 2020, del Servicio de Registro Civil e Identificación.
</v>
      </c>
      <c r="G388" s="160" t="str">
        <f>VLOOKUP(A388,'BASE TRABAJO'!$A$1:$U$872,7,FALSE)</f>
        <v>Administrar y operar servicios en las áreas de educación y de atención de menores, elaborar y ejecutar programas de educación, formación profesional, capacitación, rehabilitación y perfeccionamiento.</v>
      </c>
      <c r="H388" s="160" t="str">
        <f>VLOOKUP(A388,'BASE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8" s="160" t="str">
        <f>VLOOKUP(A388,'BASE TRABAJO'!$A$1:$U$872,9,FALSE)</f>
        <v xml:space="preserve">5 años
</v>
      </c>
      <c r="J388" s="160" t="str">
        <f>VLOOKUP(A388,'BASE TRABAJO'!$A$1:$U$872,10,FALSE)</f>
        <v xml:space="preserve">30 de septiembre de 2017 a 30 de septiembre de 2022.
</v>
      </c>
      <c r="K388" s="160" t="str">
        <f>VLOOKUP(A388,'BASE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8" s="160" t="str">
        <f>VLOOKUP(A388,'BASE TRABAJO'!$A$1:$U$872,12,FALSE)</f>
        <v>El Overo N° 175, Villa Alemana. Región de Valparaíso</v>
      </c>
      <c r="M388" s="160" t="str">
        <f>VLOOKUP(A388,'BASE TRABAJO'!$A$1:$U$872,13,FALSE)</f>
        <v>V</v>
      </c>
      <c r="N388" s="160" t="str">
        <f>VLOOKUP(A388,'BASE TRABAJO'!$A$1:$U$872,14,FALSE)</f>
        <v>Villa Alemana</v>
      </c>
      <c r="O388" s="160" t="str">
        <f>VLOOKUP(A388,'BASE TRABAJO'!$A$1:$U$872,15,FALSE)</f>
        <v>32-2532283</v>
      </c>
      <c r="P388" s="160" t="str">
        <f>VLOOKUP(A388,'BASE TRABAJO'!$A$1:$U$872,16,FALSE)</f>
        <v>cercap@cercap.cl</v>
      </c>
      <c r="Q388" s="160">
        <f>VLOOKUP(A388,'BASE TRABAJO'!$A$1:$U$872,17,FALSE)</f>
        <v>0</v>
      </c>
      <c r="R388" s="160">
        <f>VLOOKUP(A388,'BASE TRABAJO'!$A$1:$U$872,18,FALSE)</f>
        <v>93401</v>
      </c>
      <c r="S388" s="160" t="str">
        <f>VLOOKUP(A388,'BASE TRABAJO'!$A$1:$U$872,19,FALSE)</f>
        <v>Se acompaña el certificado financiero correspondiente al  año 2019  autorizado ante notario y balance general año 2019 aprobado por  USUFI</v>
      </c>
      <c r="T388" s="161">
        <f>VLOOKUP(A388,'BASE TRABAJO'!$A$1:$U$872,20,FALSE)</f>
        <v>37970</v>
      </c>
      <c r="U388" s="160">
        <v>6900</v>
      </c>
      <c r="V388" s="162">
        <v>7005690</v>
      </c>
      <c r="W388" s="162">
        <v>66667050</v>
      </c>
      <c r="X388" s="161">
        <v>44135</v>
      </c>
      <c r="Y388" s="160" t="s">
        <v>3112</v>
      </c>
      <c r="Z388" s="160" t="s">
        <v>3113</v>
      </c>
      <c r="AA388" s="160" t="s">
        <v>3260</v>
      </c>
      <c r="AB388" s="160"/>
    </row>
    <row r="389" spans="1:28" x14ac:dyDescent="0.2">
      <c r="A389" s="163">
        <v>6900</v>
      </c>
      <c r="B389" s="160" t="str">
        <f>VLOOKUP(A389,'BASE TRABAJO'!$A$1:$U$872,2,TRUE)</f>
        <v>Corporación de Educación, Rehabilitación, Capacitación, Atención de Menores y Perfeccionamiento ( C.E.R.C.A.P.)</v>
      </c>
      <c r="C389" s="160" t="str">
        <f>VLOOKUP(A389,'BASE TRABAJO'!$A$1:$U$872,3,FALSE)</f>
        <v>72363900K</v>
      </c>
      <c r="D389" s="160" t="str">
        <f>VLOOKUP(A389,'BASE TRABAJO'!$A$1:$U$872,4,FALSE)</f>
        <v>Corporación de Derecho Privado</v>
      </c>
      <c r="E389" s="160" t="str">
        <f>VLOOKUP(A389,'BASE TRABAJO'!$A$1:$U$872,5,FALSE)</f>
        <v>Otorgada por Decreto Supremo Nº 1109, de 19 de diciembre de 1984, del Ministerio de Justicia.</v>
      </c>
      <c r="F389" s="160" t="str">
        <f>VLOOKUP(A389,'BASE TRABAJO'!$A$1:$U$872,6,FALSE)</f>
        <v xml:space="preserve">Certificado de vigencia de persona jurídica sin fines de lucro, folio Nº 500334460905, de fecha 28 de julio de 2020, del Servicio de Registro Civil e Identificación.
</v>
      </c>
      <c r="G389" s="160" t="str">
        <f>VLOOKUP(A389,'BASE TRABAJO'!$A$1:$U$872,7,FALSE)</f>
        <v>Administrar y operar servicios en las áreas de educación y de atención de menores, elaborar y ejecutar programas de educación, formación profesional, capacitación, rehabilitación y perfeccionamiento.</v>
      </c>
      <c r="H389" s="160" t="str">
        <f>VLOOKUP(A389,'BASE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9" s="160" t="str">
        <f>VLOOKUP(A389,'BASE TRABAJO'!$A$1:$U$872,9,FALSE)</f>
        <v xml:space="preserve">5 años
</v>
      </c>
      <c r="J389" s="160" t="str">
        <f>VLOOKUP(A389,'BASE TRABAJO'!$A$1:$U$872,10,FALSE)</f>
        <v xml:space="preserve">30 de septiembre de 2017 a 30 de septiembre de 2022.
</v>
      </c>
      <c r="K389" s="160" t="str">
        <f>VLOOKUP(A389,'BASE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9" s="160" t="str">
        <f>VLOOKUP(A389,'BASE TRABAJO'!$A$1:$U$872,12,FALSE)</f>
        <v>El Overo N° 175, Villa Alemana. Región de Valparaíso</v>
      </c>
      <c r="M389" s="160" t="str">
        <f>VLOOKUP(A389,'BASE TRABAJO'!$A$1:$U$872,13,FALSE)</f>
        <v>V</v>
      </c>
      <c r="N389" s="160" t="str">
        <f>VLOOKUP(A389,'BASE TRABAJO'!$A$1:$U$872,14,FALSE)</f>
        <v>Villa Alemana</v>
      </c>
      <c r="O389" s="160" t="str">
        <f>VLOOKUP(A389,'BASE TRABAJO'!$A$1:$U$872,15,FALSE)</f>
        <v>32-2532283</v>
      </c>
      <c r="P389" s="160" t="str">
        <f>VLOOKUP(A389,'BASE TRABAJO'!$A$1:$U$872,16,FALSE)</f>
        <v>cercap@cercap.cl</v>
      </c>
      <c r="Q389" s="160">
        <f>VLOOKUP(A389,'BASE TRABAJO'!$A$1:$U$872,17,FALSE)</f>
        <v>0</v>
      </c>
      <c r="R389" s="160">
        <f>VLOOKUP(A389,'BASE TRABAJO'!$A$1:$U$872,18,FALSE)</f>
        <v>93401</v>
      </c>
      <c r="S389" s="160" t="str">
        <f>VLOOKUP(A389,'BASE TRABAJO'!$A$1:$U$872,19,FALSE)</f>
        <v>Se acompaña el certificado financiero correspondiente al  año 2019  autorizado ante notario y balance general año 2019 aprobado por  USUFI</v>
      </c>
      <c r="T389" s="161">
        <f>VLOOKUP(A389,'BASE TRABAJO'!$A$1:$U$872,20,FALSE)</f>
        <v>37970</v>
      </c>
      <c r="U389" s="160">
        <v>6900</v>
      </c>
      <c r="V389" s="162">
        <v>13258080</v>
      </c>
      <c r="W389" s="162">
        <v>103126770</v>
      </c>
      <c r="X389" s="161">
        <v>44135</v>
      </c>
      <c r="Y389" s="160" t="s">
        <v>3112</v>
      </c>
      <c r="Z389" s="160" t="s">
        <v>3113</v>
      </c>
      <c r="AA389" s="160" t="s">
        <v>3261</v>
      </c>
      <c r="AB389" s="160"/>
    </row>
    <row r="390" spans="1:28" x14ac:dyDescent="0.2">
      <c r="A390" s="163">
        <v>6900</v>
      </c>
      <c r="B390" s="160" t="str">
        <f>VLOOKUP(A390,'BASE TRABAJO'!$A$1:$U$872,2,TRUE)</f>
        <v>Corporación de Educación, Rehabilitación, Capacitación, Atención de Menores y Perfeccionamiento ( C.E.R.C.A.P.)</v>
      </c>
      <c r="C390" s="160" t="str">
        <f>VLOOKUP(A390,'BASE TRABAJO'!$A$1:$U$872,3,FALSE)</f>
        <v>72363900K</v>
      </c>
      <c r="D390" s="160" t="str">
        <f>VLOOKUP(A390,'BASE TRABAJO'!$A$1:$U$872,4,FALSE)</f>
        <v>Corporación de Derecho Privado</v>
      </c>
      <c r="E390" s="160" t="str">
        <f>VLOOKUP(A390,'BASE TRABAJO'!$A$1:$U$872,5,FALSE)</f>
        <v>Otorgada por Decreto Supremo Nº 1109, de 19 de diciembre de 1984, del Ministerio de Justicia.</v>
      </c>
      <c r="F390" s="160" t="str">
        <f>VLOOKUP(A390,'BASE TRABAJO'!$A$1:$U$872,6,FALSE)</f>
        <v xml:space="preserve">Certificado de vigencia de persona jurídica sin fines de lucro, folio Nº 500334460905, de fecha 28 de julio de 2020, del Servicio de Registro Civil e Identificación.
</v>
      </c>
      <c r="G390" s="160" t="str">
        <f>VLOOKUP(A390,'BASE TRABAJO'!$A$1:$U$872,7,FALSE)</f>
        <v>Administrar y operar servicios en las áreas de educación y de atención de menores, elaborar y ejecutar programas de educación, formación profesional, capacitación, rehabilitación y perfeccionamiento.</v>
      </c>
      <c r="H390" s="160" t="str">
        <f>VLOOKUP(A390,'BASE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0" s="160" t="str">
        <f>VLOOKUP(A390,'BASE TRABAJO'!$A$1:$U$872,9,FALSE)</f>
        <v xml:space="preserve">5 años
</v>
      </c>
      <c r="J390" s="160" t="str">
        <f>VLOOKUP(A390,'BASE TRABAJO'!$A$1:$U$872,10,FALSE)</f>
        <v xml:space="preserve">30 de septiembre de 2017 a 30 de septiembre de 2022.
</v>
      </c>
      <c r="K390" s="160" t="str">
        <f>VLOOKUP(A390,'BASE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0" s="160" t="str">
        <f>VLOOKUP(A390,'BASE TRABAJO'!$A$1:$U$872,12,FALSE)</f>
        <v>El Overo N° 175, Villa Alemana. Región de Valparaíso</v>
      </c>
      <c r="M390" s="160" t="str">
        <f>VLOOKUP(A390,'BASE TRABAJO'!$A$1:$U$872,13,FALSE)</f>
        <v>V</v>
      </c>
      <c r="N390" s="160" t="str">
        <f>VLOOKUP(A390,'BASE TRABAJO'!$A$1:$U$872,14,FALSE)</f>
        <v>Villa Alemana</v>
      </c>
      <c r="O390" s="160" t="str">
        <f>VLOOKUP(A390,'BASE TRABAJO'!$A$1:$U$872,15,FALSE)</f>
        <v>32-2532283</v>
      </c>
      <c r="P390" s="160" t="str">
        <f>VLOOKUP(A390,'BASE TRABAJO'!$A$1:$U$872,16,FALSE)</f>
        <v>cercap@cercap.cl</v>
      </c>
      <c r="Q390" s="160">
        <f>VLOOKUP(A390,'BASE TRABAJO'!$A$1:$U$872,17,FALSE)</f>
        <v>0</v>
      </c>
      <c r="R390" s="160">
        <f>VLOOKUP(A390,'BASE TRABAJO'!$A$1:$U$872,18,FALSE)</f>
        <v>93401</v>
      </c>
      <c r="S390" s="160" t="str">
        <f>VLOOKUP(A390,'BASE TRABAJO'!$A$1:$U$872,19,FALSE)</f>
        <v>Se acompaña el certificado financiero correspondiente al  año 2019  autorizado ante notario y balance general año 2019 aprobado por  USUFI</v>
      </c>
      <c r="T390" s="161">
        <f>VLOOKUP(A390,'BASE TRABAJO'!$A$1:$U$872,20,FALSE)</f>
        <v>37970</v>
      </c>
      <c r="U390" s="160">
        <v>6900</v>
      </c>
      <c r="V390" s="162">
        <v>4971780</v>
      </c>
      <c r="W390" s="162">
        <v>56346840</v>
      </c>
      <c r="X390" s="161">
        <v>44135</v>
      </c>
      <c r="Y390" s="160" t="s">
        <v>3112</v>
      </c>
      <c r="Z390" s="160" t="s">
        <v>3113</v>
      </c>
      <c r="AA390" s="160" t="s">
        <v>3262</v>
      </c>
      <c r="AB390" s="160"/>
    </row>
    <row r="391" spans="1:28" x14ac:dyDescent="0.2">
      <c r="A391" s="163">
        <v>6900</v>
      </c>
      <c r="B391" s="160" t="str">
        <f>VLOOKUP(A391,'BASE TRABAJO'!$A$1:$U$872,2,TRUE)</f>
        <v>Corporación de Educación, Rehabilitación, Capacitación, Atención de Menores y Perfeccionamiento ( C.E.R.C.A.P.)</v>
      </c>
      <c r="C391" s="160" t="str">
        <f>VLOOKUP(A391,'BASE TRABAJO'!$A$1:$U$872,3,FALSE)</f>
        <v>72363900K</v>
      </c>
      <c r="D391" s="160" t="str">
        <f>VLOOKUP(A391,'BASE TRABAJO'!$A$1:$U$872,4,FALSE)</f>
        <v>Corporación de Derecho Privado</v>
      </c>
      <c r="E391" s="160" t="str">
        <f>VLOOKUP(A391,'BASE TRABAJO'!$A$1:$U$872,5,FALSE)</f>
        <v>Otorgada por Decreto Supremo Nº 1109, de 19 de diciembre de 1984, del Ministerio de Justicia.</v>
      </c>
      <c r="F391" s="160" t="str">
        <f>VLOOKUP(A391,'BASE TRABAJO'!$A$1:$U$872,6,FALSE)</f>
        <v xml:space="preserve">Certificado de vigencia de persona jurídica sin fines de lucro, folio Nº 500334460905, de fecha 28 de julio de 2020, del Servicio de Registro Civil e Identificación.
</v>
      </c>
      <c r="G391" s="160" t="str">
        <f>VLOOKUP(A391,'BASE TRABAJO'!$A$1:$U$872,7,FALSE)</f>
        <v>Administrar y operar servicios en las áreas de educación y de atención de menores, elaborar y ejecutar programas de educación, formación profesional, capacitación, rehabilitación y perfeccionamiento.</v>
      </c>
      <c r="H391" s="160" t="str">
        <f>VLOOKUP(A391,'BASE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1" s="160" t="str">
        <f>VLOOKUP(A391,'BASE TRABAJO'!$A$1:$U$872,9,FALSE)</f>
        <v xml:space="preserve">5 años
</v>
      </c>
      <c r="J391" s="160" t="str">
        <f>VLOOKUP(A391,'BASE TRABAJO'!$A$1:$U$872,10,FALSE)</f>
        <v xml:space="preserve">30 de septiembre de 2017 a 30 de septiembre de 2022.
</v>
      </c>
      <c r="K391" s="160" t="str">
        <f>VLOOKUP(A391,'BASE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1" s="160" t="str">
        <f>VLOOKUP(A391,'BASE TRABAJO'!$A$1:$U$872,12,FALSE)</f>
        <v>El Overo N° 175, Villa Alemana. Región de Valparaíso</v>
      </c>
      <c r="M391" s="160" t="str">
        <f>VLOOKUP(A391,'BASE TRABAJO'!$A$1:$U$872,13,FALSE)</f>
        <v>V</v>
      </c>
      <c r="N391" s="160" t="str">
        <f>VLOOKUP(A391,'BASE TRABAJO'!$A$1:$U$872,14,FALSE)</f>
        <v>Villa Alemana</v>
      </c>
      <c r="O391" s="160" t="str">
        <f>VLOOKUP(A391,'BASE TRABAJO'!$A$1:$U$872,15,FALSE)</f>
        <v>32-2532283</v>
      </c>
      <c r="P391" s="160" t="str">
        <f>VLOOKUP(A391,'BASE TRABAJO'!$A$1:$U$872,16,FALSE)</f>
        <v>cercap@cercap.cl</v>
      </c>
      <c r="Q391" s="160">
        <f>VLOOKUP(A391,'BASE TRABAJO'!$A$1:$U$872,17,FALSE)</f>
        <v>0</v>
      </c>
      <c r="R391" s="160">
        <f>VLOOKUP(A391,'BASE TRABAJO'!$A$1:$U$872,18,FALSE)</f>
        <v>93401</v>
      </c>
      <c r="S391" s="160" t="str">
        <f>VLOOKUP(A391,'BASE TRABAJO'!$A$1:$U$872,19,FALSE)</f>
        <v>Se acompaña el certificado financiero correspondiente al  año 2019  autorizado ante notario y balance general año 2019 aprobado por  USUFI</v>
      </c>
      <c r="T391" s="161">
        <f>VLOOKUP(A391,'BASE TRABAJO'!$A$1:$U$872,20,FALSE)</f>
        <v>37970</v>
      </c>
      <c r="U391" s="160">
        <v>6900</v>
      </c>
      <c r="V391" s="162">
        <v>41070342</v>
      </c>
      <c r="W391" s="162">
        <v>431405292</v>
      </c>
      <c r="X391" s="161">
        <v>44135</v>
      </c>
      <c r="Y391" s="160" t="s">
        <v>3112</v>
      </c>
      <c r="Z391" s="160" t="s">
        <v>3113</v>
      </c>
      <c r="AA391" s="160" t="s">
        <v>3118</v>
      </c>
      <c r="AB391" s="160"/>
    </row>
    <row r="392" spans="1:28" x14ac:dyDescent="0.2">
      <c r="A392" s="163">
        <v>6900</v>
      </c>
      <c r="B392" s="160" t="str">
        <f>VLOOKUP(A392,'BASE TRABAJO'!$A$1:$U$872,2,TRUE)</f>
        <v>Corporación de Educación, Rehabilitación, Capacitación, Atención de Menores y Perfeccionamiento ( C.E.R.C.A.P.)</v>
      </c>
      <c r="C392" s="160" t="str">
        <f>VLOOKUP(A392,'BASE TRABAJO'!$A$1:$U$872,3,FALSE)</f>
        <v>72363900K</v>
      </c>
      <c r="D392" s="160" t="str">
        <f>VLOOKUP(A392,'BASE TRABAJO'!$A$1:$U$872,4,FALSE)</f>
        <v>Corporación de Derecho Privado</v>
      </c>
      <c r="E392" s="160" t="str">
        <f>VLOOKUP(A392,'BASE TRABAJO'!$A$1:$U$872,5,FALSE)</f>
        <v>Otorgada por Decreto Supremo Nº 1109, de 19 de diciembre de 1984, del Ministerio de Justicia.</v>
      </c>
      <c r="F392" s="160" t="str">
        <f>VLOOKUP(A392,'BASE TRABAJO'!$A$1:$U$872,6,FALSE)</f>
        <v xml:space="preserve">Certificado de vigencia de persona jurídica sin fines de lucro, folio Nº 500334460905, de fecha 28 de julio de 2020, del Servicio de Registro Civil e Identificación.
</v>
      </c>
      <c r="G392" s="160" t="str">
        <f>VLOOKUP(A392,'BASE TRABAJO'!$A$1:$U$872,7,FALSE)</f>
        <v>Administrar y operar servicios en las áreas de educación y de atención de menores, elaborar y ejecutar programas de educación, formación profesional, capacitación, rehabilitación y perfeccionamiento.</v>
      </c>
      <c r="H392" s="160" t="str">
        <f>VLOOKUP(A392,'BASE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2" s="160" t="str">
        <f>VLOOKUP(A392,'BASE TRABAJO'!$A$1:$U$872,9,FALSE)</f>
        <v xml:space="preserve">5 años
</v>
      </c>
      <c r="J392" s="160" t="str">
        <f>VLOOKUP(A392,'BASE TRABAJO'!$A$1:$U$872,10,FALSE)</f>
        <v xml:space="preserve">30 de septiembre de 2017 a 30 de septiembre de 2022.
</v>
      </c>
      <c r="K392" s="160" t="str">
        <f>VLOOKUP(A392,'BASE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2" s="160" t="str">
        <f>VLOOKUP(A392,'BASE TRABAJO'!$A$1:$U$872,12,FALSE)</f>
        <v>El Overo N° 175, Villa Alemana. Región de Valparaíso</v>
      </c>
      <c r="M392" s="160" t="str">
        <f>VLOOKUP(A392,'BASE TRABAJO'!$A$1:$U$872,13,FALSE)</f>
        <v>V</v>
      </c>
      <c r="N392" s="160" t="str">
        <f>VLOOKUP(A392,'BASE TRABAJO'!$A$1:$U$872,14,FALSE)</f>
        <v>Villa Alemana</v>
      </c>
      <c r="O392" s="160" t="str">
        <f>VLOOKUP(A392,'BASE TRABAJO'!$A$1:$U$872,15,FALSE)</f>
        <v>32-2532283</v>
      </c>
      <c r="P392" s="160" t="str">
        <f>VLOOKUP(A392,'BASE TRABAJO'!$A$1:$U$872,16,FALSE)</f>
        <v>cercap@cercap.cl</v>
      </c>
      <c r="Q392" s="160">
        <f>VLOOKUP(A392,'BASE TRABAJO'!$A$1:$U$872,17,FALSE)</f>
        <v>0</v>
      </c>
      <c r="R392" s="160">
        <f>VLOOKUP(A392,'BASE TRABAJO'!$A$1:$U$872,18,FALSE)</f>
        <v>93401</v>
      </c>
      <c r="S392" s="160" t="str">
        <f>VLOOKUP(A392,'BASE TRABAJO'!$A$1:$U$872,19,FALSE)</f>
        <v>Se acompaña el certificado financiero correspondiente al  año 2019  autorizado ante notario y balance general año 2019 aprobado por  USUFI</v>
      </c>
      <c r="T392" s="161">
        <f>VLOOKUP(A392,'BASE TRABAJO'!$A$1:$U$872,20,FALSE)</f>
        <v>37970</v>
      </c>
      <c r="U392" s="160">
        <v>6900</v>
      </c>
      <c r="V392" s="162">
        <v>45484254</v>
      </c>
      <c r="W392" s="162">
        <v>383946718</v>
      </c>
      <c r="X392" s="161">
        <v>44135</v>
      </c>
      <c r="Y392" s="160" t="s">
        <v>3112</v>
      </c>
      <c r="Z392" s="160" t="s">
        <v>3113</v>
      </c>
      <c r="AA392" s="160" t="s">
        <v>3119</v>
      </c>
      <c r="AB392" s="160"/>
    </row>
    <row r="393" spans="1:28" x14ac:dyDescent="0.2">
      <c r="A393" s="163">
        <v>6900</v>
      </c>
      <c r="B393" s="160" t="str">
        <f>VLOOKUP(A393,'BASE TRABAJO'!$A$1:$U$872,2,TRUE)</f>
        <v>Corporación de Educación, Rehabilitación, Capacitación, Atención de Menores y Perfeccionamiento ( C.E.R.C.A.P.)</v>
      </c>
      <c r="C393" s="160" t="str">
        <f>VLOOKUP(A393,'BASE TRABAJO'!$A$1:$U$872,3,FALSE)</f>
        <v>72363900K</v>
      </c>
      <c r="D393" s="160" t="str">
        <f>VLOOKUP(A393,'BASE TRABAJO'!$A$1:$U$872,4,FALSE)</f>
        <v>Corporación de Derecho Privado</v>
      </c>
      <c r="E393" s="160" t="str">
        <f>VLOOKUP(A393,'BASE TRABAJO'!$A$1:$U$872,5,FALSE)</f>
        <v>Otorgada por Decreto Supremo Nº 1109, de 19 de diciembre de 1984, del Ministerio de Justicia.</v>
      </c>
      <c r="F393" s="160" t="str">
        <f>VLOOKUP(A393,'BASE TRABAJO'!$A$1:$U$872,6,FALSE)</f>
        <v xml:space="preserve">Certificado de vigencia de persona jurídica sin fines de lucro, folio Nº 500334460905, de fecha 28 de julio de 2020, del Servicio de Registro Civil e Identificación.
</v>
      </c>
      <c r="G393" s="160" t="str">
        <f>VLOOKUP(A393,'BASE TRABAJO'!$A$1:$U$872,7,FALSE)</f>
        <v>Administrar y operar servicios en las áreas de educación y de atención de menores, elaborar y ejecutar programas de educación, formación profesional, capacitación, rehabilitación y perfeccionamiento.</v>
      </c>
      <c r="H393" s="160" t="str">
        <f>VLOOKUP(A393,'BASE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3" s="160" t="str">
        <f>VLOOKUP(A393,'BASE TRABAJO'!$A$1:$U$872,9,FALSE)</f>
        <v xml:space="preserve">5 años
</v>
      </c>
      <c r="J393" s="160" t="str">
        <f>VLOOKUP(A393,'BASE TRABAJO'!$A$1:$U$872,10,FALSE)</f>
        <v xml:space="preserve">30 de septiembre de 2017 a 30 de septiembre de 2022.
</v>
      </c>
      <c r="K393" s="160" t="str">
        <f>VLOOKUP(A393,'BASE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3" s="160" t="str">
        <f>VLOOKUP(A393,'BASE TRABAJO'!$A$1:$U$872,12,FALSE)</f>
        <v>El Overo N° 175, Villa Alemana. Región de Valparaíso</v>
      </c>
      <c r="M393" s="160" t="str">
        <f>VLOOKUP(A393,'BASE TRABAJO'!$A$1:$U$872,13,FALSE)</f>
        <v>V</v>
      </c>
      <c r="N393" s="160" t="str">
        <f>VLOOKUP(A393,'BASE TRABAJO'!$A$1:$U$872,14,FALSE)</f>
        <v>Villa Alemana</v>
      </c>
      <c r="O393" s="160" t="str">
        <f>VLOOKUP(A393,'BASE TRABAJO'!$A$1:$U$872,15,FALSE)</f>
        <v>32-2532283</v>
      </c>
      <c r="P393" s="160" t="str">
        <f>VLOOKUP(A393,'BASE TRABAJO'!$A$1:$U$872,16,FALSE)</f>
        <v>cercap@cercap.cl</v>
      </c>
      <c r="Q393" s="160">
        <f>VLOOKUP(A393,'BASE TRABAJO'!$A$1:$U$872,17,FALSE)</f>
        <v>0</v>
      </c>
      <c r="R393" s="160">
        <f>VLOOKUP(A393,'BASE TRABAJO'!$A$1:$U$872,18,FALSE)</f>
        <v>93401</v>
      </c>
      <c r="S393" s="160" t="str">
        <f>VLOOKUP(A393,'BASE TRABAJO'!$A$1:$U$872,19,FALSE)</f>
        <v>Se acompaña el certificado financiero correspondiente al  año 2019  autorizado ante notario y balance general año 2019 aprobado por  USUFI</v>
      </c>
      <c r="T393" s="161">
        <f>VLOOKUP(A393,'BASE TRABAJO'!$A$1:$U$872,20,FALSE)</f>
        <v>37970</v>
      </c>
      <c r="U393" s="160">
        <v>6900</v>
      </c>
      <c r="V393" s="162">
        <v>14162040</v>
      </c>
      <c r="W393" s="162">
        <v>118946070</v>
      </c>
      <c r="X393" s="161">
        <v>44135</v>
      </c>
      <c r="Y393" s="160" t="s">
        <v>3112</v>
      </c>
      <c r="Z393" s="160" t="s">
        <v>3113</v>
      </c>
      <c r="AA393" s="160" t="s">
        <v>3130</v>
      </c>
      <c r="AB393" s="160"/>
    </row>
    <row r="394" spans="1:28" x14ac:dyDescent="0.2">
      <c r="A394" s="163">
        <v>6900</v>
      </c>
      <c r="B394" s="160" t="str">
        <f>VLOOKUP(A394,'BASE TRABAJO'!$A$1:$U$872,2,TRUE)</f>
        <v>Corporación de Educación, Rehabilitación, Capacitación, Atención de Menores y Perfeccionamiento ( C.E.R.C.A.P.)</v>
      </c>
      <c r="C394" s="160" t="str">
        <f>VLOOKUP(A394,'BASE TRABAJO'!$A$1:$U$872,3,FALSE)</f>
        <v>72363900K</v>
      </c>
      <c r="D394" s="160" t="str">
        <f>VLOOKUP(A394,'BASE TRABAJO'!$A$1:$U$872,4,FALSE)</f>
        <v>Corporación de Derecho Privado</v>
      </c>
      <c r="E394" s="160" t="str">
        <f>VLOOKUP(A394,'BASE TRABAJO'!$A$1:$U$872,5,FALSE)</f>
        <v>Otorgada por Decreto Supremo Nº 1109, de 19 de diciembre de 1984, del Ministerio de Justicia.</v>
      </c>
      <c r="F394" s="160" t="str">
        <f>VLOOKUP(A394,'BASE TRABAJO'!$A$1:$U$872,6,FALSE)</f>
        <v xml:space="preserve">Certificado de vigencia de persona jurídica sin fines de lucro, folio Nº 500334460905, de fecha 28 de julio de 2020, del Servicio de Registro Civil e Identificación.
</v>
      </c>
      <c r="G394" s="160" t="str">
        <f>VLOOKUP(A394,'BASE TRABAJO'!$A$1:$U$872,7,FALSE)</f>
        <v>Administrar y operar servicios en las áreas de educación y de atención de menores, elaborar y ejecutar programas de educación, formación profesional, capacitación, rehabilitación y perfeccionamiento.</v>
      </c>
      <c r="H394" s="160" t="str">
        <f>VLOOKUP(A394,'BASE TRABAJO'!$A$1:$U$872,8,FALSE)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4" s="160" t="str">
        <f>VLOOKUP(A394,'BASE TRABAJO'!$A$1:$U$872,9,FALSE)</f>
        <v xml:space="preserve">5 años
</v>
      </c>
      <c r="J394" s="160" t="str">
        <f>VLOOKUP(A394,'BASE TRABAJO'!$A$1:$U$872,10,FALSE)</f>
        <v xml:space="preserve">30 de septiembre de 2017 a 30 de septiembre de 2022.
</v>
      </c>
      <c r="K394" s="160" t="str">
        <f>VLOOKUP(A394,'BASE TRABAJO'!$A$1:$U$872,11,FALSE)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4" s="160" t="str">
        <f>VLOOKUP(A394,'BASE TRABAJO'!$A$1:$U$872,12,FALSE)</f>
        <v>El Overo N° 175, Villa Alemana. Región de Valparaíso</v>
      </c>
      <c r="M394" s="160" t="str">
        <f>VLOOKUP(A394,'BASE TRABAJO'!$A$1:$U$872,13,FALSE)</f>
        <v>V</v>
      </c>
      <c r="N394" s="160" t="str">
        <f>VLOOKUP(A394,'BASE TRABAJO'!$A$1:$U$872,14,FALSE)</f>
        <v>Villa Alemana</v>
      </c>
      <c r="O394" s="160" t="str">
        <f>VLOOKUP(A394,'BASE TRABAJO'!$A$1:$U$872,15,FALSE)</f>
        <v>32-2532283</v>
      </c>
      <c r="P394" s="160" t="str">
        <f>VLOOKUP(A394,'BASE TRABAJO'!$A$1:$U$872,16,FALSE)</f>
        <v>cercap@cercap.cl</v>
      </c>
      <c r="Q394" s="160">
        <f>VLOOKUP(A394,'BASE TRABAJO'!$A$1:$U$872,17,FALSE)</f>
        <v>0</v>
      </c>
      <c r="R394" s="160">
        <f>VLOOKUP(A394,'BASE TRABAJO'!$A$1:$U$872,18,FALSE)</f>
        <v>93401</v>
      </c>
      <c r="S394" s="160" t="str">
        <f>VLOOKUP(A394,'BASE TRABAJO'!$A$1:$U$872,19,FALSE)</f>
        <v>Se acompaña el certificado financiero correspondiente al  año 2019  autorizado ante notario y balance general año 2019 aprobado por  USUFI</v>
      </c>
      <c r="T394" s="161">
        <f>VLOOKUP(A394,'BASE TRABAJO'!$A$1:$U$872,20,FALSE)</f>
        <v>37970</v>
      </c>
      <c r="U394" s="160">
        <v>6900</v>
      </c>
      <c r="V394" s="162">
        <v>41639076</v>
      </c>
      <c r="W394" s="162">
        <v>420781662</v>
      </c>
      <c r="X394" s="161">
        <v>44135</v>
      </c>
      <c r="Y394" s="160" t="s">
        <v>3112</v>
      </c>
      <c r="Z394" s="160" t="s">
        <v>3113</v>
      </c>
      <c r="AA394" s="160" t="s">
        <v>3171</v>
      </c>
      <c r="AB394" s="160"/>
    </row>
    <row r="395" spans="1:28" x14ac:dyDescent="0.2">
      <c r="A395" s="163">
        <v>6902</v>
      </c>
      <c r="B395" s="160" t="str">
        <f>VLOOKUP(A395,'BASE TRABAJO'!$A$1:$U$872,2,TRUE)</f>
        <v>Corporación Agencia Adventista de Desarrollo y Recursos Asistenciales (ADRA-CHILE)</v>
      </c>
      <c r="C395" s="160">
        <f>VLOOKUP(A395,'BASE TRABAJO'!$A$1:$U$872,3,FALSE)</f>
        <v>700516008</v>
      </c>
      <c r="D395" s="160" t="str">
        <f>VLOOKUP(A395,'BASE TRABAJO'!$A$1:$U$872,4,FALSE)</f>
        <v>Corporación de Derecho Privado</v>
      </c>
      <c r="E395" s="160" t="str">
        <f>VLOOKUP(A395,'BASE TRABAJO'!$A$1:$U$872,5,FALSE)</f>
        <v>Otorgado por Decreto Supremo Nº 727, de fecha 23 de mayo de 1990, por el Ministerio de Justicia.</v>
      </c>
      <c r="F395" s="160" t="str">
        <f>VLOOKUP(A395,'BASE TRABAJO'!$A$1:$U$872,6,FALSE)</f>
        <v xml:space="preserve">Certificado de Vigencia de Persona Jurídica sin Fines de Lucro, Folio N° 500334359687, emitido con fecha 28 de julio de 2020, por el Servicio de Registro Civil e Identificación. </v>
      </c>
      <c r="G395" s="160" t="str">
        <f>VLOOKUP(A395,'BASE TRABAJO'!$A$1:$U$872,7,FALSE)</f>
        <v xml:space="preserve">Atender y proteger física y mentalmente a menores en situación irregular, discapacitados, ancianos u otros grupos necesitados. </v>
      </c>
      <c r="H395" s="160" t="str">
        <f>VLOOKUP(A395,'BASE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395" s="160" t="str">
        <f>VLOOKUP(A395,'BASE TRABAJO'!$A$1:$U$872,9,FALSE)</f>
        <v>Cada dos años.</v>
      </c>
      <c r="J395" s="160" t="str">
        <f>VLOOKUP(A395,'BASE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5" s="160" t="str">
        <f>VLOOKUP(A395,'BASE TRABAJO'!$A$1:$U$872,11,FALSE)</f>
        <v>Presidente: 
Aldo Arely Muñoz Perrin, 
MMandato General de Administración y Facultades:
Rodrigo Cárcamo Morales, 
Diego Trincado Araya</v>
      </c>
      <c r="L395" s="160" t="str">
        <f>VLOOKUP(A395,'BASE TRABAJO'!$A$1:$U$872,12,FALSE)</f>
        <v xml:space="preserve">Calle Cruz del Sur N° 150, Las condes </v>
      </c>
      <c r="M395" s="160" t="str">
        <f>VLOOKUP(A395,'BASE TRABAJO'!$A$1:$U$872,13,FALSE)</f>
        <v>XIII</v>
      </c>
      <c r="N395" s="160" t="str">
        <f>VLOOKUP(A395,'BASE TRABAJO'!$A$1:$U$872,14,FALSE)</f>
        <v>LAS CONDES</v>
      </c>
      <c r="O395" s="160" t="str">
        <f>VLOOKUP(A395,'BASE TRABAJO'!$A$1:$U$872,15,FALSE)</f>
        <v>(56) (2) 284 3968 - 284 1274 C.P. 7931090</v>
      </c>
      <c r="P395" s="160" t="str">
        <f>VLOOKUP(A395,'BASE TRABAJO'!$A$1:$U$872,16,FALSE)</f>
        <v>adrachile@adra.cl - Página web: www.adra.cl</v>
      </c>
      <c r="Q395" s="160" t="str">
        <f>VLOOKUP(A395,'BASE TRABAJO'!$A$1:$U$872,17,FALSE)</f>
        <v>C.P. 7931090</v>
      </c>
      <c r="R395" s="160">
        <f>VLOOKUP(A395,'BASE TRABAJO'!$A$1:$U$872,18,FALSE)</f>
        <v>93401</v>
      </c>
      <c r="S395" s="160" t="str">
        <f>VLOOKUP(A395,'BASE TRABAJO'!$A$1:$U$872,19,FALSE)</f>
        <v>Antecedentes financieros correspondientes al año 2019, aprobados por el Subdepartamento de Supervisión Financiera.</v>
      </c>
      <c r="T395" s="161">
        <f>VLOOKUP(A395,'BASE TRABAJO'!$A$1:$U$872,20,FALSE)</f>
        <v>37970</v>
      </c>
      <c r="U395" s="160">
        <v>6902</v>
      </c>
      <c r="V395" s="162">
        <v>11676150</v>
      </c>
      <c r="W395" s="162">
        <v>105271440</v>
      </c>
      <c r="X395" s="161">
        <v>44135</v>
      </c>
      <c r="Y395" s="160" t="s">
        <v>3112</v>
      </c>
      <c r="Z395" s="160" t="s">
        <v>3113</v>
      </c>
      <c r="AA395" s="160" t="s">
        <v>3204</v>
      </c>
      <c r="AB395" s="160"/>
    </row>
    <row r="396" spans="1:28" x14ac:dyDescent="0.2">
      <c r="A396" s="163">
        <v>6902</v>
      </c>
      <c r="B396" s="160" t="str">
        <f>VLOOKUP(A396,'BASE TRABAJO'!$A$1:$U$872,2,TRUE)</f>
        <v>Corporación Agencia Adventista de Desarrollo y Recursos Asistenciales (ADRA-CHILE)</v>
      </c>
      <c r="C396" s="160">
        <f>VLOOKUP(A396,'BASE TRABAJO'!$A$1:$U$872,3,FALSE)</f>
        <v>700516008</v>
      </c>
      <c r="D396" s="160" t="str">
        <f>VLOOKUP(A396,'BASE TRABAJO'!$A$1:$U$872,4,FALSE)</f>
        <v>Corporación de Derecho Privado</v>
      </c>
      <c r="E396" s="160" t="str">
        <f>VLOOKUP(A396,'BASE TRABAJO'!$A$1:$U$872,5,FALSE)</f>
        <v>Otorgado por Decreto Supremo Nº 727, de fecha 23 de mayo de 1990, por el Ministerio de Justicia.</v>
      </c>
      <c r="F396" s="160" t="str">
        <f>VLOOKUP(A396,'BASE TRABAJO'!$A$1:$U$872,6,FALSE)</f>
        <v xml:space="preserve">Certificado de Vigencia de Persona Jurídica sin Fines de Lucro, Folio N° 500334359687, emitido con fecha 28 de julio de 2020, por el Servicio de Registro Civil e Identificación. </v>
      </c>
      <c r="G396" s="160" t="str">
        <f>VLOOKUP(A396,'BASE TRABAJO'!$A$1:$U$872,7,FALSE)</f>
        <v xml:space="preserve">Atender y proteger física y mentalmente a menores en situación irregular, discapacitados, ancianos u otros grupos necesitados. </v>
      </c>
      <c r="H396" s="160" t="str">
        <f>VLOOKUP(A396,'BASE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396" s="160" t="str">
        <f>VLOOKUP(A396,'BASE TRABAJO'!$A$1:$U$872,9,FALSE)</f>
        <v>Cada dos años.</v>
      </c>
      <c r="J396" s="160" t="str">
        <f>VLOOKUP(A396,'BASE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160" t="str">
        <f>VLOOKUP(A396,'BASE TRABAJO'!$A$1:$U$872,11,FALSE)</f>
        <v>Presidente: 
Aldo Arely Muñoz Perrin, 
MMandato General de Administración y Facultades:
Rodrigo Cárcamo Morales, 
Diego Trincado Araya</v>
      </c>
      <c r="L396" s="160" t="str">
        <f>VLOOKUP(A396,'BASE TRABAJO'!$A$1:$U$872,12,FALSE)</f>
        <v xml:space="preserve">Calle Cruz del Sur N° 150, Las condes </v>
      </c>
      <c r="M396" s="160" t="str">
        <f>VLOOKUP(A396,'BASE TRABAJO'!$A$1:$U$872,13,FALSE)</f>
        <v>XIII</v>
      </c>
      <c r="N396" s="160" t="str">
        <f>VLOOKUP(A396,'BASE TRABAJO'!$A$1:$U$872,14,FALSE)</f>
        <v>LAS CONDES</v>
      </c>
      <c r="O396" s="160" t="str">
        <f>VLOOKUP(A396,'BASE TRABAJO'!$A$1:$U$872,15,FALSE)</f>
        <v>(56) (2) 284 3968 - 284 1274 C.P. 7931090</v>
      </c>
      <c r="P396" s="160" t="str">
        <f>VLOOKUP(A396,'BASE TRABAJO'!$A$1:$U$872,16,FALSE)</f>
        <v>adrachile@adra.cl - Página web: www.adra.cl</v>
      </c>
      <c r="Q396" s="160" t="str">
        <f>VLOOKUP(A396,'BASE TRABAJO'!$A$1:$U$872,17,FALSE)</f>
        <v>C.P. 7931090</v>
      </c>
      <c r="R396" s="160">
        <f>VLOOKUP(A396,'BASE TRABAJO'!$A$1:$U$872,18,FALSE)</f>
        <v>93401</v>
      </c>
      <c r="S396" s="160" t="str">
        <f>VLOOKUP(A396,'BASE TRABAJO'!$A$1:$U$872,19,FALSE)</f>
        <v>Antecedentes financieros correspondientes al año 2019, aprobados por el Subdepartamento de Supervisión Financiera.</v>
      </c>
      <c r="T396" s="161">
        <f>VLOOKUP(A396,'BASE TRABAJO'!$A$1:$U$872,20,FALSE)</f>
        <v>37970</v>
      </c>
      <c r="U396" s="160">
        <v>6902</v>
      </c>
      <c r="V396" s="162">
        <v>105080329</v>
      </c>
      <c r="W396" s="162">
        <v>975052235</v>
      </c>
      <c r="X396" s="161">
        <v>44135</v>
      </c>
      <c r="Y396" s="160" t="s">
        <v>3112</v>
      </c>
      <c r="Z396" s="160" t="s">
        <v>3113</v>
      </c>
      <c r="AA396" s="160" t="s">
        <v>60</v>
      </c>
      <c r="AB396" s="160"/>
    </row>
    <row r="397" spans="1:28" x14ac:dyDescent="0.2">
      <c r="A397" s="163">
        <v>6902</v>
      </c>
      <c r="B397" s="160" t="str">
        <f>VLOOKUP(A397,'BASE TRABAJO'!$A$1:$U$872,2,TRUE)</f>
        <v>Corporación Agencia Adventista de Desarrollo y Recursos Asistenciales (ADRA-CHILE)</v>
      </c>
      <c r="C397" s="160">
        <f>VLOOKUP(A397,'BASE TRABAJO'!$A$1:$U$872,3,FALSE)</f>
        <v>700516008</v>
      </c>
      <c r="D397" s="160" t="str">
        <f>VLOOKUP(A397,'BASE TRABAJO'!$A$1:$U$872,4,FALSE)</f>
        <v>Corporación de Derecho Privado</v>
      </c>
      <c r="E397" s="160" t="str">
        <f>VLOOKUP(A397,'BASE TRABAJO'!$A$1:$U$872,5,FALSE)</f>
        <v>Otorgado por Decreto Supremo Nº 727, de fecha 23 de mayo de 1990, por el Ministerio de Justicia.</v>
      </c>
      <c r="F397" s="160" t="str">
        <f>VLOOKUP(A397,'BASE TRABAJO'!$A$1:$U$872,6,FALSE)</f>
        <v xml:space="preserve">Certificado de Vigencia de Persona Jurídica sin Fines de Lucro, Folio N° 500334359687, emitido con fecha 28 de julio de 2020, por el Servicio de Registro Civil e Identificación. </v>
      </c>
      <c r="G397" s="160" t="str">
        <f>VLOOKUP(A397,'BASE TRABAJO'!$A$1:$U$872,7,FALSE)</f>
        <v xml:space="preserve">Atender y proteger física y mentalmente a menores en situación irregular, discapacitados, ancianos u otros grupos necesitados. </v>
      </c>
      <c r="H397" s="160" t="str">
        <f>VLOOKUP(A397,'BASE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397" s="160" t="str">
        <f>VLOOKUP(A397,'BASE TRABAJO'!$A$1:$U$872,9,FALSE)</f>
        <v>Cada dos años.</v>
      </c>
      <c r="J397" s="160" t="str">
        <f>VLOOKUP(A397,'BASE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160" t="str">
        <f>VLOOKUP(A397,'BASE TRABAJO'!$A$1:$U$872,11,FALSE)</f>
        <v>Presidente: 
Aldo Arely Muñoz Perrin, 
MMandato General de Administración y Facultades:
Rodrigo Cárcamo Morales, 
Diego Trincado Araya</v>
      </c>
      <c r="L397" s="160" t="str">
        <f>VLOOKUP(A397,'BASE TRABAJO'!$A$1:$U$872,12,FALSE)</f>
        <v xml:space="preserve">Calle Cruz del Sur N° 150, Las condes </v>
      </c>
      <c r="M397" s="160" t="str">
        <f>VLOOKUP(A397,'BASE TRABAJO'!$A$1:$U$872,13,FALSE)</f>
        <v>XIII</v>
      </c>
      <c r="N397" s="160" t="str">
        <f>VLOOKUP(A397,'BASE TRABAJO'!$A$1:$U$872,14,FALSE)</f>
        <v>LAS CONDES</v>
      </c>
      <c r="O397" s="160" t="str">
        <f>VLOOKUP(A397,'BASE TRABAJO'!$A$1:$U$872,15,FALSE)</f>
        <v>(56) (2) 284 3968 - 284 1274 C.P. 7931090</v>
      </c>
      <c r="P397" s="160" t="str">
        <f>VLOOKUP(A397,'BASE TRABAJO'!$A$1:$U$872,16,FALSE)</f>
        <v>adrachile@adra.cl - Página web: www.adra.cl</v>
      </c>
      <c r="Q397" s="160" t="str">
        <f>VLOOKUP(A397,'BASE TRABAJO'!$A$1:$U$872,17,FALSE)</f>
        <v>C.P. 7931090</v>
      </c>
      <c r="R397" s="160">
        <f>VLOOKUP(A397,'BASE TRABAJO'!$A$1:$U$872,18,FALSE)</f>
        <v>93401</v>
      </c>
      <c r="S397" s="160" t="str">
        <f>VLOOKUP(A397,'BASE TRABAJO'!$A$1:$U$872,19,FALSE)</f>
        <v>Antecedentes financieros correspondientes al año 2019, aprobados por el Subdepartamento de Supervisión Financiera.</v>
      </c>
      <c r="T397" s="161">
        <f>VLOOKUP(A397,'BASE TRABAJO'!$A$1:$U$872,20,FALSE)</f>
        <v>37970</v>
      </c>
      <c r="U397" s="160">
        <v>6902</v>
      </c>
      <c r="V397" s="162">
        <v>63521885</v>
      </c>
      <c r="W397" s="162">
        <v>560463915</v>
      </c>
      <c r="X397" s="161">
        <v>44135</v>
      </c>
      <c r="Y397" s="160" t="s">
        <v>3112</v>
      </c>
      <c r="Z397" s="160" t="s">
        <v>3113</v>
      </c>
      <c r="AA397" s="160" t="s">
        <v>3125</v>
      </c>
      <c r="AB397" s="160"/>
    </row>
    <row r="398" spans="1:28" x14ac:dyDescent="0.2">
      <c r="A398" s="163">
        <v>6902</v>
      </c>
      <c r="B398" s="160" t="str">
        <f>VLOOKUP(A398,'BASE TRABAJO'!$A$1:$U$872,2,TRUE)</f>
        <v>Corporación Agencia Adventista de Desarrollo y Recursos Asistenciales (ADRA-CHILE)</v>
      </c>
      <c r="C398" s="160">
        <f>VLOOKUP(A398,'BASE TRABAJO'!$A$1:$U$872,3,FALSE)</f>
        <v>700516008</v>
      </c>
      <c r="D398" s="160" t="str">
        <f>VLOOKUP(A398,'BASE TRABAJO'!$A$1:$U$872,4,FALSE)</f>
        <v>Corporación de Derecho Privado</v>
      </c>
      <c r="E398" s="160" t="str">
        <f>VLOOKUP(A398,'BASE TRABAJO'!$A$1:$U$872,5,FALSE)</f>
        <v>Otorgado por Decreto Supremo Nº 727, de fecha 23 de mayo de 1990, por el Ministerio de Justicia.</v>
      </c>
      <c r="F398" s="160" t="str">
        <f>VLOOKUP(A398,'BASE TRABAJO'!$A$1:$U$872,6,FALSE)</f>
        <v xml:space="preserve">Certificado de Vigencia de Persona Jurídica sin Fines de Lucro, Folio N° 500334359687, emitido con fecha 28 de julio de 2020, por el Servicio de Registro Civil e Identificación. </v>
      </c>
      <c r="G398" s="160" t="str">
        <f>VLOOKUP(A398,'BASE TRABAJO'!$A$1:$U$872,7,FALSE)</f>
        <v xml:space="preserve">Atender y proteger física y mentalmente a menores en situación irregular, discapacitados, ancianos u otros grupos necesitados. </v>
      </c>
      <c r="H398" s="160" t="str">
        <f>VLOOKUP(A398,'BASE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398" s="160" t="str">
        <f>VLOOKUP(A398,'BASE TRABAJO'!$A$1:$U$872,9,FALSE)</f>
        <v>Cada dos años.</v>
      </c>
      <c r="J398" s="160" t="str">
        <f>VLOOKUP(A398,'BASE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160" t="str">
        <f>VLOOKUP(A398,'BASE TRABAJO'!$A$1:$U$872,11,FALSE)</f>
        <v>Presidente: 
Aldo Arely Muñoz Perrin, 
MMandato General de Administración y Facultades:
Rodrigo Cárcamo Morales, 
Diego Trincado Araya</v>
      </c>
      <c r="L398" s="160" t="str">
        <f>VLOOKUP(A398,'BASE TRABAJO'!$A$1:$U$872,12,FALSE)</f>
        <v xml:space="preserve">Calle Cruz del Sur N° 150, Las condes </v>
      </c>
      <c r="M398" s="160" t="str">
        <f>VLOOKUP(A398,'BASE TRABAJO'!$A$1:$U$872,13,FALSE)</f>
        <v>XIII</v>
      </c>
      <c r="N398" s="160" t="str">
        <f>VLOOKUP(A398,'BASE TRABAJO'!$A$1:$U$872,14,FALSE)</f>
        <v>LAS CONDES</v>
      </c>
      <c r="O398" s="160" t="str">
        <f>VLOOKUP(A398,'BASE TRABAJO'!$A$1:$U$872,15,FALSE)</f>
        <v>(56) (2) 284 3968 - 284 1274 C.P. 7931090</v>
      </c>
      <c r="P398" s="160" t="str">
        <f>VLOOKUP(A398,'BASE TRABAJO'!$A$1:$U$872,16,FALSE)</f>
        <v>adrachile@adra.cl - Página web: www.adra.cl</v>
      </c>
      <c r="Q398" s="160" t="str">
        <f>VLOOKUP(A398,'BASE TRABAJO'!$A$1:$U$872,17,FALSE)</f>
        <v>C.P. 7931090</v>
      </c>
      <c r="R398" s="160">
        <f>VLOOKUP(A398,'BASE TRABAJO'!$A$1:$U$872,18,FALSE)</f>
        <v>93401</v>
      </c>
      <c r="S398" s="160" t="str">
        <f>VLOOKUP(A398,'BASE TRABAJO'!$A$1:$U$872,19,FALSE)</f>
        <v>Antecedentes financieros correspondientes al año 2019, aprobados por el Subdepartamento de Supervisión Financiera.</v>
      </c>
      <c r="T398" s="161">
        <f>VLOOKUP(A398,'BASE TRABAJO'!$A$1:$U$872,20,FALSE)</f>
        <v>37970</v>
      </c>
      <c r="U398" s="160">
        <v>6902</v>
      </c>
      <c r="V398" s="162">
        <v>15568200</v>
      </c>
      <c r="W398" s="162">
        <v>148125750</v>
      </c>
      <c r="X398" s="161">
        <v>44135</v>
      </c>
      <c r="Y398" s="160" t="s">
        <v>3112</v>
      </c>
      <c r="Z398" s="160" t="s">
        <v>3113</v>
      </c>
      <c r="AA398" s="160" t="s">
        <v>3263</v>
      </c>
      <c r="AB398" s="160"/>
    </row>
    <row r="399" spans="1:28" x14ac:dyDescent="0.2">
      <c r="A399" s="163">
        <v>6902</v>
      </c>
      <c r="B399" s="160" t="str">
        <f>VLOOKUP(A399,'BASE TRABAJO'!$A$1:$U$872,2,TRUE)</f>
        <v>Corporación Agencia Adventista de Desarrollo y Recursos Asistenciales (ADRA-CHILE)</v>
      </c>
      <c r="C399" s="160">
        <f>VLOOKUP(A399,'BASE TRABAJO'!$A$1:$U$872,3,FALSE)</f>
        <v>700516008</v>
      </c>
      <c r="D399" s="160" t="str">
        <f>VLOOKUP(A399,'BASE TRABAJO'!$A$1:$U$872,4,FALSE)</f>
        <v>Corporación de Derecho Privado</v>
      </c>
      <c r="E399" s="160" t="str">
        <f>VLOOKUP(A399,'BASE TRABAJO'!$A$1:$U$872,5,FALSE)</f>
        <v>Otorgado por Decreto Supremo Nº 727, de fecha 23 de mayo de 1990, por el Ministerio de Justicia.</v>
      </c>
      <c r="F399" s="160" t="str">
        <f>VLOOKUP(A399,'BASE TRABAJO'!$A$1:$U$872,6,FALSE)</f>
        <v xml:space="preserve">Certificado de Vigencia de Persona Jurídica sin Fines de Lucro, Folio N° 500334359687, emitido con fecha 28 de julio de 2020, por el Servicio de Registro Civil e Identificación. </v>
      </c>
      <c r="G399" s="160" t="str">
        <f>VLOOKUP(A399,'BASE TRABAJO'!$A$1:$U$872,7,FALSE)</f>
        <v xml:space="preserve">Atender y proteger física y mentalmente a menores en situación irregular, discapacitados, ancianos u otros grupos necesitados. </v>
      </c>
      <c r="H399" s="160" t="str">
        <f>VLOOKUP(A399,'BASE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399" s="160" t="str">
        <f>VLOOKUP(A399,'BASE TRABAJO'!$A$1:$U$872,9,FALSE)</f>
        <v>Cada dos años.</v>
      </c>
      <c r="J399" s="160" t="str">
        <f>VLOOKUP(A399,'BASE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160" t="str">
        <f>VLOOKUP(A399,'BASE TRABAJO'!$A$1:$U$872,11,FALSE)</f>
        <v>Presidente: 
Aldo Arely Muñoz Perrin, 
MMandato General de Administración y Facultades:
Rodrigo Cárcamo Morales, 
Diego Trincado Araya</v>
      </c>
      <c r="L399" s="160" t="str">
        <f>VLOOKUP(A399,'BASE TRABAJO'!$A$1:$U$872,12,FALSE)</f>
        <v xml:space="preserve">Calle Cruz del Sur N° 150, Las condes </v>
      </c>
      <c r="M399" s="160" t="str">
        <f>VLOOKUP(A399,'BASE TRABAJO'!$A$1:$U$872,13,FALSE)</f>
        <v>XIII</v>
      </c>
      <c r="N399" s="160" t="str">
        <f>VLOOKUP(A399,'BASE TRABAJO'!$A$1:$U$872,14,FALSE)</f>
        <v>LAS CONDES</v>
      </c>
      <c r="O399" s="160" t="str">
        <f>VLOOKUP(A399,'BASE TRABAJO'!$A$1:$U$872,15,FALSE)</f>
        <v>(56) (2) 284 3968 - 284 1274 C.P. 7931090</v>
      </c>
      <c r="P399" s="160" t="str">
        <f>VLOOKUP(A399,'BASE TRABAJO'!$A$1:$U$872,16,FALSE)</f>
        <v>adrachile@adra.cl - Página web: www.adra.cl</v>
      </c>
      <c r="Q399" s="160" t="str">
        <f>VLOOKUP(A399,'BASE TRABAJO'!$A$1:$U$872,17,FALSE)</f>
        <v>C.P. 7931090</v>
      </c>
      <c r="R399" s="160">
        <f>VLOOKUP(A399,'BASE TRABAJO'!$A$1:$U$872,18,FALSE)</f>
        <v>93401</v>
      </c>
      <c r="S399" s="160" t="str">
        <f>VLOOKUP(A399,'BASE TRABAJO'!$A$1:$U$872,19,FALSE)</f>
        <v>Antecedentes financieros correspondientes al año 2019, aprobados por el Subdepartamento de Supervisión Financiera.</v>
      </c>
      <c r="T399" s="161">
        <f>VLOOKUP(A399,'BASE TRABAJO'!$A$1:$U$872,20,FALSE)</f>
        <v>37970</v>
      </c>
      <c r="U399" s="160">
        <v>6902</v>
      </c>
      <c r="V399" s="162">
        <v>32253795</v>
      </c>
      <c r="W399" s="162">
        <v>415046251</v>
      </c>
      <c r="X399" s="161">
        <v>44135</v>
      </c>
      <c r="Y399" s="160" t="s">
        <v>3112</v>
      </c>
      <c r="Z399" s="160" t="s">
        <v>3113</v>
      </c>
      <c r="AA399" s="160" t="s">
        <v>3146</v>
      </c>
      <c r="AB399" s="160"/>
    </row>
    <row r="400" spans="1:28" x14ac:dyDescent="0.2">
      <c r="A400" s="163">
        <v>6902</v>
      </c>
      <c r="B400" s="160" t="str">
        <f>VLOOKUP(A400,'BASE TRABAJO'!$A$1:$U$872,2,TRUE)</f>
        <v>Corporación Agencia Adventista de Desarrollo y Recursos Asistenciales (ADRA-CHILE)</v>
      </c>
      <c r="C400" s="160">
        <f>VLOOKUP(A400,'BASE TRABAJO'!$A$1:$U$872,3,FALSE)</f>
        <v>700516008</v>
      </c>
      <c r="D400" s="160" t="str">
        <f>VLOOKUP(A400,'BASE TRABAJO'!$A$1:$U$872,4,FALSE)</f>
        <v>Corporación de Derecho Privado</v>
      </c>
      <c r="E400" s="160" t="str">
        <f>VLOOKUP(A400,'BASE TRABAJO'!$A$1:$U$872,5,FALSE)</f>
        <v>Otorgado por Decreto Supremo Nº 727, de fecha 23 de mayo de 1990, por el Ministerio de Justicia.</v>
      </c>
      <c r="F400" s="160" t="str">
        <f>VLOOKUP(A400,'BASE TRABAJO'!$A$1:$U$872,6,FALSE)</f>
        <v xml:space="preserve">Certificado de Vigencia de Persona Jurídica sin Fines de Lucro, Folio N° 500334359687, emitido con fecha 28 de julio de 2020, por el Servicio de Registro Civil e Identificación. </v>
      </c>
      <c r="G400" s="160" t="str">
        <f>VLOOKUP(A400,'BASE TRABAJO'!$A$1:$U$872,7,FALSE)</f>
        <v xml:space="preserve">Atender y proteger física y mentalmente a menores en situación irregular, discapacitados, ancianos u otros grupos necesitados. </v>
      </c>
      <c r="H400" s="160" t="str">
        <f>VLOOKUP(A400,'BASE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0" s="160" t="str">
        <f>VLOOKUP(A400,'BASE TRABAJO'!$A$1:$U$872,9,FALSE)</f>
        <v>Cada dos años.</v>
      </c>
      <c r="J400" s="160" t="str">
        <f>VLOOKUP(A400,'BASE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160" t="str">
        <f>VLOOKUP(A400,'BASE TRABAJO'!$A$1:$U$872,11,FALSE)</f>
        <v>Presidente: 
Aldo Arely Muñoz Perrin, 
MMandato General de Administración y Facultades:
Rodrigo Cárcamo Morales, 
Diego Trincado Araya</v>
      </c>
      <c r="L400" s="160" t="str">
        <f>VLOOKUP(A400,'BASE TRABAJO'!$A$1:$U$872,12,FALSE)</f>
        <v xml:space="preserve">Calle Cruz del Sur N° 150, Las condes </v>
      </c>
      <c r="M400" s="160" t="str">
        <f>VLOOKUP(A400,'BASE TRABAJO'!$A$1:$U$872,13,FALSE)</f>
        <v>XIII</v>
      </c>
      <c r="N400" s="160" t="str">
        <f>VLOOKUP(A400,'BASE TRABAJO'!$A$1:$U$872,14,FALSE)</f>
        <v>LAS CONDES</v>
      </c>
      <c r="O400" s="160" t="str">
        <f>VLOOKUP(A400,'BASE TRABAJO'!$A$1:$U$872,15,FALSE)</f>
        <v>(56) (2) 284 3968 - 284 1274 C.P. 7931090</v>
      </c>
      <c r="P400" s="160" t="str">
        <f>VLOOKUP(A400,'BASE TRABAJO'!$A$1:$U$872,16,FALSE)</f>
        <v>adrachile@adra.cl - Página web: www.adra.cl</v>
      </c>
      <c r="Q400" s="160" t="str">
        <f>VLOOKUP(A400,'BASE TRABAJO'!$A$1:$U$872,17,FALSE)</f>
        <v>C.P. 7931090</v>
      </c>
      <c r="R400" s="160">
        <f>VLOOKUP(A400,'BASE TRABAJO'!$A$1:$U$872,18,FALSE)</f>
        <v>93401</v>
      </c>
      <c r="S400" s="160" t="str">
        <f>VLOOKUP(A400,'BASE TRABAJO'!$A$1:$U$872,19,FALSE)</f>
        <v>Antecedentes financieros correspondientes al año 2019, aprobados por el Subdepartamento de Supervisión Financiera.</v>
      </c>
      <c r="T400" s="161">
        <f>VLOOKUP(A400,'BASE TRABAJO'!$A$1:$U$872,20,FALSE)</f>
        <v>37970</v>
      </c>
      <c r="U400" s="160">
        <v>6902</v>
      </c>
      <c r="V400" s="162">
        <v>35982263</v>
      </c>
      <c r="W400" s="162">
        <v>361483193</v>
      </c>
      <c r="X400" s="161">
        <v>44135</v>
      </c>
      <c r="Y400" s="160" t="s">
        <v>3112</v>
      </c>
      <c r="Z400" s="160" t="s">
        <v>3113</v>
      </c>
      <c r="AA400" s="160" t="s">
        <v>3198</v>
      </c>
      <c r="AB400" s="160"/>
    </row>
    <row r="401" spans="1:28" x14ac:dyDescent="0.2">
      <c r="A401" s="163">
        <v>6902</v>
      </c>
      <c r="B401" s="160" t="str">
        <f>VLOOKUP(A401,'BASE TRABAJO'!$A$1:$U$872,2,TRUE)</f>
        <v>Corporación Agencia Adventista de Desarrollo y Recursos Asistenciales (ADRA-CHILE)</v>
      </c>
      <c r="C401" s="160">
        <f>VLOOKUP(A401,'BASE TRABAJO'!$A$1:$U$872,3,FALSE)</f>
        <v>700516008</v>
      </c>
      <c r="D401" s="160" t="str">
        <f>VLOOKUP(A401,'BASE TRABAJO'!$A$1:$U$872,4,FALSE)</f>
        <v>Corporación de Derecho Privado</v>
      </c>
      <c r="E401" s="160" t="str">
        <f>VLOOKUP(A401,'BASE TRABAJO'!$A$1:$U$872,5,FALSE)</f>
        <v>Otorgado por Decreto Supremo Nº 727, de fecha 23 de mayo de 1990, por el Ministerio de Justicia.</v>
      </c>
      <c r="F401" s="160" t="str">
        <f>VLOOKUP(A401,'BASE TRABAJO'!$A$1:$U$872,6,FALSE)</f>
        <v xml:space="preserve">Certificado de Vigencia de Persona Jurídica sin Fines de Lucro, Folio N° 500334359687, emitido con fecha 28 de julio de 2020, por el Servicio de Registro Civil e Identificación. </v>
      </c>
      <c r="G401" s="160" t="str">
        <f>VLOOKUP(A401,'BASE TRABAJO'!$A$1:$U$872,7,FALSE)</f>
        <v xml:space="preserve">Atender y proteger física y mentalmente a menores en situación irregular, discapacitados, ancianos u otros grupos necesitados. </v>
      </c>
      <c r="H401" s="160" t="str">
        <f>VLOOKUP(A401,'BASE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1" s="160" t="str">
        <f>VLOOKUP(A401,'BASE TRABAJO'!$A$1:$U$872,9,FALSE)</f>
        <v>Cada dos años.</v>
      </c>
      <c r="J401" s="160" t="str">
        <f>VLOOKUP(A401,'BASE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160" t="str">
        <f>VLOOKUP(A401,'BASE TRABAJO'!$A$1:$U$872,11,FALSE)</f>
        <v>Presidente: 
Aldo Arely Muñoz Perrin, 
MMandato General de Administración y Facultades:
Rodrigo Cárcamo Morales, 
Diego Trincado Araya</v>
      </c>
      <c r="L401" s="160" t="str">
        <f>VLOOKUP(A401,'BASE TRABAJO'!$A$1:$U$872,12,FALSE)</f>
        <v xml:space="preserve">Calle Cruz del Sur N° 150, Las condes </v>
      </c>
      <c r="M401" s="160" t="str">
        <f>VLOOKUP(A401,'BASE TRABAJO'!$A$1:$U$872,13,FALSE)</f>
        <v>XIII</v>
      </c>
      <c r="N401" s="160" t="str">
        <f>VLOOKUP(A401,'BASE TRABAJO'!$A$1:$U$872,14,FALSE)</f>
        <v>LAS CONDES</v>
      </c>
      <c r="O401" s="160" t="str">
        <f>VLOOKUP(A401,'BASE TRABAJO'!$A$1:$U$872,15,FALSE)</f>
        <v>(56) (2) 284 3968 - 284 1274 C.P. 7931090</v>
      </c>
      <c r="P401" s="160" t="str">
        <f>VLOOKUP(A401,'BASE TRABAJO'!$A$1:$U$872,16,FALSE)</f>
        <v>adrachile@adra.cl - Página web: www.adra.cl</v>
      </c>
      <c r="Q401" s="160" t="str">
        <f>VLOOKUP(A401,'BASE TRABAJO'!$A$1:$U$872,17,FALSE)</f>
        <v>C.P. 7931090</v>
      </c>
      <c r="R401" s="160">
        <f>VLOOKUP(A401,'BASE TRABAJO'!$A$1:$U$872,18,FALSE)</f>
        <v>93401</v>
      </c>
      <c r="S401" s="160" t="str">
        <f>VLOOKUP(A401,'BASE TRABAJO'!$A$1:$U$872,19,FALSE)</f>
        <v>Antecedentes financieros correspondientes al año 2019, aprobados por el Subdepartamento de Supervisión Financiera.</v>
      </c>
      <c r="T401" s="161">
        <f>VLOOKUP(A401,'BASE TRABAJO'!$A$1:$U$872,20,FALSE)</f>
        <v>37970</v>
      </c>
      <c r="U401" s="160">
        <v>6902</v>
      </c>
      <c r="V401" s="162">
        <v>28060425</v>
      </c>
      <c r="W401" s="162">
        <v>280604250</v>
      </c>
      <c r="X401" s="161">
        <v>44135</v>
      </c>
      <c r="Y401" s="160" t="s">
        <v>3112</v>
      </c>
      <c r="Z401" s="160" t="s">
        <v>3113</v>
      </c>
      <c r="AA401" s="160" t="s">
        <v>3176</v>
      </c>
      <c r="AB401" s="160"/>
    </row>
    <row r="402" spans="1:28" x14ac:dyDescent="0.2">
      <c r="A402" s="163">
        <v>6902</v>
      </c>
      <c r="B402" s="160" t="str">
        <f>VLOOKUP(A402,'BASE TRABAJO'!$A$1:$U$872,2,TRUE)</f>
        <v>Corporación Agencia Adventista de Desarrollo y Recursos Asistenciales (ADRA-CHILE)</v>
      </c>
      <c r="C402" s="160">
        <f>VLOOKUP(A402,'BASE TRABAJO'!$A$1:$U$872,3,FALSE)</f>
        <v>700516008</v>
      </c>
      <c r="D402" s="160" t="str">
        <f>VLOOKUP(A402,'BASE TRABAJO'!$A$1:$U$872,4,FALSE)</f>
        <v>Corporación de Derecho Privado</v>
      </c>
      <c r="E402" s="160" t="str">
        <f>VLOOKUP(A402,'BASE TRABAJO'!$A$1:$U$872,5,FALSE)</f>
        <v>Otorgado por Decreto Supremo Nº 727, de fecha 23 de mayo de 1990, por el Ministerio de Justicia.</v>
      </c>
      <c r="F402" s="160" t="str">
        <f>VLOOKUP(A402,'BASE TRABAJO'!$A$1:$U$872,6,FALSE)</f>
        <v xml:space="preserve">Certificado de Vigencia de Persona Jurídica sin Fines de Lucro, Folio N° 500334359687, emitido con fecha 28 de julio de 2020, por el Servicio de Registro Civil e Identificación. </v>
      </c>
      <c r="G402" s="160" t="str">
        <f>VLOOKUP(A402,'BASE TRABAJO'!$A$1:$U$872,7,FALSE)</f>
        <v xml:space="preserve">Atender y proteger física y mentalmente a menores en situación irregular, discapacitados, ancianos u otros grupos necesitados. </v>
      </c>
      <c r="H402" s="160" t="str">
        <f>VLOOKUP(A402,'BASE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2" s="160" t="str">
        <f>VLOOKUP(A402,'BASE TRABAJO'!$A$1:$U$872,9,FALSE)</f>
        <v>Cada dos años.</v>
      </c>
      <c r="J402" s="160" t="str">
        <f>VLOOKUP(A402,'BASE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160" t="str">
        <f>VLOOKUP(A402,'BASE TRABAJO'!$A$1:$U$872,11,FALSE)</f>
        <v>Presidente: 
Aldo Arely Muñoz Perrin, 
MMandato General de Administración y Facultades:
Rodrigo Cárcamo Morales, 
Diego Trincado Araya</v>
      </c>
      <c r="L402" s="160" t="str">
        <f>VLOOKUP(A402,'BASE TRABAJO'!$A$1:$U$872,12,FALSE)</f>
        <v xml:space="preserve">Calle Cruz del Sur N° 150, Las condes </v>
      </c>
      <c r="M402" s="160" t="str">
        <f>VLOOKUP(A402,'BASE TRABAJO'!$A$1:$U$872,13,FALSE)</f>
        <v>XIII</v>
      </c>
      <c r="N402" s="160" t="str">
        <f>VLOOKUP(A402,'BASE TRABAJO'!$A$1:$U$872,14,FALSE)</f>
        <v>LAS CONDES</v>
      </c>
      <c r="O402" s="160" t="str">
        <f>VLOOKUP(A402,'BASE TRABAJO'!$A$1:$U$872,15,FALSE)</f>
        <v>(56) (2) 284 3968 - 284 1274 C.P. 7931090</v>
      </c>
      <c r="P402" s="160" t="str">
        <f>VLOOKUP(A402,'BASE TRABAJO'!$A$1:$U$872,16,FALSE)</f>
        <v>adrachile@adra.cl - Página web: www.adra.cl</v>
      </c>
      <c r="Q402" s="160" t="str">
        <f>VLOOKUP(A402,'BASE TRABAJO'!$A$1:$U$872,17,FALSE)</f>
        <v>C.P. 7931090</v>
      </c>
      <c r="R402" s="160">
        <f>VLOOKUP(A402,'BASE TRABAJO'!$A$1:$U$872,18,FALSE)</f>
        <v>93401</v>
      </c>
      <c r="S402" s="160" t="str">
        <f>VLOOKUP(A402,'BASE TRABAJO'!$A$1:$U$872,19,FALSE)</f>
        <v>Antecedentes financieros correspondientes al año 2019, aprobados por el Subdepartamento de Supervisión Financiera.</v>
      </c>
      <c r="T402" s="161">
        <f>VLOOKUP(A402,'BASE TRABAJO'!$A$1:$U$872,20,FALSE)</f>
        <v>37970</v>
      </c>
      <c r="U402" s="160">
        <v>6902</v>
      </c>
      <c r="V402" s="162">
        <v>47515653</v>
      </c>
      <c r="W402" s="162">
        <v>440208074</v>
      </c>
      <c r="X402" s="161">
        <v>44135</v>
      </c>
      <c r="Y402" s="160" t="s">
        <v>3112</v>
      </c>
      <c r="Z402" s="160" t="s">
        <v>3113</v>
      </c>
      <c r="AA402" s="160" t="s">
        <v>3192</v>
      </c>
      <c r="AB402" s="160"/>
    </row>
    <row r="403" spans="1:28" x14ac:dyDescent="0.2">
      <c r="A403" s="163">
        <v>6902</v>
      </c>
      <c r="B403" s="160" t="str">
        <f>VLOOKUP(A403,'BASE TRABAJO'!$A$1:$U$872,2,TRUE)</f>
        <v>Corporación Agencia Adventista de Desarrollo y Recursos Asistenciales (ADRA-CHILE)</v>
      </c>
      <c r="C403" s="160">
        <f>VLOOKUP(A403,'BASE TRABAJO'!$A$1:$U$872,3,FALSE)</f>
        <v>700516008</v>
      </c>
      <c r="D403" s="160" t="str">
        <f>VLOOKUP(A403,'BASE TRABAJO'!$A$1:$U$872,4,FALSE)</f>
        <v>Corporación de Derecho Privado</v>
      </c>
      <c r="E403" s="160" t="str">
        <f>VLOOKUP(A403,'BASE TRABAJO'!$A$1:$U$872,5,FALSE)</f>
        <v>Otorgado por Decreto Supremo Nº 727, de fecha 23 de mayo de 1990, por el Ministerio de Justicia.</v>
      </c>
      <c r="F403" s="160" t="str">
        <f>VLOOKUP(A403,'BASE TRABAJO'!$A$1:$U$872,6,FALSE)</f>
        <v xml:space="preserve">Certificado de Vigencia de Persona Jurídica sin Fines de Lucro, Folio N° 500334359687, emitido con fecha 28 de julio de 2020, por el Servicio de Registro Civil e Identificación. </v>
      </c>
      <c r="G403" s="160" t="str">
        <f>VLOOKUP(A403,'BASE TRABAJO'!$A$1:$U$872,7,FALSE)</f>
        <v xml:space="preserve">Atender y proteger física y mentalmente a menores en situación irregular, discapacitados, ancianos u otros grupos necesitados. </v>
      </c>
      <c r="H403" s="160" t="str">
        <f>VLOOKUP(A403,'BASE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3" s="160" t="str">
        <f>VLOOKUP(A403,'BASE TRABAJO'!$A$1:$U$872,9,FALSE)</f>
        <v>Cada dos años.</v>
      </c>
      <c r="J403" s="160" t="str">
        <f>VLOOKUP(A403,'BASE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160" t="str">
        <f>VLOOKUP(A403,'BASE TRABAJO'!$A$1:$U$872,11,FALSE)</f>
        <v>Presidente: 
Aldo Arely Muñoz Perrin, 
MMandato General de Administración y Facultades:
Rodrigo Cárcamo Morales, 
Diego Trincado Araya</v>
      </c>
      <c r="L403" s="160" t="str">
        <f>VLOOKUP(A403,'BASE TRABAJO'!$A$1:$U$872,12,FALSE)</f>
        <v xml:space="preserve">Calle Cruz del Sur N° 150, Las condes </v>
      </c>
      <c r="M403" s="160" t="str">
        <f>VLOOKUP(A403,'BASE TRABAJO'!$A$1:$U$872,13,FALSE)</f>
        <v>XIII</v>
      </c>
      <c r="N403" s="160" t="str">
        <f>VLOOKUP(A403,'BASE TRABAJO'!$A$1:$U$872,14,FALSE)</f>
        <v>LAS CONDES</v>
      </c>
      <c r="O403" s="160" t="str">
        <f>VLOOKUP(A403,'BASE TRABAJO'!$A$1:$U$872,15,FALSE)</f>
        <v>(56) (2) 284 3968 - 284 1274 C.P. 7931090</v>
      </c>
      <c r="P403" s="160" t="str">
        <f>VLOOKUP(A403,'BASE TRABAJO'!$A$1:$U$872,16,FALSE)</f>
        <v>adrachile@adra.cl - Página web: www.adra.cl</v>
      </c>
      <c r="Q403" s="160" t="str">
        <f>VLOOKUP(A403,'BASE TRABAJO'!$A$1:$U$872,17,FALSE)</f>
        <v>C.P. 7931090</v>
      </c>
      <c r="R403" s="160">
        <f>VLOOKUP(A403,'BASE TRABAJO'!$A$1:$U$872,18,FALSE)</f>
        <v>93401</v>
      </c>
      <c r="S403" s="160" t="str">
        <f>VLOOKUP(A403,'BASE TRABAJO'!$A$1:$U$872,19,FALSE)</f>
        <v>Antecedentes financieros correspondientes al año 2019, aprobados por el Subdepartamento de Supervisión Financiera.</v>
      </c>
      <c r="T403" s="161">
        <f>VLOOKUP(A403,'BASE TRABAJO'!$A$1:$U$872,20,FALSE)</f>
        <v>37970</v>
      </c>
      <c r="U403" s="160">
        <v>6902</v>
      </c>
      <c r="V403" s="162">
        <v>70368892</v>
      </c>
      <c r="W403" s="162">
        <v>488151528</v>
      </c>
      <c r="X403" s="161">
        <v>44135</v>
      </c>
      <c r="Y403" s="160" t="s">
        <v>3112</v>
      </c>
      <c r="Z403" s="160" t="s">
        <v>3113</v>
      </c>
      <c r="AA403" s="160" t="s">
        <v>3149</v>
      </c>
      <c r="AB403" s="160"/>
    </row>
    <row r="404" spans="1:28" x14ac:dyDescent="0.2">
      <c r="A404" s="163">
        <v>6902</v>
      </c>
      <c r="B404" s="160" t="str">
        <f>VLOOKUP(A404,'BASE TRABAJO'!$A$1:$U$872,2,TRUE)</f>
        <v>Corporación Agencia Adventista de Desarrollo y Recursos Asistenciales (ADRA-CHILE)</v>
      </c>
      <c r="C404" s="160">
        <f>VLOOKUP(A404,'BASE TRABAJO'!$A$1:$U$872,3,FALSE)</f>
        <v>700516008</v>
      </c>
      <c r="D404" s="160" t="str">
        <f>VLOOKUP(A404,'BASE TRABAJO'!$A$1:$U$872,4,FALSE)</f>
        <v>Corporación de Derecho Privado</v>
      </c>
      <c r="E404" s="160" t="str">
        <f>VLOOKUP(A404,'BASE TRABAJO'!$A$1:$U$872,5,FALSE)</f>
        <v>Otorgado por Decreto Supremo Nº 727, de fecha 23 de mayo de 1990, por el Ministerio de Justicia.</v>
      </c>
      <c r="F404" s="160" t="str">
        <f>VLOOKUP(A404,'BASE TRABAJO'!$A$1:$U$872,6,FALSE)</f>
        <v xml:space="preserve">Certificado de Vigencia de Persona Jurídica sin Fines de Lucro, Folio N° 500334359687, emitido con fecha 28 de julio de 2020, por el Servicio de Registro Civil e Identificación. </v>
      </c>
      <c r="G404" s="160" t="str">
        <f>VLOOKUP(A404,'BASE TRABAJO'!$A$1:$U$872,7,FALSE)</f>
        <v xml:space="preserve">Atender y proteger física y mentalmente a menores en situación irregular, discapacitados, ancianos u otros grupos necesitados. </v>
      </c>
      <c r="H404" s="160" t="str">
        <f>VLOOKUP(A404,'BASE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4" s="160" t="str">
        <f>VLOOKUP(A404,'BASE TRABAJO'!$A$1:$U$872,9,FALSE)</f>
        <v>Cada dos años.</v>
      </c>
      <c r="J404" s="160" t="str">
        <f>VLOOKUP(A404,'BASE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4" s="160" t="str">
        <f>VLOOKUP(A404,'BASE TRABAJO'!$A$1:$U$872,11,FALSE)</f>
        <v>Presidente: 
Aldo Arely Muñoz Perrin, 
MMandato General de Administración y Facultades:
Rodrigo Cárcamo Morales, 
Diego Trincado Araya</v>
      </c>
      <c r="L404" s="160" t="str">
        <f>VLOOKUP(A404,'BASE TRABAJO'!$A$1:$U$872,12,FALSE)</f>
        <v xml:space="preserve">Calle Cruz del Sur N° 150, Las condes </v>
      </c>
      <c r="M404" s="160" t="str">
        <f>VLOOKUP(A404,'BASE TRABAJO'!$A$1:$U$872,13,FALSE)</f>
        <v>XIII</v>
      </c>
      <c r="N404" s="160" t="str">
        <f>VLOOKUP(A404,'BASE TRABAJO'!$A$1:$U$872,14,FALSE)</f>
        <v>LAS CONDES</v>
      </c>
      <c r="O404" s="160" t="str">
        <f>VLOOKUP(A404,'BASE TRABAJO'!$A$1:$U$872,15,FALSE)</f>
        <v>(56) (2) 284 3968 - 284 1274 C.P. 7931090</v>
      </c>
      <c r="P404" s="160" t="str">
        <f>VLOOKUP(A404,'BASE TRABAJO'!$A$1:$U$872,16,FALSE)</f>
        <v>adrachile@adra.cl - Página web: www.adra.cl</v>
      </c>
      <c r="Q404" s="160" t="str">
        <f>VLOOKUP(A404,'BASE TRABAJO'!$A$1:$U$872,17,FALSE)</f>
        <v>C.P. 7931090</v>
      </c>
      <c r="R404" s="160">
        <f>VLOOKUP(A404,'BASE TRABAJO'!$A$1:$U$872,18,FALSE)</f>
        <v>93401</v>
      </c>
      <c r="S404" s="160" t="str">
        <f>VLOOKUP(A404,'BASE TRABAJO'!$A$1:$U$872,19,FALSE)</f>
        <v>Antecedentes financieros correspondientes al año 2019, aprobados por el Subdepartamento de Supervisión Financiera.</v>
      </c>
      <c r="T404" s="161">
        <f>VLOOKUP(A404,'BASE TRABAJO'!$A$1:$U$872,20,FALSE)</f>
        <v>37970</v>
      </c>
      <c r="U404" s="160">
        <v>6902</v>
      </c>
      <c r="V404" s="162">
        <v>31229307</v>
      </c>
      <c r="W404" s="162">
        <v>424823532</v>
      </c>
      <c r="X404" s="161">
        <v>44135</v>
      </c>
      <c r="Y404" s="160" t="s">
        <v>3112</v>
      </c>
      <c r="Z404" s="160" t="s">
        <v>3113</v>
      </c>
      <c r="AA404" s="160" t="s">
        <v>41</v>
      </c>
      <c r="AB404" s="160"/>
    </row>
    <row r="405" spans="1:28" x14ac:dyDescent="0.2">
      <c r="A405" s="163">
        <v>6902</v>
      </c>
      <c r="B405" s="160" t="str">
        <f>VLOOKUP(A405,'BASE TRABAJO'!$A$1:$U$872,2,TRUE)</f>
        <v>Corporación Agencia Adventista de Desarrollo y Recursos Asistenciales (ADRA-CHILE)</v>
      </c>
      <c r="C405" s="160">
        <f>VLOOKUP(A405,'BASE TRABAJO'!$A$1:$U$872,3,FALSE)</f>
        <v>700516008</v>
      </c>
      <c r="D405" s="160" t="str">
        <f>VLOOKUP(A405,'BASE TRABAJO'!$A$1:$U$872,4,FALSE)</f>
        <v>Corporación de Derecho Privado</v>
      </c>
      <c r="E405" s="160" t="str">
        <f>VLOOKUP(A405,'BASE TRABAJO'!$A$1:$U$872,5,FALSE)</f>
        <v>Otorgado por Decreto Supremo Nº 727, de fecha 23 de mayo de 1990, por el Ministerio de Justicia.</v>
      </c>
      <c r="F405" s="160" t="str">
        <f>VLOOKUP(A405,'BASE TRABAJO'!$A$1:$U$872,6,FALSE)</f>
        <v xml:space="preserve">Certificado de Vigencia de Persona Jurídica sin Fines de Lucro, Folio N° 500334359687, emitido con fecha 28 de julio de 2020, por el Servicio de Registro Civil e Identificación. </v>
      </c>
      <c r="G405" s="160" t="str">
        <f>VLOOKUP(A405,'BASE TRABAJO'!$A$1:$U$872,7,FALSE)</f>
        <v xml:space="preserve">Atender y proteger física y mentalmente a menores en situación irregular, discapacitados, ancianos u otros grupos necesitados. </v>
      </c>
      <c r="H405" s="160" t="str">
        <f>VLOOKUP(A405,'BASE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5" s="160" t="str">
        <f>VLOOKUP(A405,'BASE TRABAJO'!$A$1:$U$872,9,FALSE)</f>
        <v>Cada dos años.</v>
      </c>
      <c r="J405" s="160" t="str">
        <f>VLOOKUP(A405,'BASE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5" s="160" t="str">
        <f>VLOOKUP(A405,'BASE TRABAJO'!$A$1:$U$872,11,FALSE)</f>
        <v>Presidente: 
Aldo Arely Muñoz Perrin, 
MMandato General de Administración y Facultades:
Rodrigo Cárcamo Morales, 
Diego Trincado Araya</v>
      </c>
      <c r="L405" s="160" t="str">
        <f>VLOOKUP(A405,'BASE TRABAJO'!$A$1:$U$872,12,FALSE)</f>
        <v xml:space="preserve">Calle Cruz del Sur N° 150, Las condes </v>
      </c>
      <c r="M405" s="160" t="str">
        <f>VLOOKUP(A405,'BASE TRABAJO'!$A$1:$U$872,13,FALSE)</f>
        <v>XIII</v>
      </c>
      <c r="N405" s="160" t="str">
        <f>VLOOKUP(A405,'BASE TRABAJO'!$A$1:$U$872,14,FALSE)</f>
        <v>LAS CONDES</v>
      </c>
      <c r="O405" s="160" t="str">
        <f>VLOOKUP(A405,'BASE TRABAJO'!$A$1:$U$872,15,FALSE)</f>
        <v>(56) (2) 284 3968 - 284 1274 C.P. 7931090</v>
      </c>
      <c r="P405" s="160" t="str">
        <f>VLOOKUP(A405,'BASE TRABAJO'!$A$1:$U$872,16,FALSE)</f>
        <v>adrachile@adra.cl - Página web: www.adra.cl</v>
      </c>
      <c r="Q405" s="160" t="str">
        <f>VLOOKUP(A405,'BASE TRABAJO'!$A$1:$U$872,17,FALSE)</f>
        <v>C.P. 7931090</v>
      </c>
      <c r="R405" s="160">
        <f>VLOOKUP(A405,'BASE TRABAJO'!$A$1:$U$872,18,FALSE)</f>
        <v>93401</v>
      </c>
      <c r="S405" s="160" t="str">
        <f>VLOOKUP(A405,'BASE TRABAJO'!$A$1:$U$872,19,FALSE)</f>
        <v>Antecedentes financieros correspondientes al año 2019, aprobados por el Subdepartamento de Supervisión Financiera.</v>
      </c>
      <c r="T405" s="161">
        <f>VLOOKUP(A405,'BASE TRABAJO'!$A$1:$U$872,20,FALSE)</f>
        <v>37970</v>
      </c>
      <c r="U405" s="160">
        <v>6902</v>
      </c>
      <c r="V405" s="162">
        <v>19184040</v>
      </c>
      <c r="W405" s="162">
        <v>249115374</v>
      </c>
      <c r="X405" s="161">
        <v>44135</v>
      </c>
      <c r="Y405" s="160" t="s">
        <v>3112</v>
      </c>
      <c r="Z405" s="160" t="s">
        <v>3113</v>
      </c>
      <c r="AA405" s="160" t="s">
        <v>3224</v>
      </c>
      <c r="AB405" s="160"/>
    </row>
    <row r="406" spans="1:28" x14ac:dyDescent="0.2">
      <c r="A406" s="163">
        <v>6902</v>
      </c>
      <c r="B406" s="160" t="str">
        <f>VLOOKUP(A406,'BASE TRABAJO'!$A$1:$U$872,2,TRUE)</f>
        <v>Corporación Agencia Adventista de Desarrollo y Recursos Asistenciales (ADRA-CHILE)</v>
      </c>
      <c r="C406" s="160">
        <f>VLOOKUP(A406,'BASE TRABAJO'!$A$1:$U$872,3,FALSE)</f>
        <v>700516008</v>
      </c>
      <c r="D406" s="160" t="str">
        <f>VLOOKUP(A406,'BASE TRABAJO'!$A$1:$U$872,4,FALSE)</f>
        <v>Corporación de Derecho Privado</v>
      </c>
      <c r="E406" s="160" t="str">
        <f>VLOOKUP(A406,'BASE TRABAJO'!$A$1:$U$872,5,FALSE)</f>
        <v>Otorgado por Decreto Supremo Nº 727, de fecha 23 de mayo de 1990, por el Ministerio de Justicia.</v>
      </c>
      <c r="F406" s="160" t="str">
        <f>VLOOKUP(A406,'BASE TRABAJO'!$A$1:$U$872,6,FALSE)</f>
        <v xml:space="preserve">Certificado de Vigencia de Persona Jurídica sin Fines de Lucro, Folio N° 500334359687, emitido con fecha 28 de julio de 2020, por el Servicio de Registro Civil e Identificación. </v>
      </c>
      <c r="G406" s="160" t="str">
        <f>VLOOKUP(A406,'BASE TRABAJO'!$A$1:$U$872,7,FALSE)</f>
        <v xml:space="preserve">Atender y proteger física y mentalmente a menores en situación irregular, discapacitados, ancianos u otros grupos necesitados. </v>
      </c>
      <c r="H406" s="160" t="str">
        <f>VLOOKUP(A406,'BASE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6" s="160" t="str">
        <f>VLOOKUP(A406,'BASE TRABAJO'!$A$1:$U$872,9,FALSE)</f>
        <v>Cada dos años.</v>
      </c>
      <c r="J406" s="160" t="str">
        <f>VLOOKUP(A406,'BASE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6" s="160" t="str">
        <f>VLOOKUP(A406,'BASE TRABAJO'!$A$1:$U$872,11,FALSE)</f>
        <v>Presidente: 
Aldo Arely Muñoz Perrin, 
MMandato General de Administración y Facultades:
Rodrigo Cárcamo Morales, 
Diego Trincado Araya</v>
      </c>
      <c r="L406" s="160" t="str">
        <f>VLOOKUP(A406,'BASE TRABAJO'!$A$1:$U$872,12,FALSE)</f>
        <v xml:space="preserve">Calle Cruz del Sur N° 150, Las condes </v>
      </c>
      <c r="M406" s="160" t="str">
        <f>VLOOKUP(A406,'BASE TRABAJO'!$A$1:$U$872,13,FALSE)</f>
        <v>XIII</v>
      </c>
      <c r="N406" s="160" t="str">
        <f>VLOOKUP(A406,'BASE TRABAJO'!$A$1:$U$872,14,FALSE)</f>
        <v>LAS CONDES</v>
      </c>
      <c r="O406" s="160" t="str">
        <f>VLOOKUP(A406,'BASE TRABAJO'!$A$1:$U$872,15,FALSE)</f>
        <v>(56) (2) 284 3968 - 284 1274 C.P. 7931090</v>
      </c>
      <c r="P406" s="160" t="str">
        <f>VLOOKUP(A406,'BASE TRABAJO'!$A$1:$U$872,16,FALSE)</f>
        <v>adrachile@adra.cl - Página web: www.adra.cl</v>
      </c>
      <c r="Q406" s="160" t="str">
        <f>VLOOKUP(A406,'BASE TRABAJO'!$A$1:$U$872,17,FALSE)</f>
        <v>C.P. 7931090</v>
      </c>
      <c r="R406" s="160">
        <f>VLOOKUP(A406,'BASE TRABAJO'!$A$1:$U$872,18,FALSE)</f>
        <v>93401</v>
      </c>
      <c r="S406" s="160" t="str">
        <f>VLOOKUP(A406,'BASE TRABAJO'!$A$1:$U$872,19,FALSE)</f>
        <v>Antecedentes financieros correspondientes al año 2019, aprobados por el Subdepartamento de Supervisión Financiera.</v>
      </c>
      <c r="T406" s="161">
        <f>VLOOKUP(A406,'BASE TRABAJO'!$A$1:$U$872,20,FALSE)</f>
        <v>37970</v>
      </c>
      <c r="U406" s="160">
        <v>6902</v>
      </c>
      <c r="V406" s="162">
        <v>41702688</v>
      </c>
      <c r="W406" s="162">
        <v>345523989</v>
      </c>
      <c r="X406" s="161">
        <v>44135</v>
      </c>
      <c r="Y406" s="160" t="s">
        <v>3112</v>
      </c>
      <c r="Z406" s="160" t="s">
        <v>3113</v>
      </c>
      <c r="AA406" s="160" t="s">
        <v>3126</v>
      </c>
      <c r="AB406" s="160"/>
    </row>
    <row r="407" spans="1:28" x14ac:dyDescent="0.2">
      <c r="A407" s="163">
        <v>6902</v>
      </c>
      <c r="B407" s="160" t="str">
        <f>VLOOKUP(A407,'BASE TRABAJO'!$A$1:$U$872,2,TRUE)</f>
        <v>Corporación Agencia Adventista de Desarrollo y Recursos Asistenciales (ADRA-CHILE)</v>
      </c>
      <c r="C407" s="160">
        <f>VLOOKUP(A407,'BASE TRABAJO'!$A$1:$U$872,3,FALSE)</f>
        <v>700516008</v>
      </c>
      <c r="D407" s="160" t="str">
        <f>VLOOKUP(A407,'BASE TRABAJO'!$A$1:$U$872,4,FALSE)</f>
        <v>Corporación de Derecho Privado</v>
      </c>
      <c r="E407" s="160" t="str">
        <f>VLOOKUP(A407,'BASE TRABAJO'!$A$1:$U$872,5,FALSE)</f>
        <v>Otorgado por Decreto Supremo Nº 727, de fecha 23 de mayo de 1990, por el Ministerio de Justicia.</v>
      </c>
      <c r="F407" s="160" t="str">
        <f>VLOOKUP(A407,'BASE TRABAJO'!$A$1:$U$872,6,FALSE)</f>
        <v xml:space="preserve">Certificado de Vigencia de Persona Jurídica sin Fines de Lucro, Folio N° 500334359687, emitido con fecha 28 de julio de 2020, por el Servicio de Registro Civil e Identificación. </v>
      </c>
      <c r="G407" s="160" t="str">
        <f>VLOOKUP(A407,'BASE TRABAJO'!$A$1:$U$872,7,FALSE)</f>
        <v xml:space="preserve">Atender y proteger física y mentalmente a menores en situación irregular, discapacitados, ancianos u otros grupos necesitados. </v>
      </c>
      <c r="H407" s="160" t="str">
        <f>VLOOKUP(A407,'BASE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7" s="160" t="str">
        <f>VLOOKUP(A407,'BASE TRABAJO'!$A$1:$U$872,9,FALSE)</f>
        <v>Cada dos años.</v>
      </c>
      <c r="J407" s="160" t="str">
        <f>VLOOKUP(A407,'BASE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7" s="160" t="str">
        <f>VLOOKUP(A407,'BASE TRABAJO'!$A$1:$U$872,11,FALSE)</f>
        <v>Presidente: 
Aldo Arely Muñoz Perrin, 
MMandato General de Administración y Facultades:
Rodrigo Cárcamo Morales, 
Diego Trincado Araya</v>
      </c>
      <c r="L407" s="160" t="str">
        <f>VLOOKUP(A407,'BASE TRABAJO'!$A$1:$U$872,12,FALSE)</f>
        <v xml:space="preserve">Calle Cruz del Sur N° 150, Las condes </v>
      </c>
      <c r="M407" s="160" t="str">
        <f>VLOOKUP(A407,'BASE TRABAJO'!$A$1:$U$872,13,FALSE)</f>
        <v>XIII</v>
      </c>
      <c r="N407" s="160" t="str">
        <f>VLOOKUP(A407,'BASE TRABAJO'!$A$1:$U$872,14,FALSE)</f>
        <v>LAS CONDES</v>
      </c>
      <c r="O407" s="160" t="str">
        <f>VLOOKUP(A407,'BASE TRABAJO'!$A$1:$U$872,15,FALSE)</f>
        <v>(56) (2) 284 3968 - 284 1274 C.P. 7931090</v>
      </c>
      <c r="P407" s="160" t="str">
        <f>VLOOKUP(A407,'BASE TRABAJO'!$A$1:$U$872,16,FALSE)</f>
        <v>adrachile@adra.cl - Página web: www.adra.cl</v>
      </c>
      <c r="Q407" s="160" t="str">
        <f>VLOOKUP(A407,'BASE TRABAJO'!$A$1:$U$872,17,FALSE)</f>
        <v>C.P. 7931090</v>
      </c>
      <c r="R407" s="160">
        <f>VLOOKUP(A407,'BASE TRABAJO'!$A$1:$U$872,18,FALSE)</f>
        <v>93401</v>
      </c>
      <c r="S407" s="160" t="str">
        <f>VLOOKUP(A407,'BASE TRABAJO'!$A$1:$U$872,19,FALSE)</f>
        <v>Antecedentes financieros correspondientes al año 2019, aprobados por el Subdepartamento de Supervisión Financiera.</v>
      </c>
      <c r="T407" s="161">
        <f>VLOOKUP(A407,'BASE TRABAJO'!$A$1:$U$872,20,FALSE)</f>
        <v>37970</v>
      </c>
      <c r="U407" s="160">
        <v>6902</v>
      </c>
      <c r="V407" s="162">
        <v>52982100</v>
      </c>
      <c r="W407" s="162">
        <v>513225150</v>
      </c>
      <c r="X407" s="161">
        <v>44135</v>
      </c>
      <c r="Y407" s="160" t="s">
        <v>3112</v>
      </c>
      <c r="Z407" s="160" t="s">
        <v>3113</v>
      </c>
      <c r="AA407" s="160" t="s">
        <v>3154</v>
      </c>
      <c r="AB407" s="160"/>
    </row>
    <row r="408" spans="1:28" x14ac:dyDescent="0.2">
      <c r="A408" s="163">
        <v>6902</v>
      </c>
      <c r="B408" s="160" t="str">
        <f>VLOOKUP(A408,'BASE TRABAJO'!$A$1:$U$872,2,TRUE)</f>
        <v>Corporación Agencia Adventista de Desarrollo y Recursos Asistenciales (ADRA-CHILE)</v>
      </c>
      <c r="C408" s="160">
        <f>VLOOKUP(A408,'BASE TRABAJO'!$A$1:$U$872,3,FALSE)</f>
        <v>700516008</v>
      </c>
      <c r="D408" s="160" t="str">
        <f>VLOOKUP(A408,'BASE TRABAJO'!$A$1:$U$872,4,FALSE)</f>
        <v>Corporación de Derecho Privado</v>
      </c>
      <c r="E408" s="160" t="str">
        <f>VLOOKUP(A408,'BASE TRABAJO'!$A$1:$U$872,5,FALSE)</f>
        <v>Otorgado por Decreto Supremo Nº 727, de fecha 23 de mayo de 1990, por el Ministerio de Justicia.</v>
      </c>
      <c r="F408" s="160" t="str">
        <f>VLOOKUP(A408,'BASE TRABAJO'!$A$1:$U$872,6,FALSE)</f>
        <v xml:space="preserve">Certificado de Vigencia de Persona Jurídica sin Fines de Lucro, Folio N° 500334359687, emitido con fecha 28 de julio de 2020, por el Servicio de Registro Civil e Identificación. </v>
      </c>
      <c r="G408" s="160" t="str">
        <f>VLOOKUP(A408,'BASE TRABAJO'!$A$1:$U$872,7,FALSE)</f>
        <v xml:space="preserve">Atender y proteger física y mentalmente a menores en situación irregular, discapacitados, ancianos u otros grupos necesitados. </v>
      </c>
      <c r="H408" s="160" t="str">
        <f>VLOOKUP(A408,'BASE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8" s="160" t="str">
        <f>VLOOKUP(A408,'BASE TRABAJO'!$A$1:$U$872,9,FALSE)</f>
        <v>Cada dos años.</v>
      </c>
      <c r="J408" s="160" t="str">
        <f>VLOOKUP(A408,'BASE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8" s="160" t="str">
        <f>VLOOKUP(A408,'BASE TRABAJO'!$A$1:$U$872,11,FALSE)</f>
        <v>Presidente: 
Aldo Arely Muñoz Perrin, 
MMandato General de Administración y Facultades:
Rodrigo Cárcamo Morales, 
Diego Trincado Araya</v>
      </c>
      <c r="L408" s="160" t="str">
        <f>VLOOKUP(A408,'BASE TRABAJO'!$A$1:$U$872,12,FALSE)</f>
        <v xml:space="preserve">Calle Cruz del Sur N° 150, Las condes </v>
      </c>
      <c r="M408" s="160" t="str">
        <f>VLOOKUP(A408,'BASE TRABAJO'!$A$1:$U$872,13,FALSE)</f>
        <v>XIII</v>
      </c>
      <c r="N408" s="160" t="str">
        <f>VLOOKUP(A408,'BASE TRABAJO'!$A$1:$U$872,14,FALSE)</f>
        <v>LAS CONDES</v>
      </c>
      <c r="O408" s="160" t="str">
        <f>VLOOKUP(A408,'BASE TRABAJO'!$A$1:$U$872,15,FALSE)</f>
        <v>(56) (2) 284 3968 - 284 1274 C.P. 7931090</v>
      </c>
      <c r="P408" s="160" t="str">
        <f>VLOOKUP(A408,'BASE TRABAJO'!$A$1:$U$872,16,FALSE)</f>
        <v>adrachile@adra.cl - Página web: www.adra.cl</v>
      </c>
      <c r="Q408" s="160" t="str">
        <f>VLOOKUP(A408,'BASE TRABAJO'!$A$1:$U$872,17,FALSE)</f>
        <v>C.P. 7931090</v>
      </c>
      <c r="R408" s="160">
        <f>VLOOKUP(A408,'BASE TRABAJO'!$A$1:$U$872,18,FALSE)</f>
        <v>93401</v>
      </c>
      <c r="S408" s="160" t="str">
        <f>VLOOKUP(A408,'BASE TRABAJO'!$A$1:$U$872,19,FALSE)</f>
        <v>Antecedentes financieros correspondientes al año 2019, aprobados por el Subdepartamento de Supervisión Financiera.</v>
      </c>
      <c r="T408" s="161">
        <f>VLOOKUP(A408,'BASE TRABAJO'!$A$1:$U$872,20,FALSE)</f>
        <v>37970</v>
      </c>
      <c r="U408" s="160">
        <v>6902</v>
      </c>
      <c r="V408" s="162">
        <v>49127623</v>
      </c>
      <c r="W408" s="162">
        <v>393944696</v>
      </c>
      <c r="X408" s="161">
        <v>44135</v>
      </c>
      <c r="Y408" s="160" t="s">
        <v>3112</v>
      </c>
      <c r="Z408" s="160" t="s">
        <v>3113</v>
      </c>
      <c r="AA408" s="160" t="s">
        <v>3188</v>
      </c>
      <c r="AB408" s="160"/>
    </row>
    <row r="409" spans="1:28" x14ac:dyDescent="0.2">
      <c r="A409" s="163">
        <v>6902</v>
      </c>
      <c r="B409" s="160" t="str">
        <f>VLOOKUP(A409,'BASE TRABAJO'!$A$1:$U$872,2,TRUE)</f>
        <v>Corporación Agencia Adventista de Desarrollo y Recursos Asistenciales (ADRA-CHILE)</v>
      </c>
      <c r="C409" s="160">
        <f>VLOOKUP(A409,'BASE TRABAJO'!$A$1:$U$872,3,FALSE)</f>
        <v>700516008</v>
      </c>
      <c r="D409" s="160" t="str">
        <f>VLOOKUP(A409,'BASE TRABAJO'!$A$1:$U$872,4,FALSE)</f>
        <v>Corporación de Derecho Privado</v>
      </c>
      <c r="E409" s="160" t="str">
        <f>VLOOKUP(A409,'BASE TRABAJO'!$A$1:$U$872,5,FALSE)</f>
        <v>Otorgado por Decreto Supremo Nº 727, de fecha 23 de mayo de 1990, por el Ministerio de Justicia.</v>
      </c>
      <c r="F409" s="160" t="str">
        <f>VLOOKUP(A409,'BASE TRABAJO'!$A$1:$U$872,6,FALSE)</f>
        <v xml:space="preserve">Certificado de Vigencia de Persona Jurídica sin Fines de Lucro, Folio N° 500334359687, emitido con fecha 28 de julio de 2020, por el Servicio de Registro Civil e Identificación. </v>
      </c>
      <c r="G409" s="160" t="str">
        <f>VLOOKUP(A409,'BASE TRABAJO'!$A$1:$U$872,7,FALSE)</f>
        <v xml:space="preserve">Atender y proteger física y mentalmente a menores en situación irregular, discapacitados, ancianos u otros grupos necesitados. </v>
      </c>
      <c r="H409" s="160" t="str">
        <f>VLOOKUP(A409,'BASE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09" s="160" t="str">
        <f>VLOOKUP(A409,'BASE TRABAJO'!$A$1:$U$872,9,FALSE)</f>
        <v>Cada dos años.</v>
      </c>
      <c r="J409" s="160" t="str">
        <f>VLOOKUP(A409,'BASE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9" s="160" t="str">
        <f>VLOOKUP(A409,'BASE TRABAJO'!$A$1:$U$872,11,FALSE)</f>
        <v>Presidente: 
Aldo Arely Muñoz Perrin, 
MMandato General de Administración y Facultades:
Rodrigo Cárcamo Morales, 
Diego Trincado Araya</v>
      </c>
      <c r="L409" s="160" t="str">
        <f>VLOOKUP(A409,'BASE TRABAJO'!$A$1:$U$872,12,FALSE)</f>
        <v xml:space="preserve">Calle Cruz del Sur N° 150, Las condes </v>
      </c>
      <c r="M409" s="160" t="str">
        <f>VLOOKUP(A409,'BASE TRABAJO'!$A$1:$U$872,13,FALSE)</f>
        <v>XIII</v>
      </c>
      <c r="N409" s="160" t="str">
        <f>VLOOKUP(A409,'BASE TRABAJO'!$A$1:$U$872,14,FALSE)</f>
        <v>LAS CONDES</v>
      </c>
      <c r="O409" s="160" t="str">
        <f>VLOOKUP(A409,'BASE TRABAJO'!$A$1:$U$872,15,FALSE)</f>
        <v>(56) (2) 284 3968 - 284 1274 C.P. 7931090</v>
      </c>
      <c r="P409" s="160" t="str">
        <f>VLOOKUP(A409,'BASE TRABAJO'!$A$1:$U$872,16,FALSE)</f>
        <v>adrachile@adra.cl - Página web: www.adra.cl</v>
      </c>
      <c r="Q409" s="160" t="str">
        <f>VLOOKUP(A409,'BASE TRABAJO'!$A$1:$U$872,17,FALSE)</f>
        <v>C.P. 7931090</v>
      </c>
      <c r="R409" s="160">
        <f>VLOOKUP(A409,'BASE TRABAJO'!$A$1:$U$872,18,FALSE)</f>
        <v>93401</v>
      </c>
      <c r="S409" s="160" t="str">
        <f>VLOOKUP(A409,'BASE TRABAJO'!$A$1:$U$872,19,FALSE)</f>
        <v>Antecedentes financieros correspondientes al año 2019, aprobados por el Subdepartamento de Supervisión Financiera.</v>
      </c>
      <c r="T409" s="161">
        <f>VLOOKUP(A409,'BASE TRABAJO'!$A$1:$U$872,20,FALSE)</f>
        <v>37970</v>
      </c>
      <c r="U409" s="160">
        <v>6902</v>
      </c>
      <c r="V409" s="162">
        <v>17584533</v>
      </c>
      <c r="W409" s="162">
        <v>405130635</v>
      </c>
      <c r="X409" s="161">
        <v>44135</v>
      </c>
      <c r="Y409" s="160" t="s">
        <v>3112</v>
      </c>
      <c r="Z409" s="160" t="s">
        <v>3113</v>
      </c>
      <c r="AA409" s="160" t="s">
        <v>3158</v>
      </c>
      <c r="AB409" s="160"/>
    </row>
    <row r="410" spans="1:28" x14ac:dyDescent="0.2">
      <c r="A410" s="163">
        <v>6902</v>
      </c>
      <c r="B410" s="160" t="str">
        <f>VLOOKUP(A410,'BASE TRABAJO'!$A$1:$U$872,2,TRUE)</f>
        <v>Corporación Agencia Adventista de Desarrollo y Recursos Asistenciales (ADRA-CHILE)</v>
      </c>
      <c r="C410" s="160">
        <f>VLOOKUP(A410,'BASE TRABAJO'!$A$1:$U$872,3,FALSE)</f>
        <v>700516008</v>
      </c>
      <c r="D410" s="160" t="str">
        <f>VLOOKUP(A410,'BASE TRABAJO'!$A$1:$U$872,4,FALSE)</f>
        <v>Corporación de Derecho Privado</v>
      </c>
      <c r="E410" s="160" t="str">
        <f>VLOOKUP(A410,'BASE TRABAJO'!$A$1:$U$872,5,FALSE)</f>
        <v>Otorgado por Decreto Supremo Nº 727, de fecha 23 de mayo de 1990, por el Ministerio de Justicia.</v>
      </c>
      <c r="F410" s="160" t="str">
        <f>VLOOKUP(A410,'BASE TRABAJO'!$A$1:$U$872,6,FALSE)</f>
        <v xml:space="preserve">Certificado de Vigencia de Persona Jurídica sin Fines de Lucro, Folio N° 500334359687, emitido con fecha 28 de julio de 2020, por el Servicio de Registro Civil e Identificación. </v>
      </c>
      <c r="G410" s="160" t="str">
        <f>VLOOKUP(A410,'BASE TRABAJO'!$A$1:$U$872,7,FALSE)</f>
        <v xml:space="preserve">Atender y proteger física y mentalmente a menores en situación irregular, discapacitados, ancianos u otros grupos necesitados. </v>
      </c>
      <c r="H410" s="160" t="str">
        <f>VLOOKUP(A410,'BASE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0" s="160" t="str">
        <f>VLOOKUP(A410,'BASE TRABAJO'!$A$1:$U$872,9,FALSE)</f>
        <v>Cada dos años.</v>
      </c>
      <c r="J410" s="160" t="str">
        <f>VLOOKUP(A410,'BASE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0" s="160" t="str">
        <f>VLOOKUP(A410,'BASE TRABAJO'!$A$1:$U$872,11,FALSE)</f>
        <v>Presidente: 
Aldo Arely Muñoz Perrin, 
MMandato General de Administración y Facultades:
Rodrigo Cárcamo Morales, 
Diego Trincado Araya</v>
      </c>
      <c r="L410" s="160" t="str">
        <f>VLOOKUP(A410,'BASE TRABAJO'!$A$1:$U$872,12,FALSE)</f>
        <v xml:space="preserve">Calle Cruz del Sur N° 150, Las condes </v>
      </c>
      <c r="M410" s="160" t="str">
        <f>VLOOKUP(A410,'BASE TRABAJO'!$A$1:$U$872,13,FALSE)</f>
        <v>XIII</v>
      </c>
      <c r="N410" s="160" t="str">
        <f>VLOOKUP(A410,'BASE TRABAJO'!$A$1:$U$872,14,FALSE)</f>
        <v>LAS CONDES</v>
      </c>
      <c r="O410" s="160" t="str">
        <f>VLOOKUP(A410,'BASE TRABAJO'!$A$1:$U$872,15,FALSE)</f>
        <v>(56) (2) 284 3968 - 284 1274 C.P. 7931090</v>
      </c>
      <c r="P410" s="160" t="str">
        <f>VLOOKUP(A410,'BASE TRABAJO'!$A$1:$U$872,16,FALSE)</f>
        <v>adrachile@adra.cl - Página web: www.adra.cl</v>
      </c>
      <c r="Q410" s="160" t="str">
        <f>VLOOKUP(A410,'BASE TRABAJO'!$A$1:$U$872,17,FALSE)</f>
        <v>C.P. 7931090</v>
      </c>
      <c r="R410" s="160">
        <f>VLOOKUP(A410,'BASE TRABAJO'!$A$1:$U$872,18,FALSE)</f>
        <v>93401</v>
      </c>
      <c r="S410" s="160" t="str">
        <f>VLOOKUP(A410,'BASE TRABAJO'!$A$1:$U$872,19,FALSE)</f>
        <v>Antecedentes financieros correspondientes al año 2019, aprobados por el Subdepartamento de Supervisión Financiera.</v>
      </c>
      <c r="T410" s="161">
        <f>VLOOKUP(A410,'BASE TRABAJO'!$A$1:$U$872,20,FALSE)</f>
        <v>37970</v>
      </c>
      <c r="U410" s="160">
        <v>6902</v>
      </c>
      <c r="V410" s="162">
        <v>37413900</v>
      </c>
      <c r="W410" s="162">
        <v>369377493</v>
      </c>
      <c r="X410" s="161">
        <v>44135</v>
      </c>
      <c r="Y410" s="160" t="s">
        <v>3112</v>
      </c>
      <c r="Z410" s="160" t="s">
        <v>3113</v>
      </c>
      <c r="AA410" s="160" t="s">
        <v>3199</v>
      </c>
      <c r="AB410" s="160"/>
    </row>
    <row r="411" spans="1:28" x14ac:dyDescent="0.2">
      <c r="A411" s="163">
        <v>6902</v>
      </c>
      <c r="B411" s="160" t="str">
        <f>VLOOKUP(A411,'BASE TRABAJO'!$A$1:$U$872,2,TRUE)</f>
        <v>Corporación Agencia Adventista de Desarrollo y Recursos Asistenciales (ADRA-CHILE)</v>
      </c>
      <c r="C411" s="160">
        <f>VLOOKUP(A411,'BASE TRABAJO'!$A$1:$U$872,3,FALSE)</f>
        <v>700516008</v>
      </c>
      <c r="D411" s="160" t="str">
        <f>VLOOKUP(A411,'BASE TRABAJO'!$A$1:$U$872,4,FALSE)</f>
        <v>Corporación de Derecho Privado</v>
      </c>
      <c r="E411" s="160" t="str">
        <f>VLOOKUP(A411,'BASE TRABAJO'!$A$1:$U$872,5,FALSE)</f>
        <v>Otorgado por Decreto Supremo Nº 727, de fecha 23 de mayo de 1990, por el Ministerio de Justicia.</v>
      </c>
      <c r="F411" s="160" t="str">
        <f>VLOOKUP(A411,'BASE TRABAJO'!$A$1:$U$872,6,FALSE)</f>
        <v xml:space="preserve">Certificado de Vigencia de Persona Jurídica sin Fines de Lucro, Folio N° 500334359687, emitido con fecha 28 de julio de 2020, por el Servicio de Registro Civil e Identificación. </v>
      </c>
      <c r="G411" s="160" t="str">
        <f>VLOOKUP(A411,'BASE TRABAJO'!$A$1:$U$872,7,FALSE)</f>
        <v xml:space="preserve">Atender y proteger física y mentalmente a menores en situación irregular, discapacitados, ancianos u otros grupos necesitados. </v>
      </c>
      <c r="H411" s="160" t="str">
        <f>VLOOKUP(A411,'BASE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1" s="160" t="str">
        <f>VLOOKUP(A411,'BASE TRABAJO'!$A$1:$U$872,9,FALSE)</f>
        <v>Cada dos años.</v>
      </c>
      <c r="J411" s="160" t="str">
        <f>VLOOKUP(A411,'BASE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1" s="160" t="str">
        <f>VLOOKUP(A411,'BASE TRABAJO'!$A$1:$U$872,11,FALSE)</f>
        <v>Presidente: 
Aldo Arely Muñoz Perrin, 
MMandato General de Administración y Facultades:
Rodrigo Cárcamo Morales, 
Diego Trincado Araya</v>
      </c>
      <c r="L411" s="160" t="str">
        <f>VLOOKUP(A411,'BASE TRABAJO'!$A$1:$U$872,12,FALSE)</f>
        <v xml:space="preserve">Calle Cruz del Sur N° 150, Las condes </v>
      </c>
      <c r="M411" s="160" t="str">
        <f>VLOOKUP(A411,'BASE TRABAJO'!$A$1:$U$872,13,FALSE)</f>
        <v>XIII</v>
      </c>
      <c r="N411" s="160" t="str">
        <f>VLOOKUP(A411,'BASE TRABAJO'!$A$1:$U$872,14,FALSE)</f>
        <v>LAS CONDES</v>
      </c>
      <c r="O411" s="160" t="str">
        <f>VLOOKUP(A411,'BASE TRABAJO'!$A$1:$U$872,15,FALSE)</f>
        <v>(56) (2) 284 3968 - 284 1274 C.P. 7931090</v>
      </c>
      <c r="P411" s="160" t="str">
        <f>VLOOKUP(A411,'BASE TRABAJO'!$A$1:$U$872,16,FALSE)</f>
        <v>adrachile@adra.cl - Página web: www.adra.cl</v>
      </c>
      <c r="Q411" s="160" t="str">
        <f>VLOOKUP(A411,'BASE TRABAJO'!$A$1:$U$872,17,FALSE)</f>
        <v>C.P. 7931090</v>
      </c>
      <c r="R411" s="160">
        <f>VLOOKUP(A411,'BASE TRABAJO'!$A$1:$U$872,18,FALSE)</f>
        <v>93401</v>
      </c>
      <c r="S411" s="160" t="str">
        <f>VLOOKUP(A411,'BASE TRABAJO'!$A$1:$U$872,19,FALSE)</f>
        <v>Antecedentes financieros correspondientes al año 2019, aprobados por el Subdepartamento de Supervisión Financiera.</v>
      </c>
      <c r="T411" s="161">
        <f>VLOOKUP(A411,'BASE TRABAJO'!$A$1:$U$872,20,FALSE)</f>
        <v>37970</v>
      </c>
      <c r="U411" s="160">
        <v>6902</v>
      </c>
      <c r="V411" s="162">
        <v>15568200</v>
      </c>
      <c r="W411" s="162">
        <v>226399572</v>
      </c>
      <c r="X411" s="161">
        <v>44135</v>
      </c>
      <c r="Y411" s="160" t="s">
        <v>3112</v>
      </c>
      <c r="Z411" s="160" t="s">
        <v>3113</v>
      </c>
      <c r="AA411" s="160" t="s">
        <v>3229</v>
      </c>
      <c r="AB411" s="160"/>
    </row>
    <row r="412" spans="1:28" x14ac:dyDescent="0.2">
      <c r="A412" s="163">
        <v>6902</v>
      </c>
      <c r="B412" s="160" t="str">
        <f>VLOOKUP(A412,'BASE TRABAJO'!$A$1:$U$872,2,TRUE)</f>
        <v>Corporación Agencia Adventista de Desarrollo y Recursos Asistenciales (ADRA-CHILE)</v>
      </c>
      <c r="C412" s="160">
        <f>VLOOKUP(A412,'BASE TRABAJO'!$A$1:$U$872,3,FALSE)</f>
        <v>700516008</v>
      </c>
      <c r="D412" s="160" t="str">
        <f>VLOOKUP(A412,'BASE TRABAJO'!$A$1:$U$872,4,FALSE)</f>
        <v>Corporación de Derecho Privado</v>
      </c>
      <c r="E412" s="160" t="str">
        <f>VLOOKUP(A412,'BASE TRABAJO'!$A$1:$U$872,5,FALSE)</f>
        <v>Otorgado por Decreto Supremo Nº 727, de fecha 23 de mayo de 1990, por el Ministerio de Justicia.</v>
      </c>
      <c r="F412" s="160" t="str">
        <f>VLOOKUP(A412,'BASE TRABAJO'!$A$1:$U$872,6,FALSE)</f>
        <v xml:space="preserve">Certificado de Vigencia de Persona Jurídica sin Fines de Lucro, Folio N° 500334359687, emitido con fecha 28 de julio de 2020, por el Servicio de Registro Civil e Identificación. </v>
      </c>
      <c r="G412" s="160" t="str">
        <f>VLOOKUP(A412,'BASE TRABAJO'!$A$1:$U$872,7,FALSE)</f>
        <v xml:space="preserve">Atender y proteger física y mentalmente a menores en situación irregular, discapacitados, ancianos u otros grupos necesitados. </v>
      </c>
      <c r="H412" s="160" t="str">
        <f>VLOOKUP(A412,'BASE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2" s="160" t="str">
        <f>VLOOKUP(A412,'BASE TRABAJO'!$A$1:$U$872,9,FALSE)</f>
        <v>Cada dos años.</v>
      </c>
      <c r="J412" s="160" t="str">
        <f>VLOOKUP(A412,'BASE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2" s="160" t="str">
        <f>VLOOKUP(A412,'BASE TRABAJO'!$A$1:$U$872,11,FALSE)</f>
        <v>Presidente: 
Aldo Arely Muñoz Perrin, 
MMandato General de Administración y Facultades:
Rodrigo Cárcamo Morales, 
Diego Trincado Araya</v>
      </c>
      <c r="L412" s="160" t="str">
        <f>VLOOKUP(A412,'BASE TRABAJO'!$A$1:$U$872,12,FALSE)</f>
        <v xml:space="preserve">Calle Cruz del Sur N° 150, Las condes </v>
      </c>
      <c r="M412" s="160" t="str">
        <f>VLOOKUP(A412,'BASE TRABAJO'!$A$1:$U$872,13,FALSE)</f>
        <v>XIII</v>
      </c>
      <c r="N412" s="160" t="str">
        <f>VLOOKUP(A412,'BASE TRABAJO'!$A$1:$U$872,14,FALSE)</f>
        <v>LAS CONDES</v>
      </c>
      <c r="O412" s="160" t="str">
        <f>VLOOKUP(A412,'BASE TRABAJO'!$A$1:$U$872,15,FALSE)</f>
        <v>(56) (2) 284 3968 - 284 1274 C.P. 7931090</v>
      </c>
      <c r="P412" s="160" t="str">
        <f>VLOOKUP(A412,'BASE TRABAJO'!$A$1:$U$872,16,FALSE)</f>
        <v>adrachile@adra.cl - Página web: www.adra.cl</v>
      </c>
      <c r="Q412" s="160" t="str">
        <f>VLOOKUP(A412,'BASE TRABAJO'!$A$1:$U$872,17,FALSE)</f>
        <v>C.P. 7931090</v>
      </c>
      <c r="R412" s="160">
        <f>VLOOKUP(A412,'BASE TRABAJO'!$A$1:$U$872,18,FALSE)</f>
        <v>93401</v>
      </c>
      <c r="S412" s="160" t="str">
        <f>VLOOKUP(A412,'BASE TRABAJO'!$A$1:$U$872,19,FALSE)</f>
        <v>Antecedentes financieros correspondientes al año 2019, aprobados por el Subdepartamento de Supervisión Financiera.</v>
      </c>
      <c r="T412" s="161">
        <f>VLOOKUP(A412,'BASE TRABAJO'!$A$1:$U$872,20,FALSE)</f>
        <v>37970</v>
      </c>
      <c r="U412" s="160">
        <v>6902</v>
      </c>
      <c r="V412" s="162">
        <v>27445230</v>
      </c>
      <c r="W412" s="162">
        <v>266806305</v>
      </c>
      <c r="X412" s="161">
        <v>44135</v>
      </c>
      <c r="Y412" s="160" t="s">
        <v>3112</v>
      </c>
      <c r="Z412" s="160" t="s">
        <v>3113</v>
      </c>
      <c r="AA412" s="160" t="s">
        <v>3120</v>
      </c>
      <c r="AB412" s="160"/>
    </row>
    <row r="413" spans="1:28" x14ac:dyDescent="0.2">
      <c r="A413" s="163">
        <v>6902</v>
      </c>
      <c r="B413" s="160" t="str">
        <f>VLOOKUP(A413,'BASE TRABAJO'!$A$1:$U$872,2,TRUE)</f>
        <v>Corporación Agencia Adventista de Desarrollo y Recursos Asistenciales (ADRA-CHILE)</v>
      </c>
      <c r="C413" s="160">
        <f>VLOOKUP(A413,'BASE TRABAJO'!$A$1:$U$872,3,FALSE)</f>
        <v>700516008</v>
      </c>
      <c r="D413" s="160" t="str">
        <f>VLOOKUP(A413,'BASE TRABAJO'!$A$1:$U$872,4,FALSE)</f>
        <v>Corporación de Derecho Privado</v>
      </c>
      <c r="E413" s="160" t="str">
        <f>VLOOKUP(A413,'BASE TRABAJO'!$A$1:$U$872,5,FALSE)</f>
        <v>Otorgado por Decreto Supremo Nº 727, de fecha 23 de mayo de 1990, por el Ministerio de Justicia.</v>
      </c>
      <c r="F413" s="160" t="str">
        <f>VLOOKUP(A413,'BASE TRABAJO'!$A$1:$U$872,6,FALSE)</f>
        <v xml:space="preserve">Certificado de Vigencia de Persona Jurídica sin Fines de Lucro, Folio N° 500334359687, emitido con fecha 28 de julio de 2020, por el Servicio de Registro Civil e Identificación. </v>
      </c>
      <c r="G413" s="160" t="str">
        <f>VLOOKUP(A413,'BASE TRABAJO'!$A$1:$U$872,7,FALSE)</f>
        <v xml:space="preserve">Atender y proteger física y mentalmente a menores en situación irregular, discapacitados, ancianos u otros grupos necesitados. </v>
      </c>
      <c r="H413" s="160" t="str">
        <f>VLOOKUP(A413,'BASE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3" s="160" t="str">
        <f>VLOOKUP(A413,'BASE TRABAJO'!$A$1:$U$872,9,FALSE)</f>
        <v>Cada dos años.</v>
      </c>
      <c r="J413" s="160" t="str">
        <f>VLOOKUP(A413,'BASE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3" s="160" t="str">
        <f>VLOOKUP(A413,'BASE TRABAJO'!$A$1:$U$872,11,FALSE)</f>
        <v>Presidente: 
Aldo Arely Muñoz Perrin, 
MMandato General de Administración y Facultades:
Rodrigo Cárcamo Morales, 
Diego Trincado Araya</v>
      </c>
      <c r="L413" s="160" t="str">
        <f>VLOOKUP(A413,'BASE TRABAJO'!$A$1:$U$872,12,FALSE)</f>
        <v xml:space="preserve">Calle Cruz del Sur N° 150, Las condes </v>
      </c>
      <c r="M413" s="160" t="str">
        <f>VLOOKUP(A413,'BASE TRABAJO'!$A$1:$U$872,13,FALSE)</f>
        <v>XIII</v>
      </c>
      <c r="N413" s="160" t="str">
        <f>VLOOKUP(A413,'BASE TRABAJO'!$A$1:$U$872,14,FALSE)</f>
        <v>LAS CONDES</v>
      </c>
      <c r="O413" s="160" t="str">
        <f>VLOOKUP(A413,'BASE TRABAJO'!$A$1:$U$872,15,FALSE)</f>
        <v>(56) (2) 284 3968 - 284 1274 C.P. 7931090</v>
      </c>
      <c r="P413" s="160" t="str">
        <f>VLOOKUP(A413,'BASE TRABAJO'!$A$1:$U$872,16,FALSE)</f>
        <v>adrachile@adra.cl - Página web: www.adra.cl</v>
      </c>
      <c r="Q413" s="160" t="str">
        <f>VLOOKUP(A413,'BASE TRABAJO'!$A$1:$U$872,17,FALSE)</f>
        <v>C.P. 7931090</v>
      </c>
      <c r="R413" s="160">
        <f>VLOOKUP(A413,'BASE TRABAJO'!$A$1:$U$872,18,FALSE)</f>
        <v>93401</v>
      </c>
      <c r="S413" s="160" t="str">
        <f>VLOOKUP(A413,'BASE TRABAJO'!$A$1:$U$872,19,FALSE)</f>
        <v>Antecedentes financieros correspondientes al año 2019, aprobados por el Subdepartamento de Supervisión Financiera.</v>
      </c>
      <c r="T413" s="161">
        <f>VLOOKUP(A413,'BASE TRABAJO'!$A$1:$U$872,20,FALSE)</f>
        <v>37970</v>
      </c>
      <c r="U413" s="160">
        <v>6902</v>
      </c>
      <c r="V413" s="162">
        <v>29556981</v>
      </c>
      <c r="W413" s="162">
        <v>289583586</v>
      </c>
      <c r="X413" s="161">
        <v>44135</v>
      </c>
      <c r="Y413" s="160" t="s">
        <v>3112</v>
      </c>
      <c r="Z413" s="160" t="s">
        <v>3113</v>
      </c>
      <c r="AA413" s="160" t="s">
        <v>3213</v>
      </c>
      <c r="AB413" s="160"/>
    </row>
    <row r="414" spans="1:28" x14ac:dyDescent="0.2">
      <c r="A414" s="163">
        <v>6902</v>
      </c>
      <c r="B414" s="160" t="str">
        <f>VLOOKUP(A414,'BASE TRABAJO'!$A$1:$U$872,2,TRUE)</f>
        <v>Corporación Agencia Adventista de Desarrollo y Recursos Asistenciales (ADRA-CHILE)</v>
      </c>
      <c r="C414" s="160">
        <f>VLOOKUP(A414,'BASE TRABAJO'!$A$1:$U$872,3,FALSE)</f>
        <v>700516008</v>
      </c>
      <c r="D414" s="160" t="str">
        <f>VLOOKUP(A414,'BASE TRABAJO'!$A$1:$U$872,4,FALSE)</f>
        <v>Corporación de Derecho Privado</v>
      </c>
      <c r="E414" s="160" t="str">
        <f>VLOOKUP(A414,'BASE TRABAJO'!$A$1:$U$872,5,FALSE)</f>
        <v>Otorgado por Decreto Supremo Nº 727, de fecha 23 de mayo de 1990, por el Ministerio de Justicia.</v>
      </c>
      <c r="F414" s="160" t="str">
        <f>VLOOKUP(A414,'BASE TRABAJO'!$A$1:$U$872,6,FALSE)</f>
        <v xml:space="preserve">Certificado de Vigencia de Persona Jurídica sin Fines de Lucro, Folio N° 500334359687, emitido con fecha 28 de julio de 2020, por el Servicio de Registro Civil e Identificación. </v>
      </c>
      <c r="G414" s="160" t="str">
        <f>VLOOKUP(A414,'BASE TRABAJO'!$A$1:$U$872,7,FALSE)</f>
        <v xml:space="preserve">Atender y proteger física y mentalmente a menores en situación irregular, discapacitados, ancianos u otros grupos necesitados. </v>
      </c>
      <c r="H414" s="160" t="str">
        <f>VLOOKUP(A414,'BASE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4" s="160" t="str">
        <f>VLOOKUP(A414,'BASE TRABAJO'!$A$1:$U$872,9,FALSE)</f>
        <v>Cada dos años.</v>
      </c>
      <c r="J414" s="160" t="str">
        <f>VLOOKUP(A414,'BASE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4" s="160" t="str">
        <f>VLOOKUP(A414,'BASE TRABAJO'!$A$1:$U$872,11,FALSE)</f>
        <v>Presidente: 
Aldo Arely Muñoz Perrin, 
MMandato General de Administración y Facultades:
Rodrigo Cárcamo Morales, 
Diego Trincado Araya</v>
      </c>
      <c r="L414" s="160" t="str">
        <f>VLOOKUP(A414,'BASE TRABAJO'!$A$1:$U$872,12,FALSE)</f>
        <v xml:space="preserve">Calle Cruz del Sur N° 150, Las condes </v>
      </c>
      <c r="M414" s="160" t="str">
        <f>VLOOKUP(A414,'BASE TRABAJO'!$A$1:$U$872,13,FALSE)</f>
        <v>XIII</v>
      </c>
      <c r="N414" s="160" t="str">
        <f>VLOOKUP(A414,'BASE TRABAJO'!$A$1:$U$872,14,FALSE)</f>
        <v>LAS CONDES</v>
      </c>
      <c r="O414" s="160" t="str">
        <f>VLOOKUP(A414,'BASE TRABAJO'!$A$1:$U$872,15,FALSE)</f>
        <v>(56) (2) 284 3968 - 284 1274 C.P. 7931090</v>
      </c>
      <c r="P414" s="160" t="str">
        <f>VLOOKUP(A414,'BASE TRABAJO'!$A$1:$U$872,16,FALSE)</f>
        <v>adrachile@adra.cl - Página web: www.adra.cl</v>
      </c>
      <c r="Q414" s="160" t="str">
        <f>VLOOKUP(A414,'BASE TRABAJO'!$A$1:$U$872,17,FALSE)</f>
        <v>C.P. 7931090</v>
      </c>
      <c r="R414" s="160">
        <f>VLOOKUP(A414,'BASE TRABAJO'!$A$1:$U$872,18,FALSE)</f>
        <v>93401</v>
      </c>
      <c r="S414" s="160" t="str">
        <f>VLOOKUP(A414,'BASE TRABAJO'!$A$1:$U$872,19,FALSE)</f>
        <v>Antecedentes financieros correspondientes al año 2019, aprobados por el Subdepartamento de Supervisión Financiera.</v>
      </c>
      <c r="T414" s="161">
        <f>VLOOKUP(A414,'BASE TRABAJO'!$A$1:$U$872,20,FALSE)</f>
        <v>37970</v>
      </c>
      <c r="U414" s="160">
        <v>6902</v>
      </c>
      <c r="V414" s="162">
        <v>33672510</v>
      </c>
      <c r="W414" s="162">
        <v>287229235</v>
      </c>
      <c r="X414" s="161">
        <v>44135</v>
      </c>
      <c r="Y414" s="160" t="s">
        <v>3112</v>
      </c>
      <c r="Z414" s="160" t="s">
        <v>3113</v>
      </c>
      <c r="AA414" s="160" t="s">
        <v>2719</v>
      </c>
      <c r="AB414" s="160"/>
    </row>
    <row r="415" spans="1:28" x14ac:dyDescent="0.2">
      <c r="A415" s="163">
        <v>6902</v>
      </c>
      <c r="B415" s="160" t="str">
        <f>VLOOKUP(A415,'BASE TRABAJO'!$A$1:$U$872,2,TRUE)</f>
        <v>Corporación Agencia Adventista de Desarrollo y Recursos Asistenciales (ADRA-CHILE)</v>
      </c>
      <c r="C415" s="160">
        <f>VLOOKUP(A415,'BASE TRABAJO'!$A$1:$U$872,3,FALSE)</f>
        <v>700516008</v>
      </c>
      <c r="D415" s="160" t="str">
        <f>VLOOKUP(A415,'BASE TRABAJO'!$A$1:$U$872,4,FALSE)</f>
        <v>Corporación de Derecho Privado</v>
      </c>
      <c r="E415" s="160" t="str">
        <f>VLOOKUP(A415,'BASE TRABAJO'!$A$1:$U$872,5,FALSE)</f>
        <v>Otorgado por Decreto Supremo Nº 727, de fecha 23 de mayo de 1990, por el Ministerio de Justicia.</v>
      </c>
      <c r="F415" s="160" t="str">
        <f>VLOOKUP(A415,'BASE TRABAJO'!$A$1:$U$872,6,FALSE)</f>
        <v xml:space="preserve">Certificado de Vigencia de Persona Jurídica sin Fines de Lucro, Folio N° 500334359687, emitido con fecha 28 de julio de 2020, por el Servicio de Registro Civil e Identificación. </v>
      </c>
      <c r="G415" s="160" t="str">
        <f>VLOOKUP(A415,'BASE TRABAJO'!$A$1:$U$872,7,FALSE)</f>
        <v xml:space="preserve">Atender y proteger física y mentalmente a menores en situación irregular, discapacitados, ancianos u otros grupos necesitados. </v>
      </c>
      <c r="H415" s="160" t="str">
        <f>VLOOKUP(A415,'BASE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5" s="160" t="str">
        <f>VLOOKUP(A415,'BASE TRABAJO'!$A$1:$U$872,9,FALSE)</f>
        <v>Cada dos años.</v>
      </c>
      <c r="J415" s="160" t="str">
        <f>VLOOKUP(A415,'BASE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5" s="160" t="str">
        <f>VLOOKUP(A415,'BASE TRABAJO'!$A$1:$U$872,11,FALSE)</f>
        <v>Presidente: 
Aldo Arely Muñoz Perrin, 
MMandato General de Administración y Facultades:
Rodrigo Cárcamo Morales, 
Diego Trincado Araya</v>
      </c>
      <c r="L415" s="160" t="str">
        <f>VLOOKUP(A415,'BASE TRABAJO'!$A$1:$U$872,12,FALSE)</f>
        <v xml:space="preserve">Calle Cruz del Sur N° 150, Las condes </v>
      </c>
      <c r="M415" s="160" t="str">
        <f>VLOOKUP(A415,'BASE TRABAJO'!$A$1:$U$872,13,FALSE)</f>
        <v>XIII</v>
      </c>
      <c r="N415" s="160" t="str">
        <f>VLOOKUP(A415,'BASE TRABAJO'!$A$1:$U$872,14,FALSE)</f>
        <v>LAS CONDES</v>
      </c>
      <c r="O415" s="160" t="str">
        <f>VLOOKUP(A415,'BASE TRABAJO'!$A$1:$U$872,15,FALSE)</f>
        <v>(56) (2) 284 3968 - 284 1274 C.P. 7931090</v>
      </c>
      <c r="P415" s="160" t="str">
        <f>VLOOKUP(A415,'BASE TRABAJO'!$A$1:$U$872,16,FALSE)</f>
        <v>adrachile@adra.cl - Página web: www.adra.cl</v>
      </c>
      <c r="Q415" s="160" t="str">
        <f>VLOOKUP(A415,'BASE TRABAJO'!$A$1:$U$872,17,FALSE)</f>
        <v>C.P. 7931090</v>
      </c>
      <c r="R415" s="160">
        <f>VLOOKUP(A415,'BASE TRABAJO'!$A$1:$U$872,18,FALSE)</f>
        <v>93401</v>
      </c>
      <c r="S415" s="160" t="str">
        <f>VLOOKUP(A415,'BASE TRABAJO'!$A$1:$U$872,19,FALSE)</f>
        <v>Antecedentes financieros correspondientes al año 2019, aprobados por el Subdepartamento de Supervisión Financiera.</v>
      </c>
      <c r="T415" s="161">
        <f>VLOOKUP(A415,'BASE TRABAJO'!$A$1:$U$872,20,FALSE)</f>
        <v>37970</v>
      </c>
      <c r="U415" s="160">
        <v>6902</v>
      </c>
      <c r="V415" s="162">
        <v>26034048</v>
      </c>
      <c r="W415" s="162">
        <v>426487599</v>
      </c>
      <c r="X415" s="161">
        <v>44135</v>
      </c>
      <c r="Y415" s="160" t="s">
        <v>3112</v>
      </c>
      <c r="Z415" s="160" t="s">
        <v>3113</v>
      </c>
      <c r="AA415" s="160" t="s">
        <v>3132</v>
      </c>
      <c r="AB415" s="160"/>
    </row>
    <row r="416" spans="1:28" x14ac:dyDescent="0.2">
      <c r="A416" s="163">
        <v>6902</v>
      </c>
      <c r="B416" s="160" t="str">
        <f>VLOOKUP(A416,'BASE TRABAJO'!$A$1:$U$872,2,TRUE)</f>
        <v>Corporación Agencia Adventista de Desarrollo y Recursos Asistenciales (ADRA-CHILE)</v>
      </c>
      <c r="C416" s="160">
        <f>VLOOKUP(A416,'BASE TRABAJO'!$A$1:$U$872,3,FALSE)</f>
        <v>700516008</v>
      </c>
      <c r="D416" s="160" t="str">
        <f>VLOOKUP(A416,'BASE TRABAJO'!$A$1:$U$872,4,FALSE)</f>
        <v>Corporación de Derecho Privado</v>
      </c>
      <c r="E416" s="160" t="str">
        <f>VLOOKUP(A416,'BASE TRABAJO'!$A$1:$U$872,5,FALSE)</f>
        <v>Otorgado por Decreto Supremo Nº 727, de fecha 23 de mayo de 1990, por el Ministerio de Justicia.</v>
      </c>
      <c r="F416" s="160" t="str">
        <f>VLOOKUP(A416,'BASE TRABAJO'!$A$1:$U$872,6,FALSE)</f>
        <v xml:space="preserve">Certificado de Vigencia de Persona Jurídica sin Fines de Lucro, Folio N° 500334359687, emitido con fecha 28 de julio de 2020, por el Servicio de Registro Civil e Identificación. </v>
      </c>
      <c r="G416" s="160" t="str">
        <f>VLOOKUP(A416,'BASE TRABAJO'!$A$1:$U$872,7,FALSE)</f>
        <v xml:space="preserve">Atender y proteger física y mentalmente a menores en situación irregular, discapacitados, ancianos u otros grupos necesitados. </v>
      </c>
      <c r="H416" s="160" t="str">
        <f>VLOOKUP(A416,'BASE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6" s="160" t="str">
        <f>VLOOKUP(A416,'BASE TRABAJO'!$A$1:$U$872,9,FALSE)</f>
        <v>Cada dos años.</v>
      </c>
      <c r="J416" s="160" t="str">
        <f>VLOOKUP(A416,'BASE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6" s="160" t="str">
        <f>VLOOKUP(A416,'BASE TRABAJO'!$A$1:$U$872,11,FALSE)</f>
        <v>Presidente: 
Aldo Arely Muñoz Perrin, 
MMandato General de Administración y Facultades:
Rodrigo Cárcamo Morales, 
Diego Trincado Araya</v>
      </c>
      <c r="L416" s="160" t="str">
        <f>VLOOKUP(A416,'BASE TRABAJO'!$A$1:$U$872,12,FALSE)</f>
        <v xml:space="preserve">Calle Cruz del Sur N° 150, Las condes </v>
      </c>
      <c r="M416" s="160" t="str">
        <f>VLOOKUP(A416,'BASE TRABAJO'!$A$1:$U$872,13,FALSE)</f>
        <v>XIII</v>
      </c>
      <c r="N416" s="160" t="str">
        <f>VLOOKUP(A416,'BASE TRABAJO'!$A$1:$U$872,14,FALSE)</f>
        <v>LAS CONDES</v>
      </c>
      <c r="O416" s="160" t="str">
        <f>VLOOKUP(A416,'BASE TRABAJO'!$A$1:$U$872,15,FALSE)</f>
        <v>(56) (2) 284 3968 - 284 1274 C.P. 7931090</v>
      </c>
      <c r="P416" s="160" t="str">
        <f>VLOOKUP(A416,'BASE TRABAJO'!$A$1:$U$872,16,FALSE)</f>
        <v>adrachile@adra.cl - Página web: www.adra.cl</v>
      </c>
      <c r="Q416" s="160" t="str">
        <f>VLOOKUP(A416,'BASE TRABAJO'!$A$1:$U$872,17,FALSE)</f>
        <v>C.P. 7931090</v>
      </c>
      <c r="R416" s="160">
        <f>VLOOKUP(A416,'BASE TRABAJO'!$A$1:$U$872,18,FALSE)</f>
        <v>93401</v>
      </c>
      <c r="S416" s="160" t="str">
        <f>VLOOKUP(A416,'BASE TRABAJO'!$A$1:$U$872,19,FALSE)</f>
        <v>Antecedentes financieros correspondientes al año 2019, aprobados por el Subdepartamento de Supervisión Financiera.</v>
      </c>
      <c r="T416" s="161">
        <f>VLOOKUP(A416,'BASE TRABAJO'!$A$1:$U$872,20,FALSE)</f>
        <v>37970</v>
      </c>
      <c r="U416" s="160">
        <v>6902</v>
      </c>
      <c r="V416" s="162">
        <v>26089190</v>
      </c>
      <c r="W416" s="162">
        <v>186978133</v>
      </c>
      <c r="X416" s="161">
        <v>44135</v>
      </c>
      <c r="Y416" s="160" t="s">
        <v>3112</v>
      </c>
      <c r="Z416" s="160" t="s">
        <v>3113</v>
      </c>
      <c r="AA416" s="160" t="s">
        <v>82</v>
      </c>
      <c r="AB416" s="160"/>
    </row>
    <row r="417" spans="1:28" x14ac:dyDescent="0.2">
      <c r="A417" s="163">
        <v>6902</v>
      </c>
      <c r="B417" s="160" t="str">
        <f>VLOOKUP(A417,'BASE TRABAJO'!$A$1:$U$872,2,TRUE)</f>
        <v>Corporación Agencia Adventista de Desarrollo y Recursos Asistenciales (ADRA-CHILE)</v>
      </c>
      <c r="C417" s="160">
        <f>VLOOKUP(A417,'BASE TRABAJO'!$A$1:$U$872,3,FALSE)</f>
        <v>700516008</v>
      </c>
      <c r="D417" s="160" t="str">
        <f>VLOOKUP(A417,'BASE TRABAJO'!$A$1:$U$872,4,FALSE)</f>
        <v>Corporación de Derecho Privado</v>
      </c>
      <c r="E417" s="160" t="str">
        <f>VLOOKUP(A417,'BASE TRABAJO'!$A$1:$U$872,5,FALSE)</f>
        <v>Otorgado por Decreto Supremo Nº 727, de fecha 23 de mayo de 1990, por el Ministerio de Justicia.</v>
      </c>
      <c r="F417" s="160" t="str">
        <f>VLOOKUP(A417,'BASE TRABAJO'!$A$1:$U$872,6,FALSE)</f>
        <v xml:space="preserve">Certificado de Vigencia de Persona Jurídica sin Fines de Lucro, Folio N° 500334359687, emitido con fecha 28 de julio de 2020, por el Servicio de Registro Civil e Identificación. </v>
      </c>
      <c r="G417" s="160" t="str">
        <f>VLOOKUP(A417,'BASE TRABAJO'!$A$1:$U$872,7,FALSE)</f>
        <v xml:space="preserve">Atender y proteger física y mentalmente a menores en situación irregular, discapacitados, ancianos u otros grupos necesitados. </v>
      </c>
      <c r="H417" s="160" t="str">
        <f>VLOOKUP(A417,'BASE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7" s="160" t="str">
        <f>VLOOKUP(A417,'BASE TRABAJO'!$A$1:$U$872,9,FALSE)</f>
        <v>Cada dos años.</v>
      </c>
      <c r="J417" s="160" t="str">
        <f>VLOOKUP(A417,'BASE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7" s="160" t="str">
        <f>VLOOKUP(A417,'BASE TRABAJO'!$A$1:$U$872,11,FALSE)</f>
        <v>Presidente: 
Aldo Arely Muñoz Perrin, 
MMandato General de Administración y Facultades:
Rodrigo Cárcamo Morales, 
Diego Trincado Araya</v>
      </c>
      <c r="L417" s="160" t="str">
        <f>VLOOKUP(A417,'BASE TRABAJO'!$A$1:$U$872,12,FALSE)</f>
        <v xml:space="preserve">Calle Cruz del Sur N° 150, Las condes </v>
      </c>
      <c r="M417" s="160" t="str">
        <f>VLOOKUP(A417,'BASE TRABAJO'!$A$1:$U$872,13,FALSE)</f>
        <v>XIII</v>
      </c>
      <c r="N417" s="160" t="str">
        <f>VLOOKUP(A417,'BASE TRABAJO'!$A$1:$U$872,14,FALSE)</f>
        <v>LAS CONDES</v>
      </c>
      <c r="O417" s="160" t="str">
        <f>VLOOKUP(A417,'BASE TRABAJO'!$A$1:$U$872,15,FALSE)</f>
        <v>(56) (2) 284 3968 - 284 1274 C.P. 7931090</v>
      </c>
      <c r="P417" s="160" t="str">
        <f>VLOOKUP(A417,'BASE TRABAJO'!$A$1:$U$872,16,FALSE)</f>
        <v>adrachile@adra.cl - Página web: www.adra.cl</v>
      </c>
      <c r="Q417" s="160" t="str">
        <f>VLOOKUP(A417,'BASE TRABAJO'!$A$1:$U$872,17,FALSE)</f>
        <v>C.P. 7931090</v>
      </c>
      <c r="R417" s="160">
        <f>VLOOKUP(A417,'BASE TRABAJO'!$A$1:$U$872,18,FALSE)</f>
        <v>93401</v>
      </c>
      <c r="S417" s="160" t="str">
        <f>VLOOKUP(A417,'BASE TRABAJO'!$A$1:$U$872,19,FALSE)</f>
        <v>Antecedentes financieros correspondientes al año 2019, aprobados por el Subdepartamento de Supervisión Financiera.</v>
      </c>
      <c r="T417" s="161">
        <f>VLOOKUP(A417,'BASE TRABAJO'!$A$1:$U$872,20,FALSE)</f>
        <v>37970</v>
      </c>
      <c r="U417" s="160">
        <v>6902</v>
      </c>
      <c r="V417" s="162">
        <v>0</v>
      </c>
      <c r="W417" s="162">
        <v>4096025</v>
      </c>
      <c r="X417" s="161">
        <v>44135</v>
      </c>
      <c r="Y417" s="160" t="s">
        <v>3112</v>
      </c>
      <c r="Z417" s="160" t="s">
        <v>3113</v>
      </c>
      <c r="AA417" s="160" t="s">
        <v>3278</v>
      </c>
      <c r="AB417" s="160"/>
    </row>
    <row r="418" spans="1:28" x14ac:dyDescent="0.2">
      <c r="A418" s="163">
        <v>6902</v>
      </c>
      <c r="B418" s="160" t="str">
        <f>VLOOKUP(A418,'BASE TRABAJO'!$A$1:$U$872,2,TRUE)</f>
        <v>Corporación Agencia Adventista de Desarrollo y Recursos Asistenciales (ADRA-CHILE)</v>
      </c>
      <c r="C418" s="160">
        <f>VLOOKUP(A418,'BASE TRABAJO'!$A$1:$U$872,3,FALSE)</f>
        <v>700516008</v>
      </c>
      <c r="D418" s="160" t="str">
        <f>VLOOKUP(A418,'BASE TRABAJO'!$A$1:$U$872,4,FALSE)</f>
        <v>Corporación de Derecho Privado</v>
      </c>
      <c r="E418" s="160" t="str">
        <f>VLOOKUP(A418,'BASE TRABAJO'!$A$1:$U$872,5,FALSE)</f>
        <v>Otorgado por Decreto Supremo Nº 727, de fecha 23 de mayo de 1990, por el Ministerio de Justicia.</v>
      </c>
      <c r="F418" s="160" t="str">
        <f>VLOOKUP(A418,'BASE TRABAJO'!$A$1:$U$872,6,FALSE)</f>
        <v xml:space="preserve">Certificado de Vigencia de Persona Jurídica sin Fines de Lucro, Folio N° 500334359687, emitido con fecha 28 de julio de 2020, por el Servicio de Registro Civil e Identificación. </v>
      </c>
      <c r="G418" s="160" t="str">
        <f>VLOOKUP(A418,'BASE TRABAJO'!$A$1:$U$872,7,FALSE)</f>
        <v xml:space="preserve">Atender y proteger física y mentalmente a menores en situación irregular, discapacitados, ancianos u otros grupos necesitados. </v>
      </c>
      <c r="H418" s="160" t="str">
        <f>VLOOKUP(A418,'BASE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8" s="160" t="str">
        <f>VLOOKUP(A418,'BASE TRABAJO'!$A$1:$U$872,9,FALSE)</f>
        <v>Cada dos años.</v>
      </c>
      <c r="J418" s="160" t="str">
        <f>VLOOKUP(A418,'BASE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8" s="160" t="str">
        <f>VLOOKUP(A418,'BASE TRABAJO'!$A$1:$U$872,11,FALSE)</f>
        <v>Presidente: 
Aldo Arely Muñoz Perrin, 
MMandato General de Administración y Facultades:
Rodrigo Cárcamo Morales, 
Diego Trincado Araya</v>
      </c>
      <c r="L418" s="160" t="str">
        <f>VLOOKUP(A418,'BASE TRABAJO'!$A$1:$U$872,12,FALSE)</f>
        <v xml:space="preserve">Calle Cruz del Sur N° 150, Las condes </v>
      </c>
      <c r="M418" s="160" t="str">
        <f>VLOOKUP(A418,'BASE TRABAJO'!$A$1:$U$872,13,FALSE)</f>
        <v>XIII</v>
      </c>
      <c r="N418" s="160" t="str">
        <f>VLOOKUP(A418,'BASE TRABAJO'!$A$1:$U$872,14,FALSE)</f>
        <v>LAS CONDES</v>
      </c>
      <c r="O418" s="160" t="str">
        <f>VLOOKUP(A418,'BASE TRABAJO'!$A$1:$U$872,15,FALSE)</f>
        <v>(56) (2) 284 3968 - 284 1274 C.P. 7931090</v>
      </c>
      <c r="P418" s="160" t="str">
        <f>VLOOKUP(A418,'BASE TRABAJO'!$A$1:$U$872,16,FALSE)</f>
        <v>adrachile@adra.cl - Página web: www.adra.cl</v>
      </c>
      <c r="Q418" s="160" t="str">
        <f>VLOOKUP(A418,'BASE TRABAJO'!$A$1:$U$872,17,FALSE)</f>
        <v>C.P. 7931090</v>
      </c>
      <c r="R418" s="160">
        <f>VLOOKUP(A418,'BASE TRABAJO'!$A$1:$U$872,18,FALSE)</f>
        <v>93401</v>
      </c>
      <c r="S418" s="160" t="str">
        <f>VLOOKUP(A418,'BASE TRABAJO'!$A$1:$U$872,19,FALSE)</f>
        <v>Antecedentes financieros correspondientes al año 2019, aprobados por el Subdepartamento de Supervisión Financiera.</v>
      </c>
      <c r="T418" s="161">
        <f>VLOOKUP(A418,'BASE TRABAJO'!$A$1:$U$872,20,FALSE)</f>
        <v>37970</v>
      </c>
      <c r="U418" s="160">
        <v>6902</v>
      </c>
      <c r="V418" s="162">
        <v>0</v>
      </c>
      <c r="W418" s="162">
        <v>138451518</v>
      </c>
      <c r="X418" s="161">
        <v>44135</v>
      </c>
      <c r="Y418" s="160" t="s">
        <v>3112</v>
      </c>
      <c r="Z418" s="160" t="s">
        <v>3113</v>
      </c>
      <c r="AA418" s="160" t="s">
        <v>3171</v>
      </c>
      <c r="AB418" s="160"/>
    </row>
    <row r="419" spans="1:28" x14ac:dyDescent="0.2">
      <c r="A419" s="163">
        <v>6902</v>
      </c>
      <c r="B419" s="160" t="str">
        <f>VLOOKUP(A419,'BASE TRABAJO'!$A$1:$U$872,2,TRUE)</f>
        <v>Corporación Agencia Adventista de Desarrollo y Recursos Asistenciales (ADRA-CHILE)</v>
      </c>
      <c r="C419" s="160">
        <f>VLOOKUP(A419,'BASE TRABAJO'!$A$1:$U$872,3,FALSE)</f>
        <v>700516008</v>
      </c>
      <c r="D419" s="160" t="str">
        <f>VLOOKUP(A419,'BASE TRABAJO'!$A$1:$U$872,4,FALSE)</f>
        <v>Corporación de Derecho Privado</v>
      </c>
      <c r="E419" s="160" t="str">
        <f>VLOOKUP(A419,'BASE TRABAJO'!$A$1:$U$872,5,FALSE)</f>
        <v>Otorgado por Decreto Supremo Nº 727, de fecha 23 de mayo de 1990, por el Ministerio de Justicia.</v>
      </c>
      <c r="F419" s="160" t="str">
        <f>VLOOKUP(A419,'BASE TRABAJO'!$A$1:$U$872,6,FALSE)</f>
        <v xml:space="preserve">Certificado de Vigencia de Persona Jurídica sin Fines de Lucro, Folio N° 500334359687, emitido con fecha 28 de julio de 2020, por el Servicio de Registro Civil e Identificación. </v>
      </c>
      <c r="G419" s="160" t="str">
        <f>VLOOKUP(A419,'BASE TRABAJO'!$A$1:$U$872,7,FALSE)</f>
        <v xml:space="preserve">Atender y proteger física y mentalmente a menores en situación irregular, discapacitados, ancianos u otros grupos necesitados. </v>
      </c>
      <c r="H419" s="160" t="str">
        <f>VLOOKUP(A419,'BASE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19" s="160" t="str">
        <f>VLOOKUP(A419,'BASE TRABAJO'!$A$1:$U$872,9,FALSE)</f>
        <v>Cada dos años.</v>
      </c>
      <c r="J419" s="160" t="str">
        <f>VLOOKUP(A419,'BASE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9" s="160" t="str">
        <f>VLOOKUP(A419,'BASE TRABAJO'!$A$1:$U$872,11,FALSE)</f>
        <v>Presidente: 
Aldo Arely Muñoz Perrin, 
MMandato General de Administración y Facultades:
Rodrigo Cárcamo Morales, 
Diego Trincado Araya</v>
      </c>
      <c r="L419" s="160" t="str">
        <f>VLOOKUP(A419,'BASE TRABAJO'!$A$1:$U$872,12,FALSE)</f>
        <v xml:space="preserve">Calle Cruz del Sur N° 150, Las condes </v>
      </c>
      <c r="M419" s="160" t="str">
        <f>VLOOKUP(A419,'BASE TRABAJO'!$A$1:$U$872,13,FALSE)</f>
        <v>XIII</v>
      </c>
      <c r="N419" s="160" t="str">
        <f>VLOOKUP(A419,'BASE TRABAJO'!$A$1:$U$872,14,FALSE)</f>
        <v>LAS CONDES</v>
      </c>
      <c r="O419" s="160" t="str">
        <f>VLOOKUP(A419,'BASE TRABAJO'!$A$1:$U$872,15,FALSE)</f>
        <v>(56) (2) 284 3968 - 284 1274 C.P. 7931090</v>
      </c>
      <c r="P419" s="160" t="str">
        <f>VLOOKUP(A419,'BASE TRABAJO'!$A$1:$U$872,16,FALSE)</f>
        <v>adrachile@adra.cl - Página web: www.adra.cl</v>
      </c>
      <c r="Q419" s="160" t="str">
        <f>VLOOKUP(A419,'BASE TRABAJO'!$A$1:$U$872,17,FALSE)</f>
        <v>C.P. 7931090</v>
      </c>
      <c r="R419" s="160">
        <f>VLOOKUP(A419,'BASE TRABAJO'!$A$1:$U$872,18,FALSE)</f>
        <v>93401</v>
      </c>
      <c r="S419" s="160" t="str">
        <f>VLOOKUP(A419,'BASE TRABAJO'!$A$1:$U$872,19,FALSE)</f>
        <v>Antecedentes financieros correspondientes al año 2019, aprobados por el Subdepartamento de Supervisión Financiera.</v>
      </c>
      <c r="T419" s="161">
        <f>VLOOKUP(A419,'BASE TRABAJO'!$A$1:$U$872,20,FALSE)</f>
        <v>37970</v>
      </c>
      <c r="U419" s="160">
        <v>6902</v>
      </c>
      <c r="V419" s="162">
        <v>43025985</v>
      </c>
      <c r="W419" s="162">
        <v>402226508</v>
      </c>
      <c r="X419" s="161">
        <v>44135</v>
      </c>
      <c r="Y419" s="160" t="s">
        <v>3112</v>
      </c>
      <c r="Z419" s="160" t="s">
        <v>3113</v>
      </c>
      <c r="AA419" s="160" t="s">
        <v>3122</v>
      </c>
      <c r="AB419" s="160"/>
    </row>
    <row r="420" spans="1:28" x14ac:dyDescent="0.2">
      <c r="A420" s="163">
        <v>6902</v>
      </c>
      <c r="B420" s="160" t="str">
        <f>VLOOKUP(A420,'BASE TRABAJO'!$A$1:$U$872,2,TRUE)</f>
        <v>Corporación Agencia Adventista de Desarrollo y Recursos Asistenciales (ADRA-CHILE)</v>
      </c>
      <c r="C420" s="160">
        <f>VLOOKUP(A420,'BASE TRABAJO'!$A$1:$U$872,3,FALSE)</f>
        <v>700516008</v>
      </c>
      <c r="D420" s="160" t="str">
        <f>VLOOKUP(A420,'BASE TRABAJO'!$A$1:$U$872,4,FALSE)</f>
        <v>Corporación de Derecho Privado</v>
      </c>
      <c r="E420" s="160" t="str">
        <f>VLOOKUP(A420,'BASE TRABAJO'!$A$1:$U$872,5,FALSE)</f>
        <v>Otorgado por Decreto Supremo Nº 727, de fecha 23 de mayo de 1990, por el Ministerio de Justicia.</v>
      </c>
      <c r="F420" s="160" t="str">
        <f>VLOOKUP(A420,'BASE TRABAJO'!$A$1:$U$872,6,FALSE)</f>
        <v xml:space="preserve">Certificado de Vigencia de Persona Jurídica sin Fines de Lucro, Folio N° 500334359687, emitido con fecha 28 de julio de 2020, por el Servicio de Registro Civil e Identificación. </v>
      </c>
      <c r="G420" s="160" t="str">
        <f>VLOOKUP(A420,'BASE TRABAJO'!$A$1:$U$872,7,FALSE)</f>
        <v xml:space="preserve">Atender y proteger física y mentalmente a menores en situación irregular, discapacitados, ancianos u otros grupos necesitados. </v>
      </c>
      <c r="H420" s="160" t="str">
        <f>VLOOKUP(A420,'BASE TRABAJO'!$A$1:$U$872,8,FALSE)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 ° 500334359699, emitido con fecha 28 de julio de 2020, por el Servicio de Registro Civil e Identificación.</v>
      </c>
      <c r="I420" s="160" t="str">
        <f>VLOOKUP(A420,'BASE TRABAJO'!$A$1:$U$872,9,FALSE)</f>
        <v>Cada dos años.</v>
      </c>
      <c r="J420" s="160" t="str">
        <f>VLOOKUP(A420,'BASE TRABAJO'!$A$1:$U$872,10,FALSE)</f>
        <v>Según Certificado de Directorio de Persona Jurídica sin fines de lucro Folio N° 500334359699, emitido con fecha 28 de julio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20" s="160" t="str">
        <f>VLOOKUP(A420,'BASE TRABAJO'!$A$1:$U$872,11,FALSE)</f>
        <v>Presidente: 
Aldo Arely Muñoz Perrin, 
MMandato General de Administración y Facultades:
Rodrigo Cárcamo Morales, 
Diego Trincado Araya</v>
      </c>
      <c r="L420" s="160" t="str">
        <f>VLOOKUP(A420,'BASE TRABAJO'!$A$1:$U$872,12,FALSE)</f>
        <v xml:space="preserve">Calle Cruz del Sur N° 150, Las condes </v>
      </c>
      <c r="M420" s="160" t="str">
        <f>VLOOKUP(A420,'BASE TRABAJO'!$A$1:$U$872,13,FALSE)</f>
        <v>XIII</v>
      </c>
      <c r="N420" s="160" t="str">
        <f>VLOOKUP(A420,'BASE TRABAJO'!$A$1:$U$872,14,FALSE)</f>
        <v>LAS CONDES</v>
      </c>
      <c r="O420" s="160" t="str">
        <f>VLOOKUP(A420,'BASE TRABAJO'!$A$1:$U$872,15,FALSE)</f>
        <v>(56) (2) 284 3968 - 284 1274 C.P. 7931090</v>
      </c>
      <c r="P420" s="160" t="str">
        <f>VLOOKUP(A420,'BASE TRABAJO'!$A$1:$U$872,16,FALSE)</f>
        <v>adrachile@adra.cl - Página web: www.adra.cl</v>
      </c>
      <c r="Q420" s="160" t="str">
        <f>VLOOKUP(A420,'BASE TRABAJO'!$A$1:$U$872,17,FALSE)</f>
        <v>C.P. 7931090</v>
      </c>
      <c r="R420" s="160">
        <f>VLOOKUP(A420,'BASE TRABAJO'!$A$1:$U$872,18,FALSE)</f>
        <v>93401</v>
      </c>
      <c r="S420" s="160" t="str">
        <f>VLOOKUP(A420,'BASE TRABAJO'!$A$1:$U$872,19,FALSE)</f>
        <v>Antecedentes financieros correspondientes al año 2019, aprobados por el Subdepartamento de Supervisión Financiera.</v>
      </c>
      <c r="T420" s="161">
        <f>VLOOKUP(A420,'BASE TRABAJO'!$A$1:$U$872,20,FALSE)</f>
        <v>37970</v>
      </c>
      <c r="U420" s="160">
        <v>6902</v>
      </c>
      <c r="V420" s="162">
        <v>17747748</v>
      </c>
      <c r="W420" s="162">
        <v>163384277</v>
      </c>
      <c r="X420" s="161">
        <v>44135</v>
      </c>
      <c r="Y420" s="160" t="s">
        <v>3112</v>
      </c>
      <c r="Z420" s="160" t="s">
        <v>3113</v>
      </c>
      <c r="AA420" s="160" t="s">
        <v>3264</v>
      </c>
      <c r="AB420" s="160"/>
    </row>
    <row r="421" spans="1:28" x14ac:dyDescent="0.2">
      <c r="A421" s="163">
        <v>6903</v>
      </c>
      <c r="B421" s="160" t="str">
        <f>VLOOKUP(A421,'BASE TRABAJO'!$A$1:$U$872,2,TRUE)</f>
        <v>Corporación de Rehabilitación de Menores Adictos Amanecer de Calama.</v>
      </c>
      <c r="C421" s="160">
        <f>VLOOKUP(A421,'BASE TRABAJO'!$A$1:$U$872,3,FALSE)</f>
        <v>725997000</v>
      </c>
      <c r="D421" s="160" t="str">
        <f>VLOOKUP(A421,'BASE TRABAJO'!$A$1:$U$872,4,FALSE)</f>
        <v>Corporación de Derecho Privado.</v>
      </c>
      <c r="E421" s="160" t="str">
        <f>VLOOKUP(A421,'BASE TRABAJO'!$A$1:$U$872,5,FALSE)</f>
        <v>Otorgada por Decreto Supremo Nº 55, de fecha 12 de enero de 1994, del Ministerio de Justicia.</v>
      </c>
      <c r="F421" s="160" t="str">
        <f>VLOOKUP(A421,'BASE TRABAJO'!$A$1:$U$872,6,FALSE)</f>
        <v xml:space="preserve">Certificado de vigencia, folio Nº 66460565, de 17 de mayo de 2019, del Servicio de Registro Civil e Identificación.
</v>
      </c>
      <c r="G421" s="160" t="str">
        <f>VLOOKUP(A421,'BASE TRABAJO'!$A$1:$U$872,7,FALSE)</f>
        <v>Atender las necesidades básicas, obtiene la recuperación y procurar, al máximo, la reinserción positiva en la sociedad, de menores de entre 12 a 15 años de edad inclusive, o hasta 20 años en el caso señalado por los estatutos.</v>
      </c>
      <c r="H421" s="160" t="str">
        <f>VLOOKUP(A421,'BASE TRABAJO'!$A$1:$U$872,8,FALSE)</f>
        <v xml:space="preserve">Presidenta: Eva Soledad Salvador Beltrán,
Vicepresidenta: Verónica Alavia
Tesorera: Sara Carreño Campos
Secretaria: Carolina Estefania Nuñez
</v>
      </c>
      <c r="I421" s="160" t="str">
        <f>VLOOKUP(A421,'BASE TRABAJO'!$A$1:$U$872,9,FALSE)</f>
        <v>Durarán 02 años en sus cargos.</v>
      </c>
      <c r="J421" s="160" t="str">
        <f>VLOOKUP(A421,'BASE TRABAJO'!$A$1:$U$872,10,FALSE)</f>
        <v xml:space="preserve">06 de octubre de 2017 a 06 de octubre de 2019
</v>
      </c>
      <c r="K421" s="160" t="str">
        <f>VLOOKUP(A421,'BASE TRABAJO'!$A$1:$U$872,11,FALSE)</f>
        <v xml:space="preserve">Presidenta: Eva Soledad Salvador Beltrán, 
</v>
      </c>
      <c r="L421" s="160" t="str">
        <f>VLOOKUP(A421,'BASE TRABAJO'!$A$1:$U$872,12,FALSE)</f>
        <v xml:space="preserve">Avenida Tocopilla Nº 3792, Gustavo Le Peige, ciudad de Calama, Segunda Región  </v>
      </c>
      <c r="M421" s="160" t="str">
        <f>VLOOKUP(A421,'BASE TRABAJO'!$A$1:$U$872,13,FALSE)</f>
        <v>II</v>
      </c>
      <c r="N421" s="160" t="str">
        <f>VLOOKUP(A421,'BASE TRABAJO'!$A$1:$U$872,14,FALSE)</f>
        <v>calama</v>
      </c>
      <c r="O421" s="160">
        <f>VLOOKUP(A421,'BASE TRABAJO'!$A$1:$U$872,15,FALSE)</f>
        <v>0</v>
      </c>
      <c r="P421" s="160">
        <f>VLOOKUP(A421,'BASE TRABAJO'!$A$1:$U$872,16,FALSE)</f>
        <v>0</v>
      </c>
      <c r="Q421" s="160">
        <f>VLOOKUP(A421,'BASE TRABAJO'!$A$1:$U$872,17,FALSE)</f>
        <v>0</v>
      </c>
      <c r="R421" s="160" t="str">
        <f>VLOOKUP(A421,'BASE TRABAJO'!$A$1:$U$872,18,FALSE)</f>
        <v>93401: Institución de Asistencia Social</v>
      </c>
      <c r="S421" s="160" t="str">
        <f>VLOOKUP(A421,'BASE TRABAJO'!$A$1:$U$872,19,FALSE)</f>
        <v>Se acompaña certificado financiero, Balance General y memoria general,  correspondientes al año 2018 aprobados por el Subdepartamento de Supervisión Financiera Nacional .</v>
      </c>
      <c r="T421" s="161">
        <f>VLOOKUP(A421,'BASE TRABAJO'!$A$1:$U$872,20,FALSE)</f>
        <v>37970</v>
      </c>
      <c r="U421" s="160">
        <v>6903</v>
      </c>
      <c r="V421" s="162">
        <v>0</v>
      </c>
      <c r="W421" s="162">
        <v>10240059</v>
      </c>
      <c r="X421" s="161">
        <v>44135</v>
      </c>
      <c r="Y421" s="160" t="s">
        <v>3112</v>
      </c>
      <c r="Z421" s="160" t="s">
        <v>3113</v>
      </c>
      <c r="AA421" s="160" t="s">
        <v>3116</v>
      </c>
      <c r="AB421" s="160"/>
    </row>
    <row r="422" spans="1:28" x14ac:dyDescent="0.2">
      <c r="A422" s="163">
        <v>6905</v>
      </c>
      <c r="B422" s="160" t="str">
        <f>VLOOKUP(A422,'BASE TRABAJO'!$A$1:$U$872,2,TRUE)</f>
        <v xml:space="preserve">
Fundación La Frontera
</v>
      </c>
      <c r="C422" s="160">
        <f>VLOOKUP(A422,'BASE TRABAJO'!$A$1:$U$872,3,FALSE)</f>
        <v>702081009</v>
      </c>
      <c r="D422" s="160" t="str">
        <f>VLOOKUP(A422,'BASE TRABAJO'!$A$1:$U$872,4,FALSE)</f>
        <v>Fundación de Derecho Privado</v>
      </c>
      <c r="E422" s="160" t="str">
        <f>VLOOKUP(A422,'BASE TRABAJO'!$A$1:$U$872,5,FALSE)</f>
        <v>Otorgado por Decreto Supremo Nº 33, de fecha 3 de enero de 1963, del Ministerio de Justicia.</v>
      </c>
      <c r="F422" s="160" t="str">
        <f>VLOOKUP(A422,'BASE TRABAJO'!$A$1:$U$872,6,FALSE)</f>
        <v>Certificado de Vigencia, folio Nº 500225827399, de 06 de mayo de 2019, del Servicio de Registro Civil e Identificación.</v>
      </c>
      <c r="G422" s="160" t="str">
        <f>VLOOKUP(A422,'BASE TRABAJO'!$A$1:$U$872,7,FALSE)</f>
        <v>Propiciar la investigación, educación y asistencia social especialmente en la zona llamada “de la Frontera”, en beneficio de su progreso humano y desarrollo económico social.</v>
      </c>
      <c r="H422" s="160" t="str">
        <f>VLOOKUP(A422,'BASE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2" s="160" t="str">
        <f>VLOOKUP(A422,'BASE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2" s="160" t="str">
        <f>VLOOKUP(A422,'BASE TRABAJO'!$A$1:$U$872,10,FALSE)</f>
        <v xml:space="preserve">20 de junio de 2018, según consta en acta de Sesión Extraordinaria del Consejo Superior de misma fecha, reducida a escritura pública con fecha 25 de junio de 2018, del Notario Público de Temuco. </v>
      </c>
      <c r="K422" s="160" t="str">
        <f>VLOOKUP(A422,'BASE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2" s="160" t="str">
        <f>VLOOKUP(A422,'BASE TRABAJO'!$A$1:$U$872,12,FALSE)</f>
        <v xml:space="preserve">Avenida Alemania Nº 0211, Comuna de Temuco, Novena Región de La Araucanía.
Oficina: Pasaje El Bosque Nº 620, 
</v>
      </c>
      <c r="M422" s="160" t="str">
        <f>VLOOKUP(A422,'BASE TRABAJO'!$A$1:$U$872,13,FALSE)</f>
        <v>IX</v>
      </c>
      <c r="N422" s="160" t="str">
        <f>VLOOKUP(A422,'BASE TRABAJO'!$A$1:$U$872,14,FALSE)</f>
        <v>Temuco</v>
      </c>
      <c r="O422" s="160" t="str">
        <f>VLOOKUP(A422,'BASE TRABAJO'!$A$1:$U$872,15,FALSE)</f>
        <v>fono (45) 226031/ 215342</v>
      </c>
      <c r="P422" s="160">
        <f>VLOOKUP(A422,'BASE TRABAJO'!$A$1:$U$872,16,FALSE)</f>
        <v>0</v>
      </c>
      <c r="Q422" s="160">
        <f>VLOOKUP(A422,'BASE TRABAJO'!$A$1:$U$872,17,FALSE)</f>
        <v>0</v>
      </c>
      <c r="R422" s="160">
        <f>VLOOKUP(A422,'BASE TRABAJO'!$A$1:$U$872,18,FALSE)</f>
        <v>93105</v>
      </c>
      <c r="S422" s="160" t="str">
        <f>VLOOKUP(A422,'BASE TRABAJO'!$A$1:$U$872,19,FALSE)</f>
        <v xml:space="preserve">Se acompaña certificado de antecedentes financieros, correspondiente al 2019, aprobado por el  Subdepartamento de Supervisión Financiera 
</v>
      </c>
      <c r="T422" s="161">
        <f>VLOOKUP(A422,'BASE TRABAJO'!$A$1:$U$872,20,FALSE)</f>
        <v>37970</v>
      </c>
      <c r="U422" s="160">
        <v>6905</v>
      </c>
      <c r="V422" s="162">
        <v>11765039</v>
      </c>
      <c r="W422" s="162">
        <v>93594300</v>
      </c>
      <c r="X422" s="161">
        <v>44135</v>
      </c>
      <c r="Y422" s="160" t="s">
        <v>3112</v>
      </c>
      <c r="Z422" s="160" t="s">
        <v>3113</v>
      </c>
      <c r="AA422" s="160" t="s">
        <v>91</v>
      </c>
      <c r="AB422" s="160"/>
    </row>
    <row r="423" spans="1:28" x14ac:dyDescent="0.2">
      <c r="A423" s="163">
        <v>6905</v>
      </c>
      <c r="B423" s="160" t="str">
        <f>VLOOKUP(A423,'BASE TRABAJO'!$A$1:$U$872,2,TRUE)</f>
        <v xml:space="preserve">
Fundación La Frontera
</v>
      </c>
      <c r="C423" s="160">
        <f>VLOOKUP(A423,'BASE TRABAJO'!$A$1:$U$872,3,FALSE)</f>
        <v>702081009</v>
      </c>
      <c r="D423" s="160" t="str">
        <f>VLOOKUP(A423,'BASE TRABAJO'!$A$1:$U$872,4,FALSE)</f>
        <v>Fundación de Derecho Privado</v>
      </c>
      <c r="E423" s="160" t="str">
        <f>VLOOKUP(A423,'BASE TRABAJO'!$A$1:$U$872,5,FALSE)</f>
        <v>Otorgado por Decreto Supremo Nº 33, de fecha 3 de enero de 1963, del Ministerio de Justicia.</v>
      </c>
      <c r="F423" s="160" t="str">
        <f>VLOOKUP(A423,'BASE TRABAJO'!$A$1:$U$872,6,FALSE)</f>
        <v>Certificado de Vigencia, folio Nº 500225827399, de 06 de mayo de 2019, del Servicio de Registro Civil e Identificación.</v>
      </c>
      <c r="G423" s="160" t="str">
        <f>VLOOKUP(A423,'BASE TRABAJO'!$A$1:$U$872,7,FALSE)</f>
        <v>Propiciar la investigación, educación y asistencia social especialmente en la zona llamada “de la Frontera”, en beneficio de su progreso humano y desarrollo económico social.</v>
      </c>
      <c r="H423" s="160" t="str">
        <f>VLOOKUP(A423,'BASE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3" s="160" t="str">
        <f>VLOOKUP(A423,'BASE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3" s="160" t="str">
        <f>VLOOKUP(A423,'BASE TRABAJO'!$A$1:$U$872,10,FALSE)</f>
        <v xml:space="preserve">20 de junio de 2018, según consta en acta de Sesión Extraordinaria del Consejo Superior de misma fecha, reducida a escritura pública con fecha 25 de junio de 2018, del Notario Público de Temuco. </v>
      </c>
      <c r="K423" s="160" t="str">
        <f>VLOOKUP(A423,'BASE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3" s="160" t="str">
        <f>VLOOKUP(A423,'BASE TRABAJO'!$A$1:$U$872,12,FALSE)</f>
        <v xml:space="preserve">Avenida Alemania Nº 0211, Comuna de Temuco, Novena Región de La Araucanía.
Oficina: Pasaje El Bosque Nº 620, 
</v>
      </c>
      <c r="M423" s="160" t="str">
        <f>VLOOKUP(A423,'BASE TRABAJO'!$A$1:$U$872,13,FALSE)</f>
        <v>IX</v>
      </c>
      <c r="N423" s="160" t="str">
        <f>VLOOKUP(A423,'BASE TRABAJO'!$A$1:$U$872,14,FALSE)</f>
        <v>Temuco</v>
      </c>
      <c r="O423" s="160" t="str">
        <f>VLOOKUP(A423,'BASE TRABAJO'!$A$1:$U$872,15,FALSE)</f>
        <v>fono (45) 226031/ 215342</v>
      </c>
      <c r="P423" s="160">
        <f>VLOOKUP(A423,'BASE TRABAJO'!$A$1:$U$872,16,FALSE)</f>
        <v>0</v>
      </c>
      <c r="Q423" s="160">
        <f>VLOOKUP(A423,'BASE TRABAJO'!$A$1:$U$872,17,FALSE)</f>
        <v>0</v>
      </c>
      <c r="R423" s="160">
        <f>VLOOKUP(A423,'BASE TRABAJO'!$A$1:$U$872,18,FALSE)</f>
        <v>93105</v>
      </c>
      <c r="S423" s="160" t="str">
        <f>VLOOKUP(A423,'BASE TRABAJO'!$A$1:$U$872,19,FALSE)</f>
        <v xml:space="preserve">Se acompaña certificado de antecedentes financieros, correspondiente al 2019, aprobado por el  Subdepartamento de Supervisión Financiera 
</v>
      </c>
      <c r="T423" s="161">
        <f>VLOOKUP(A423,'BASE TRABAJO'!$A$1:$U$872,20,FALSE)</f>
        <v>37970</v>
      </c>
      <c r="U423" s="160">
        <v>6905</v>
      </c>
      <c r="V423" s="162">
        <v>8518919</v>
      </c>
      <c r="W423" s="162">
        <v>88028831</v>
      </c>
      <c r="X423" s="161">
        <v>44135</v>
      </c>
      <c r="Y423" s="160" t="s">
        <v>3112</v>
      </c>
      <c r="Z423" s="160" t="s">
        <v>3113</v>
      </c>
      <c r="AA423" s="160" t="s">
        <v>3265</v>
      </c>
      <c r="AB423" s="160"/>
    </row>
    <row r="424" spans="1:28" x14ac:dyDescent="0.2">
      <c r="A424" s="163">
        <v>6905</v>
      </c>
      <c r="B424" s="160" t="str">
        <f>VLOOKUP(A424,'BASE TRABAJO'!$A$1:$U$872,2,TRUE)</f>
        <v xml:space="preserve">
Fundación La Frontera
</v>
      </c>
      <c r="C424" s="160">
        <f>VLOOKUP(A424,'BASE TRABAJO'!$A$1:$U$872,3,FALSE)</f>
        <v>702081009</v>
      </c>
      <c r="D424" s="160" t="str">
        <f>VLOOKUP(A424,'BASE TRABAJO'!$A$1:$U$872,4,FALSE)</f>
        <v>Fundación de Derecho Privado</v>
      </c>
      <c r="E424" s="160" t="str">
        <f>VLOOKUP(A424,'BASE TRABAJO'!$A$1:$U$872,5,FALSE)</f>
        <v>Otorgado por Decreto Supremo Nº 33, de fecha 3 de enero de 1963, del Ministerio de Justicia.</v>
      </c>
      <c r="F424" s="160" t="str">
        <f>VLOOKUP(A424,'BASE TRABAJO'!$A$1:$U$872,6,FALSE)</f>
        <v>Certificado de Vigencia, folio Nº 500225827399, de 06 de mayo de 2019, del Servicio de Registro Civil e Identificación.</v>
      </c>
      <c r="G424" s="160" t="str">
        <f>VLOOKUP(A424,'BASE TRABAJO'!$A$1:$U$872,7,FALSE)</f>
        <v>Propiciar la investigación, educación y asistencia social especialmente en la zona llamada “de la Frontera”, en beneficio de su progreso humano y desarrollo económico social.</v>
      </c>
      <c r="H424" s="160" t="str">
        <f>VLOOKUP(A424,'BASE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4" s="160" t="str">
        <f>VLOOKUP(A424,'BASE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4" s="160" t="str">
        <f>VLOOKUP(A424,'BASE TRABAJO'!$A$1:$U$872,10,FALSE)</f>
        <v xml:space="preserve">20 de junio de 2018, según consta en acta de Sesión Extraordinaria del Consejo Superior de misma fecha, reducida a escritura pública con fecha 25 de junio de 2018, del Notario Público de Temuco. </v>
      </c>
      <c r="K424" s="160" t="str">
        <f>VLOOKUP(A424,'BASE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4" s="160" t="str">
        <f>VLOOKUP(A424,'BASE TRABAJO'!$A$1:$U$872,12,FALSE)</f>
        <v xml:space="preserve">Avenida Alemania Nº 0211, Comuna de Temuco, Novena Región de La Araucanía.
Oficina: Pasaje El Bosque Nº 620, 
</v>
      </c>
      <c r="M424" s="160" t="str">
        <f>VLOOKUP(A424,'BASE TRABAJO'!$A$1:$U$872,13,FALSE)</f>
        <v>IX</v>
      </c>
      <c r="N424" s="160" t="str">
        <f>VLOOKUP(A424,'BASE TRABAJO'!$A$1:$U$872,14,FALSE)</f>
        <v>Temuco</v>
      </c>
      <c r="O424" s="160" t="str">
        <f>VLOOKUP(A424,'BASE TRABAJO'!$A$1:$U$872,15,FALSE)</f>
        <v>fono (45) 226031/ 215342</v>
      </c>
      <c r="P424" s="160">
        <f>VLOOKUP(A424,'BASE TRABAJO'!$A$1:$U$872,16,FALSE)</f>
        <v>0</v>
      </c>
      <c r="Q424" s="160">
        <f>VLOOKUP(A424,'BASE TRABAJO'!$A$1:$U$872,17,FALSE)</f>
        <v>0</v>
      </c>
      <c r="R424" s="160">
        <f>VLOOKUP(A424,'BASE TRABAJO'!$A$1:$U$872,18,FALSE)</f>
        <v>93105</v>
      </c>
      <c r="S424" s="160" t="str">
        <f>VLOOKUP(A424,'BASE TRABAJO'!$A$1:$U$872,19,FALSE)</f>
        <v xml:space="preserve">Se acompaña certificado de antecedentes financieros, correspondiente al 2019, aprobado por el  Subdepartamento de Supervisión Financiera 
</v>
      </c>
      <c r="T424" s="161">
        <f>VLOOKUP(A424,'BASE TRABAJO'!$A$1:$U$872,20,FALSE)</f>
        <v>37970</v>
      </c>
      <c r="U424" s="160">
        <v>6905</v>
      </c>
      <c r="V424" s="162">
        <v>34294852</v>
      </c>
      <c r="W424" s="162">
        <v>392341440</v>
      </c>
      <c r="X424" s="161">
        <v>44135</v>
      </c>
      <c r="Y424" s="160" t="s">
        <v>3112</v>
      </c>
      <c r="Z424" s="160" t="s">
        <v>3113</v>
      </c>
      <c r="AA424" s="160" t="s">
        <v>3266</v>
      </c>
      <c r="AB424" s="160"/>
    </row>
    <row r="425" spans="1:28" x14ac:dyDescent="0.2">
      <c r="A425" s="163">
        <v>6905</v>
      </c>
      <c r="B425" s="160" t="str">
        <f>VLOOKUP(A425,'BASE TRABAJO'!$A$1:$U$872,2,TRUE)</f>
        <v xml:space="preserve">
Fundación La Frontera
</v>
      </c>
      <c r="C425" s="160">
        <f>VLOOKUP(A425,'BASE TRABAJO'!$A$1:$U$872,3,FALSE)</f>
        <v>702081009</v>
      </c>
      <c r="D425" s="160" t="str">
        <f>VLOOKUP(A425,'BASE TRABAJO'!$A$1:$U$872,4,FALSE)</f>
        <v>Fundación de Derecho Privado</v>
      </c>
      <c r="E425" s="160" t="str">
        <f>VLOOKUP(A425,'BASE TRABAJO'!$A$1:$U$872,5,FALSE)</f>
        <v>Otorgado por Decreto Supremo Nº 33, de fecha 3 de enero de 1963, del Ministerio de Justicia.</v>
      </c>
      <c r="F425" s="160" t="str">
        <f>VLOOKUP(A425,'BASE TRABAJO'!$A$1:$U$872,6,FALSE)</f>
        <v>Certificado de Vigencia, folio Nº 500225827399, de 06 de mayo de 2019, del Servicio de Registro Civil e Identificación.</v>
      </c>
      <c r="G425" s="160" t="str">
        <f>VLOOKUP(A425,'BASE TRABAJO'!$A$1:$U$872,7,FALSE)</f>
        <v>Propiciar la investigación, educación y asistencia social especialmente en la zona llamada “de la Frontera”, en beneficio de su progreso humano y desarrollo económico social.</v>
      </c>
      <c r="H425" s="160" t="str">
        <f>VLOOKUP(A425,'BASE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5" s="160" t="str">
        <f>VLOOKUP(A425,'BASE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5" s="160" t="str">
        <f>VLOOKUP(A425,'BASE TRABAJO'!$A$1:$U$872,10,FALSE)</f>
        <v xml:space="preserve">20 de junio de 2018, según consta en acta de Sesión Extraordinaria del Consejo Superior de misma fecha, reducida a escritura pública con fecha 25 de junio de 2018, del Notario Público de Temuco. </v>
      </c>
      <c r="K425" s="160" t="str">
        <f>VLOOKUP(A425,'BASE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5" s="160" t="str">
        <f>VLOOKUP(A425,'BASE TRABAJO'!$A$1:$U$872,12,FALSE)</f>
        <v xml:space="preserve">Avenida Alemania Nº 0211, Comuna de Temuco, Novena Región de La Araucanía.
Oficina: Pasaje El Bosque Nº 620, 
</v>
      </c>
      <c r="M425" s="160" t="str">
        <f>VLOOKUP(A425,'BASE TRABAJO'!$A$1:$U$872,13,FALSE)</f>
        <v>IX</v>
      </c>
      <c r="N425" s="160" t="str">
        <f>VLOOKUP(A425,'BASE TRABAJO'!$A$1:$U$872,14,FALSE)</f>
        <v>Temuco</v>
      </c>
      <c r="O425" s="160" t="str">
        <f>VLOOKUP(A425,'BASE TRABAJO'!$A$1:$U$872,15,FALSE)</f>
        <v>fono (45) 226031/ 215342</v>
      </c>
      <c r="P425" s="160">
        <f>VLOOKUP(A425,'BASE TRABAJO'!$A$1:$U$872,16,FALSE)</f>
        <v>0</v>
      </c>
      <c r="Q425" s="160">
        <f>VLOOKUP(A425,'BASE TRABAJO'!$A$1:$U$872,17,FALSE)</f>
        <v>0</v>
      </c>
      <c r="R425" s="160">
        <f>VLOOKUP(A425,'BASE TRABAJO'!$A$1:$U$872,18,FALSE)</f>
        <v>93105</v>
      </c>
      <c r="S425" s="160" t="str">
        <f>VLOOKUP(A425,'BASE TRABAJO'!$A$1:$U$872,19,FALSE)</f>
        <v xml:space="preserve">Se acompaña certificado de antecedentes financieros, correspondiente al 2019, aprobado por el  Subdepartamento de Supervisión Financiera 
</v>
      </c>
      <c r="T425" s="161">
        <f>VLOOKUP(A425,'BASE TRABAJO'!$A$1:$U$872,20,FALSE)</f>
        <v>37970</v>
      </c>
      <c r="U425" s="160">
        <v>6905</v>
      </c>
      <c r="V425" s="162">
        <v>18457658</v>
      </c>
      <c r="W425" s="162">
        <v>180198857</v>
      </c>
      <c r="X425" s="161">
        <v>44135</v>
      </c>
      <c r="Y425" s="160" t="s">
        <v>3112</v>
      </c>
      <c r="Z425" s="160" t="s">
        <v>3113</v>
      </c>
      <c r="AA425" s="160" t="s">
        <v>3267</v>
      </c>
      <c r="AB425" s="160"/>
    </row>
    <row r="426" spans="1:28" x14ac:dyDescent="0.2">
      <c r="A426" s="163">
        <v>6905</v>
      </c>
      <c r="B426" s="160" t="str">
        <f>VLOOKUP(A426,'BASE TRABAJO'!$A$1:$U$872,2,TRUE)</f>
        <v xml:space="preserve">
Fundación La Frontera
</v>
      </c>
      <c r="C426" s="160">
        <f>VLOOKUP(A426,'BASE TRABAJO'!$A$1:$U$872,3,FALSE)</f>
        <v>702081009</v>
      </c>
      <c r="D426" s="160" t="str">
        <f>VLOOKUP(A426,'BASE TRABAJO'!$A$1:$U$872,4,FALSE)</f>
        <v>Fundación de Derecho Privado</v>
      </c>
      <c r="E426" s="160" t="str">
        <f>VLOOKUP(A426,'BASE TRABAJO'!$A$1:$U$872,5,FALSE)</f>
        <v>Otorgado por Decreto Supremo Nº 33, de fecha 3 de enero de 1963, del Ministerio de Justicia.</v>
      </c>
      <c r="F426" s="160" t="str">
        <f>VLOOKUP(A426,'BASE TRABAJO'!$A$1:$U$872,6,FALSE)</f>
        <v>Certificado de Vigencia, folio Nº 500225827399, de 06 de mayo de 2019, del Servicio de Registro Civil e Identificación.</v>
      </c>
      <c r="G426" s="160" t="str">
        <f>VLOOKUP(A426,'BASE TRABAJO'!$A$1:$U$872,7,FALSE)</f>
        <v>Propiciar la investigación, educación y asistencia social especialmente en la zona llamada “de la Frontera”, en beneficio de su progreso humano y desarrollo económico social.</v>
      </c>
      <c r="H426" s="160" t="str">
        <f>VLOOKUP(A426,'BASE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6" s="160" t="str">
        <f>VLOOKUP(A426,'BASE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6" s="160" t="str">
        <f>VLOOKUP(A426,'BASE TRABAJO'!$A$1:$U$872,10,FALSE)</f>
        <v xml:space="preserve">20 de junio de 2018, según consta en acta de Sesión Extraordinaria del Consejo Superior de misma fecha, reducida a escritura pública con fecha 25 de junio de 2018, del Notario Público de Temuco. </v>
      </c>
      <c r="K426" s="160" t="str">
        <f>VLOOKUP(A426,'BASE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6" s="160" t="str">
        <f>VLOOKUP(A426,'BASE TRABAJO'!$A$1:$U$872,12,FALSE)</f>
        <v xml:space="preserve">Avenida Alemania Nº 0211, Comuna de Temuco, Novena Región de La Araucanía.
Oficina: Pasaje El Bosque Nº 620, 
</v>
      </c>
      <c r="M426" s="160" t="str">
        <f>VLOOKUP(A426,'BASE TRABAJO'!$A$1:$U$872,13,FALSE)</f>
        <v>IX</v>
      </c>
      <c r="N426" s="160" t="str">
        <f>VLOOKUP(A426,'BASE TRABAJO'!$A$1:$U$872,14,FALSE)</f>
        <v>Temuco</v>
      </c>
      <c r="O426" s="160" t="str">
        <f>VLOOKUP(A426,'BASE TRABAJO'!$A$1:$U$872,15,FALSE)</f>
        <v>fono (45) 226031/ 215342</v>
      </c>
      <c r="P426" s="160">
        <f>VLOOKUP(A426,'BASE TRABAJO'!$A$1:$U$872,16,FALSE)</f>
        <v>0</v>
      </c>
      <c r="Q426" s="160">
        <f>VLOOKUP(A426,'BASE TRABAJO'!$A$1:$U$872,17,FALSE)</f>
        <v>0</v>
      </c>
      <c r="R426" s="160">
        <f>VLOOKUP(A426,'BASE TRABAJO'!$A$1:$U$872,18,FALSE)</f>
        <v>93105</v>
      </c>
      <c r="S426" s="160" t="str">
        <f>VLOOKUP(A426,'BASE TRABAJO'!$A$1:$U$872,19,FALSE)</f>
        <v xml:space="preserve">Se acompaña certificado de antecedentes financieros, correspondiente al 2019, aprobado por el  Subdepartamento de Supervisión Financiera 
</v>
      </c>
      <c r="T426" s="161">
        <f>VLOOKUP(A426,'BASE TRABAJO'!$A$1:$U$872,20,FALSE)</f>
        <v>37970</v>
      </c>
      <c r="U426" s="160">
        <v>6905</v>
      </c>
      <c r="V426" s="162">
        <v>28392579</v>
      </c>
      <c r="W426" s="162">
        <v>219353082</v>
      </c>
      <c r="X426" s="161">
        <v>44135</v>
      </c>
      <c r="Y426" s="160" t="s">
        <v>3112</v>
      </c>
      <c r="Z426" s="160" t="s">
        <v>3113</v>
      </c>
      <c r="AA426" s="160" t="s">
        <v>82</v>
      </c>
      <c r="AB426" s="160"/>
    </row>
    <row r="427" spans="1:28" x14ac:dyDescent="0.2">
      <c r="A427" s="163">
        <v>6905</v>
      </c>
      <c r="B427" s="160" t="str">
        <f>VLOOKUP(A427,'BASE TRABAJO'!$A$1:$U$872,2,TRUE)</f>
        <v xml:space="preserve">
Fundación La Frontera
</v>
      </c>
      <c r="C427" s="160">
        <f>VLOOKUP(A427,'BASE TRABAJO'!$A$1:$U$872,3,FALSE)</f>
        <v>702081009</v>
      </c>
      <c r="D427" s="160" t="str">
        <f>VLOOKUP(A427,'BASE TRABAJO'!$A$1:$U$872,4,FALSE)</f>
        <v>Fundación de Derecho Privado</v>
      </c>
      <c r="E427" s="160" t="str">
        <f>VLOOKUP(A427,'BASE TRABAJO'!$A$1:$U$872,5,FALSE)</f>
        <v>Otorgado por Decreto Supremo Nº 33, de fecha 3 de enero de 1963, del Ministerio de Justicia.</v>
      </c>
      <c r="F427" s="160" t="str">
        <f>VLOOKUP(A427,'BASE TRABAJO'!$A$1:$U$872,6,FALSE)</f>
        <v>Certificado de Vigencia, folio Nº 500225827399, de 06 de mayo de 2019, del Servicio de Registro Civil e Identificación.</v>
      </c>
      <c r="G427" s="160" t="str">
        <f>VLOOKUP(A427,'BASE TRABAJO'!$A$1:$U$872,7,FALSE)</f>
        <v>Propiciar la investigación, educación y asistencia social especialmente en la zona llamada “de la Frontera”, en beneficio de su progreso humano y desarrollo económico social.</v>
      </c>
      <c r="H427" s="160" t="str">
        <f>VLOOKUP(A427,'BASE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7" s="160" t="str">
        <f>VLOOKUP(A427,'BASE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7" s="160" t="str">
        <f>VLOOKUP(A427,'BASE TRABAJO'!$A$1:$U$872,10,FALSE)</f>
        <v xml:space="preserve">20 de junio de 2018, según consta en acta de Sesión Extraordinaria del Consejo Superior de misma fecha, reducida a escritura pública con fecha 25 de junio de 2018, del Notario Público de Temuco. </v>
      </c>
      <c r="K427" s="160" t="str">
        <f>VLOOKUP(A427,'BASE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7" s="160" t="str">
        <f>VLOOKUP(A427,'BASE TRABAJO'!$A$1:$U$872,12,FALSE)</f>
        <v xml:space="preserve">Avenida Alemania Nº 0211, Comuna de Temuco, Novena Región de La Araucanía.
Oficina: Pasaje El Bosque Nº 620, 
</v>
      </c>
      <c r="M427" s="160" t="str">
        <f>VLOOKUP(A427,'BASE TRABAJO'!$A$1:$U$872,13,FALSE)</f>
        <v>IX</v>
      </c>
      <c r="N427" s="160" t="str">
        <f>VLOOKUP(A427,'BASE TRABAJO'!$A$1:$U$872,14,FALSE)</f>
        <v>Temuco</v>
      </c>
      <c r="O427" s="160" t="str">
        <f>VLOOKUP(A427,'BASE TRABAJO'!$A$1:$U$872,15,FALSE)</f>
        <v>fono (45) 226031/ 215342</v>
      </c>
      <c r="P427" s="160">
        <f>VLOOKUP(A427,'BASE TRABAJO'!$A$1:$U$872,16,FALSE)</f>
        <v>0</v>
      </c>
      <c r="Q427" s="160">
        <f>VLOOKUP(A427,'BASE TRABAJO'!$A$1:$U$872,17,FALSE)</f>
        <v>0</v>
      </c>
      <c r="R427" s="160">
        <f>VLOOKUP(A427,'BASE TRABAJO'!$A$1:$U$872,18,FALSE)</f>
        <v>93105</v>
      </c>
      <c r="S427" s="160" t="str">
        <f>VLOOKUP(A427,'BASE TRABAJO'!$A$1:$U$872,19,FALSE)</f>
        <v xml:space="preserve">Se acompaña certificado de antecedentes financieros, correspondiente al 2019, aprobado por el  Subdepartamento de Supervisión Financiera 
</v>
      </c>
      <c r="T427" s="161">
        <f>VLOOKUP(A427,'BASE TRABAJO'!$A$1:$U$872,20,FALSE)</f>
        <v>37970</v>
      </c>
      <c r="U427" s="160">
        <v>6905</v>
      </c>
      <c r="V427" s="162">
        <v>16602732</v>
      </c>
      <c r="W427" s="162">
        <v>166548293</v>
      </c>
      <c r="X427" s="161">
        <v>44135</v>
      </c>
      <c r="Y427" s="160" t="s">
        <v>3112</v>
      </c>
      <c r="Z427" s="160" t="s">
        <v>3113</v>
      </c>
      <c r="AA427" s="160" t="s">
        <v>3123</v>
      </c>
      <c r="AB427" s="160"/>
    </row>
    <row r="428" spans="1:28" x14ac:dyDescent="0.2">
      <c r="A428" s="163">
        <v>6905</v>
      </c>
      <c r="B428" s="160" t="str">
        <f>VLOOKUP(A428,'BASE TRABAJO'!$A$1:$U$872,2,TRUE)</f>
        <v xml:space="preserve">
Fundación La Frontera
</v>
      </c>
      <c r="C428" s="160">
        <f>VLOOKUP(A428,'BASE TRABAJO'!$A$1:$U$872,3,FALSE)</f>
        <v>702081009</v>
      </c>
      <c r="D428" s="160" t="str">
        <f>VLOOKUP(A428,'BASE TRABAJO'!$A$1:$U$872,4,FALSE)</f>
        <v>Fundación de Derecho Privado</v>
      </c>
      <c r="E428" s="160" t="str">
        <f>VLOOKUP(A428,'BASE TRABAJO'!$A$1:$U$872,5,FALSE)</f>
        <v>Otorgado por Decreto Supremo Nº 33, de fecha 3 de enero de 1963, del Ministerio de Justicia.</v>
      </c>
      <c r="F428" s="160" t="str">
        <f>VLOOKUP(A428,'BASE TRABAJO'!$A$1:$U$872,6,FALSE)</f>
        <v>Certificado de Vigencia, folio Nº 500225827399, de 06 de mayo de 2019, del Servicio de Registro Civil e Identificación.</v>
      </c>
      <c r="G428" s="160" t="str">
        <f>VLOOKUP(A428,'BASE TRABAJO'!$A$1:$U$872,7,FALSE)</f>
        <v>Propiciar la investigación, educación y asistencia social especialmente en la zona llamada “de la Frontera”, en beneficio de su progreso humano y desarrollo económico social.</v>
      </c>
      <c r="H428" s="160" t="str">
        <f>VLOOKUP(A428,'BASE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8" s="160" t="str">
        <f>VLOOKUP(A428,'BASE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8" s="160" t="str">
        <f>VLOOKUP(A428,'BASE TRABAJO'!$A$1:$U$872,10,FALSE)</f>
        <v xml:space="preserve">20 de junio de 2018, según consta en acta de Sesión Extraordinaria del Consejo Superior de misma fecha, reducida a escritura pública con fecha 25 de junio de 2018, del Notario Público de Temuco. </v>
      </c>
      <c r="K428" s="160" t="str">
        <f>VLOOKUP(A428,'BASE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8" s="160" t="str">
        <f>VLOOKUP(A428,'BASE TRABAJO'!$A$1:$U$872,12,FALSE)</f>
        <v xml:space="preserve">Avenida Alemania Nº 0211, Comuna de Temuco, Novena Región de La Araucanía.
Oficina: Pasaje El Bosque Nº 620, 
</v>
      </c>
      <c r="M428" s="160" t="str">
        <f>VLOOKUP(A428,'BASE TRABAJO'!$A$1:$U$872,13,FALSE)</f>
        <v>IX</v>
      </c>
      <c r="N428" s="160" t="str">
        <f>VLOOKUP(A428,'BASE TRABAJO'!$A$1:$U$872,14,FALSE)</f>
        <v>Temuco</v>
      </c>
      <c r="O428" s="160" t="str">
        <f>VLOOKUP(A428,'BASE TRABAJO'!$A$1:$U$872,15,FALSE)</f>
        <v>fono (45) 226031/ 215342</v>
      </c>
      <c r="P428" s="160">
        <f>VLOOKUP(A428,'BASE TRABAJO'!$A$1:$U$872,16,FALSE)</f>
        <v>0</v>
      </c>
      <c r="Q428" s="160">
        <f>VLOOKUP(A428,'BASE TRABAJO'!$A$1:$U$872,17,FALSE)</f>
        <v>0</v>
      </c>
      <c r="R428" s="160">
        <f>VLOOKUP(A428,'BASE TRABAJO'!$A$1:$U$872,18,FALSE)</f>
        <v>93105</v>
      </c>
      <c r="S428" s="160" t="str">
        <f>VLOOKUP(A428,'BASE TRABAJO'!$A$1:$U$872,19,FALSE)</f>
        <v xml:space="preserve">Se acompaña certificado de antecedentes financieros, correspondiente al 2019, aprobado por el  Subdepartamento de Supervisión Financiera 
</v>
      </c>
      <c r="T428" s="161">
        <f>VLOOKUP(A428,'BASE TRABAJO'!$A$1:$U$872,20,FALSE)</f>
        <v>37970</v>
      </c>
      <c r="U428" s="160">
        <v>6905</v>
      </c>
      <c r="V428" s="162">
        <v>28573874</v>
      </c>
      <c r="W428" s="162">
        <v>273707220</v>
      </c>
      <c r="X428" s="161">
        <v>44135</v>
      </c>
      <c r="Y428" s="160" t="s">
        <v>3112</v>
      </c>
      <c r="Z428" s="160" t="s">
        <v>3113</v>
      </c>
      <c r="AA428" s="160" t="s">
        <v>3216</v>
      </c>
      <c r="AB428" s="160"/>
    </row>
    <row r="429" spans="1:28" x14ac:dyDescent="0.2">
      <c r="A429" s="163">
        <v>6905</v>
      </c>
      <c r="B429" s="160" t="str">
        <f>VLOOKUP(A429,'BASE TRABAJO'!$A$1:$U$872,2,TRUE)</f>
        <v xml:space="preserve">
Fundación La Frontera
</v>
      </c>
      <c r="C429" s="160">
        <f>VLOOKUP(A429,'BASE TRABAJO'!$A$1:$U$872,3,FALSE)</f>
        <v>702081009</v>
      </c>
      <c r="D429" s="160" t="str">
        <f>VLOOKUP(A429,'BASE TRABAJO'!$A$1:$U$872,4,FALSE)</f>
        <v>Fundación de Derecho Privado</v>
      </c>
      <c r="E429" s="160" t="str">
        <f>VLOOKUP(A429,'BASE TRABAJO'!$A$1:$U$872,5,FALSE)</f>
        <v>Otorgado por Decreto Supremo Nº 33, de fecha 3 de enero de 1963, del Ministerio de Justicia.</v>
      </c>
      <c r="F429" s="160" t="str">
        <f>VLOOKUP(A429,'BASE TRABAJO'!$A$1:$U$872,6,FALSE)</f>
        <v>Certificado de Vigencia, folio Nº 500225827399, de 06 de mayo de 2019, del Servicio de Registro Civil e Identificación.</v>
      </c>
      <c r="G429" s="160" t="str">
        <f>VLOOKUP(A429,'BASE TRABAJO'!$A$1:$U$872,7,FALSE)</f>
        <v>Propiciar la investigación, educación y asistencia social especialmente en la zona llamada “de la Frontera”, en beneficio de su progreso humano y desarrollo económico social.</v>
      </c>
      <c r="H429" s="160" t="str">
        <f>VLOOKUP(A429,'BASE TRABAJO'!$A$1:$U$872,8,FALSE)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9" s="160" t="str">
        <f>VLOOKUP(A429,'BASE TRABAJO'!$A$1:$U$872,9,FALSE)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9" s="160" t="str">
        <f>VLOOKUP(A429,'BASE TRABAJO'!$A$1:$U$872,10,FALSE)</f>
        <v xml:space="preserve">20 de junio de 2018, según consta en acta de Sesión Extraordinaria del Consejo Superior de misma fecha, reducida a escritura pública con fecha 25 de junio de 2018, del Notario Público de Temuco. </v>
      </c>
      <c r="K429" s="160" t="str">
        <f>VLOOKUP(A429,'BASE TRABAJO'!$A$1:$U$872,11,FALSE)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9" s="160" t="str">
        <f>VLOOKUP(A429,'BASE TRABAJO'!$A$1:$U$872,12,FALSE)</f>
        <v xml:space="preserve">Avenida Alemania Nº 0211, Comuna de Temuco, Novena Región de La Araucanía.
Oficina: Pasaje El Bosque Nº 620, 
</v>
      </c>
      <c r="M429" s="160" t="str">
        <f>VLOOKUP(A429,'BASE TRABAJO'!$A$1:$U$872,13,FALSE)</f>
        <v>IX</v>
      </c>
      <c r="N429" s="160" t="str">
        <f>VLOOKUP(A429,'BASE TRABAJO'!$A$1:$U$872,14,FALSE)</f>
        <v>Temuco</v>
      </c>
      <c r="O429" s="160" t="str">
        <f>VLOOKUP(A429,'BASE TRABAJO'!$A$1:$U$872,15,FALSE)</f>
        <v>fono (45) 226031/ 215342</v>
      </c>
      <c r="P429" s="160">
        <f>VLOOKUP(A429,'BASE TRABAJO'!$A$1:$U$872,16,FALSE)</f>
        <v>0</v>
      </c>
      <c r="Q429" s="160">
        <f>VLOOKUP(A429,'BASE TRABAJO'!$A$1:$U$872,17,FALSE)</f>
        <v>0</v>
      </c>
      <c r="R429" s="160">
        <f>VLOOKUP(A429,'BASE TRABAJO'!$A$1:$U$872,18,FALSE)</f>
        <v>93105</v>
      </c>
      <c r="S429" s="160" t="str">
        <f>VLOOKUP(A429,'BASE TRABAJO'!$A$1:$U$872,19,FALSE)</f>
        <v xml:space="preserve">Se acompaña certificado de antecedentes financieros, correspondiente al 2019, aprobado por el  Subdepartamento de Supervisión Financiera 
</v>
      </c>
      <c r="T429" s="161">
        <f>VLOOKUP(A429,'BASE TRABAJO'!$A$1:$U$872,20,FALSE)</f>
        <v>37970</v>
      </c>
      <c r="U429" s="160">
        <v>6905</v>
      </c>
      <c r="V429" s="162">
        <v>8072362</v>
      </c>
      <c r="W429" s="162">
        <v>72812961</v>
      </c>
      <c r="X429" s="161">
        <v>44135</v>
      </c>
      <c r="Y429" s="160" t="s">
        <v>3112</v>
      </c>
      <c r="Z429" s="160" t="s">
        <v>3113</v>
      </c>
      <c r="AA429" s="160" t="s">
        <v>3219</v>
      </c>
      <c r="AB429" s="160"/>
    </row>
    <row r="430" spans="1:28" x14ac:dyDescent="0.2">
      <c r="A430" s="163">
        <v>6911</v>
      </c>
      <c r="B430" s="160" t="str">
        <f>VLOOKUP(A430,'BASE TRABAJO'!$A$1:$U$872,2,TRUE)</f>
        <v xml:space="preserve">Misión Evangélica San Pablo de Chile
</v>
      </c>
      <c r="C430" s="160">
        <f>VLOOKUP(A430,'BASE TRABAJO'!$A$1:$U$872,3,FALSE)</f>
        <v>713189006</v>
      </c>
      <c r="D430" s="160" t="str">
        <f>VLOOKUP(A430,'BASE TRABAJO'!$A$1:$U$872,4,FALSE)</f>
        <v>Corporación de Derecho Público</v>
      </c>
      <c r="E430" s="160" t="str">
        <f>VLOOKUP(A430,'BASE TRABAJO'!$A$1:$U$872,5,FALSE)</f>
        <v>Otorgado por Decreto Supremo Nº 1965, del  17 de marzo de 1960, del Ministerio de Justicia.</v>
      </c>
      <c r="F430" s="160" t="str">
        <f>VLOOKUP(A430,'BASE TRABAJO'!$A$1:$U$872,6,FALSE)</f>
        <v xml:space="preserve">Certificado de Registro del Departamento de Personas Jurídicas, División Jurídica del Ministerio de Justicia y Derechos Humanos, de 15 de marzo de 2018, Cod. De Verificación 0000000410. </v>
      </c>
      <c r="G430" s="160" t="str">
        <f>VLOOKUP(A430,'BASE TRABAJO'!$A$1:$U$872,7,FALSE)</f>
        <v>Actividad Religiosa</v>
      </c>
      <c r="H430" s="160" t="str">
        <f>VLOOKUP(A430,'BASE TRABAJO'!$A$1:$U$872,8,FALSE)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0" s="160" t="str">
        <f>VLOOKUP(A430,'BASE TRABAJO'!$A$1:$U$872,9,FALSE)</f>
        <v xml:space="preserve">Durarán tres años en sus cargos, pudiendo ser reelegidos de forma indefinida.
</v>
      </c>
      <c r="J430" s="160" t="str">
        <f>VLOOKUP(A430,'BASE TRABAJO'!$A$1:$U$872,10,FALSE)</f>
        <v>17 de abril de 2018 al 17 de abril de 2021.</v>
      </c>
      <c r="K430" s="160" t="str">
        <f>VLOOKUP(A430,'BASE TRABAJO'!$A$1:$U$872,11,FALSE)</f>
        <v xml:space="preserve">Presidente: Julio Salazar Veloso, 
Luis Elías Jara Martínez  
(Podrán actuar conjunta o indistintamente).
</v>
      </c>
      <c r="L430" s="160" t="str">
        <f>VLOOKUP(A430,'BASE TRABAJO'!$A$1:$U$872,12,FALSE)</f>
        <v xml:space="preserve">Ricardo Lyon s/n, Lota Alto, VIII Región 
</v>
      </c>
      <c r="M430" s="160" t="str">
        <f>VLOOKUP(A430,'BASE TRABAJO'!$A$1:$U$872,13,FALSE)</f>
        <v>VIII</v>
      </c>
      <c r="N430" s="160" t="str">
        <f>VLOOKUP(A430,'BASE TRABAJO'!$A$1:$U$872,14,FALSE)</f>
        <v>Lota Alto</v>
      </c>
      <c r="O430" s="160" t="str">
        <f>VLOOKUP(A430,'BASE TRABAJO'!$A$1:$U$872,15,FALSE)</f>
        <v>Teléfonos: 2876235 – 2871238</v>
      </c>
      <c r="P430" s="160" t="str">
        <f>VLOOKUP(A430,'BASE TRABAJO'!$A$1:$U$872,16,FALSE)</f>
        <v xml:space="preserve"> director.mesp@gmail.com</v>
      </c>
      <c r="Q430" s="160">
        <f>VLOOKUP(A430,'BASE TRABAJO'!$A$1:$U$872,17,FALSE)</f>
        <v>0</v>
      </c>
      <c r="R430" s="160">
        <f>VLOOKUP(A430,'BASE TRABAJO'!$A$1:$U$872,18,FALSE)</f>
        <v>93910</v>
      </c>
      <c r="S430" s="160" t="str">
        <f>VLOOKUP(A430,'BASE TRABAJO'!$A$1:$U$872,19,FALSE)</f>
        <v>Se acompaña Certificado Financiero de la Institución, correspondiente al año 2017, el cual se encuentra aprobado por el Subdepartamento de Supervisión Financiera Nacional.</v>
      </c>
      <c r="T430" s="161">
        <f>VLOOKUP(A430,'BASE TRABAJO'!$A$1:$U$872,20,FALSE)</f>
        <v>37970</v>
      </c>
      <c r="U430" s="160">
        <v>6911</v>
      </c>
      <c r="V430" s="162">
        <v>4269383</v>
      </c>
      <c r="W430" s="162">
        <v>48183038</v>
      </c>
      <c r="X430" s="161">
        <v>44135</v>
      </c>
      <c r="Y430" s="160" t="s">
        <v>3112</v>
      </c>
      <c r="Z430" s="160" t="s">
        <v>3113</v>
      </c>
      <c r="AA430" s="160" t="s">
        <v>3143</v>
      </c>
      <c r="AB430" s="160"/>
    </row>
    <row r="431" spans="1:28" x14ac:dyDescent="0.2">
      <c r="A431" s="163">
        <v>6911</v>
      </c>
      <c r="B431" s="160" t="str">
        <f>VLOOKUP(A431,'BASE TRABAJO'!$A$1:$U$872,2,TRUE)</f>
        <v xml:space="preserve">Misión Evangélica San Pablo de Chile
</v>
      </c>
      <c r="C431" s="160">
        <f>VLOOKUP(A431,'BASE TRABAJO'!$A$1:$U$872,3,FALSE)</f>
        <v>713189006</v>
      </c>
      <c r="D431" s="160" t="str">
        <f>VLOOKUP(A431,'BASE TRABAJO'!$A$1:$U$872,4,FALSE)</f>
        <v>Corporación de Derecho Público</v>
      </c>
      <c r="E431" s="160" t="str">
        <f>VLOOKUP(A431,'BASE TRABAJO'!$A$1:$U$872,5,FALSE)</f>
        <v>Otorgado por Decreto Supremo Nº 1965, del  17 de marzo de 1960, del Ministerio de Justicia.</v>
      </c>
      <c r="F431" s="160" t="str">
        <f>VLOOKUP(A431,'BASE TRABAJO'!$A$1:$U$872,6,FALSE)</f>
        <v xml:space="preserve">Certificado de Registro del Departamento de Personas Jurídicas, División Jurídica del Ministerio de Justicia y Derechos Humanos, de 15 de marzo de 2018, Cod. De Verificación 0000000410. </v>
      </c>
      <c r="G431" s="160" t="str">
        <f>VLOOKUP(A431,'BASE TRABAJO'!$A$1:$U$872,7,FALSE)</f>
        <v>Actividad Religiosa</v>
      </c>
      <c r="H431" s="160" t="str">
        <f>VLOOKUP(A431,'BASE TRABAJO'!$A$1:$U$872,8,FALSE)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1" s="160" t="str">
        <f>VLOOKUP(A431,'BASE TRABAJO'!$A$1:$U$872,9,FALSE)</f>
        <v xml:space="preserve">Durarán tres años en sus cargos, pudiendo ser reelegidos de forma indefinida.
</v>
      </c>
      <c r="J431" s="160" t="str">
        <f>VLOOKUP(A431,'BASE TRABAJO'!$A$1:$U$872,10,FALSE)</f>
        <v>17 de abril de 2018 al 17 de abril de 2021.</v>
      </c>
      <c r="K431" s="160" t="str">
        <f>VLOOKUP(A431,'BASE TRABAJO'!$A$1:$U$872,11,FALSE)</f>
        <v xml:space="preserve">Presidente: Julio Salazar Veloso, 
Luis Elías Jara Martínez  
(Podrán actuar conjunta o indistintamente).
</v>
      </c>
      <c r="L431" s="160" t="str">
        <f>VLOOKUP(A431,'BASE TRABAJO'!$A$1:$U$872,12,FALSE)</f>
        <v xml:space="preserve">Ricardo Lyon s/n, Lota Alto, VIII Región 
</v>
      </c>
      <c r="M431" s="160" t="str">
        <f>VLOOKUP(A431,'BASE TRABAJO'!$A$1:$U$872,13,FALSE)</f>
        <v>VIII</v>
      </c>
      <c r="N431" s="160" t="str">
        <f>VLOOKUP(A431,'BASE TRABAJO'!$A$1:$U$872,14,FALSE)</f>
        <v>Lota Alto</v>
      </c>
      <c r="O431" s="160" t="str">
        <f>VLOOKUP(A431,'BASE TRABAJO'!$A$1:$U$872,15,FALSE)</f>
        <v>Teléfonos: 2876235 – 2871238</v>
      </c>
      <c r="P431" s="160" t="str">
        <f>VLOOKUP(A431,'BASE TRABAJO'!$A$1:$U$872,16,FALSE)</f>
        <v xml:space="preserve"> director.mesp@gmail.com</v>
      </c>
      <c r="Q431" s="160">
        <f>VLOOKUP(A431,'BASE TRABAJO'!$A$1:$U$872,17,FALSE)</f>
        <v>0</v>
      </c>
      <c r="R431" s="160">
        <f>VLOOKUP(A431,'BASE TRABAJO'!$A$1:$U$872,18,FALSE)</f>
        <v>93910</v>
      </c>
      <c r="S431" s="160" t="str">
        <f>VLOOKUP(A431,'BASE TRABAJO'!$A$1:$U$872,19,FALSE)</f>
        <v>Se acompaña Certificado Financiero de la Institución, correspondiente al año 2017, el cual se encuentra aprobado por el Subdepartamento de Supervisión Financiera Nacional.</v>
      </c>
      <c r="T431" s="161">
        <f>VLOOKUP(A431,'BASE TRABAJO'!$A$1:$U$872,20,FALSE)</f>
        <v>37970</v>
      </c>
      <c r="U431" s="160">
        <v>6911</v>
      </c>
      <c r="V431" s="162">
        <v>8669679</v>
      </c>
      <c r="W431" s="162">
        <v>88498286</v>
      </c>
      <c r="X431" s="161">
        <v>44135</v>
      </c>
      <c r="Y431" s="160" t="s">
        <v>3112</v>
      </c>
      <c r="Z431" s="160" t="s">
        <v>3113</v>
      </c>
      <c r="AA431" s="160" t="s">
        <v>60</v>
      </c>
      <c r="AB431" s="160"/>
    </row>
    <row r="432" spans="1:28" x14ac:dyDescent="0.2">
      <c r="A432" s="163">
        <v>6911</v>
      </c>
      <c r="B432" s="160" t="str">
        <f>VLOOKUP(A432,'BASE TRABAJO'!$A$1:$U$872,2,TRUE)</f>
        <v xml:space="preserve">Misión Evangélica San Pablo de Chile
</v>
      </c>
      <c r="C432" s="160">
        <f>VLOOKUP(A432,'BASE TRABAJO'!$A$1:$U$872,3,FALSE)</f>
        <v>713189006</v>
      </c>
      <c r="D432" s="160" t="str">
        <f>VLOOKUP(A432,'BASE TRABAJO'!$A$1:$U$872,4,FALSE)</f>
        <v>Corporación de Derecho Público</v>
      </c>
      <c r="E432" s="160" t="str">
        <f>VLOOKUP(A432,'BASE TRABAJO'!$A$1:$U$872,5,FALSE)</f>
        <v>Otorgado por Decreto Supremo Nº 1965, del  17 de marzo de 1960, del Ministerio de Justicia.</v>
      </c>
      <c r="F432" s="160" t="str">
        <f>VLOOKUP(A432,'BASE TRABAJO'!$A$1:$U$872,6,FALSE)</f>
        <v xml:space="preserve">Certificado de Registro del Departamento de Personas Jurídicas, División Jurídica del Ministerio de Justicia y Derechos Humanos, de 15 de marzo de 2018, Cod. De Verificación 0000000410. </v>
      </c>
      <c r="G432" s="160" t="str">
        <f>VLOOKUP(A432,'BASE TRABAJO'!$A$1:$U$872,7,FALSE)</f>
        <v>Actividad Religiosa</v>
      </c>
      <c r="H432" s="160" t="str">
        <f>VLOOKUP(A432,'BASE TRABAJO'!$A$1:$U$872,8,FALSE)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2" s="160" t="str">
        <f>VLOOKUP(A432,'BASE TRABAJO'!$A$1:$U$872,9,FALSE)</f>
        <v xml:space="preserve">Durarán tres años en sus cargos, pudiendo ser reelegidos de forma indefinida.
</v>
      </c>
      <c r="J432" s="160" t="str">
        <f>VLOOKUP(A432,'BASE TRABAJO'!$A$1:$U$872,10,FALSE)</f>
        <v>17 de abril de 2018 al 17 de abril de 2021.</v>
      </c>
      <c r="K432" s="160" t="str">
        <f>VLOOKUP(A432,'BASE TRABAJO'!$A$1:$U$872,11,FALSE)</f>
        <v xml:space="preserve">Presidente: Julio Salazar Veloso, 
Luis Elías Jara Martínez  
(Podrán actuar conjunta o indistintamente).
</v>
      </c>
      <c r="L432" s="160" t="str">
        <f>VLOOKUP(A432,'BASE TRABAJO'!$A$1:$U$872,12,FALSE)</f>
        <v xml:space="preserve">Ricardo Lyon s/n, Lota Alto, VIII Región 
</v>
      </c>
      <c r="M432" s="160" t="str">
        <f>VLOOKUP(A432,'BASE TRABAJO'!$A$1:$U$872,13,FALSE)</f>
        <v>VIII</v>
      </c>
      <c r="N432" s="160" t="str">
        <f>VLOOKUP(A432,'BASE TRABAJO'!$A$1:$U$872,14,FALSE)</f>
        <v>Lota Alto</v>
      </c>
      <c r="O432" s="160" t="str">
        <f>VLOOKUP(A432,'BASE TRABAJO'!$A$1:$U$872,15,FALSE)</f>
        <v>Teléfonos: 2876235 – 2871238</v>
      </c>
      <c r="P432" s="160" t="str">
        <f>VLOOKUP(A432,'BASE TRABAJO'!$A$1:$U$872,16,FALSE)</f>
        <v xml:space="preserve"> director.mesp@gmail.com</v>
      </c>
      <c r="Q432" s="160">
        <f>VLOOKUP(A432,'BASE TRABAJO'!$A$1:$U$872,17,FALSE)</f>
        <v>0</v>
      </c>
      <c r="R432" s="160">
        <f>VLOOKUP(A432,'BASE TRABAJO'!$A$1:$U$872,18,FALSE)</f>
        <v>93910</v>
      </c>
      <c r="S432" s="160" t="str">
        <f>VLOOKUP(A432,'BASE TRABAJO'!$A$1:$U$872,19,FALSE)</f>
        <v>Se acompaña Certificado Financiero de la Institución, correspondiente al año 2017, el cual se encuentra aprobado por el Subdepartamento de Supervisión Financiera Nacional.</v>
      </c>
      <c r="T432" s="161">
        <f>VLOOKUP(A432,'BASE TRABAJO'!$A$1:$U$872,20,FALSE)</f>
        <v>37970</v>
      </c>
      <c r="U432" s="160">
        <v>6911</v>
      </c>
      <c r="V432" s="162">
        <v>5268600</v>
      </c>
      <c r="W432" s="162">
        <v>66584404</v>
      </c>
      <c r="X432" s="161">
        <v>44135</v>
      </c>
      <c r="Y432" s="160" t="s">
        <v>3112</v>
      </c>
      <c r="Z432" s="160" t="s">
        <v>3113</v>
      </c>
      <c r="AA432" s="160" t="s">
        <v>3135</v>
      </c>
      <c r="AB432" s="160"/>
    </row>
    <row r="433" spans="1:28" x14ac:dyDescent="0.2">
      <c r="A433" s="163">
        <v>6911</v>
      </c>
      <c r="B433" s="160" t="str">
        <f>VLOOKUP(A433,'BASE TRABAJO'!$A$1:$U$872,2,TRUE)</f>
        <v xml:space="preserve">Misión Evangélica San Pablo de Chile
</v>
      </c>
      <c r="C433" s="160">
        <f>VLOOKUP(A433,'BASE TRABAJO'!$A$1:$U$872,3,FALSE)</f>
        <v>713189006</v>
      </c>
      <c r="D433" s="160" t="str">
        <f>VLOOKUP(A433,'BASE TRABAJO'!$A$1:$U$872,4,FALSE)</f>
        <v>Corporación de Derecho Público</v>
      </c>
      <c r="E433" s="160" t="str">
        <f>VLOOKUP(A433,'BASE TRABAJO'!$A$1:$U$872,5,FALSE)</f>
        <v>Otorgado por Decreto Supremo Nº 1965, del  17 de marzo de 1960, del Ministerio de Justicia.</v>
      </c>
      <c r="F433" s="160" t="str">
        <f>VLOOKUP(A433,'BASE TRABAJO'!$A$1:$U$872,6,FALSE)</f>
        <v xml:space="preserve">Certificado de Registro del Departamento de Personas Jurídicas, División Jurídica del Ministerio de Justicia y Derechos Humanos, de 15 de marzo de 2018, Cod. De Verificación 0000000410. </v>
      </c>
      <c r="G433" s="160" t="str">
        <f>VLOOKUP(A433,'BASE TRABAJO'!$A$1:$U$872,7,FALSE)</f>
        <v>Actividad Religiosa</v>
      </c>
      <c r="H433" s="160" t="str">
        <f>VLOOKUP(A433,'BASE TRABAJO'!$A$1:$U$872,8,FALSE)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3" s="160" t="str">
        <f>VLOOKUP(A433,'BASE TRABAJO'!$A$1:$U$872,9,FALSE)</f>
        <v xml:space="preserve">Durarán tres años en sus cargos, pudiendo ser reelegidos de forma indefinida.
</v>
      </c>
      <c r="J433" s="160" t="str">
        <f>VLOOKUP(A433,'BASE TRABAJO'!$A$1:$U$872,10,FALSE)</f>
        <v>17 de abril de 2018 al 17 de abril de 2021.</v>
      </c>
      <c r="K433" s="160" t="str">
        <f>VLOOKUP(A433,'BASE TRABAJO'!$A$1:$U$872,11,FALSE)</f>
        <v xml:space="preserve">Presidente: Julio Salazar Veloso, 
Luis Elías Jara Martínez  
(Podrán actuar conjunta o indistintamente).
</v>
      </c>
      <c r="L433" s="160" t="str">
        <f>VLOOKUP(A433,'BASE TRABAJO'!$A$1:$U$872,12,FALSE)</f>
        <v xml:space="preserve">Ricardo Lyon s/n, Lota Alto, VIII Región 
</v>
      </c>
      <c r="M433" s="160" t="str">
        <f>VLOOKUP(A433,'BASE TRABAJO'!$A$1:$U$872,13,FALSE)</f>
        <v>VIII</v>
      </c>
      <c r="N433" s="160" t="str">
        <f>VLOOKUP(A433,'BASE TRABAJO'!$A$1:$U$872,14,FALSE)</f>
        <v>Lota Alto</v>
      </c>
      <c r="O433" s="160" t="str">
        <f>VLOOKUP(A433,'BASE TRABAJO'!$A$1:$U$872,15,FALSE)</f>
        <v>Teléfonos: 2876235 – 2871238</v>
      </c>
      <c r="P433" s="160" t="str">
        <f>VLOOKUP(A433,'BASE TRABAJO'!$A$1:$U$872,16,FALSE)</f>
        <v xml:space="preserve"> director.mesp@gmail.com</v>
      </c>
      <c r="Q433" s="160">
        <f>VLOOKUP(A433,'BASE TRABAJO'!$A$1:$U$872,17,FALSE)</f>
        <v>0</v>
      </c>
      <c r="R433" s="160">
        <f>VLOOKUP(A433,'BASE TRABAJO'!$A$1:$U$872,18,FALSE)</f>
        <v>93910</v>
      </c>
      <c r="S433" s="160" t="str">
        <f>VLOOKUP(A433,'BASE TRABAJO'!$A$1:$U$872,19,FALSE)</f>
        <v>Se acompaña Certificado Financiero de la Institución, correspondiente al año 2017, el cual se encuentra aprobado por el Subdepartamento de Supervisión Financiera Nacional.</v>
      </c>
      <c r="T433" s="161">
        <f>VLOOKUP(A433,'BASE TRABAJO'!$A$1:$U$872,20,FALSE)</f>
        <v>37970</v>
      </c>
      <c r="U433" s="160">
        <v>6911</v>
      </c>
      <c r="V433" s="162">
        <v>28717955</v>
      </c>
      <c r="W433" s="162">
        <v>301579621</v>
      </c>
      <c r="X433" s="161">
        <v>44135</v>
      </c>
      <c r="Y433" s="160" t="s">
        <v>3112</v>
      </c>
      <c r="Z433" s="160" t="s">
        <v>3113</v>
      </c>
      <c r="AA433" s="160" t="s">
        <v>3126</v>
      </c>
      <c r="AB433" s="160"/>
    </row>
    <row r="434" spans="1:28" x14ac:dyDescent="0.2">
      <c r="A434" s="163">
        <v>6911</v>
      </c>
      <c r="B434" s="160" t="str">
        <f>VLOOKUP(A434,'BASE TRABAJO'!$A$1:$U$872,2,TRUE)</f>
        <v xml:space="preserve">Misión Evangélica San Pablo de Chile
</v>
      </c>
      <c r="C434" s="160">
        <f>VLOOKUP(A434,'BASE TRABAJO'!$A$1:$U$872,3,FALSE)</f>
        <v>713189006</v>
      </c>
      <c r="D434" s="160" t="str">
        <f>VLOOKUP(A434,'BASE TRABAJO'!$A$1:$U$872,4,FALSE)</f>
        <v>Corporación de Derecho Público</v>
      </c>
      <c r="E434" s="160" t="str">
        <f>VLOOKUP(A434,'BASE TRABAJO'!$A$1:$U$872,5,FALSE)</f>
        <v>Otorgado por Decreto Supremo Nº 1965, del  17 de marzo de 1960, del Ministerio de Justicia.</v>
      </c>
      <c r="F434" s="160" t="str">
        <f>VLOOKUP(A434,'BASE TRABAJO'!$A$1:$U$872,6,FALSE)</f>
        <v xml:space="preserve">Certificado de Registro del Departamento de Personas Jurídicas, División Jurídica del Ministerio de Justicia y Derechos Humanos, de 15 de marzo de 2018, Cod. De Verificación 0000000410. </v>
      </c>
      <c r="G434" s="160" t="str">
        <f>VLOOKUP(A434,'BASE TRABAJO'!$A$1:$U$872,7,FALSE)</f>
        <v>Actividad Religiosa</v>
      </c>
      <c r="H434" s="160" t="str">
        <f>VLOOKUP(A434,'BASE TRABAJO'!$A$1:$U$872,8,FALSE)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4" s="160" t="str">
        <f>VLOOKUP(A434,'BASE TRABAJO'!$A$1:$U$872,9,FALSE)</f>
        <v xml:space="preserve">Durarán tres años en sus cargos, pudiendo ser reelegidos de forma indefinida.
</v>
      </c>
      <c r="J434" s="160" t="str">
        <f>VLOOKUP(A434,'BASE TRABAJO'!$A$1:$U$872,10,FALSE)</f>
        <v>17 de abril de 2018 al 17 de abril de 2021.</v>
      </c>
      <c r="K434" s="160" t="str">
        <f>VLOOKUP(A434,'BASE TRABAJO'!$A$1:$U$872,11,FALSE)</f>
        <v xml:space="preserve">Presidente: Julio Salazar Veloso, 
Luis Elías Jara Martínez  
(Podrán actuar conjunta o indistintamente).
</v>
      </c>
      <c r="L434" s="160" t="str">
        <f>VLOOKUP(A434,'BASE TRABAJO'!$A$1:$U$872,12,FALSE)</f>
        <v xml:space="preserve">Ricardo Lyon s/n, Lota Alto, VIII Región 
</v>
      </c>
      <c r="M434" s="160" t="str">
        <f>VLOOKUP(A434,'BASE TRABAJO'!$A$1:$U$872,13,FALSE)</f>
        <v>VIII</v>
      </c>
      <c r="N434" s="160" t="str">
        <f>VLOOKUP(A434,'BASE TRABAJO'!$A$1:$U$872,14,FALSE)</f>
        <v>Lota Alto</v>
      </c>
      <c r="O434" s="160" t="str">
        <f>VLOOKUP(A434,'BASE TRABAJO'!$A$1:$U$872,15,FALSE)</f>
        <v>Teléfonos: 2876235 – 2871238</v>
      </c>
      <c r="P434" s="160" t="str">
        <f>VLOOKUP(A434,'BASE TRABAJO'!$A$1:$U$872,16,FALSE)</f>
        <v xml:space="preserve"> director.mesp@gmail.com</v>
      </c>
      <c r="Q434" s="160">
        <f>VLOOKUP(A434,'BASE TRABAJO'!$A$1:$U$872,17,FALSE)</f>
        <v>0</v>
      </c>
      <c r="R434" s="160">
        <f>VLOOKUP(A434,'BASE TRABAJO'!$A$1:$U$872,18,FALSE)</f>
        <v>93910</v>
      </c>
      <c r="S434" s="160" t="str">
        <f>VLOOKUP(A434,'BASE TRABAJO'!$A$1:$U$872,19,FALSE)</f>
        <v>Se acompaña Certificado Financiero de la Institución, correspondiente al año 2017, el cual se encuentra aprobado por el Subdepartamento de Supervisión Financiera Nacional.</v>
      </c>
      <c r="T434" s="161">
        <f>VLOOKUP(A434,'BASE TRABAJO'!$A$1:$U$872,20,FALSE)</f>
        <v>37970</v>
      </c>
      <c r="U434" s="160">
        <v>6911</v>
      </c>
      <c r="V434" s="162">
        <v>5309660</v>
      </c>
      <c r="W434" s="162">
        <v>48419044</v>
      </c>
      <c r="X434" s="161">
        <v>44135</v>
      </c>
      <c r="Y434" s="160" t="s">
        <v>3112</v>
      </c>
      <c r="Z434" s="160" t="s">
        <v>3113</v>
      </c>
      <c r="AA434" s="160" t="s">
        <v>3152</v>
      </c>
      <c r="AB434" s="160"/>
    </row>
    <row r="435" spans="1:28" x14ac:dyDescent="0.2">
      <c r="A435" s="163">
        <v>6911</v>
      </c>
      <c r="B435" s="160" t="str">
        <f>VLOOKUP(A435,'BASE TRABAJO'!$A$1:$U$872,2,TRUE)</f>
        <v xml:space="preserve">Misión Evangélica San Pablo de Chile
</v>
      </c>
      <c r="C435" s="160">
        <f>VLOOKUP(A435,'BASE TRABAJO'!$A$1:$U$872,3,FALSE)</f>
        <v>713189006</v>
      </c>
      <c r="D435" s="160" t="str">
        <f>VLOOKUP(A435,'BASE TRABAJO'!$A$1:$U$872,4,FALSE)</f>
        <v>Corporación de Derecho Público</v>
      </c>
      <c r="E435" s="160" t="str">
        <f>VLOOKUP(A435,'BASE TRABAJO'!$A$1:$U$872,5,FALSE)</f>
        <v>Otorgado por Decreto Supremo Nº 1965, del  17 de marzo de 1960, del Ministerio de Justicia.</v>
      </c>
      <c r="F435" s="160" t="str">
        <f>VLOOKUP(A435,'BASE TRABAJO'!$A$1:$U$872,6,FALSE)</f>
        <v xml:space="preserve">Certificado de Registro del Departamento de Personas Jurídicas, División Jurídica del Ministerio de Justicia y Derechos Humanos, de 15 de marzo de 2018, Cod. De Verificación 0000000410. </v>
      </c>
      <c r="G435" s="160" t="str">
        <f>VLOOKUP(A435,'BASE TRABAJO'!$A$1:$U$872,7,FALSE)</f>
        <v>Actividad Religiosa</v>
      </c>
      <c r="H435" s="160" t="str">
        <f>VLOOKUP(A435,'BASE TRABAJO'!$A$1:$U$872,8,FALSE)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5" s="160" t="str">
        <f>VLOOKUP(A435,'BASE TRABAJO'!$A$1:$U$872,9,FALSE)</f>
        <v xml:space="preserve">Durarán tres años en sus cargos, pudiendo ser reelegidos de forma indefinida.
</v>
      </c>
      <c r="J435" s="160" t="str">
        <f>VLOOKUP(A435,'BASE TRABAJO'!$A$1:$U$872,10,FALSE)</f>
        <v>17 de abril de 2018 al 17 de abril de 2021.</v>
      </c>
      <c r="K435" s="160" t="str">
        <f>VLOOKUP(A435,'BASE TRABAJO'!$A$1:$U$872,11,FALSE)</f>
        <v xml:space="preserve">Presidente: Julio Salazar Veloso, 
Luis Elías Jara Martínez  
(Podrán actuar conjunta o indistintamente).
</v>
      </c>
      <c r="L435" s="160" t="str">
        <f>VLOOKUP(A435,'BASE TRABAJO'!$A$1:$U$872,12,FALSE)</f>
        <v xml:space="preserve">Ricardo Lyon s/n, Lota Alto, VIII Región 
</v>
      </c>
      <c r="M435" s="160" t="str">
        <f>VLOOKUP(A435,'BASE TRABAJO'!$A$1:$U$872,13,FALSE)</f>
        <v>VIII</v>
      </c>
      <c r="N435" s="160" t="str">
        <f>VLOOKUP(A435,'BASE TRABAJO'!$A$1:$U$872,14,FALSE)</f>
        <v>Lota Alto</v>
      </c>
      <c r="O435" s="160" t="str">
        <f>VLOOKUP(A435,'BASE TRABAJO'!$A$1:$U$872,15,FALSE)</f>
        <v>Teléfonos: 2876235 – 2871238</v>
      </c>
      <c r="P435" s="160" t="str">
        <f>VLOOKUP(A435,'BASE TRABAJO'!$A$1:$U$872,16,FALSE)</f>
        <v xml:space="preserve"> director.mesp@gmail.com</v>
      </c>
      <c r="Q435" s="160">
        <f>VLOOKUP(A435,'BASE TRABAJO'!$A$1:$U$872,17,FALSE)</f>
        <v>0</v>
      </c>
      <c r="R435" s="160">
        <f>VLOOKUP(A435,'BASE TRABAJO'!$A$1:$U$872,18,FALSE)</f>
        <v>93910</v>
      </c>
      <c r="S435" s="160" t="str">
        <f>VLOOKUP(A435,'BASE TRABAJO'!$A$1:$U$872,19,FALSE)</f>
        <v>Se acompaña Certificado Financiero de la Institución, correspondiente al año 2017, el cual se encuentra aprobado por el Subdepartamento de Supervisión Financiera Nacional.</v>
      </c>
      <c r="T435" s="161">
        <f>VLOOKUP(A435,'BASE TRABAJO'!$A$1:$U$872,20,FALSE)</f>
        <v>37970</v>
      </c>
      <c r="U435" s="160">
        <v>6911</v>
      </c>
      <c r="V435" s="162">
        <v>8826737</v>
      </c>
      <c r="W435" s="162">
        <v>101132201</v>
      </c>
      <c r="X435" s="161">
        <v>44135</v>
      </c>
      <c r="Y435" s="160" t="s">
        <v>3112</v>
      </c>
      <c r="Z435" s="160" t="s">
        <v>3113</v>
      </c>
      <c r="AA435" s="160" t="s">
        <v>3167</v>
      </c>
      <c r="AB435" s="160"/>
    </row>
    <row r="436" spans="1:28" x14ac:dyDescent="0.2">
      <c r="A436" s="163">
        <v>6914</v>
      </c>
      <c r="B436" s="160" t="str">
        <f>VLOOKUP(A436,'BASE TRABAJO'!$A$1:$U$872,2,TRUE)</f>
        <v>Fundación Familia Nazareth</v>
      </c>
      <c r="C436" s="160">
        <f>VLOOKUP(A436,'BASE TRABAJO'!$A$1:$U$872,3,FALSE)</f>
        <v>722884000</v>
      </c>
      <c r="D436" s="160" t="str">
        <f>VLOOKUP(A436,'BASE TRABAJO'!$A$1:$U$872,4,FALSE)</f>
        <v>Fundación de Derecho Privado.</v>
      </c>
      <c r="E436" s="160" t="str">
        <f>VLOOKUP(A436,'BASE TRABAJO'!$A$1:$U$872,5,FALSE)</f>
        <v>Otorgado por Decreto Supremo Nº 00712, de fecha 01 de junio 2011, del Ministerio de Justicia.</v>
      </c>
      <c r="F436" s="160" t="str">
        <f>VLOOKUP(A436,'BASE TRABAJO'!$A$1:$U$872,6,FALSE)</f>
        <v>Certificado de vigencia de Persona Jurídica Sin Fines de Lucro, emitido por el Servicio de Registro Civil e Identificación, folio N° 500340188464, emitido con fecha 12 de agosto de 2020.</v>
      </c>
      <c r="G436" s="160" t="str">
        <f>VLOOKUP(A436,'BASE TRABAJO'!$A$1:$U$872,7,FALSE)</f>
        <v>La atención integral en una plena concepción cristiana del menor en situación irregular.</v>
      </c>
      <c r="H436" s="160" t="str">
        <f>VLOOKUP(A436,'BASE TRABAJO'!$A$1:$U$872,8,FALSE)</f>
        <v xml:space="preserve">Presidenta:
María Beatriz del Carmen Torres Maldonado
Vice-Presidenta:
María Teresa Bolívar Jirón
Secretaria:
Jessica Elvira Del Pilar Bobadilla Soto
Tesorera:
Gabriela Jirón Droguett
Directora:
Iris Elena Andrades Villalobos
</v>
      </c>
      <c r="I436" s="160" t="str">
        <f>VLOOKUP(A436,'BASE TRABAJO'!$A$1:$U$872,9,FALSE)</f>
        <v>Durarán un año en sus cargos, pudiendo reelegirse indefinidamente. Renovación parcial, anual de dos Directores.</v>
      </c>
      <c r="J436" s="160" t="str">
        <f>VLOOKUP(A436,'BASE TRABAJO'!$A$1:$U$872,10,FALSE)</f>
        <v>16.06.2020 al 16.06.2021</v>
      </c>
      <c r="K436" s="160" t="str">
        <f>VLOOKUP(A436,'BASE TRABAJO'!$A$1:$U$872,11,FALSE)</f>
        <v xml:space="preserve">María Beatriz Torres Maldonado       
</v>
      </c>
      <c r="L436" s="160" t="str">
        <f>VLOOKUP(A436,'BASE TRABAJO'!$A$1:$U$872,12,FALSE)</f>
        <v>Villa Rauquen, Los Peumos 513, Curicó, Región del Maule.</v>
      </c>
      <c r="M436" s="160" t="str">
        <f>VLOOKUP(A436,'BASE TRABAJO'!$A$1:$U$872,13,FALSE)</f>
        <v>VII</v>
      </c>
      <c r="N436" s="160" t="str">
        <f>VLOOKUP(A436,'BASE TRABAJO'!$A$1:$U$872,14,FALSE)</f>
        <v>Curicó</v>
      </c>
      <c r="O436" s="160" t="str">
        <f>VLOOKUP(A436,'BASE TRABAJO'!$A$1:$U$872,15,FALSE)</f>
        <v>752381944.</v>
      </c>
      <c r="P436" s="160" t="str">
        <f>VLOOKUP(A436,'BASE TRABAJO'!$A$1:$U$872,16,FALSE)</f>
        <v>f.nazarethcco@gmail.com</v>
      </c>
      <c r="Q436" s="160">
        <f>VLOOKUP(A436,'BASE TRABAJO'!$A$1:$U$872,17,FALSE)</f>
        <v>0</v>
      </c>
      <c r="R436" s="160" t="str">
        <f>VLOOKUP(A436,'BASE TRABAJO'!$A$1:$U$872,18,FALSE)</f>
        <v>93401: Institución de Asistencia Social.</v>
      </c>
      <c r="S436" s="160" t="str">
        <f>VLOOKUP(A436,'BASE TRABAJO'!$A$1:$U$872,19,FALSE)</f>
        <v>Se acompaña certificado de antecedentes financieros correspondiente al año 2019, aprobados por Sub Depto. Supervisión Financiera Nacional</v>
      </c>
      <c r="T436" s="161">
        <f>VLOOKUP(A436,'BASE TRABAJO'!$A$1:$U$872,20,FALSE)</f>
        <v>37970</v>
      </c>
      <c r="U436" s="160">
        <v>6914</v>
      </c>
      <c r="V436" s="162">
        <v>0</v>
      </c>
      <c r="W436" s="162">
        <v>66583769</v>
      </c>
      <c r="X436" s="161">
        <v>44135</v>
      </c>
      <c r="Y436" s="160" t="s">
        <v>3112</v>
      </c>
      <c r="Z436" s="160" t="s">
        <v>3113</v>
      </c>
      <c r="AA436" s="160" t="s">
        <v>3146</v>
      </c>
      <c r="AB436" s="160"/>
    </row>
    <row r="437" spans="1:28" x14ac:dyDescent="0.2">
      <c r="A437" s="163">
        <v>6915</v>
      </c>
      <c r="B437" s="160" t="str">
        <f>VLOOKUP(A437,'BASE TRABAJO'!$A$1:$U$872,2,TRUE)</f>
        <v>Corporación Servicio Paz y Justicia, SERPAJ-CHILE</v>
      </c>
      <c r="C437" s="160">
        <f>VLOOKUP(A437,'BASE TRABAJO'!$A$1:$U$872,3,FALSE)</f>
        <v>721694003</v>
      </c>
      <c r="D437" s="160" t="str">
        <f>VLOOKUP(A437,'BASE TRABAJO'!$A$1:$U$872,4,FALSE)</f>
        <v>Corporación de Derecho Privado.</v>
      </c>
      <c r="E437" s="160" t="str">
        <f>VLOOKUP(A437,'BASE TRABAJO'!$A$1:$U$872,5,FALSE)</f>
        <v xml:space="preserve">Decreto Supremo Nº 1472, de 03 de noviembre de 1992, del Ministerio de Justicia. </v>
      </c>
      <c r="F437" s="160" t="str">
        <f>VLOOKUP(A437,'BASE TRABAJO'!$A$1:$U$872,6,FALSE)</f>
        <v>Certificado de Vigencia Folio Nº500157462433, de 10 de julio de 2017, del Servicio de Registro Civil e Identificación.</v>
      </c>
      <c r="G437" s="160" t="str">
        <f>VLOOKUP(A437,'BASE TRABAJO'!$A$1:$U$872,7,FALSE)</f>
        <v>Formación, promoción, cooperación y prestación de servicios para el desarrollo económico, social, cultural y espiritual de la comunidad, en el área de los derechos humanos del niño, entre otras.</v>
      </c>
      <c r="H437" s="160" t="str">
        <f>VLOOKUP(A437,'BASE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7" s="160" t="str">
        <f>VLOOKUP(A437,'BASE TRABAJO'!$A$1:$U$872,9,FALSE)</f>
        <v>3 años en sus cargos.</v>
      </c>
      <c r="J437" s="160" t="str">
        <f>VLOOKUP(A437,'BASE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7" s="160" t="str">
        <f>VLOOKUP(A437,'BASE TRABAJO'!$A$1:$U$872,11,FALSE)</f>
        <v xml:space="preserve">Patricio Marcelo Labra Guzmán, 
</v>
      </c>
      <c r="L437" s="160" t="str">
        <f>VLOOKUP(A437,'BASE TRABAJO'!$A$1:$U$872,12,FALSE)</f>
        <v xml:space="preserve">Calle Orella N° 1015, comuna y ciudad de Valparaíso, Quinta Región  
</v>
      </c>
      <c r="M437" s="160" t="str">
        <f>VLOOKUP(A437,'BASE TRABAJO'!$A$1:$U$872,13,FALSE)</f>
        <v>V</v>
      </c>
      <c r="N437" s="160" t="str">
        <f>VLOOKUP(A437,'BASE TRABAJO'!$A$1:$U$872,14,FALSE)</f>
        <v>Valparaíso</v>
      </c>
      <c r="O437" s="160" t="str">
        <f>VLOOKUP(A437,'BASE TRABAJO'!$A$1:$U$872,15,FALSE)</f>
        <v xml:space="preserve">32-2156923, 32-2156246
</v>
      </c>
      <c r="P437" s="160" t="str">
        <f>VLOOKUP(A437,'BASE TRABAJO'!$A$1:$U$872,16,FALSE)</f>
        <v>serpaj@serpajchile.cl</v>
      </c>
      <c r="Q437" s="160">
        <f>VLOOKUP(A437,'BASE TRABAJO'!$A$1:$U$872,17,FALSE)</f>
        <v>0</v>
      </c>
      <c r="R437" s="160">
        <f>VLOOKUP(A437,'BASE TRABAJO'!$A$1:$U$872,18,FALSE)</f>
        <v>93401</v>
      </c>
      <c r="S437" s="160" t="str">
        <f>VLOOKUP(A437,'BASE TRABAJO'!$A$1:$U$872,19,FALSE)</f>
        <v>Se acompaña certificado de antecedentes financieros, correspondiente al  año 2018, aprobados USUFI</v>
      </c>
      <c r="T437" s="161">
        <f>VLOOKUP(A437,'BASE TRABAJO'!$A$1:$U$872,20,FALSE)</f>
        <v>37970</v>
      </c>
      <c r="U437" s="160">
        <v>6915</v>
      </c>
      <c r="V437" s="162">
        <v>15716851</v>
      </c>
      <c r="W437" s="162">
        <v>125669491</v>
      </c>
      <c r="X437" s="161">
        <v>44135</v>
      </c>
      <c r="Y437" s="160" t="s">
        <v>3112</v>
      </c>
      <c r="Z437" s="160" t="s">
        <v>3113</v>
      </c>
      <c r="AA437" s="160" t="s">
        <v>3244</v>
      </c>
      <c r="AB437" s="160"/>
    </row>
    <row r="438" spans="1:28" x14ac:dyDescent="0.2">
      <c r="A438" s="163">
        <v>6915</v>
      </c>
      <c r="B438" s="160" t="str">
        <f>VLOOKUP(A438,'BASE TRABAJO'!$A$1:$U$872,2,TRUE)</f>
        <v>Corporación Servicio Paz y Justicia, SERPAJ-CHILE</v>
      </c>
      <c r="C438" s="160">
        <f>VLOOKUP(A438,'BASE TRABAJO'!$A$1:$U$872,3,FALSE)</f>
        <v>721694003</v>
      </c>
      <c r="D438" s="160" t="str">
        <f>VLOOKUP(A438,'BASE TRABAJO'!$A$1:$U$872,4,FALSE)</f>
        <v>Corporación de Derecho Privado.</v>
      </c>
      <c r="E438" s="160" t="str">
        <f>VLOOKUP(A438,'BASE TRABAJO'!$A$1:$U$872,5,FALSE)</f>
        <v xml:space="preserve">Decreto Supremo Nº 1472, de 03 de noviembre de 1992, del Ministerio de Justicia. </v>
      </c>
      <c r="F438" s="160" t="str">
        <f>VLOOKUP(A438,'BASE TRABAJO'!$A$1:$U$872,6,FALSE)</f>
        <v>Certificado de Vigencia Folio Nº500157462433, de 10 de julio de 2017, del Servicio de Registro Civil e Identificación.</v>
      </c>
      <c r="G438" s="160" t="str">
        <f>VLOOKUP(A438,'BASE TRABAJO'!$A$1:$U$872,7,FALSE)</f>
        <v>Formación, promoción, cooperación y prestación de servicios para el desarrollo económico, social, cultural y espiritual de la comunidad, en el área de los derechos humanos del niño, entre otras.</v>
      </c>
      <c r="H438" s="160" t="str">
        <f>VLOOKUP(A438,'BASE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8" s="160" t="str">
        <f>VLOOKUP(A438,'BASE TRABAJO'!$A$1:$U$872,9,FALSE)</f>
        <v>3 años en sus cargos.</v>
      </c>
      <c r="J438" s="160" t="str">
        <f>VLOOKUP(A438,'BASE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8" s="160" t="str">
        <f>VLOOKUP(A438,'BASE TRABAJO'!$A$1:$U$872,11,FALSE)</f>
        <v xml:space="preserve">Patricio Marcelo Labra Guzmán, 
</v>
      </c>
      <c r="L438" s="160" t="str">
        <f>VLOOKUP(A438,'BASE TRABAJO'!$A$1:$U$872,12,FALSE)</f>
        <v xml:space="preserve">Calle Orella N° 1015, comuna y ciudad de Valparaíso, Quinta Región  
</v>
      </c>
      <c r="M438" s="160" t="str">
        <f>VLOOKUP(A438,'BASE TRABAJO'!$A$1:$U$872,13,FALSE)</f>
        <v>V</v>
      </c>
      <c r="N438" s="160" t="str">
        <f>VLOOKUP(A438,'BASE TRABAJO'!$A$1:$U$872,14,FALSE)</f>
        <v>Valparaíso</v>
      </c>
      <c r="O438" s="160" t="str">
        <f>VLOOKUP(A438,'BASE TRABAJO'!$A$1:$U$872,15,FALSE)</f>
        <v xml:space="preserve">32-2156923, 32-2156246
</v>
      </c>
      <c r="P438" s="160" t="str">
        <f>VLOOKUP(A438,'BASE TRABAJO'!$A$1:$U$872,16,FALSE)</f>
        <v>serpaj@serpajchile.cl</v>
      </c>
      <c r="Q438" s="160">
        <f>VLOOKUP(A438,'BASE TRABAJO'!$A$1:$U$872,17,FALSE)</f>
        <v>0</v>
      </c>
      <c r="R438" s="160">
        <f>VLOOKUP(A438,'BASE TRABAJO'!$A$1:$U$872,18,FALSE)</f>
        <v>93401</v>
      </c>
      <c r="S438" s="160" t="str">
        <f>VLOOKUP(A438,'BASE TRABAJO'!$A$1:$U$872,19,FALSE)</f>
        <v>Se acompaña certificado de antecedentes financieros, correspondiente al  año 2018, aprobados USUFI</v>
      </c>
      <c r="T438" s="161">
        <f>VLOOKUP(A438,'BASE TRABAJO'!$A$1:$U$872,20,FALSE)</f>
        <v>37970</v>
      </c>
      <c r="U438" s="160">
        <v>6915</v>
      </c>
      <c r="V438" s="162">
        <v>102353450</v>
      </c>
      <c r="W438" s="162">
        <v>1152624442</v>
      </c>
      <c r="X438" s="161">
        <v>44135</v>
      </c>
      <c r="Y438" s="160" t="s">
        <v>3112</v>
      </c>
      <c r="Z438" s="160" t="s">
        <v>3113</v>
      </c>
      <c r="AA438" s="160" t="s">
        <v>3115</v>
      </c>
      <c r="AB438" s="160"/>
    </row>
    <row r="439" spans="1:28" x14ac:dyDescent="0.2">
      <c r="A439" s="163">
        <v>6915</v>
      </c>
      <c r="B439" s="160" t="str">
        <f>VLOOKUP(A439,'BASE TRABAJO'!$A$1:$U$872,2,TRUE)</f>
        <v>Corporación Servicio Paz y Justicia, SERPAJ-CHILE</v>
      </c>
      <c r="C439" s="160">
        <f>VLOOKUP(A439,'BASE TRABAJO'!$A$1:$U$872,3,FALSE)</f>
        <v>721694003</v>
      </c>
      <c r="D439" s="160" t="str">
        <f>VLOOKUP(A439,'BASE TRABAJO'!$A$1:$U$872,4,FALSE)</f>
        <v>Corporación de Derecho Privado.</v>
      </c>
      <c r="E439" s="160" t="str">
        <f>VLOOKUP(A439,'BASE TRABAJO'!$A$1:$U$872,5,FALSE)</f>
        <v xml:space="preserve">Decreto Supremo Nº 1472, de 03 de noviembre de 1992, del Ministerio de Justicia. </v>
      </c>
      <c r="F439" s="160" t="str">
        <f>VLOOKUP(A439,'BASE TRABAJO'!$A$1:$U$872,6,FALSE)</f>
        <v>Certificado de Vigencia Folio Nº500157462433, de 10 de julio de 2017, del Servicio de Registro Civil e Identificación.</v>
      </c>
      <c r="G439" s="160" t="str">
        <f>VLOOKUP(A439,'BASE TRABAJO'!$A$1:$U$872,7,FALSE)</f>
        <v>Formación, promoción, cooperación y prestación de servicios para el desarrollo económico, social, cultural y espiritual de la comunidad, en el área de los derechos humanos del niño, entre otras.</v>
      </c>
      <c r="H439" s="160" t="str">
        <f>VLOOKUP(A439,'BASE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9" s="160" t="str">
        <f>VLOOKUP(A439,'BASE TRABAJO'!$A$1:$U$872,9,FALSE)</f>
        <v>3 años en sus cargos.</v>
      </c>
      <c r="J439" s="160" t="str">
        <f>VLOOKUP(A439,'BASE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9" s="160" t="str">
        <f>VLOOKUP(A439,'BASE TRABAJO'!$A$1:$U$872,11,FALSE)</f>
        <v xml:space="preserve">Patricio Marcelo Labra Guzmán, 
</v>
      </c>
      <c r="L439" s="160" t="str">
        <f>VLOOKUP(A439,'BASE TRABAJO'!$A$1:$U$872,12,FALSE)</f>
        <v xml:space="preserve">Calle Orella N° 1015, comuna y ciudad de Valparaíso, Quinta Región  
</v>
      </c>
      <c r="M439" s="160" t="str">
        <f>VLOOKUP(A439,'BASE TRABAJO'!$A$1:$U$872,13,FALSE)</f>
        <v>V</v>
      </c>
      <c r="N439" s="160" t="str">
        <f>VLOOKUP(A439,'BASE TRABAJO'!$A$1:$U$872,14,FALSE)</f>
        <v>Valparaíso</v>
      </c>
      <c r="O439" s="160" t="str">
        <f>VLOOKUP(A439,'BASE TRABAJO'!$A$1:$U$872,15,FALSE)</f>
        <v xml:space="preserve">32-2156923, 32-2156246
</v>
      </c>
      <c r="P439" s="160" t="str">
        <f>VLOOKUP(A439,'BASE TRABAJO'!$A$1:$U$872,16,FALSE)</f>
        <v>serpaj@serpajchile.cl</v>
      </c>
      <c r="Q439" s="160">
        <f>VLOOKUP(A439,'BASE TRABAJO'!$A$1:$U$872,17,FALSE)</f>
        <v>0</v>
      </c>
      <c r="R439" s="160">
        <f>VLOOKUP(A439,'BASE TRABAJO'!$A$1:$U$872,18,FALSE)</f>
        <v>93401</v>
      </c>
      <c r="S439" s="160" t="str">
        <f>VLOOKUP(A439,'BASE TRABAJO'!$A$1:$U$872,19,FALSE)</f>
        <v>Se acompaña certificado de antecedentes financieros, correspondiente al  año 2018, aprobados USUFI</v>
      </c>
      <c r="T439" s="161">
        <f>VLOOKUP(A439,'BASE TRABAJO'!$A$1:$U$872,20,FALSE)</f>
        <v>37970</v>
      </c>
      <c r="U439" s="160">
        <v>6915</v>
      </c>
      <c r="V439" s="162">
        <v>172023989</v>
      </c>
      <c r="W439" s="162">
        <v>1124923546</v>
      </c>
      <c r="X439" s="161">
        <v>44135</v>
      </c>
      <c r="Y439" s="160" t="s">
        <v>3112</v>
      </c>
      <c r="Z439" s="160" t="s">
        <v>3113</v>
      </c>
      <c r="AA439" s="160" t="s">
        <v>3133</v>
      </c>
      <c r="AB439" s="160"/>
    </row>
    <row r="440" spans="1:28" x14ac:dyDescent="0.2">
      <c r="A440" s="163">
        <v>6915</v>
      </c>
      <c r="B440" s="160" t="str">
        <f>VLOOKUP(A440,'BASE TRABAJO'!$A$1:$U$872,2,TRUE)</f>
        <v>Corporación Servicio Paz y Justicia, SERPAJ-CHILE</v>
      </c>
      <c r="C440" s="160">
        <f>VLOOKUP(A440,'BASE TRABAJO'!$A$1:$U$872,3,FALSE)</f>
        <v>721694003</v>
      </c>
      <c r="D440" s="160" t="str">
        <f>VLOOKUP(A440,'BASE TRABAJO'!$A$1:$U$872,4,FALSE)</f>
        <v>Corporación de Derecho Privado.</v>
      </c>
      <c r="E440" s="160" t="str">
        <f>VLOOKUP(A440,'BASE TRABAJO'!$A$1:$U$872,5,FALSE)</f>
        <v xml:space="preserve">Decreto Supremo Nº 1472, de 03 de noviembre de 1992, del Ministerio de Justicia. </v>
      </c>
      <c r="F440" s="160" t="str">
        <f>VLOOKUP(A440,'BASE TRABAJO'!$A$1:$U$872,6,FALSE)</f>
        <v>Certificado de Vigencia Folio Nº500157462433, de 10 de julio de 2017, del Servicio de Registro Civil e Identificación.</v>
      </c>
      <c r="G440" s="160" t="str">
        <f>VLOOKUP(A440,'BASE TRABAJO'!$A$1:$U$872,7,FALSE)</f>
        <v>Formación, promoción, cooperación y prestación de servicios para el desarrollo económico, social, cultural y espiritual de la comunidad, en el área de los derechos humanos del niño, entre otras.</v>
      </c>
      <c r="H440" s="160" t="str">
        <f>VLOOKUP(A440,'BASE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0" s="160" t="str">
        <f>VLOOKUP(A440,'BASE TRABAJO'!$A$1:$U$872,9,FALSE)</f>
        <v>3 años en sus cargos.</v>
      </c>
      <c r="J440" s="160" t="str">
        <f>VLOOKUP(A440,'BASE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0" s="160" t="str">
        <f>VLOOKUP(A440,'BASE TRABAJO'!$A$1:$U$872,11,FALSE)</f>
        <v xml:space="preserve">Patricio Marcelo Labra Guzmán, 
</v>
      </c>
      <c r="L440" s="160" t="str">
        <f>VLOOKUP(A440,'BASE TRABAJO'!$A$1:$U$872,12,FALSE)</f>
        <v xml:space="preserve">Calle Orella N° 1015, comuna y ciudad de Valparaíso, Quinta Región  
</v>
      </c>
      <c r="M440" s="160" t="str">
        <f>VLOOKUP(A440,'BASE TRABAJO'!$A$1:$U$872,13,FALSE)</f>
        <v>V</v>
      </c>
      <c r="N440" s="160" t="str">
        <f>VLOOKUP(A440,'BASE TRABAJO'!$A$1:$U$872,14,FALSE)</f>
        <v>Valparaíso</v>
      </c>
      <c r="O440" s="160" t="str">
        <f>VLOOKUP(A440,'BASE TRABAJO'!$A$1:$U$872,15,FALSE)</f>
        <v xml:space="preserve">32-2156923, 32-2156246
</v>
      </c>
      <c r="P440" s="160" t="str">
        <f>VLOOKUP(A440,'BASE TRABAJO'!$A$1:$U$872,16,FALSE)</f>
        <v>serpaj@serpajchile.cl</v>
      </c>
      <c r="Q440" s="160">
        <f>VLOOKUP(A440,'BASE TRABAJO'!$A$1:$U$872,17,FALSE)</f>
        <v>0</v>
      </c>
      <c r="R440" s="160">
        <f>VLOOKUP(A440,'BASE TRABAJO'!$A$1:$U$872,18,FALSE)</f>
        <v>93401</v>
      </c>
      <c r="S440" s="160" t="str">
        <f>VLOOKUP(A440,'BASE TRABAJO'!$A$1:$U$872,19,FALSE)</f>
        <v>Se acompaña certificado de antecedentes financieros, correspondiente al  año 2018, aprobados USUFI</v>
      </c>
      <c r="T440" s="161">
        <f>VLOOKUP(A440,'BASE TRABAJO'!$A$1:$U$872,20,FALSE)</f>
        <v>37970</v>
      </c>
      <c r="U440" s="160">
        <v>6915</v>
      </c>
      <c r="V440" s="162">
        <v>25064802</v>
      </c>
      <c r="W440" s="162">
        <v>222780940</v>
      </c>
      <c r="X440" s="161">
        <v>44135</v>
      </c>
      <c r="Y440" s="160" t="s">
        <v>3112</v>
      </c>
      <c r="Z440" s="160" t="s">
        <v>3113</v>
      </c>
      <c r="AA440" s="160" t="s">
        <v>3117</v>
      </c>
      <c r="AB440" s="160"/>
    </row>
    <row r="441" spans="1:28" x14ac:dyDescent="0.2">
      <c r="A441" s="163">
        <v>6915</v>
      </c>
      <c r="B441" s="160" t="str">
        <f>VLOOKUP(A441,'BASE TRABAJO'!$A$1:$U$872,2,TRUE)</f>
        <v>Corporación Servicio Paz y Justicia, SERPAJ-CHILE</v>
      </c>
      <c r="C441" s="160">
        <f>VLOOKUP(A441,'BASE TRABAJO'!$A$1:$U$872,3,FALSE)</f>
        <v>721694003</v>
      </c>
      <c r="D441" s="160" t="str">
        <f>VLOOKUP(A441,'BASE TRABAJO'!$A$1:$U$872,4,FALSE)</f>
        <v>Corporación de Derecho Privado.</v>
      </c>
      <c r="E441" s="160" t="str">
        <f>VLOOKUP(A441,'BASE TRABAJO'!$A$1:$U$872,5,FALSE)</f>
        <v xml:space="preserve">Decreto Supremo Nº 1472, de 03 de noviembre de 1992, del Ministerio de Justicia. </v>
      </c>
      <c r="F441" s="160" t="str">
        <f>VLOOKUP(A441,'BASE TRABAJO'!$A$1:$U$872,6,FALSE)</f>
        <v>Certificado de Vigencia Folio Nº500157462433, de 10 de julio de 2017, del Servicio de Registro Civil e Identificación.</v>
      </c>
      <c r="G441" s="160" t="str">
        <f>VLOOKUP(A441,'BASE TRABAJO'!$A$1:$U$872,7,FALSE)</f>
        <v>Formación, promoción, cooperación y prestación de servicios para el desarrollo económico, social, cultural y espiritual de la comunidad, en el área de los derechos humanos del niño, entre otras.</v>
      </c>
      <c r="H441" s="160" t="str">
        <f>VLOOKUP(A441,'BASE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1" s="160" t="str">
        <f>VLOOKUP(A441,'BASE TRABAJO'!$A$1:$U$872,9,FALSE)</f>
        <v>3 años en sus cargos.</v>
      </c>
      <c r="J441" s="160" t="str">
        <f>VLOOKUP(A441,'BASE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1" s="160" t="str">
        <f>VLOOKUP(A441,'BASE TRABAJO'!$A$1:$U$872,11,FALSE)</f>
        <v xml:space="preserve">Patricio Marcelo Labra Guzmán, 
</v>
      </c>
      <c r="L441" s="160" t="str">
        <f>VLOOKUP(A441,'BASE TRABAJO'!$A$1:$U$872,12,FALSE)</f>
        <v xml:space="preserve">Calle Orella N° 1015, comuna y ciudad de Valparaíso, Quinta Región  
</v>
      </c>
      <c r="M441" s="160" t="str">
        <f>VLOOKUP(A441,'BASE TRABAJO'!$A$1:$U$872,13,FALSE)</f>
        <v>V</v>
      </c>
      <c r="N441" s="160" t="str">
        <f>VLOOKUP(A441,'BASE TRABAJO'!$A$1:$U$872,14,FALSE)</f>
        <v>Valparaíso</v>
      </c>
      <c r="O441" s="160" t="str">
        <f>VLOOKUP(A441,'BASE TRABAJO'!$A$1:$U$872,15,FALSE)</f>
        <v xml:space="preserve">32-2156923, 32-2156246
</v>
      </c>
      <c r="P441" s="160" t="str">
        <f>VLOOKUP(A441,'BASE TRABAJO'!$A$1:$U$872,16,FALSE)</f>
        <v>serpaj@serpajchile.cl</v>
      </c>
      <c r="Q441" s="160">
        <f>VLOOKUP(A441,'BASE TRABAJO'!$A$1:$U$872,17,FALSE)</f>
        <v>0</v>
      </c>
      <c r="R441" s="160">
        <f>VLOOKUP(A441,'BASE TRABAJO'!$A$1:$U$872,18,FALSE)</f>
        <v>93401</v>
      </c>
      <c r="S441" s="160" t="str">
        <f>VLOOKUP(A441,'BASE TRABAJO'!$A$1:$U$872,19,FALSE)</f>
        <v>Se acompaña certificado de antecedentes financieros, correspondiente al  año 2018, aprobados USUFI</v>
      </c>
      <c r="T441" s="161">
        <f>VLOOKUP(A441,'BASE TRABAJO'!$A$1:$U$872,20,FALSE)</f>
        <v>37970</v>
      </c>
      <c r="U441" s="160">
        <v>6915</v>
      </c>
      <c r="V441" s="162">
        <v>7834320</v>
      </c>
      <c r="W441" s="162">
        <v>72768780</v>
      </c>
      <c r="X441" s="161">
        <v>44135</v>
      </c>
      <c r="Y441" s="160" t="s">
        <v>3112</v>
      </c>
      <c r="Z441" s="160" t="s">
        <v>3113</v>
      </c>
      <c r="AA441" s="160" t="s">
        <v>3268</v>
      </c>
      <c r="AB441" s="160"/>
    </row>
    <row r="442" spans="1:28" x14ac:dyDescent="0.2">
      <c r="A442" s="163">
        <v>6915</v>
      </c>
      <c r="B442" s="160" t="str">
        <f>VLOOKUP(A442,'BASE TRABAJO'!$A$1:$U$872,2,TRUE)</f>
        <v>Corporación Servicio Paz y Justicia, SERPAJ-CHILE</v>
      </c>
      <c r="C442" s="160">
        <f>VLOOKUP(A442,'BASE TRABAJO'!$A$1:$U$872,3,FALSE)</f>
        <v>721694003</v>
      </c>
      <c r="D442" s="160" t="str">
        <f>VLOOKUP(A442,'BASE TRABAJO'!$A$1:$U$872,4,FALSE)</f>
        <v>Corporación de Derecho Privado.</v>
      </c>
      <c r="E442" s="160" t="str">
        <f>VLOOKUP(A442,'BASE TRABAJO'!$A$1:$U$872,5,FALSE)</f>
        <v xml:space="preserve">Decreto Supremo Nº 1472, de 03 de noviembre de 1992, del Ministerio de Justicia. </v>
      </c>
      <c r="F442" s="160" t="str">
        <f>VLOOKUP(A442,'BASE TRABAJO'!$A$1:$U$872,6,FALSE)</f>
        <v>Certificado de Vigencia Folio Nº500157462433, de 10 de julio de 2017, del Servicio de Registro Civil e Identificación.</v>
      </c>
      <c r="G442" s="160" t="str">
        <f>VLOOKUP(A442,'BASE TRABAJO'!$A$1:$U$872,7,FALSE)</f>
        <v>Formación, promoción, cooperación y prestación de servicios para el desarrollo económico, social, cultural y espiritual de la comunidad, en el área de los derechos humanos del niño, entre otras.</v>
      </c>
      <c r="H442" s="160" t="str">
        <f>VLOOKUP(A442,'BASE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2" s="160" t="str">
        <f>VLOOKUP(A442,'BASE TRABAJO'!$A$1:$U$872,9,FALSE)</f>
        <v>3 años en sus cargos.</v>
      </c>
      <c r="J442" s="160" t="str">
        <f>VLOOKUP(A442,'BASE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2" s="160" t="str">
        <f>VLOOKUP(A442,'BASE TRABAJO'!$A$1:$U$872,11,FALSE)</f>
        <v xml:space="preserve">Patricio Marcelo Labra Guzmán, 
</v>
      </c>
      <c r="L442" s="160" t="str">
        <f>VLOOKUP(A442,'BASE TRABAJO'!$A$1:$U$872,12,FALSE)</f>
        <v xml:space="preserve">Calle Orella N° 1015, comuna y ciudad de Valparaíso, Quinta Región  
</v>
      </c>
      <c r="M442" s="160" t="str">
        <f>VLOOKUP(A442,'BASE TRABAJO'!$A$1:$U$872,13,FALSE)</f>
        <v>V</v>
      </c>
      <c r="N442" s="160" t="str">
        <f>VLOOKUP(A442,'BASE TRABAJO'!$A$1:$U$872,14,FALSE)</f>
        <v>Valparaíso</v>
      </c>
      <c r="O442" s="160" t="str">
        <f>VLOOKUP(A442,'BASE TRABAJO'!$A$1:$U$872,15,FALSE)</f>
        <v xml:space="preserve">32-2156923, 32-2156246
</v>
      </c>
      <c r="P442" s="160" t="str">
        <f>VLOOKUP(A442,'BASE TRABAJO'!$A$1:$U$872,16,FALSE)</f>
        <v>serpaj@serpajchile.cl</v>
      </c>
      <c r="Q442" s="160">
        <f>VLOOKUP(A442,'BASE TRABAJO'!$A$1:$U$872,17,FALSE)</f>
        <v>0</v>
      </c>
      <c r="R442" s="160">
        <f>VLOOKUP(A442,'BASE TRABAJO'!$A$1:$U$872,18,FALSE)</f>
        <v>93401</v>
      </c>
      <c r="S442" s="160" t="str">
        <f>VLOOKUP(A442,'BASE TRABAJO'!$A$1:$U$872,19,FALSE)</f>
        <v>Se acompaña certificado de antecedentes financieros, correspondiente al  año 2018, aprobados USUFI</v>
      </c>
      <c r="T442" s="161">
        <f>VLOOKUP(A442,'BASE TRABAJO'!$A$1:$U$872,20,FALSE)</f>
        <v>37970</v>
      </c>
      <c r="U442" s="160">
        <v>6915</v>
      </c>
      <c r="V442" s="162">
        <v>9714018</v>
      </c>
      <c r="W442" s="162">
        <v>92035934</v>
      </c>
      <c r="X442" s="161">
        <v>44135</v>
      </c>
      <c r="Y442" s="160" t="s">
        <v>3112</v>
      </c>
      <c r="Z442" s="160" t="s">
        <v>3113</v>
      </c>
      <c r="AA442" s="160" t="s">
        <v>3140</v>
      </c>
      <c r="AB442" s="160"/>
    </row>
    <row r="443" spans="1:28" x14ac:dyDescent="0.2">
      <c r="A443" s="163">
        <v>6915</v>
      </c>
      <c r="B443" s="160" t="str">
        <f>VLOOKUP(A443,'BASE TRABAJO'!$A$1:$U$872,2,TRUE)</f>
        <v>Corporación Servicio Paz y Justicia, SERPAJ-CHILE</v>
      </c>
      <c r="C443" s="160">
        <f>VLOOKUP(A443,'BASE TRABAJO'!$A$1:$U$872,3,FALSE)</f>
        <v>721694003</v>
      </c>
      <c r="D443" s="160" t="str">
        <f>VLOOKUP(A443,'BASE TRABAJO'!$A$1:$U$872,4,FALSE)</f>
        <v>Corporación de Derecho Privado.</v>
      </c>
      <c r="E443" s="160" t="str">
        <f>VLOOKUP(A443,'BASE TRABAJO'!$A$1:$U$872,5,FALSE)</f>
        <v xml:space="preserve">Decreto Supremo Nº 1472, de 03 de noviembre de 1992, del Ministerio de Justicia. </v>
      </c>
      <c r="F443" s="160" t="str">
        <f>VLOOKUP(A443,'BASE TRABAJO'!$A$1:$U$872,6,FALSE)</f>
        <v>Certificado de Vigencia Folio Nº500157462433, de 10 de julio de 2017, del Servicio de Registro Civil e Identificación.</v>
      </c>
      <c r="G443" s="160" t="str">
        <f>VLOOKUP(A443,'BASE TRABAJO'!$A$1:$U$872,7,FALSE)</f>
        <v>Formación, promoción, cooperación y prestación de servicios para el desarrollo económico, social, cultural y espiritual de la comunidad, en el área de los derechos humanos del niño, entre otras.</v>
      </c>
      <c r="H443" s="160" t="str">
        <f>VLOOKUP(A443,'BASE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3" s="160" t="str">
        <f>VLOOKUP(A443,'BASE TRABAJO'!$A$1:$U$872,9,FALSE)</f>
        <v>3 años en sus cargos.</v>
      </c>
      <c r="J443" s="160" t="str">
        <f>VLOOKUP(A443,'BASE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3" s="160" t="str">
        <f>VLOOKUP(A443,'BASE TRABAJO'!$A$1:$U$872,11,FALSE)</f>
        <v xml:space="preserve">Patricio Marcelo Labra Guzmán, 
</v>
      </c>
      <c r="L443" s="160" t="str">
        <f>VLOOKUP(A443,'BASE TRABAJO'!$A$1:$U$872,12,FALSE)</f>
        <v xml:space="preserve">Calle Orella N° 1015, comuna y ciudad de Valparaíso, Quinta Región  
</v>
      </c>
      <c r="M443" s="160" t="str">
        <f>VLOOKUP(A443,'BASE TRABAJO'!$A$1:$U$872,13,FALSE)</f>
        <v>V</v>
      </c>
      <c r="N443" s="160" t="str">
        <f>VLOOKUP(A443,'BASE TRABAJO'!$A$1:$U$872,14,FALSE)</f>
        <v>Valparaíso</v>
      </c>
      <c r="O443" s="160" t="str">
        <f>VLOOKUP(A443,'BASE TRABAJO'!$A$1:$U$872,15,FALSE)</f>
        <v xml:space="preserve">32-2156923, 32-2156246
</v>
      </c>
      <c r="P443" s="160" t="str">
        <f>VLOOKUP(A443,'BASE TRABAJO'!$A$1:$U$872,16,FALSE)</f>
        <v>serpaj@serpajchile.cl</v>
      </c>
      <c r="Q443" s="160">
        <f>VLOOKUP(A443,'BASE TRABAJO'!$A$1:$U$872,17,FALSE)</f>
        <v>0</v>
      </c>
      <c r="R443" s="160">
        <f>VLOOKUP(A443,'BASE TRABAJO'!$A$1:$U$872,18,FALSE)</f>
        <v>93401</v>
      </c>
      <c r="S443" s="160" t="str">
        <f>VLOOKUP(A443,'BASE TRABAJO'!$A$1:$U$872,19,FALSE)</f>
        <v>Se acompaña certificado de antecedentes financieros, correspondiente al  año 2018, aprobados USUFI</v>
      </c>
      <c r="T443" s="161">
        <f>VLOOKUP(A443,'BASE TRABAJO'!$A$1:$U$872,20,FALSE)</f>
        <v>37970</v>
      </c>
      <c r="U443" s="160">
        <v>6915</v>
      </c>
      <c r="V443" s="162">
        <v>6744144</v>
      </c>
      <c r="W443" s="162">
        <v>61954372</v>
      </c>
      <c r="X443" s="161">
        <v>44135</v>
      </c>
      <c r="Y443" s="160" t="s">
        <v>3112</v>
      </c>
      <c r="Z443" s="160" t="s">
        <v>3113</v>
      </c>
      <c r="AA443" s="160" t="s">
        <v>3269</v>
      </c>
      <c r="AB443" s="160"/>
    </row>
    <row r="444" spans="1:28" x14ac:dyDescent="0.2">
      <c r="A444" s="163">
        <v>6915</v>
      </c>
      <c r="B444" s="160" t="str">
        <f>VLOOKUP(A444,'BASE TRABAJO'!$A$1:$U$872,2,TRUE)</f>
        <v>Corporación Servicio Paz y Justicia, SERPAJ-CHILE</v>
      </c>
      <c r="C444" s="160">
        <f>VLOOKUP(A444,'BASE TRABAJO'!$A$1:$U$872,3,FALSE)</f>
        <v>721694003</v>
      </c>
      <c r="D444" s="160" t="str">
        <f>VLOOKUP(A444,'BASE TRABAJO'!$A$1:$U$872,4,FALSE)</f>
        <v>Corporación de Derecho Privado.</v>
      </c>
      <c r="E444" s="160" t="str">
        <f>VLOOKUP(A444,'BASE TRABAJO'!$A$1:$U$872,5,FALSE)</f>
        <v xml:space="preserve">Decreto Supremo Nº 1472, de 03 de noviembre de 1992, del Ministerio de Justicia. </v>
      </c>
      <c r="F444" s="160" t="str">
        <f>VLOOKUP(A444,'BASE TRABAJO'!$A$1:$U$872,6,FALSE)</f>
        <v>Certificado de Vigencia Folio Nº500157462433, de 10 de julio de 2017, del Servicio de Registro Civil e Identificación.</v>
      </c>
      <c r="G444" s="160" t="str">
        <f>VLOOKUP(A444,'BASE TRABAJO'!$A$1:$U$872,7,FALSE)</f>
        <v>Formación, promoción, cooperación y prestación de servicios para el desarrollo económico, social, cultural y espiritual de la comunidad, en el área de los derechos humanos del niño, entre otras.</v>
      </c>
      <c r="H444" s="160" t="str">
        <f>VLOOKUP(A444,'BASE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4" s="160" t="str">
        <f>VLOOKUP(A444,'BASE TRABAJO'!$A$1:$U$872,9,FALSE)</f>
        <v>3 años en sus cargos.</v>
      </c>
      <c r="J444" s="160" t="str">
        <f>VLOOKUP(A444,'BASE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4" s="160" t="str">
        <f>VLOOKUP(A444,'BASE TRABAJO'!$A$1:$U$872,11,FALSE)</f>
        <v xml:space="preserve">Patricio Marcelo Labra Guzmán, 
</v>
      </c>
      <c r="L444" s="160" t="str">
        <f>VLOOKUP(A444,'BASE TRABAJO'!$A$1:$U$872,12,FALSE)</f>
        <v xml:space="preserve">Calle Orella N° 1015, comuna y ciudad de Valparaíso, Quinta Región  
</v>
      </c>
      <c r="M444" s="160" t="str">
        <f>VLOOKUP(A444,'BASE TRABAJO'!$A$1:$U$872,13,FALSE)</f>
        <v>V</v>
      </c>
      <c r="N444" s="160" t="str">
        <f>VLOOKUP(A444,'BASE TRABAJO'!$A$1:$U$872,14,FALSE)</f>
        <v>Valparaíso</v>
      </c>
      <c r="O444" s="160" t="str">
        <f>VLOOKUP(A444,'BASE TRABAJO'!$A$1:$U$872,15,FALSE)</f>
        <v xml:space="preserve">32-2156923, 32-2156246
</v>
      </c>
      <c r="P444" s="160" t="str">
        <f>VLOOKUP(A444,'BASE TRABAJO'!$A$1:$U$872,16,FALSE)</f>
        <v>serpaj@serpajchile.cl</v>
      </c>
      <c r="Q444" s="160">
        <f>VLOOKUP(A444,'BASE TRABAJO'!$A$1:$U$872,17,FALSE)</f>
        <v>0</v>
      </c>
      <c r="R444" s="160">
        <f>VLOOKUP(A444,'BASE TRABAJO'!$A$1:$U$872,18,FALSE)</f>
        <v>93401</v>
      </c>
      <c r="S444" s="160" t="str">
        <f>VLOOKUP(A444,'BASE TRABAJO'!$A$1:$U$872,19,FALSE)</f>
        <v>Se acompaña certificado de antecedentes financieros, correspondiente al  año 2018, aprobados USUFI</v>
      </c>
      <c r="T444" s="161">
        <f>VLOOKUP(A444,'BASE TRABAJO'!$A$1:$U$872,20,FALSE)</f>
        <v>37970</v>
      </c>
      <c r="U444" s="160">
        <v>6915</v>
      </c>
      <c r="V444" s="162">
        <v>30885073</v>
      </c>
      <c r="W444" s="162">
        <v>357407201</v>
      </c>
      <c r="X444" s="161">
        <v>44135</v>
      </c>
      <c r="Y444" s="160" t="s">
        <v>3112</v>
      </c>
      <c r="Z444" s="160" t="s">
        <v>3113</v>
      </c>
      <c r="AA444" s="160" t="s">
        <v>3236</v>
      </c>
      <c r="AB444" s="160"/>
    </row>
    <row r="445" spans="1:28" x14ac:dyDescent="0.2">
      <c r="A445" s="163">
        <v>6915</v>
      </c>
      <c r="B445" s="160" t="str">
        <f>VLOOKUP(A445,'BASE TRABAJO'!$A$1:$U$872,2,TRUE)</f>
        <v>Corporación Servicio Paz y Justicia, SERPAJ-CHILE</v>
      </c>
      <c r="C445" s="160">
        <f>VLOOKUP(A445,'BASE TRABAJO'!$A$1:$U$872,3,FALSE)</f>
        <v>721694003</v>
      </c>
      <c r="D445" s="160" t="str">
        <f>VLOOKUP(A445,'BASE TRABAJO'!$A$1:$U$872,4,FALSE)</f>
        <v>Corporación de Derecho Privado.</v>
      </c>
      <c r="E445" s="160" t="str">
        <f>VLOOKUP(A445,'BASE TRABAJO'!$A$1:$U$872,5,FALSE)</f>
        <v xml:space="preserve">Decreto Supremo Nº 1472, de 03 de noviembre de 1992, del Ministerio de Justicia. </v>
      </c>
      <c r="F445" s="160" t="str">
        <f>VLOOKUP(A445,'BASE TRABAJO'!$A$1:$U$872,6,FALSE)</f>
        <v>Certificado de Vigencia Folio Nº500157462433, de 10 de julio de 2017, del Servicio de Registro Civil e Identificación.</v>
      </c>
      <c r="G445" s="160" t="str">
        <f>VLOOKUP(A445,'BASE TRABAJO'!$A$1:$U$872,7,FALSE)</f>
        <v>Formación, promoción, cooperación y prestación de servicios para el desarrollo económico, social, cultural y espiritual de la comunidad, en el área de los derechos humanos del niño, entre otras.</v>
      </c>
      <c r="H445" s="160" t="str">
        <f>VLOOKUP(A445,'BASE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5" s="160" t="str">
        <f>VLOOKUP(A445,'BASE TRABAJO'!$A$1:$U$872,9,FALSE)</f>
        <v>3 años en sus cargos.</v>
      </c>
      <c r="J445" s="160" t="str">
        <f>VLOOKUP(A445,'BASE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5" s="160" t="str">
        <f>VLOOKUP(A445,'BASE TRABAJO'!$A$1:$U$872,11,FALSE)</f>
        <v xml:space="preserve">Patricio Marcelo Labra Guzmán, 
</v>
      </c>
      <c r="L445" s="160" t="str">
        <f>VLOOKUP(A445,'BASE TRABAJO'!$A$1:$U$872,12,FALSE)</f>
        <v xml:space="preserve">Calle Orella N° 1015, comuna y ciudad de Valparaíso, Quinta Región  
</v>
      </c>
      <c r="M445" s="160" t="str">
        <f>VLOOKUP(A445,'BASE TRABAJO'!$A$1:$U$872,13,FALSE)</f>
        <v>V</v>
      </c>
      <c r="N445" s="160" t="str">
        <f>VLOOKUP(A445,'BASE TRABAJO'!$A$1:$U$872,14,FALSE)</f>
        <v>Valparaíso</v>
      </c>
      <c r="O445" s="160" t="str">
        <f>VLOOKUP(A445,'BASE TRABAJO'!$A$1:$U$872,15,FALSE)</f>
        <v xml:space="preserve">32-2156923, 32-2156246
</v>
      </c>
      <c r="P445" s="160" t="str">
        <f>VLOOKUP(A445,'BASE TRABAJO'!$A$1:$U$872,16,FALSE)</f>
        <v>serpaj@serpajchile.cl</v>
      </c>
      <c r="Q445" s="160">
        <f>VLOOKUP(A445,'BASE TRABAJO'!$A$1:$U$872,17,FALSE)</f>
        <v>0</v>
      </c>
      <c r="R445" s="160">
        <f>VLOOKUP(A445,'BASE TRABAJO'!$A$1:$U$872,18,FALSE)</f>
        <v>93401</v>
      </c>
      <c r="S445" s="160" t="str">
        <f>VLOOKUP(A445,'BASE TRABAJO'!$A$1:$U$872,19,FALSE)</f>
        <v>Se acompaña certificado de antecedentes financieros, correspondiente al  año 2018, aprobados USUFI</v>
      </c>
      <c r="T445" s="161">
        <f>VLOOKUP(A445,'BASE TRABAJO'!$A$1:$U$872,20,FALSE)</f>
        <v>37970</v>
      </c>
      <c r="U445" s="160">
        <v>6915</v>
      </c>
      <c r="V445" s="162">
        <v>6478380</v>
      </c>
      <c r="W445" s="162">
        <v>59510700</v>
      </c>
      <c r="X445" s="161">
        <v>44135</v>
      </c>
      <c r="Y445" s="160" t="s">
        <v>3112</v>
      </c>
      <c r="Z445" s="160" t="s">
        <v>3113</v>
      </c>
      <c r="AA445" s="160" t="s">
        <v>3191</v>
      </c>
      <c r="AB445" s="160"/>
    </row>
    <row r="446" spans="1:28" x14ac:dyDescent="0.2">
      <c r="A446" s="163">
        <v>6915</v>
      </c>
      <c r="B446" s="160" t="str">
        <f>VLOOKUP(A446,'BASE TRABAJO'!$A$1:$U$872,2,TRUE)</f>
        <v>Corporación Servicio Paz y Justicia, SERPAJ-CHILE</v>
      </c>
      <c r="C446" s="160">
        <f>VLOOKUP(A446,'BASE TRABAJO'!$A$1:$U$872,3,FALSE)</f>
        <v>721694003</v>
      </c>
      <c r="D446" s="160" t="str">
        <f>VLOOKUP(A446,'BASE TRABAJO'!$A$1:$U$872,4,FALSE)</f>
        <v>Corporación de Derecho Privado.</v>
      </c>
      <c r="E446" s="160" t="str">
        <f>VLOOKUP(A446,'BASE TRABAJO'!$A$1:$U$872,5,FALSE)</f>
        <v xml:space="preserve">Decreto Supremo Nº 1472, de 03 de noviembre de 1992, del Ministerio de Justicia. </v>
      </c>
      <c r="F446" s="160" t="str">
        <f>VLOOKUP(A446,'BASE TRABAJO'!$A$1:$U$872,6,FALSE)</f>
        <v>Certificado de Vigencia Folio Nº500157462433, de 10 de julio de 2017, del Servicio de Registro Civil e Identificación.</v>
      </c>
      <c r="G446" s="160" t="str">
        <f>VLOOKUP(A446,'BASE TRABAJO'!$A$1:$U$872,7,FALSE)</f>
        <v>Formación, promoción, cooperación y prestación de servicios para el desarrollo económico, social, cultural y espiritual de la comunidad, en el área de los derechos humanos del niño, entre otras.</v>
      </c>
      <c r="H446" s="160" t="str">
        <f>VLOOKUP(A446,'BASE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6" s="160" t="str">
        <f>VLOOKUP(A446,'BASE TRABAJO'!$A$1:$U$872,9,FALSE)</f>
        <v>3 años en sus cargos.</v>
      </c>
      <c r="J446" s="160" t="str">
        <f>VLOOKUP(A446,'BASE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6" s="160" t="str">
        <f>VLOOKUP(A446,'BASE TRABAJO'!$A$1:$U$872,11,FALSE)</f>
        <v xml:space="preserve">Patricio Marcelo Labra Guzmán, 
</v>
      </c>
      <c r="L446" s="160" t="str">
        <f>VLOOKUP(A446,'BASE TRABAJO'!$A$1:$U$872,12,FALSE)</f>
        <v xml:space="preserve">Calle Orella N° 1015, comuna y ciudad de Valparaíso, Quinta Región  
</v>
      </c>
      <c r="M446" s="160" t="str">
        <f>VLOOKUP(A446,'BASE TRABAJO'!$A$1:$U$872,13,FALSE)</f>
        <v>V</v>
      </c>
      <c r="N446" s="160" t="str">
        <f>VLOOKUP(A446,'BASE TRABAJO'!$A$1:$U$872,14,FALSE)</f>
        <v>Valparaíso</v>
      </c>
      <c r="O446" s="160" t="str">
        <f>VLOOKUP(A446,'BASE TRABAJO'!$A$1:$U$872,15,FALSE)</f>
        <v xml:space="preserve">32-2156923, 32-2156246
</v>
      </c>
      <c r="P446" s="160" t="str">
        <f>VLOOKUP(A446,'BASE TRABAJO'!$A$1:$U$872,16,FALSE)</f>
        <v>serpaj@serpajchile.cl</v>
      </c>
      <c r="Q446" s="160">
        <f>VLOOKUP(A446,'BASE TRABAJO'!$A$1:$U$872,17,FALSE)</f>
        <v>0</v>
      </c>
      <c r="R446" s="160">
        <f>VLOOKUP(A446,'BASE TRABAJO'!$A$1:$U$872,18,FALSE)</f>
        <v>93401</v>
      </c>
      <c r="S446" s="160" t="str">
        <f>VLOOKUP(A446,'BASE TRABAJO'!$A$1:$U$872,19,FALSE)</f>
        <v>Se acompaña certificado de antecedentes financieros, correspondiente al  año 2018, aprobados USUFI</v>
      </c>
      <c r="T446" s="161">
        <f>VLOOKUP(A446,'BASE TRABAJO'!$A$1:$U$872,20,FALSE)</f>
        <v>37970</v>
      </c>
      <c r="U446" s="160">
        <v>6915</v>
      </c>
      <c r="V446" s="162">
        <v>7758990</v>
      </c>
      <c r="W446" s="162">
        <v>72618120</v>
      </c>
      <c r="X446" s="161">
        <v>44135</v>
      </c>
      <c r="Y446" s="160" t="s">
        <v>3112</v>
      </c>
      <c r="Z446" s="160" t="s">
        <v>3113</v>
      </c>
      <c r="AA446" s="160" t="s">
        <v>3270</v>
      </c>
      <c r="AB446" s="160"/>
    </row>
    <row r="447" spans="1:28" x14ac:dyDescent="0.2">
      <c r="A447" s="163">
        <v>6915</v>
      </c>
      <c r="B447" s="160" t="str">
        <f>VLOOKUP(A447,'BASE TRABAJO'!$A$1:$U$872,2,TRUE)</f>
        <v>Corporación Servicio Paz y Justicia, SERPAJ-CHILE</v>
      </c>
      <c r="C447" s="160">
        <f>VLOOKUP(A447,'BASE TRABAJO'!$A$1:$U$872,3,FALSE)</f>
        <v>721694003</v>
      </c>
      <c r="D447" s="160" t="str">
        <f>VLOOKUP(A447,'BASE TRABAJO'!$A$1:$U$872,4,FALSE)</f>
        <v>Corporación de Derecho Privado.</v>
      </c>
      <c r="E447" s="160" t="str">
        <f>VLOOKUP(A447,'BASE TRABAJO'!$A$1:$U$872,5,FALSE)</f>
        <v xml:space="preserve">Decreto Supremo Nº 1472, de 03 de noviembre de 1992, del Ministerio de Justicia. </v>
      </c>
      <c r="F447" s="160" t="str">
        <f>VLOOKUP(A447,'BASE TRABAJO'!$A$1:$U$872,6,FALSE)</f>
        <v>Certificado de Vigencia Folio Nº500157462433, de 10 de julio de 2017, del Servicio de Registro Civil e Identificación.</v>
      </c>
      <c r="G447" s="160" t="str">
        <f>VLOOKUP(A447,'BASE TRABAJO'!$A$1:$U$872,7,FALSE)</f>
        <v>Formación, promoción, cooperación y prestación de servicios para el desarrollo económico, social, cultural y espiritual de la comunidad, en el área de los derechos humanos del niño, entre otras.</v>
      </c>
      <c r="H447" s="160" t="str">
        <f>VLOOKUP(A447,'BASE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7" s="160" t="str">
        <f>VLOOKUP(A447,'BASE TRABAJO'!$A$1:$U$872,9,FALSE)</f>
        <v>3 años en sus cargos.</v>
      </c>
      <c r="J447" s="160" t="str">
        <f>VLOOKUP(A447,'BASE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7" s="160" t="str">
        <f>VLOOKUP(A447,'BASE TRABAJO'!$A$1:$U$872,11,FALSE)</f>
        <v xml:space="preserve">Patricio Marcelo Labra Guzmán, 
</v>
      </c>
      <c r="L447" s="160" t="str">
        <f>VLOOKUP(A447,'BASE TRABAJO'!$A$1:$U$872,12,FALSE)</f>
        <v xml:space="preserve">Calle Orella N° 1015, comuna y ciudad de Valparaíso, Quinta Región  
</v>
      </c>
      <c r="M447" s="160" t="str">
        <f>VLOOKUP(A447,'BASE TRABAJO'!$A$1:$U$872,13,FALSE)</f>
        <v>V</v>
      </c>
      <c r="N447" s="160" t="str">
        <f>VLOOKUP(A447,'BASE TRABAJO'!$A$1:$U$872,14,FALSE)</f>
        <v>Valparaíso</v>
      </c>
      <c r="O447" s="160" t="str">
        <f>VLOOKUP(A447,'BASE TRABAJO'!$A$1:$U$872,15,FALSE)</f>
        <v xml:space="preserve">32-2156923, 32-2156246
</v>
      </c>
      <c r="P447" s="160" t="str">
        <f>VLOOKUP(A447,'BASE TRABAJO'!$A$1:$U$872,16,FALSE)</f>
        <v>serpaj@serpajchile.cl</v>
      </c>
      <c r="Q447" s="160">
        <f>VLOOKUP(A447,'BASE TRABAJO'!$A$1:$U$872,17,FALSE)</f>
        <v>0</v>
      </c>
      <c r="R447" s="160">
        <f>VLOOKUP(A447,'BASE TRABAJO'!$A$1:$U$872,18,FALSE)</f>
        <v>93401</v>
      </c>
      <c r="S447" s="160" t="str">
        <f>VLOOKUP(A447,'BASE TRABAJO'!$A$1:$U$872,19,FALSE)</f>
        <v>Se acompaña certificado de antecedentes financieros, correspondiente al  año 2018, aprobados USUFI</v>
      </c>
      <c r="T447" s="161">
        <f>VLOOKUP(A447,'BASE TRABAJO'!$A$1:$U$872,20,FALSE)</f>
        <v>37970</v>
      </c>
      <c r="U447" s="160">
        <v>6915</v>
      </c>
      <c r="V447" s="162">
        <v>8873874</v>
      </c>
      <c r="W447" s="162">
        <v>88738740</v>
      </c>
      <c r="X447" s="161">
        <v>44135</v>
      </c>
      <c r="Y447" s="160" t="s">
        <v>3112</v>
      </c>
      <c r="Z447" s="160" t="s">
        <v>3113</v>
      </c>
      <c r="AA447" s="160" t="s">
        <v>3125</v>
      </c>
      <c r="AB447" s="160"/>
    </row>
    <row r="448" spans="1:28" x14ac:dyDescent="0.2">
      <c r="A448" s="163">
        <v>6915</v>
      </c>
      <c r="B448" s="160" t="str">
        <f>VLOOKUP(A448,'BASE TRABAJO'!$A$1:$U$872,2,TRUE)</f>
        <v>Corporación Servicio Paz y Justicia, SERPAJ-CHILE</v>
      </c>
      <c r="C448" s="160">
        <f>VLOOKUP(A448,'BASE TRABAJO'!$A$1:$U$872,3,FALSE)</f>
        <v>721694003</v>
      </c>
      <c r="D448" s="160" t="str">
        <f>VLOOKUP(A448,'BASE TRABAJO'!$A$1:$U$872,4,FALSE)</f>
        <v>Corporación de Derecho Privado.</v>
      </c>
      <c r="E448" s="160" t="str">
        <f>VLOOKUP(A448,'BASE TRABAJO'!$A$1:$U$872,5,FALSE)</f>
        <v xml:space="preserve">Decreto Supremo Nº 1472, de 03 de noviembre de 1992, del Ministerio de Justicia. </v>
      </c>
      <c r="F448" s="160" t="str">
        <f>VLOOKUP(A448,'BASE TRABAJO'!$A$1:$U$872,6,FALSE)</f>
        <v>Certificado de Vigencia Folio Nº500157462433, de 10 de julio de 2017, del Servicio de Registro Civil e Identificación.</v>
      </c>
      <c r="G448" s="160" t="str">
        <f>VLOOKUP(A448,'BASE TRABAJO'!$A$1:$U$872,7,FALSE)</f>
        <v>Formación, promoción, cooperación y prestación de servicios para el desarrollo económico, social, cultural y espiritual de la comunidad, en el área de los derechos humanos del niño, entre otras.</v>
      </c>
      <c r="H448" s="160" t="str">
        <f>VLOOKUP(A448,'BASE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8" s="160" t="str">
        <f>VLOOKUP(A448,'BASE TRABAJO'!$A$1:$U$872,9,FALSE)</f>
        <v>3 años en sus cargos.</v>
      </c>
      <c r="J448" s="160" t="str">
        <f>VLOOKUP(A448,'BASE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8" s="160" t="str">
        <f>VLOOKUP(A448,'BASE TRABAJO'!$A$1:$U$872,11,FALSE)</f>
        <v xml:space="preserve">Patricio Marcelo Labra Guzmán, 
</v>
      </c>
      <c r="L448" s="160" t="str">
        <f>VLOOKUP(A448,'BASE TRABAJO'!$A$1:$U$872,12,FALSE)</f>
        <v xml:space="preserve">Calle Orella N° 1015, comuna y ciudad de Valparaíso, Quinta Región  
</v>
      </c>
      <c r="M448" s="160" t="str">
        <f>VLOOKUP(A448,'BASE TRABAJO'!$A$1:$U$872,13,FALSE)</f>
        <v>V</v>
      </c>
      <c r="N448" s="160" t="str">
        <f>VLOOKUP(A448,'BASE TRABAJO'!$A$1:$U$872,14,FALSE)</f>
        <v>Valparaíso</v>
      </c>
      <c r="O448" s="160" t="str">
        <f>VLOOKUP(A448,'BASE TRABAJO'!$A$1:$U$872,15,FALSE)</f>
        <v xml:space="preserve">32-2156923, 32-2156246
</v>
      </c>
      <c r="P448" s="160" t="str">
        <f>VLOOKUP(A448,'BASE TRABAJO'!$A$1:$U$872,16,FALSE)</f>
        <v>serpaj@serpajchile.cl</v>
      </c>
      <c r="Q448" s="160">
        <f>VLOOKUP(A448,'BASE TRABAJO'!$A$1:$U$872,17,FALSE)</f>
        <v>0</v>
      </c>
      <c r="R448" s="160">
        <f>VLOOKUP(A448,'BASE TRABAJO'!$A$1:$U$872,18,FALSE)</f>
        <v>93401</v>
      </c>
      <c r="S448" s="160" t="str">
        <f>VLOOKUP(A448,'BASE TRABAJO'!$A$1:$U$872,19,FALSE)</f>
        <v>Se acompaña certificado de antecedentes financieros, correspondiente al  año 2018, aprobados USUFI</v>
      </c>
      <c r="T448" s="161">
        <f>VLOOKUP(A448,'BASE TRABAJO'!$A$1:$U$872,20,FALSE)</f>
        <v>37970</v>
      </c>
      <c r="U448" s="160">
        <v>6915</v>
      </c>
      <c r="V448" s="162">
        <v>3123182</v>
      </c>
      <c r="W448" s="162">
        <v>152631970</v>
      </c>
      <c r="X448" s="161">
        <v>44135</v>
      </c>
      <c r="Y448" s="160" t="s">
        <v>3112</v>
      </c>
      <c r="Z448" s="160" t="s">
        <v>3113</v>
      </c>
      <c r="AA448" s="160" t="s">
        <v>3146</v>
      </c>
      <c r="AB448" s="160"/>
    </row>
    <row r="449" spans="1:28" x14ac:dyDescent="0.2">
      <c r="A449" s="163">
        <v>6915</v>
      </c>
      <c r="B449" s="160" t="str">
        <f>VLOOKUP(A449,'BASE TRABAJO'!$A$1:$U$872,2,TRUE)</f>
        <v>Corporación Servicio Paz y Justicia, SERPAJ-CHILE</v>
      </c>
      <c r="C449" s="160">
        <f>VLOOKUP(A449,'BASE TRABAJO'!$A$1:$U$872,3,FALSE)</f>
        <v>721694003</v>
      </c>
      <c r="D449" s="160" t="str">
        <f>VLOOKUP(A449,'BASE TRABAJO'!$A$1:$U$872,4,FALSE)</f>
        <v>Corporación de Derecho Privado.</v>
      </c>
      <c r="E449" s="160" t="str">
        <f>VLOOKUP(A449,'BASE TRABAJO'!$A$1:$U$872,5,FALSE)</f>
        <v xml:space="preserve">Decreto Supremo Nº 1472, de 03 de noviembre de 1992, del Ministerio de Justicia. </v>
      </c>
      <c r="F449" s="160" t="str">
        <f>VLOOKUP(A449,'BASE TRABAJO'!$A$1:$U$872,6,FALSE)</f>
        <v>Certificado de Vigencia Folio Nº500157462433, de 10 de julio de 2017, del Servicio de Registro Civil e Identificación.</v>
      </c>
      <c r="G449" s="160" t="str">
        <f>VLOOKUP(A449,'BASE TRABAJO'!$A$1:$U$872,7,FALSE)</f>
        <v>Formación, promoción, cooperación y prestación de servicios para el desarrollo económico, social, cultural y espiritual de la comunidad, en el área de los derechos humanos del niño, entre otras.</v>
      </c>
      <c r="H449" s="160" t="str">
        <f>VLOOKUP(A449,'BASE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9" s="160" t="str">
        <f>VLOOKUP(A449,'BASE TRABAJO'!$A$1:$U$872,9,FALSE)</f>
        <v>3 años en sus cargos.</v>
      </c>
      <c r="J449" s="160" t="str">
        <f>VLOOKUP(A449,'BASE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9" s="160" t="str">
        <f>VLOOKUP(A449,'BASE TRABAJO'!$A$1:$U$872,11,FALSE)</f>
        <v xml:space="preserve">Patricio Marcelo Labra Guzmán, 
</v>
      </c>
      <c r="L449" s="160" t="str">
        <f>VLOOKUP(A449,'BASE TRABAJO'!$A$1:$U$872,12,FALSE)</f>
        <v xml:space="preserve">Calle Orella N° 1015, comuna y ciudad de Valparaíso, Quinta Región  
</v>
      </c>
      <c r="M449" s="160" t="str">
        <f>VLOOKUP(A449,'BASE TRABAJO'!$A$1:$U$872,13,FALSE)</f>
        <v>V</v>
      </c>
      <c r="N449" s="160" t="str">
        <f>VLOOKUP(A449,'BASE TRABAJO'!$A$1:$U$872,14,FALSE)</f>
        <v>Valparaíso</v>
      </c>
      <c r="O449" s="160" t="str">
        <f>VLOOKUP(A449,'BASE TRABAJO'!$A$1:$U$872,15,FALSE)</f>
        <v xml:space="preserve">32-2156923, 32-2156246
</v>
      </c>
      <c r="P449" s="160" t="str">
        <f>VLOOKUP(A449,'BASE TRABAJO'!$A$1:$U$872,16,FALSE)</f>
        <v>serpaj@serpajchile.cl</v>
      </c>
      <c r="Q449" s="160">
        <f>VLOOKUP(A449,'BASE TRABAJO'!$A$1:$U$872,17,FALSE)</f>
        <v>0</v>
      </c>
      <c r="R449" s="160">
        <f>VLOOKUP(A449,'BASE TRABAJO'!$A$1:$U$872,18,FALSE)</f>
        <v>93401</v>
      </c>
      <c r="S449" s="160" t="str">
        <f>VLOOKUP(A449,'BASE TRABAJO'!$A$1:$U$872,19,FALSE)</f>
        <v>Se acompaña certificado de antecedentes financieros, correspondiente al  año 2018, aprobados USUFI</v>
      </c>
      <c r="T449" s="161">
        <f>VLOOKUP(A449,'BASE TRABAJO'!$A$1:$U$872,20,FALSE)</f>
        <v>37970</v>
      </c>
      <c r="U449" s="160">
        <v>6915</v>
      </c>
      <c r="V449" s="162">
        <v>9283669</v>
      </c>
      <c r="W449" s="162">
        <v>100299163</v>
      </c>
      <c r="X449" s="161">
        <v>44135</v>
      </c>
      <c r="Y449" s="160" t="s">
        <v>3112</v>
      </c>
      <c r="Z449" s="160" t="s">
        <v>3113</v>
      </c>
      <c r="AA449" s="160" t="s">
        <v>3271</v>
      </c>
      <c r="AB449" s="160"/>
    </row>
    <row r="450" spans="1:28" x14ac:dyDescent="0.2">
      <c r="A450" s="163">
        <v>6915</v>
      </c>
      <c r="B450" s="160" t="str">
        <f>VLOOKUP(A450,'BASE TRABAJO'!$A$1:$U$872,2,TRUE)</f>
        <v>Corporación Servicio Paz y Justicia, SERPAJ-CHILE</v>
      </c>
      <c r="C450" s="160">
        <f>VLOOKUP(A450,'BASE TRABAJO'!$A$1:$U$872,3,FALSE)</f>
        <v>721694003</v>
      </c>
      <c r="D450" s="160" t="str">
        <f>VLOOKUP(A450,'BASE TRABAJO'!$A$1:$U$872,4,FALSE)</f>
        <v>Corporación de Derecho Privado.</v>
      </c>
      <c r="E450" s="160" t="str">
        <f>VLOOKUP(A450,'BASE TRABAJO'!$A$1:$U$872,5,FALSE)</f>
        <v xml:space="preserve">Decreto Supremo Nº 1472, de 03 de noviembre de 1992, del Ministerio de Justicia. </v>
      </c>
      <c r="F450" s="160" t="str">
        <f>VLOOKUP(A450,'BASE TRABAJO'!$A$1:$U$872,6,FALSE)</f>
        <v>Certificado de Vigencia Folio Nº500157462433, de 10 de julio de 2017, del Servicio de Registro Civil e Identificación.</v>
      </c>
      <c r="G450" s="160" t="str">
        <f>VLOOKUP(A450,'BASE TRABAJO'!$A$1:$U$872,7,FALSE)</f>
        <v>Formación, promoción, cooperación y prestación de servicios para el desarrollo económico, social, cultural y espiritual de la comunidad, en el área de los derechos humanos del niño, entre otras.</v>
      </c>
      <c r="H450" s="160" t="str">
        <f>VLOOKUP(A450,'BASE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0" s="160" t="str">
        <f>VLOOKUP(A450,'BASE TRABAJO'!$A$1:$U$872,9,FALSE)</f>
        <v>3 años en sus cargos.</v>
      </c>
      <c r="J450" s="160" t="str">
        <f>VLOOKUP(A450,'BASE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0" s="160" t="str">
        <f>VLOOKUP(A450,'BASE TRABAJO'!$A$1:$U$872,11,FALSE)</f>
        <v xml:space="preserve">Patricio Marcelo Labra Guzmán, 
</v>
      </c>
      <c r="L450" s="160" t="str">
        <f>VLOOKUP(A450,'BASE TRABAJO'!$A$1:$U$872,12,FALSE)</f>
        <v xml:space="preserve">Calle Orella N° 1015, comuna y ciudad de Valparaíso, Quinta Región  
</v>
      </c>
      <c r="M450" s="160" t="str">
        <f>VLOOKUP(A450,'BASE TRABAJO'!$A$1:$U$872,13,FALSE)</f>
        <v>V</v>
      </c>
      <c r="N450" s="160" t="str">
        <f>VLOOKUP(A450,'BASE TRABAJO'!$A$1:$U$872,14,FALSE)</f>
        <v>Valparaíso</v>
      </c>
      <c r="O450" s="160" t="str">
        <f>VLOOKUP(A450,'BASE TRABAJO'!$A$1:$U$872,15,FALSE)</f>
        <v xml:space="preserve">32-2156923, 32-2156246
</v>
      </c>
      <c r="P450" s="160" t="str">
        <f>VLOOKUP(A450,'BASE TRABAJO'!$A$1:$U$872,16,FALSE)</f>
        <v>serpaj@serpajchile.cl</v>
      </c>
      <c r="Q450" s="160">
        <f>VLOOKUP(A450,'BASE TRABAJO'!$A$1:$U$872,17,FALSE)</f>
        <v>0</v>
      </c>
      <c r="R450" s="160">
        <f>VLOOKUP(A450,'BASE TRABAJO'!$A$1:$U$872,18,FALSE)</f>
        <v>93401</v>
      </c>
      <c r="S450" s="160" t="str">
        <f>VLOOKUP(A450,'BASE TRABAJO'!$A$1:$U$872,19,FALSE)</f>
        <v>Se acompaña certificado de antecedentes financieros, correspondiente al  año 2018, aprobados USUFI</v>
      </c>
      <c r="T450" s="161">
        <f>VLOOKUP(A450,'BASE TRABAJO'!$A$1:$U$872,20,FALSE)</f>
        <v>37970</v>
      </c>
      <c r="U450" s="160">
        <v>6915</v>
      </c>
      <c r="V450" s="162">
        <v>0</v>
      </c>
      <c r="W450" s="162">
        <v>47747168</v>
      </c>
      <c r="X450" s="161">
        <v>44135</v>
      </c>
      <c r="Y450" s="160" t="s">
        <v>3112</v>
      </c>
      <c r="Z450" s="160" t="s">
        <v>3113</v>
      </c>
      <c r="AA450" s="160" t="s">
        <v>3272</v>
      </c>
      <c r="AB450" s="160"/>
    </row>
    <row r="451" spans="1:28" x14ac:dyDescent="0.2">
      <c r="A451" s="163">
        <v>6915</v>
      </c>
      <c r="B451" s="160" t="str">
        <f>VLOOKUP(A451,'BASE TRABAJO'!$A$1:$U$872,2,TRUE)</f>
        <v>Corporación Servicio Paz y Justicia, SERPAJ-CHILE</v>
      </c>
      <c r="C451" s="160">
        <f>VLOOKUP(A451,'BASE TRABAJO'!$A$1:$U$872,3,FALSE)</f>
        <v>721694003</v>
      </c>
      <c r="D451" s="160" t="str">
        <f>VLOOKUP(A451,'BASE TRABAJO'!$A$1:$U$872,4,FALSE)</f>
        <v>Corporación de Derecho Privado.</v>
      </c>
      <c r="E451" s="160" t="str">
        <f>VLOOKUP(A451,'BASE TRABAJO'!$A$1:$U$872,5,FALSE)</f>
        <v xml:space="preserve">Decreto Supremo Nº 1472, de 03 de noviembre de 1992, del Ministerio de Justicia. </v>
      </c>
      <c r="F451" s="160" t="str">
        <f>VLOOKUP(A451,'BASE TRABAJO'!$A$1:$U$872,6,FALSE)</f>
        <v>Certificado de Vigencia Folio Nº500157462433, de 10 de julio de 2017, del Servicio de Registro Civil e Identificación.</v>
      </c>
      <c r="G451" s="160" t="str">
        <f>VLOOKUP(A451,'BASE TRABAJO'!$A$1:$U$872,7,FALSE)</f>
        <v>Formación, promoción, cooperación y prestación de servicios para el desarrollo económico, social, cultural y espiritual de la comunidad, en el área de los derechos humanos del niño, entre otras.</v>
      </c>
      <c r="H451" s="160" t="str">
        <f>VLOOKUP(A451,'BASE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1" s="160" t="str">
        <f>VLOOKUP(A451,'BASE TRABAJO'!$A$1:$U$872,9,FALSE)</f>
        <v>3 años en sus cargos.</v>
      </c>
      <c r="J451" s="160" t="str">
        <f>VLOOKUP(A451,'BASE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1" s="160" t="str">
        <f>VLOOKUP(A451,'BASE TRABAJO'!$A$1:$U$872,11,FALSE)</f>
        <v xml:space="preserve">Patricio Marcelo Labra Guzmán, 
</v>
      </c>
      <c r="L451" s="160" t="str">
        <f>VLOOKUP(A451,'BASE TRABAJO'!$A$1:$U$872,12,FALSE)</f>
        <v xml:space="preserve">Calle Orella N° 1015, comuna y ciudad de Valparaíso, Quinta Región  
</v>
      </c>
      <c r="M451" s="160" t="str">
        <f>VLOOKUP(A451,'BASE TRABAJO'!$A$1:$U$872,13,FALSE)</f>
        <v>V</v>
      </c>
      <c r="N451" s="160" t="str">
        <f>VLOOKUP(A451,'BASE TRABAJO'!$A$1:$U$872,14,FALSE)</f>
        <v>Valparaíso</v>
      </c>
      <c r="O451" s="160" t="str">
        <f>VLOOKUP(A451,'BASE TRABAJO'!$A$1:$U$872,15,FALSE)</f>
        <v xml:space="preserve">32-2156923, 32-2156246
</v>
      </c>
      <c r="P451" s="160" t="str">
        <f>VLOOKUP(A451,'BASE TRABAJO'!$A$1:$U$872,16,FALSE)</f>
        <v>serpaj@serpajchile.cl</v>
      </c>
      <c r="Q451" s="160">
        <f>VLOOKUP(A451,'BASE TRABAJO'!$A$1:$U$872,17,FALSE)</f>
        <v>0</v>
      </c>
      <c r="R451" s="160">
        <f>VLOOKUP(A451,'BASE TRABAJO'!$A$1:$U$872,18,FALSE)</f>
        <v>93401</v>
      </c>
      <c r="S451" s="160" t="str">
        <f>VLOOKUP(A451,'BASE TRABAJO'!$A$1:$U$872,19,FALSE)</f>
        <v>Se acompaña certificado de antecedentes financieros, correspondiente al  año 2018, aprobados USUFI</v>
      </c>
      <c r="T451" s="161">
        <f>VLOOKUP(A451,'BASE TRABAJO'!$A$1:$U$872,20,FALSE)</f>
        <v>37970</v>
      </c>
      <c r="U451" s="160">
        <v>6915</v>
      </c>
      <c r="V451" s="162">
        <v>25438801</v>
      </c>
      <c r="W451" s="162">
        <v>190793221</v>
      </c>
      <c r="X451" s="161">
        <v>44135</v>
      </c>
      <c r="Y451" s="160" t="s">
        <v>3112</v>
      </c>
      <c r="Z451" s="160" t="s">
        <v>3113</v>
      </c>
      <c r="AA451" s="160" t="s">
        <v>80</v>
      </c>
      <c r="AB451" s="160"/>
    </row>
    <row r="452" spans="1:28" x14ac:dyDescent="0.2">
      <c r="A452" s="163">
        <v>6915</v>
      </c>
      <c r="B452" s="160" t="str">
        <f>VLOOKUP(A452,'BASE TRABAJO'!$A$1:$U$872,2,TRUE)</f>
        <v>Corporación Servicio Paz y Justicia, SERPAJ-CHILE</v>
      </c>
      <c r="C452" s="160">
        <f>VLOOKUP(A452,'BASE TRABAJO'!$A$1:$U$872,3,FALSE)</f>
        <v>721694003</v>
      </c>
      <c r="D452" s="160" t="str">
        <f>VLOOKUP(A452,'BASE TRABAJO'!$A$1:$U$872,4,FALSE)</f>
        <v>Corporación de Derecho Privado.</v>
      </c>
      <c r="E452" s="160" t="str">
        <f>VLOOKUP(A452,'BASE TRABAJO'!$A$1:$U$872,5,FALSE)</f>
        <v xml:space="preserve">Decreto Supremo Nº 1472, de 03 de noviembre de 1992, del Ministerio de Justicia. </v>
      </c>
      <c r="F452" s="160" t="str">
        <f>VLOOKUP(A452,'BASE TRABAJO'!$A$1:$U$872,6,FALSE)</f>
        <v>Certificado de Vigencia Folio Nº500157462433, de 10 de julio de 2017, del Servicio de Registro Civil e Identificación.</v>
      </c>
      <c r="G452" s="160" t="str">
        <f>VLOOKUP(A452,'BASE TRABAJO'!$A$1:$U$872,7,FALSE)</f>
        <v>Formación, promoción, cooperación y prestación de servicios para el desarrollo económico, social, cultural y espiritual de la comunidad, en el área de los derechos humanos del niño, entre otras.</v>
      </c>
      <c r="H452" s="160" t="str">
        <f>VLOOKUP(A452,'BASE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2" s="160" t="str">
        <f>VLOOKUP(A452,'BASE TRABAJO'!$A$1:$U$872,9,FALSE)</f>
        <v>3 años en sus cargos.</v>
      </c>
      <c r="J452" s="160" t="str">
        <f>VLOOKUP(A452,'BASE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2" s="160" t="str">
        <f>VLOOKUP(A452,'BASE TRABAJO'!$A$1:$U$872,11,FALSE)</f>
        <v xml:space="preserve">Patricio Marcelo Labra Guzmán, 
</v>
      </c>
      <c r="L452" s="160" t="str">
        <f>VLOOKUP(A452,'BASE TRABAJO'!$A$1:$U$872,12,FALSE)</f>
        <v xml:space="preserve">Calle Orella N° 1015, comuna y ciudad de Valparaíso, Quinta Región  
</v>
      </c>
      <c r="M452" s="160" t="str">
        <f>VLOOKUP(A452,'BASE TRABAJO'!$A$1:$U$872,13,FALSE)</f>
        <v>V</v>
      </c>
      <c r="N452" s="160" t="str">
        <f>VLOOKUP(A452,'BASE TRABAJO'!$A$1:$U$872,14,FALSE)</f>
        <v>Valparaíso</v>
      </c>
      <c r="O452" s="160" t="str">
        <f>VLOOKUP(A452,'BASE TRABAJO'!$A$1:$U$872,15,FALSE)</f>
        <v xml:space="preserve">32-2156923, 32-2156246
</v>
      </c>
      <c r="P452" s="160" t="str">
        <f>VLOOKUP(A452,'BASE TRABAJO'!$A$1:$U$872,16,FALSE)</f>
        <v>serpaj@serpajchile.cl</v>
      </c>
      <c r="Q452" s="160">
        <f>VLOOKUP(A452,'BASE TRABAJO'!$A$1:$U$872,17,FALSE)</f>
        <v>0</v>
      </c>
      <c r="R452" s="160">
        <f>VLOOKUP(A452,'BASE TRABAJO'!$A$1:$U$872,18,FALSE)</f>
        <v>93401</v>
      </c>
      <c r="S452" s="160" t="str">
        <f>VLOOKUP(A452,'BASE TRABAJO'!$A$1:$U$872,19,FALSE)</f>
        <v>Se acompaña certificado de antecedentes financieros, correspondiente al  año 2018, aprobados USUFI</v>
      </c>
      <c r="T452" s="161">
        <f>VLOOKUP(A452,'BASE TRABAJO'!$A$1:$U$872,20,FALSE)</f>
        <v>37970</v>
      </c>
      <c r="U452" s="160">
        <v>6915</v>
      </c>
      <c r="V452" s="162">
        <v>66814353</v>
      </c>
      <c r="W452" s="162">
        <v>447750229</v>
      </c>
      <c r="X452" s="161">
        <v>44135</v>
      </c>
      <c r="Y452" s="160" t="s">
        <v>3112</v>
      </c>
      <c r="Z452" s="160" t="s">
        <v>3113</v>
      </c>
      <c r="AA452" s="160" t="s">
        <v>3149</v>
      </c>
      <c r="AB452" s="160"/>
    </row>
    <row r="453" spans="1:28" x14ac:dyDescent="0.2">
      <c r="A453" s="163">
        <v>6915</v>
      </c>
      <c r="B453" s="160" t="str">
        <f>VLOOKUP(A453,'BASE TRABAJO'!$A$1:$U$872,2,TRUE)</f>
        <v>Corporación Servicio Paz y Justicia, SERPAJ-CHILE</v>
      </c>
      <c r="C453" s="160">
        <f>VLOOKUP(A453,'BASE TRABAJO'!$A$1:$U$872,3,FALSE)</f>
        <v>721694003</v>
      </c>
      <c r="D453" s="160" t="str">
        <f>VLOOKUP(A453,'BASE TRABAJO'!$A$1:$U$872,4,FALSE)</f>
        <v>Corporación de Derecho Privado.</v>
      </c>
      <c r="E453" s="160" t="str">
        <f>VLOOKUP(A453,'BASE TRABAJO'!$A$1:$U$872,5,FALSE)</f>
        <v xml:space="preserve">Decreto Supremo Nº 1472, de 03 de noviembre de 1992, del Ministerio de Justicia. </v>
      </c>
      <c r="F453" s="160" t="str">
        <f>VLOOKUP(A453,'BASE TRABAJO'!$A$1:$U$872,6,FALSE)</f>
        <v>Certificado de Vigencia Folio Nº500157462433, de 10 de julio de 2017, del Servicio de Registro Civil e Identificación.</v>
      </c>
      <c r="G453" s="160" t="str">
        <f>VLOOKUP(A453,'BASE TRABAJO'!$A$1:$U$872,7,FALSE)</f>
        <v>Formación, promoción, cooperación y prestación de servicios para el desarrollo económico, social, cultural y espiritual de la comunidad, en el área de los derechos humanos del niño, entre otras.</v>
      </c>
      <c r="H453" s="160" t="str">
        <f>VLOOKUP(A453,'BASE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3" s="160" t="str">
        <f>VLOOKUP(A453,'BASE TRABAJO'!$A$1:$U$872,9,FALSE)</f>
        <v>3 años en sus cargos.</v>
      </c>
      <c r="J453" s="160" t="str">
        <f>VLOOKUP(A453,'BASE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3" s="160" t="str">
        <f>VLOOKUP(A453,'BASE TRABAJO'!$A$1:$U$872,11,FALSE)</f>
        <v xml:space="preserve">Patricio Marcelo Labra Guzmán, 
</v>
      </c>
      <c r="L453" s="160" t="str">
        <f>VLOOKUP(A453,'BASE TRABAJO'!$A$1:$U$872,12,FALSE)</f>
        <v xml:space="preserve">Calle Orella N° 1015, comuna y ciudad de Valparaíso, Quinta Región  
</v>
      </c>
      <c r="M453" s="160" t="str">
        <f>VLOOKUP(A453,'BASE TRABAJO'!$A$1:$U$872,13,FALSE)</f>
        <v>V</v>
      </c>
      <c r="N453" s="160" t="str">
        <f>VLOOKUP(A453,'BASE TRABAJO'!$A$1:$U$872,14,FALSE)</f>
        <v>Valparaíso</v>
      </c>
      <c r="O453" s="160" t="str">
        <f>VLOOKUP(A453,'BASE TRABAJO'!$A$1:$U$872,15,FALSE)</f>
        <v xml:space="preserve">32-2156923, 32-2156246
</v>
      </c>
      <c r="P453" s="160" t="str">
        <f>VLOOKUP(A453,'BASE TRABAJO'!$A$1:$U$872,16,FALSE)</f>
        <v>serpaj@serpajchile.cl</v>
      </c>
      <c r="Q453" s="160">
        <f>VLOOKUP(A453,'BASE TRABAJO'!$A$1:$U$872,17,FALSE)</f>
        <v>0</v>
      </c>
      <c r="R453" s="160">
        <f>VLOOKUP(A453,'BASE TRABAJO'!$A$1:$U$872,18,FALSE)</f>
        <v>93401</v>
      </c>
      <c r="S453" s="160" t="str">
        <f>VLOOKUP(A453,'BASE TRABAJO'!$A$1:$U$872,19,FALSE)</f>
        <v>Se acompaña certificado de antecedentes financieros, correspondiente al  año 2018, aprobados USUFI</v>
      </c>
      <c r="T453" s="161">
        <f>VLOOKUP(A453,'BASE TRABAJO'!$A$1:$U$872,20,FALSE)</f>
        <v>37970</v>
      </c>
      <c r="U453" s="160">
        <v>6915</v>
      </c>
      <c r="V453" s="162">
        <v>7784100</v>
      </c>
      <c r="W453" s="162">
        <v>77218272</v>
      </c>
      <c r="X453" s="161">
        <v>44135</v>
      </c>
      <c r="Y453" s="160" t="s">
        <v>3112</v>
      </c>
      <c r="Z453" s="160" t="s">
        <v>3113</v>
      </c>
      <c r="AA453" s="160" t="s">
        <v>3225</v>
      </c>
      <c r="AB453" s="160"/>
    </row>
    <row r="454" spans="1:28" x14ac:dyDescent="0.2">
      <c r="A454" s="163">
        <v>6915</v>
      </c>
      <c r="B454" s="160" t="str">
        <f>VLOOKUP(A454,'BASE TRABAJO'!$A$1:$U$872,2,TRUE)</f>
        <v>Corporación Servicio Paz y Justicia, SERPAJ-CHILE</v>
      </c>
      <c r="C454" s="160">
        <f>VLOOKUP(A454,'BASE TRABAJO'!$A$1:$U$872,3,FALSE)</f>
        <v>721694003</v>
      </c>
      <c r="D454" s="160" t="str">
        <f>VLOOKUP(A454,'BASE TRABAJO'!$A$1:$U$872,4,FALSE)</f>
        <v>Corporación de Derecho Privado.</v>
      </c>
      <c r="E454" s="160" t="str">
        <f>VLOOKUP(A454,'BASE TRABAJO'!$A$1:$U$872,5,FALSE)</f>
        <v xml:space="preserve">Decreto Supremo Nº 1472, de 03 de noviembre de 1992, del Ministerio de Justicia. </v>
      </c>
      <c r="F454" s="160" t="str">
        <f>VLOOKUP(A454,'BASE TRABAJO'!$A$1:$U$872,6,FALSE)</f>
        <v>Certificado de Vigencia Folio Nº500157462433, de 10 de julio de 2017, del Servicio de Registro Civil e Identificación.</v>
      </c>
      <c r="G454" s="160" t="str">
        <f>VLOOKUP(A454,'BASE TRABAJO'!$A$1:$U$872,7,FALSE)</f>
        <v>Formación, promoción, cooperación y prestación de servicios para el desarrollo económico, social, cultural y espiritual de la comunidad, en el área de los derechos humanos del niño, entre otras.</v>
      </c>
      <c r="H454" s="160" t="str">
        <f>VLOOKUP(A454,'BASE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4" s="160" t="str">
        <f>VLOOKUP(A454,'BASE TRABAJO'!$A$1:$U$872,9,FALSE)</f>
        <v>3 años en sus cargos.</v>
      </c>
      <c r="J454" s="160" t="str">
        <f>VLOOKUP(A454,'BASE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4" s="160" t="str">
        <f>VLOOKUP(A454,'BASE TRABAJO'!$A$1:$U$872,11,FALSE)</f>
        <v xml:space="preserve">Patricio Marcelo Labra Guzmán, 
</v>
      </c>
      <c r="L454" s="160" t="str">
        <f>VLOOKUP(A454,'BASE TRABAJO'!$A$1:$U$872,12,FALSE)</f>
        <v xml:space="preserve">Calle Orella N° 1015, comuna y ciudad de Valparaíso, Quinta Región  
</v>
      </c>
      <c r="M454" s="160" t="str">
        <f>VLOOKUP(A454,'BASE TRABAJO'!$A$1:$U$872,13,FALSE)</f>
        <v>V</v>
      </c>
      <c r="N454" s="160" t="str">
        <f>VLOOKUP(A454,'BASE TRABAJO'!$A$1:$U$872,14,FALSE)</f>
        <v>Valparaíso</v>
      </c>
      <c r="O454" s="160" t="str">
        <f>VLOOKUP(A454,'BASE TRABAJO'!$A$1:$U$872,15,FALSE)</f>
        <v xml:space="preserve">32-2156923, 32-2156246
</v>
      </c>
      <c r="P454" s="160" t="str">
        <f>VLOOKUP(A454,'BASE TRABAJO'!$A$1:$U$872,16,FALSE)</f>
        <v>serpaj@serpajchile.cl</v>
      </c>
      <c r="Q454" s="160">
        <f>VLOOKUP(A454,'BASE TRABAJO'!$A$1:$U$872,17,FALSE)</f>
        <v>0</v>
      </c>
      <c r="R454" s="160">
        <f>VLOOKUP(A454,'BASE TRABAJO'!$A$1:$U$872,18,FALSE)</f>
        <v>93401</v>
      </c>
      <c r="S454" s="160" t="str">
        <f>VLOOKUP(A454,'BASE TRABAJO'!$A$1:$U$872,19,FALSE)</f>
        <v>Se acompaña certificado de antecedentes financieros, correspondiente al  año 2018, aprobados USUFI</v>
      </c>
      <c r="T454" s="161">
        <f>VLOOKUP(A454,'BASE TRABAJO'!$A$1:$U$872,20,FALSE)</f>
        <v>37970</v>
      </c>
      <c r="U454" s="160">
        <v>6915</v>
      </c>
      <c r="V454" s="162">
        <v>9761261</v>
      </c>
      <c r="W454" s="162">
        <v>83082362</v>
      </c>
      <c r="X454" s="161">
        <v>44135</v>
      </c>
      <c r="Y454" s="160" t="s">
        <v>3112</v>
      </c>
      <c r="Z454" s="160" t="s">
        <v>3113</v>
      </c>
      <c r="AA454" s="160" t="s">
        <v>3273</v>
      </c>
      <c r="AB454" s="160"/>
    </row>
    <row r="455" spans="1:28" x14ac:dyDescent="0.2">
      <c r="A455" s="163">
        <v>6915</v>
      </c>
      <c r="B455" s="160" t="str">
        <f>VLOOKUP(A455,'BASE TRABAJO'!$A$1:$U$872,2,TRUE)</f>
        <v>Corporación Servicio Paz y Justicia, SERPAJ-CHILE</v>
      </c>
      <c r="C455" s="160">
        <f>VLOOKUP(A455,'BASE TRABAJO'!$A$1:$U$872,3,FALSE)</f>
        <v>721694003</v>
      </c>
      <c r="D455" s="160" t="str">
        <f>VLOOKUP(A455,'BASE TRABAJO'!$A$1:$U$872,4,FALSE)</f>
        <v>Corporación de Derecho Privado.</v>
      </c>
      <c r="E455" s="160" t="str">
        <f>VLOOKUP(A455,'BASE TRABAJO'!$A$1:$U$872,5,FALSE)</f>
        <v xml:space="preserve">Decreto Supremo Nº 1472, de 03 de noviembre de 1992, del Ministerio de Justicia. </v>
      </c>
      <c r="F455" s="160" t="str">
        <f>VLOOKUP(A455,'BASE TRABAJO'!$A$1:$U$872,6,FALSE)</f>
        <v>Certificado de Vigencia Folio Nº500157462433, de 10 de julio de 2017, del Servicio de Registro Civil e Identificación.</v>
      </c>
      <c r="G455" s="160" t="str">
        <f>VLOOKUP(A455,'BASE TRABAJO'!$A$1:$U$872,7,FALSE)</f>
        <v>Formación, promoción, cooperación y prestación de servicios para el desarrollo económico, social, cultural y espiritual de la comunidad, en el área de los derechos humanos del niño, entre otras.</v>
      </c>
      <c r="H455" s="160" t="str">
        <f>VLOOKUP(A455,'BASE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5" s="160" t="str">
        <f>VLOOKUP(A455,'BASE TRABAJO'!$A$1:$U$872,9,FALSE)</f>
        <v>3 años en sus cargos.</v>
      </c>
      <c r="J455" s="160" t="str">
        <f>VLOOKUP(A455,'BASE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5" s="160" t="str">
        <f>VLOOKUP(A455,'BASE TRABAJO'!$A$1:$U$872,11,FALSE)</f>
        <v xml:space="preserve">Patricio Marcelo Labra Guzmán, 
</v>
      </c>
      <c r="L455" s="160" t="str">
        <f>VLOOKUP(A455,'BASE TRABAJO'!$A$1:$U$872,12,FALSE)</f>
        <v xml:space="preserve">Calle Orella N° 1015, comuna y ciudad de Valparaíso, Quinta Región  
</v>
      </c>
      <c r="M455" s="160" t="str">
        <f>VLOOKUP(A455,'BASE TRABAJO'!$A$1:$U$872,13,FALSE)</f>
        <v>V</v>
      </c>
      <c r="N455" s="160" t="str">
        <f>VLOOKUP(A455,'BASE TRABAJO'!$A$1:$U$872,14,FALSE)</f>
        <v>Valparaíso</v>
      </c>
      <c r="O455" s="160" t="str">
        <f>VLOOKUP(A455,'BASE TRABAJO'!$A$1:$U$872,15,FALSE)</f>
        <v xml:space="preserve">32-2156923, 32-2156246
</v>
      </c>
      <c r="P455" s="160" t="str">
        <f>VLOOKUP(A455,'BASE TRABAJO'!$A$1:$U$872,16,FALSE)</f>
        <v>serpaj@serpajchile.cl</v>
      </c>
      <c r="Q455" s="160">
        <f>VLOOKUP(A455,'BASE TRABAJO'!$A$1:$U$872,17,FALSE)</f>
        <v>0</v>
      </c>
      <c r="R455" s="160">
        <f>VLOOKUP(A455,'BASE TRABAJO'!$A$1:$U$872,18,FALSE)</f>
        <v>93401</v>
      </c>
      <c r="S455" s="160" t="str">
        <f>VLOOKUP(A455,'BASE TRABAJO'!$A$1:$U$872,19,FALSE)</f>
        <v>Se acompaña certificado de antecedentes financieros, correspondiente al  año 2018, aprobados USUFI</v>
      </c>
      <c r="T455" s="161">
        <f>VLOOKUP(A455,'BASE TRABAJO'!$A$1:$U$872,20,FALSE)</f>
        <v>37970</v>
      </c>
      <c r="U455" s="160">
        <v>6915</v>
      </c>
      <c r="V455" s="162">
        <v>4628275</v>
      </c>
      <c r="W455" s="162">
        <v>44761958</v>
      </c>
      <c r="X455" s="161">
        <v>44135</v>
      </c>
      <c r="Y455" s="160" t="s">
        <v>3112</v>
      </c>
      <c r="Z455" s="160" t="s">
        <v>3113</v>
      </c>
      <c r="AA455" s="160" t="s">
        <v>3274</v>
      </c>
      <c r="AB455" s="160"/>
    </row>
    <row r="456" spans="1:28" x14ac:dyDescent="0.2">
      <c r="A456" s="163">
        <v>6915</v>
      </c>
      <c r="B456" s="160" t="str">
        <f>VLOOKUP(A456,'BASE TRABAJO'!$A$1:$U$872,2,TRUE)</f>
        <v>Corporación Servicio Paz y Justicia, SERPAJ-CHILE</v>
      </c>
      <c r="C456" s="160">
        <f>VLOOKUP(A456,'BASE TRABAJO'!$A$1:$U$872,3,FALSE)</f>
        <v>721694003</v>
      </c>
      <c r="D456" s="160" t="str">
        <f>VLOOKUP(A456,'BASE TRABAJO'!$A$1:$U$872,4,FALSE)</f>
        <v>Corporación de Derecho Privado.</v>
      </c>
      <c r="E456" s="160" t="str">
        <f>VLOOKUP(A456,'BASE TRABAJO'!$A$1:$U$872,5,FALSE)</f>
        <v xml:space="preserve">Decreto Supremo Nº 1472, de 03 de noviembre de 1992, del Ministerio de Justicia. </v>
      </c>
      <c r="F456" s="160" t="str">
        <f>VLOOKUP(A456,'BASE TRABAJO'!$A$1:$U$872,6,FALSE)</f>
        <v>Certificado de Vigencia Folio Nº500157462433, de 10 de julio de 2017, del Servicio de Registro Civil e Identificación.</v>
      </c>
      <c r="G456" s="160" t="str">
        <f>VLOOKUP(A456,'BASE TRABAJO'!$A$1:$U$872,7,FALSE)</f>
        <v>Formación, promoción, cooperación y prestación de servicios para el desarrollo económico, social, cultural y espiritual de la comunidad, en el área de los derechos humanos del niño, entre otras.</v>
      </c>
      <c r="H456" s="160" t="str">
        <f>VLOOKUP(A456,'BASE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6" s="160" t="str">
        <f>VLOOKUP(A456,'BASE TRABAJO'!$A$1:$U$872,9,FALSE)</f>
        <v>3 años en sus cargos.</v>
      </c>
      <c r="J456" s="160" t="str">
        <f>VLOOKUP(A456,'BASE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6" s="160" t="str">
        <f>VLOOKUP(A456,'BASE TRABAJO'!$A$1:$U$872,11,FALSE)</f>
        <v xml:space="preserve">Patricio Marcelo Labra Guzmán, 
</v>
      </c>
      <c r="L456" s="160" t="str">
        <f>VLOOKUP(A456,'BASE TRABAJO'!$A$1:$U$872,12,FALSE)</f>
        <v xml:space="preserve">Calle Orella N° 1015, comuna y ciudad de Valparaíso, Quinta Región  
</v>
      </c>
      <c r="M456" s="160" t="str">
        <f>VLOOKUP(A456,'BASE TRABAJO'!$A$1:$U$872,13,FALSE)</f>
        <v>V</v>
      </c>
      <c r="N456" s="160" t="str">
        <f>VLOOKUP(A456,'BASE TRABAJO'!$A$1:$U$872,14,FALSE)</f>
        <v>Valparaíso</v>
      </c>
      <c r="O456" s="160" t="str">
        <f>VLOOKUP(A456,'BASE TRABAJO'!$A$1:$U$872,15,FALSE)</f>
        <v xml:space="preserve">32-2156923, 32-2156246
</v>
      </c>
      <c r="P456" s="160" t="str">
        <f>VLOOKUP(A456,'BASE TRABAJO'!$A$1:$U$872,16,FALSE)</f>
        <v>serpaj@serpajchile.cl</v>
      </c>
      <c r="Q456" s="160">
        <f>VLOOKUP(A456,'BASE TRABAJO'!$A$1:$U$872,17,FALSE)</f>
        <v>0</v>
      </c>
      <c r="R456" s="160">
        <f>VLOOKUP(A456,'BASE TRABAJO'!$A$1:$U$872,18,FALSE)</f>
        <v>93401</v>
      </c>
      <c r="S456" s="160" t="str">
        <f>VLOOKUP(A456,'BASE TRABAJO'!$A$1:$U$872,19,FALSE)</f>
        <v>Se acompaña certificado de antecedentes financieros, correspondiente al  año 2018, aprobados USUFI</v>
      </c>
      <c r="T456" s="161">
        <f>VLOOKUP(A456,'BASE TRABAJO'!$A$1:$U$872,20,FALSE)</f>
        <v>37970</v>
      </c>
      <c r="U456" s="160">
        <v>6915</v>
      </c>
      <c r="V456" s="162">
        <v>6870096</v>
      </c>
      <c r="W456" s="162">
        <v>86519518</v>
      </c>
      <c r="X456" s="161">
        <v>44135</v>
      </c>
      <c r="Y456" s="160" t="s">
        <v>3112</v>
      </c>
      <c r="Z456" s="160" t="s">
        <v>3113</v>
      </c>
      <c r="AA456" s="160" t="s">
        <v>3275</v>
      </c>
      <c r="AB456" s="160"/>
    </row>
    <row r="457" spans="1:28" x14ac:dyDescent="0.2">
      <c r="A457" s="163">
        <v>6915</v>
      </c>
      <c r="B457" s="160" t="str">
        <f>VLOOKUP(A457,'BASE TRABAJO'!$A$1:$U$872,2,TRUE)</f>
        <v>Corporación Servicio Paz y Justicia, SERPAJ-CHILE</v>
      </c>
      <c r="C457" s="160">
        <f>VLOOKUP(A457,'BASE TRABAJO'!$A$1:$U$872,3,FALSE)</f>
        <v>721694003</v>
      </c>
      <c r="D457" s="160" t="str">
        <f>VLOOKUP(A457,'BASE TRABAJO'!$A$1:$U$872,4,FALSE)</f>
        <v>Corporación de Derecho Privado.</v>
      </c>
      <c r="E457" s="160" t="str">
        <f>VLOOKUP(A457,'BASE TRABAJO'!$A$1:$U$872,5,FALSE)</f>
        <v xml:space="preserve">Decreto Supremo Nº 1472, de 03 de noviembre de 1992, del Ministerio de Justicia. </v>
      </c>
      <c r="F457" s="160" t="str">
        <f>VLOOKUP(A457,'BASE TRABAJO'!$A$1:$U$872,6,FALSE)</f>
        <v>Certificado de Vigencia Folio Nº500157462433, de 10 de julio de 2017, del Servicio de Registro Civil e Identificación.</v>
      </c>
      <c r="G457" s="160" t="str">
        <f>VLOOKUP(A457,'BASE TRABAJO'!$A$1:$U$872,7,FALSE)</f>
        <v>Formación, promoción, cooperación y prestación de servicios para el desarrollo económico, social, cultural y espiritual de la comunidad, en el área de los derechos humanos del niño, entre otras.</v>
      </c>
      <c r="H457" s="160" t="str">
        <f>VLOOKUP(A457,'BASE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7" s="160" t="str">
        <f>VLOOKUP(A457,'BASE TRABAJO'!$A$1:$U$872,9,FALSE)</f>
        <v>3 años en sus cargos.</v>
      </c>
      <c r="J457" s="160" t="str">
        <f>VLOOKUP(A457,'BASE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7" s="160" t="str">
        <f>VLOOKUP(A457,'BASE TRABAJO'!$A$1:$U$872,11,FALSE)</f>
        <v xml:space="preserve">Patricio Marcelo Labra Guzmán, 
</v>
      </c>
      <c r="L457" s="160" t="str">
        <f>VLOOKUP(A457,'BASE TRABAJO'!$A$1:$U$872,12,FALSE)</f>
        <v xml:space="preserve">Calle Orella N° 1015, comuna y ciudad de Valparaíso, Quinta Región  
</v>
      </c>
      <c r="M457" s="160" t="str">
        <f>VLOOKUP(A457,'BASE TRABAJO'!$A$1:$U$872,13,FALSE)</f>
        <v>V</v>
      </c>
      <c r="N457" s="160" t="str">
        <f>VLOOKUP(A457,'BASE TRABAJO'!$A$1:$U$872,14,FALSE)</f>
        <v>Valparaíso</v>
      </c>
      <c r="O457" s="160" t="str">
        <f>VLOOKUP(A457,'BASE TRABAJO'!$A$1:$U$872,15,FALSE)</f>
        <v xml:space="preserve">32-2156923, 32-2156246
</v>
      </c>
      <c r="P457" s="160" t="str">
        <f>VLOOKUP(A457,'BASE TRABAJO'!$A$1:$U$872,16,FALSE)</f>
        <v>serpaj@serpajchile.cl</v>
      </c>
      <c r="Q457" s="160">
        <f>VLOOKUP(A457,'BASE TRABAJO'!$A$1:$U$872,17,FALSE)</f>
        <v>0</v>
      </c>
      <c r="R457" s="160">
        <f>VLOOKUP(A457,'BASE TRABAJO'!$A$1:$U$872,18,FALSE)</f>
        <v>93401</v>
      </c>
      <c r="S457" s="160" t="str">
        <f>VLOOKUP(A457,'BASE TRABAJO'!$A$1:$U$872,19,FALSE)</f>
        <v>Se acompaña certificado de antecedentes financieros, correspondiente al  año 2018, aprobados USUFI</v>
      </c>
      <c r="T457" s="161">
        <f>VLOOKUP(A457,'BASE TRABAJO'!$A$1:$U$872,20,FALSE)</f>
        <v>37970</v>
      </c>
      <c r="U457" s="160">
        <v>6915</v>
      </c>
      <c r="V457" s="162">
        <v>9406306</v>
      </c>
      <c r="W457" s="162">
        <v>150225564</v>
      </c>
      <c r="X457" s="161">
        <v>44135</v>
      </c>
      <c r="Y457" s="160" t="s">
        <v>3112</v>
      </c>
      <c r="Z457" s="160" t="s">
        <v>3113</v>
      </c>
      <c r="AA457" s="160" t="s">
        <v>3114</v>
      </c>
      <c r="AB457" s="160"/>
    </row>
    <row r="458" spans="1:28" x14ac:dyDescent="0.2">
      <c r="A458" s="163">
        <v>6915</v>
      </c>
      <c r="B458" s="160" t="str">
        <f>VLOOKUP(A458,'BASE TRABAJO'!$A$1:$U$872,2,TRUE)</f>
        <v>Corporación Servicio Paz y Justicia, SERPAJ-CHILE</v>
      </c>
      <c r="C458" s="160">
        <f>VLOOKUP(A458,'BASE TRABAJO'!$A$1:$U$872,3,FALSE)</f>
        <v>721694003</v>
      </c>
      <c r="D458" s="160" t="str">
        <f>VLOOKUP(A458,'BASE TRABAJO'!$A$1:$U$872,4,FALSE)</f>
        <v>Corporación de Derecho Privado.</v>
      </c>
      <c r="E458" s="160" t="str">
        <f>VLOOKUP(A458,'BASE TRABAJO'!$A$1:$U$872,5,FALSE)</f>
        <v xml:space="preserve">Decreto Supremo Nº 1472, de 03 de noviembre de 1992, del Ministerio de Justicia. </v>
      </c>
      <c r="F458" s="160" t="str">
        <f>VLOOKUP(A458,'BASE TRABAJO'!$A$1:$U$872,6,FALSE)</f>
        <v>Certificado de Vigencia Folio Nº500157462433, de 10 de julio de 2017, del Servicio de Registro Civil e Identificación.</v>
      </c>
      <c r="G458" s="160" t="str">
        <f>VLOOKUP(A458,'BASE TRABAJO'!$A$1:$U$872,7,FALSE)</f>
        <v>Formación, promoción, cooperación y prestación de servicios para el desarrollo económico, social, cultural y espiritual de la comunidad, en el área de los derechos humanos del niño, entre otras.</v>
      </c>
      <c r="H458" s="160" t="str">
        <f>VLOOKUP(A458,'BASE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8" s="160" t="str">
        <f>VLOOKUP(A458,'BASE TRABAJO'!$A$1:$U$872,9,FALSE)</f>
        <v>3 años en sus cargos.</v>
      </c>
      <c r="J458" s="160" t="str">
        <f>VLOOKUP(A458,'BASE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8" s="160" t="str">
        <f>VLOOKUP(A458,'BASE TRABAJO'!$A$1:$U$872,11,FALSE)</f>
        <v xml:space="preserve">Patricio Marcelo Labra Guzmán, 
</v>
      </c>
      <c r="L458" s="160" t="str">
        <f>VLOOKUP(A458,'BASE TRABAJO'!$A$1:$U$872,12,FALSE)</f>
        <v xml:space="preserve">Calle Orella N° 1015, comuna y ciudad de Valparaíso, Quinta Región  
</v>
      </c>
      <c r="M458" s="160" t="str">
        <f>VLOOKUP(A458,'BASE TRABAJO'!$A$1:$U$872,13,FALSE)</f>
        <v>V</v>
      </c>
      <c r="N458" s="160" t="str">
        <f>VLOOKUP(A458,'BASE TRABAJO'!$A$1:$U$872,14,FALSE)</f>
        <v>Valparaíso</v>
      </c>
      <c r="O458" s="160" t="str">
        <f>VLOOKUP(A458,'BASE TRABAJO'!$A$1:$U$872,15,FALSE)</f>
        <v xml:space="preserve">32-2156923, 32-2156246
</v>
      </c>
      <c r="P458" s="160" t="str">
        <f>VLOOKUP(A458,'BASE TRABAJO'!$A$1:$U$872,16,FALSE)</f>
        <v>serpaj@serpajchile.cl</v>
      </c>
      <c r="Q458" s="160">
        <f>VLOOKUP(A458,'BASE TRABAJO'!$A$1:$U$872,17,FALSE)</f>
        <v>0</v>
      </c>
      <c r="R458" s="160">
        <f>VLOOKUP(A458,'BASE TRABAJO'!$A$1:$U$872,18,FALSE)</f>
        <v>93401</v>
      </c>
      <c r="S458" s="160" t="str">
        <f>VLOOKUP(A458,'BASE TRABAJO'!$A$1:$U$872,19,FALSE)</f>
        <v>Se acompaña certificado de antecedentes financieros, correspondiente al  año 2018, aprobados USUFI</v>
      </c>
      <c r="T458" s="161">
        <f>VLOOKUP(A458,'BASE TRABAJO'!$A$1:$U$872,20,FALSE)</f>
        <v>37970</v>
      </c>
      <c r="U458" s="160">
        <v>6915</v>
      </c>
      <c r="V458" s="162">
        <v>6026400</v>
      </c>
      <c r="W458" s="162">
        <v>70056900</v>
      </c>
      <c r="X458" s="161">
        <v>44135</v>
      </c>
      <c r="Y458" s="160" t="s">
        <v>3112</v>
      </c>
      <c r="Z458" s="160" t="s">
        <v>3113</v>
      </c>
      <c r="AA458" s="160" t="s">
        <v>3276</v>
      </c>
      <c r="AB458" s="160"/>
    </row>
    <row r="459" spans="1:28" x14ac:dyDescent="0.2">
      <c r="A459" s="163">
        <v>6915</v>
      </c>
      <c r="B459" s="160" t="str">
        <f>VLOOKUP(A459,'BASE TRABAJO'!$A$1:$U$872,2,TRUE)</f>
        <v>Corporación Servicio Paz y Justicia, SERPAJ-CHILE</v>
      </c>
      <c r="C459" s="160">
        <f>VLOOKUP(A459,'BASE TRABAJO'!$A$1:$U$872,3,FALSE)</f>
        <v>721694003</v>
      </c>
      <c r="D459" s="160" t="str">
        <f>VLOOKUP(A459,'BASE TRABAJO'!$A$1:$U$872,4,FALSE)</f>
        <v>Corporación de Derecho Privado.</v>
      </c>
      <c r="E459" s="160" t="str">
        <f>VLOOKUP(A459,'BASE TRABAJO'!$A$1:$U$872,5,FALSE)</f>
        <v xml:space="preserve">Decreto Supremo Nº 1472, de 03 de noviembre de 1992, del Ministerio de Justicia. </v>
      </c>
      <c r="F459" s="160" t="str">
        <f>VLOOKUP(A459,'BASE TRABAJO'!$A$1:$U$872,6,FALSE)</f>
        <v>Certificado de Vigencia Folio Nº500157462433, de 10 de julio de 2017, del Servicio de Registro Civil e Identificación.</v>
      </c>
      <c r="G459" s="160" t="str">
        <f>VLOOKUP(A459,'BASE TRABAJO'!$A$1:$U$872,7,FALSE)</f>
        <v>Formación, promoción, cooperación y prestación de servicios para el desarrollo económico, social, cultural y espiritual de la comunidad, en el área de los derechos humanos del niño, entre otras.</v>
      </c>
      <c r="H459" s="160" t="str">
        <f>VLOOKUP(A459,'BASE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9" s="160" t="str">
        <f>VLOOKUP(A459,'BASE TRABAJO'!$A$1:$U$872,9,FALSE)</f>
        <v>3 años en sus cargos.</v>
      </c>
      <c r="J459" s="160" t="str">
        <f>VLOOKUP(A459,'BASE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9" s="160" t="str">
        <f>VLOOKUP(A459,'BASE TRABAJO'!$A$1:$U$872,11,FALSE)</f>
        <v xml:space="preserve">Patricio Marcelo Labra Guzmán, 
</v>
      </c>
      <c r="L459" s="160" t="str">
        <f>VLOOKUP(A459,'BASE TRABAJO'!$A$1:$U$872,12,FALSE)</f>
        <v xml:space="preserve">Calle Orella N° 1015, comuna y ciudad de Valparaíso, Quinta Región  
</v>
      </c>
      <c r="M459" s="160" t="str">
        <f>VLOOKUP(A459,'BASE TRABAJO'!$A$1:$U$872,13,FALSE)</f>
        <v>V</v>
      </c>
      <c r="N459" s="160" t="str">
        <f>VLOOKUP(A459,'BASE TRABAJO'!$A$1:$U$872,14,FALSE)</f>
        <v>Valparaíso</v>
      </c>
      <c r="O459" s="160" t="str">
        <f>VLOOKUP(A459,'BASE TRABAJO'!$A$1:$U$872,15,FALSE)</f>
        <v xml:space="preserve">32-2156923, 32-2156246
</v>
      </c>
      <c r="P459" s="160" t="str">
        <f>VLOOKUP(A459,'BASE TRABAJO'!$A$1:$U$872,16,FALSE)</f>
        <v>serpaj@serpajchile.cl</v>
      </c>
      <c r="Q459" s="160">
        <f>VLOOKUP(A459,'BASE TRABAJO'!$A$1:$U$872,17,FALSE)</f>
        <v>0</v>
      </c>
      <c r="R459" s="160">
        <f>VLOOKUP(A459,'BASE TRABAJO'!$A$1:$U$872,18,FALSE)</f>
        <v>93401</v>
      </c>
      <c r="S459" s="160" t="str">
        <f>VLOOKUP(A459,'BASE TRABAJO'!$A$1:$U$872,19,FALSE)</f>
        <v>Se acompaña certificado de antecedentes financieros, correspondiente al  año 2018, aprobados USUFI</v>
      </c>
      <c r="T459" s="161">
        <f>VLOOKUP(A459,'BASE TRABAJO'!$A$1:$U$872,20,FALSE)</f>
        <v>37970</v>
      </c>
      <c r="U459" s="160">
        <v>6915</v>
      </c>
      <c r="V459" s="162">
        <v>25905485</v>
      </c>
      <c r="W459" s="162">
        <v>217008253</v>
      </c>
      <c r="X459" s="161">
        <v>44135</v>
      </c>
      <c r="Y459" s="160" t="s">
        <v>3112</v>
      </c>
      <c r="Z459" s="160" t="s">
        <v>3113</v>
      </c>
      <c r="AA459" s="160" t="s">
        <v>3137</v>
      </c>
      <c r="AB459" s="160"/>
    </row>
    <row r="460" spans="1:28" x14ac:dyDescent="0.2">
      <c r="A460" s="163">
        <v>6915</v>
      </c>
      <c r="B460" s="160" t="str">
        <f>VLOOKUP(A460,'BASE TRABAJO'!$A$1:$U$872,2,TRUE)</f>
        <v>Corporación Servicio Paz y Justicia, SERPAJ-CHILE</v>
      </c>
      <c r="C460" s="160">
        <f>VLOOKUP(A460,'BASE TRABAJO'!$A$1:$U$872,3,FALSE)</f>
        <v>721694003</v>
      </c>
      <c r="D460" s="160" t="str">
        <f>VLOOKUP(A460,'BASE TRABAJO'!$A$1:$U$872,4,FALSE)</f>
        <v>Corporación de Derecho Privado.</v>
      </c>
      <c r="E460" s="160" t="str">
        <f>VLOOKUP(A460,'BASE TRABAJO'!$A$1:$U$872,5,FALSE)</f>
        <v xml:space="preserve">Decreto Supremo Nº 1472, de 03 de noviembre de 1992, del Ministerio de Justicia. </v>
      </c>
      <c r="F460" s="160" t="str">
        <f>VLOOKUP(A460,'BASE TRABAJO'!$A$1:$U$872,6,FALSE)</f>
        <v>Certificado de Vigencia Folio Nº500157462433, de 10 de julio de 2017, del Servicio de Registro Civil e Identificación.</v>
      </c>
      <c r="G460" s="160" t="str">
        <f>VLOOKUP(A460,'BASE TRABAJO'!$A$1:$U$872,7,FALSE)</f>
        <v>Formación, promoción, cooperación y prestación de servicios para el desarrollo económico, social, cultural y espiritual de la comunidad, en el área de los derechos humanos del niño, entre otras.</v>
      </c>
      <c r="H460" s="160" t="str">
        <f>VLOOKUP(A460,'BASE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0" s="160" t="str">
        <f>VLOOKUP(A460,'BASE TRABAJO'!$A$1:$U$872,9,FALSE)</f>
        <v>3 años en sus cargos.</v>
      </c>
      <c r="J460" s="160" t="str">
        <f>VLOOKUP(A460,'BASE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0" s="160" t="str">
        <f>VLOOKUP(A460,'BASE TRABAJO'!$A$1:$U$872,11,FALSE)</f>
        <v xml:space="preserve">Patricio Marcelo Labra Guzmán, 
</v>
      </c>
      <c r="L460" s="160" t="str">
        <f>VLOOKUP(A460,'BASE TRABAJO'!$A$1:$U$872,12,FALSE)</f>
        <v xml:space="preserve">Calle Orella N° 1015, comuna y ciudad de Valparaíso, Quinta Región  
</v>
      </c>
      <c r="M460" s="160" t="str">
        <f>VLOOKUP(A460,'BASE TRABAJO'!$A$1:$U$872,13,FALSE)</f>
        <v>V</v>
      </c>
      <c r="N460" s="160" t="str">
        <f>VLOOKUP(A460,'BASE TRABAJO'!$A$1:$U$872,14,FALSE)</f>
        <v>Valparaíso</v>
      </c>
      <c r="O460" s="160" t="str">
        <f>VLOOKUP(A460,'BASE TRABAJO'!$A$1:$U$872,15,FALSE)</f>
        <v xml:space="preserve">32-2156923, 32-2156246
</v>
      </c>
      <c r="P460" s="160" t="str">
        <f>VLOOKUP(A460,'BASE TRABAJO'!$A$1:$U$872,16,FALSE)</f>
        <v>serpaj@serpajchile.cl</v>
      </c>
      <c r="Q460" s="160">
        <f>VLOOKUP(A460,'BASE TRABAJO'!$A$1:$U$872,17,FALSE)</f>
        <v>0</v>
      </c>
      <c r="R460" s="160">
        <f>VLOOKUP(A460,'BASE TRABAJO'!$A$1:$U$872,18,FALSE)</f>
        <v>93401</v>
      </c>
      <c r="S460" s="160" t="str">
        <f>VLOOKUP(A460,'BASE TRABAJO'!$A$1:$U$872,19,FALSE)</f>
        <v>Se acompaña certificado de antecedentes financieros, correspondiente al  año 2018, aprobados USUFI</v>
      </c>
      <c r="T460" s="161">
        <f>VLOOKUP(A460,'BASE TRABAJO'!$A$1:$U$872,20,FALSE)</f>
        <v>37970</v>
      </c>
      <c r="U460" s="160">
        <v>6915</v>
      </c>
      <c r="V460" s="162">
        <v>45628887</v>
      </c>
      <c r="W460" s="162">
        <v>580864929</v>
      </c>
      <c r="X460" s="161">
        <v>44135</v>
      </c>
      <c r="Y460" s="160" t="s">
        <v>3112</v>
      </c>
      <c r="Z460" s="160" t="s">
        <v>3113</v>
      </c>
      <c r="AA460" s="160" t="s">
        <v>3160</v>
      </c>
      <c r="AB460" s="160"/>
    </row>
    <row r="461" spans="1:28" x14ac:dyDescent="0.2">
      <c r="A461" s="163">
        <v>6915</v>
      </c>
      <c r="B461" s="160" t="str">
        <f>VLOOKUP(A461,'BASE TRABAJO'!$A$1:$U$872,2,TRUE)</f>
        <v>Corporación Servicio Paz y Justicia, SERPAJ-CHILE</v>
      </c>
      <c r="C461" s="160">
        <f>VLOOKUP(A461,'BASE TRABAJO'!$A$1:$U$872,3,FALSE)</f>
        <v>721694003</v>
      </c>
      <c r="D461" s="160" t="str">
        <f>VLOOKUP(A461,'BASE TRABAJO'!$A$1:$U$872,4,FALSE)</f>
        <v>Corporación de Derecho Privado.</v>
      </c>
      <c r="E461" s="160" t="str">
        <f>VLOOKUP(A461,'BASE TRABAJO'!$A$1:$U$872,5,FALSE)</f>
        <v xml:space="preserve">Decreto Supremo Nº 1472, de 03 de noviembre de 1992, del Ministerio de Justicia. </v>
      </c>
      <c r="F461" s="160" t="str">
        <f>VLOOKUP(A461,'BASE TRABAJO'!$A$1:$U$872,6,FALSE)</f>
        <v>Certificado de Vigencia Folio Nº500157462433, de 10 de julio de 2017, del Servicio de Registro Civil e Identificación.</v>
      </c>
      <c r="G461" s="160" t="str">
        <f>VLOOKUP(A461,'BASE TRABAJO'!$A$1:$U$872,7,FALSE)</f>
        <v>Formación, promoción, cooperación y prestación de servicios para el desarrollo económico, social, cultural y espiritual de la comunidad, en el área de los derechos humanos del niño, entre otras.</v>
      </c>
      <c r="H461" s="160" t="str">
        <f>VLOOKUP(A461,'BASE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1" s="160" t="str">
        <f>VLOOKUP(A461,'BASE TRABAJO'!$A$1:$U$872,9,FALSE)</f>
        <v>3 años en sus cargos.</v>
      </c>
      <c r="J461" s="160" t="str">
        <f>VLOOKUP(A461,'BASE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1" s="160" t="str">
        <f>VLOOKUP(A461,'BASE TRABAJO'!$A$1:$U$872,11,FALSE)</f>
        <v xml:space="preserve">Patricio Marcelo Labra Guzmán, 
</v>
      </c>
      <c r="L461" s="160" t="str">
        <f>VLOOKUP(A461,'BASE TRABAJO'!$A$1:$U$872,12,FALSE)</f>
        <v xml:space="preserve">Calle Orella N° 1015, comuna y ciudad de Valparaíso, Quinta Región  
</v>
      </c>
      <c r="M461" s="160" t="str">
        <f>VLOOKUP(A461,'BASE TRABAJO'!$A$1:$U$872,13,FALSE)</f>
        <v>V</v>
      </c>
      <c r="N461" s="160" t="str">
        <f>VLOOKUP(A461,'BASE TRABAJO'!$A$1:$U$872,14,FALSE)</f>
        <v>Valparaíso</v>
      </c>
      <c r="O461" s="160" t="str">
        <f>VLOOKUP(A461,'BASE TRABAJO'!$A$1:$U$872,15,FALSE)</f>
        <v xml:space="preserve">32-2156923, 32-2156246
</v>
      </c>
      <c r="P461" s="160" t="str">
        <f>VLOOKUP(A461,'BASE TRABAJO'!$A$1:$U$872,16,FALSE)</f>
        <v>serpaj@serpajchile.cl</v>
      </c>
      <c r="Q461" s="160">
        <f>VLOOKUP(A461,'BASE TRABAJO'!$A$1:$U$872,17,FALSE)</f>
        <v>0</v>
      </c>
      <c r="R461" s="160">
        <f>VLOOKUP(A461,'BASE TRABAJO'!$A$1:$U$872,18,FALSE)</f>
        <v>93401</v>
      </c>
      <c r="S461" s="160" t="str">
        <f>VLOOKUP(A461,'BASE TRABAJO'!$A$1:$U$872,19,FALSE)</f>
        <v>Se acompaña certificado de antecedentes financieros, correspondiente al  año 2018, aprobados USUFI</v>
      </c>
      <c r="T461" s="161">
        <f>VLOOKUP(A461,'BASE TRABAJO'!$A$1:$U$872,20,FALSE)</f>
        <v>37970</v>
      </c>
      <c r="U461" s="160">
        <v>6915</v>
      </c>
      <c r="V461" s="162">
        <v>5915916</v>
      </c>
      <c r="W461" s="162">
        <v>52776198</v>
      </c>
      <c r="X461" s="161">
        <v>44135</v>
      </c>
      <c r="Y461" s="160" t="s">
        <v>3112</v>
      </c>
      <c r="Z461" s="160" t="s">
        <v>3113</v>
      </c>
      <c r="AA461" s="160" t="s">
        <v>3163</v>
      </c>
      <c r="AB461" s="160"/>
    </row>
    <row r="462" spans="1:28" x14ac:dyDescent="0.2">
      <c r="A462" s="163">
        <v>6915</v>
      </c>
      <c r="B462" s="160" t="str">
        <f>VLOOKUP(A462,'BASE TRABAJO'!$A$1:$U$872,2,TRUE)</f>
        <v>Corporación Servicio Paz y Justicia, SERPAJ-CHILE</v>
      </c>
      <c r="C462" s="160">
        <f>VLOOKUP(A462,'BASE TRABAJO'!$A$1:$U$872,3,FALSE)</f>
        <v>721694003</v>
      </c>
      <c r="D462" s="160" t="str">
        <f>VLOOKUP(A462,'BASE TRABAJO'!$A$1:$U$872,4,FALSE)</f>
        <v>Corporación de Derecho Privado.</v>
      </c>
      <c r="E462" s="160" t="str">
        <f>VLOOKUP(A462,'BASE TRABAJO'!$A$1:$U$872,5,FALSE)</f>
        <v xml:space="preserve">Decreto Supremo Nº 1472, de 03 de noviembre de 1992, del Ministerio de Justicia. </v>
      </c>
      <c r="F462" s="160" t="str">
        <f>VLOOKUP(A462,'BASE TRABAJO'!$A$1:$U$872,6,FALSE)</f>
        <v>Certificado de Vigencia Folio Nº500157462433, de 10 de julio de 2017, del Servicio de Registro Civil e Identificación.</v>
      </c>
      <c r="G462" s="160" t="str">
        <f>VLOOKUP(A462,'BASE TRABAJO'!$A$1:$U$872,7,FALSE)</f>
        <v>Formación, promoción, cooperación y prestación de servicios para el desarrollo económico, social, cultural y espiritual de la comunidad, en el área de los derechos humanos del niño, entre otras.</v>
      </c>
      <c r="H462" s="160" t="str">
        <f>VLOOKUP(A462,'BASE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2" s="160" t="str">
        <f>VLOOKUP(A462,'BASE TRABAJO'!$A$1:$U$872,9,FALSE)</f>
        <v>3 años en sus cargos.</v>
      </c>
      <c r="J462" s="160" t="str">
        <f>VLOOKUP(A462,'BASE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2" s="160" t="str">
        <f>VLOOKUP(A462,'BASE TRABAJO'!$A$1:$U$872,11,FALSE)</f>
        <v xml:space="preserve">Patricio Marcelo Labra Guzmán, 
</v>
      </c>
      <c r="L462" s="160" t="str">
        <f>VLOOKUP(A462,'BASE TRABAJO'!$A$1:$U$872,12,FALSE)</f>
        <v xml:space="preserve">Calle Orella N° 1015, comuna y ciudad de Valparaíso, Quinta Región  
</v>
      </c>
      <c r="M462" s="160" t="str">
        <f>VLOOKUP(A462,'BASE TRABAJO'!$A$1:$U$872,13,FALSE)</f>
        <v>V</v>
      </c>
      <c r="N462" s="160" t="str">
        <f>VLOOKUP(A462,'BASE TRABAJO'!$A$1:$U$872,14,FALSE)</f>
        <v>Valparaíso</v>
      </c>
      <c r="O462" s="160" t="str">
        <f>VLOOKUP(A462,'BASE TRABAJO'!$A$1:$U$872,15,FALSE)</f>
        <v xml:space="preserve">32-2156923, 32-2156246
</v>
      </c>
      <c r="P462" s="160" t="str">
        <f>VLOOKUP(A462,'BASE TRABAJO'!$A$1:$U$872,16,FALSE)</f>
        <v>serpaj@serpajchile.cl</v>
      </c>
      <c r="Q462" s="160">
        <f>VLOOKUP(A462,'BASE TRABAJO'!$A$1:$U$872,17,FALSE)</f>
        <v>0</v>
      </c>
      <c r="R462" s="160">
        <f>VLOOKUP(A462,'BASE TRABAJO'!$A$1:$U$872,18,FALSE)</f>
        <v>93401</v>
      </c>
      <c r="S462" s="160" t="str">
        <f>VLOOKUP(A462,'BASE TRABAJO'!$A$1:$U$872,19,FALSE)</f>
        <v>Se acompaña certificado de antecedentes financieros, correspondiente al  año 2018, aprobados USUFI</v>
      </c>
      <c r="T462" s="161">
        <f>VLOOKUP(A462,'BASE TRABAJO'!$A$1:$U$872,20,FALSE)</f>
        <v>37970</v>
      </c>
      <c r="U462" s="160">
        <v>6915</v>
      </c>
      <c r="V462" s="162">
        <v>7533000</v>
      </c>
      <c r="W462" s="162">
        <v>79699140</v>
      </c>
      <c r="X462" s="161">
        <v>44135</v>
      </c>
      <c r="Y462" s="160" t="s">
        <v>3112</v>
      </c>
      <c r="Z462" s="160" t="s">
        <v>3113</v>
      </c>
      <c r="AA462" s="160" t="s">
        <v>3165</v>
      </c>
      <c r="AB462" s="160"/>
    </row>
    <row r="463" spans="1:28" x14ac:dyDescent="0.2">
      <c r="A463" s="163">
        <v>6915</v>
      </c>
      <c r="B463" s="160" t="str">
        <f>VLOOKUP(A463,'BASE TRABAJO'!$A$1:$U$872,2,TRUE)</f>
        <v>Corporación Servicio Paz y Justicia, SERPAJ-CHILE</v>
      </c>
      <c r="C463" s="160">
        <f>VLOOKUP(A463,'BASE TRABAJO'!$A$1:$U$872,3,FALSE)</f>
        <v>721694003</v>
      </c>
      <c r="D463" s="160" t="str">
        <f>VLOOKUP(A463,'BASE TRABAJO'!$A$1:$U$872,4,FALSE)</f>
        <v>Corporación de Derecho Privado.</v>
      </c>
      <c r="E463" s="160" t="str">
        <f>VLOOKUP(A463,'BASE TRABAJO'!$A$1:$U$872,5,FALSE)</f>
        <v xml:space="preserve">Decreto Supremo Nº 1472, de 03 de noviembre de 1992, del Ministerio de Justicia. </v>
      </c>
      <c r="F463" s="160" t="str">
        <f>VLOOKUP(A463,'BASE TRABAJO'!$A$1:$U$872,6,FALSE)</f>
        <v>Certificado de Vigencia Folio Nº500157462433, de 10 de julio de 2017, del Servicio de Registro Civil e Identificación.</v>
      </c>
      <c r="G463" s="160" t="str">
        <f>VLOOKUP(A463,'BASE TRABAJO'!$A$1:$U$872,7,FALSE)</f>
        <v>Formación, promoción, cooperación y prestación de servicios para el desarrollo económico, social, cultural y espiritual de la comunidad, en el área de los derechos humanos del niño, entre otras.</v>
      </c>
      <c r="H463" s="160" t="str">
        <f>VLOOKUP(A463,'BASE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3" s="160" t="str">
        <f>VLOOKUP(A463,'BASE TRABAJO'!$A$1:$U$872,9,FALSE)</f>
        <v>3 años en sus cargos.</v>
      </c>
      <c r="J463" s="160" t="str">
        <f>VLOOKUP(A463,'BASE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3" s="160" t="str">
        <f>VLOOKUP(A463,'BASE TRABAJO'!$A$1:$U$872,11,FALSE)</f>
        <v xml:space="preserve">Patricio Marcelo Labra Guzmán, 
</v>
      </c>
      <c r="L463" s="160" t="str">
        <f>VLOOKUP(A463,'BASE TRABAJO'!$A$1:$U$872,12,FALSE)</f>
        <v xml:space="preserve">Calle Orella N° 1015, comuna y ciudad de Valparaíso, Quinta Región  
</v>
      </c>
      <c r="M463" s="160" t="str">
        <f>VLOOKUP(A463,'BASE TRABAJO'!$A$1:$U$872,13,FALSE)</f>
        <v>V</v>
      </c>
      <c r="N463" s="160" t="str">
        <f>VLOOKUP(A463,'BASE TRABAJO'!$A$1:$U$872,14,FALSE)</f>
        <v>Valparaíso</v>
      </c>
      <c r="O463" s="160" t="str">
        <f>VLOOKUP(A463,'BASE TRABAJO'!$A$1:$U$872,15,FALSE)</f>
        <v xml:space="preserve">32-2156923, 32-2156246
</v>
      </c>
      <c r="P463" s="160" t="str">
        <f>VLOOKUP(A463,'BASE TRABAJO'!$A$1:$U$872,16,FALSE)</f>
        <v>serpaj@serpajchile.cl</v>
      </c>
      <c r="Q463" s="160">
        <f>VLOOKUP(A463,'BASE TRABAJO'!$A$1:$U$872,17,FALSE)</f>
        <v>0</v>
      </c>
      <c r="R463" s="160">
        <f>VLOOKUP(A463,'BASE TRABAJO'!$A$1:$U$872,18,FALSE)</f>
        <v>93401</v>
      </c>
      <c r="S463" s="160" t="str">
        <f>VLOOKUP(A463,'BASE TRABAJO'!$A$1:$U$872,19,FALSE)</f>
        <v>Se acompaña certificado de antecedentes financieros, correspondiente al  año 2018, aprobados USUFI</v>
      </c>
      <c r="T463" s="161">
        <f>VLOOKUP(A463,'BASE TRABAJO'!$A$1:$U$872,20,FALSE)</f>
        <v>37970</v>
      </c>
      <c r="U463" s="160">
        <v>6915</v>
      </c>
      <c r="V463" s="162">
        <v>6026400</v>
      </c>
      <c r="W463" s="162">
        <v>50998410</v>
      </c>
      <c r="X463" s="161">
        <v>44135</v>
      </c>
      <c r="Y463" s="160" t="s">
        <v>3112</v>
      </c>
      <c r="Z463" s="160" t="s">
        <v>3113</v>
      </c>
      <c r="AA463" s="160" t="s">
        <v>3120</v>
      </c>
      <c r="AB463" s="160"/>
    </row>
    <row r="464" spans="1:28" x14ac:dyDescent="0.2">
      <c r="A464" s="163">
        <v>6915</v>
      </c>
      <c r="B464" s="160" t="str">
        <f>VLOOKUP(A464,'BASE TRABAJO'!$A$1:$U$872,2,TRUE)</f>
        <v>Corporación Servicio Paz y Justicia, SERPAJ-CHILE</v>
      </c>
      <c r="C464" s="160">
        <f>VLOOKUP(A464,'BASE TRABAJO'!$A$1:$U$872,3,FALSE)</f>
        <v>721694003</v>
      </c>
      <c r="D464" s="160" t="str">
        <f>VLOOKUP(A464,'BASE TRABAJO'!$A$1:$U$872,4,FALSE)</f>
        <v>Corporación de Derecho Privado.</v>
      </c>
      <c r="E464" s="160" t="str">
        <f>VLOOKUP(A464,'BASE TRABAJO'!$A$1:$U$872,5,FALSE)</f>
        <v xml:space="preserve">Decreto Supremo Nº 1472, de 03 de noviembre de 1992, del Ministerio de Justicia. </v>
      </c>
      <c r="F464" s="160" t="str">
        <f>VLOOKUP(A464,'BASE TRABAJO'!$A$1:$U$872,6,FALSE)</f>
        <v>Certificado de Vigencia Folio Nº500157462433, de 10 de julio de 2017, del Servicio de Registro Civil e Identificación.</v>
      </c>
      <c r="G464" s="160" t="str">
        <f>VLOOKUP(A464,'BASE TRABAJO'!$A$1:$U$872,7,FALSE)</f>
        <v>Formación, promoción, cooperación y prestación de servicios para el desarrollo económico, social, cultural y espiritual de la comunidad, en el área de los derechos humanos del niño, entre otras.</v>
      </c>
      <c r="H464" s="160" t="str">
        <f>VLOOKUP(A464,'BASE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4" s="160" t="str">
        <f>VLOOKUP(A464,'BASE TRABAJO'!$A$1:$U$872,9,FALSE)</f>
        <v>3 años en sus cargos.</v>
      </c>
      <c r="J464" s="160" t="str">
        <f>VLOOKUP(A464,'BASE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4" s="160" t="str">
        <f>VLOOKUP(A464,'BASE TRABAJO'!$A$1:$U$872,11,FALSE)</f>
        <v xml:space="preserve">Patricio Marcelo Labra Guzmán, 
</v>
      </c>
      <c r="L464" s="160" t="str">
        <f>VLOOKUP(A464,'BASE TRABAJO'!$A$1:$U$872,12,FALSE)</f>
        <v xml:space="preserve">Calle Orella N° 1015, comuna y ciudad de Valparaíso, Quinta Región  
</v>
      </c>
      <c r="M464" s="160" t="str">
        <f>VLOOKUP(A464,'BASE TRABAJO'!$A$1:$U$872,13,FALSE)</f>
        <v>V</v>
      </c>
      <c r="N464" s="160" t="str">
        <f>VLOOKUP(A464,'BASE TRABAJO'!$A$1:$U$872,14,FALSE)</f>
        <v>Valparaíso</v>
      </c>
      <c r="O464" s="160" t="str">
        <f>VLOOKUP(A464,'BASE TRABAJO'!$A$1:$U$872,15,FALSE)</f>
        <v xml:space="preserve">32-2156923, 32-2156246
</v>
      </c>
      <c r="P464" s="160" t="str">
        <f>VLOOKUP(A464,'BASE TRABAJO'!$A$1:$U$872,16,FALSE)</f>
        <v>serpaj@serpajchile.cl</v>
      </c>
      <c r="Q464" s="160">
        <f>VLOOKUP(A464,'BASE TRABAJO'!$A$1:$U$872,17,FALSE)</f>
        <v>0</v>
      </c>
      <c r="R464" s="160">
        <f>VLOOKUP(A464,'BASE TRABAJO'!$A$1:$U$872,18,FALSE)</f>
        <v>93401</v>
      </c>
      <c r="S464" s="160" t="str">
        <f>VLOOKUP(A464,'BASE TRABAJO'!$A$1:$U$872,19,FALSE)</f>
        <v>Se acompaña certificado de antecedentes financieros, correspondiente al  año 2018, aprobados USUFI</v>
      </c>
      <c r="T464" s="161">
        <f>VLOOKUP(A464,'BASE TRABAJO'!$A$1:$U$872,20,FALSE)</f>
        <v>37970</v>
      </c>
      <c r="U464" s="160">
        <v>6915</v>
      </c>
      <c r="V464" s="162">
        <v>6850008</v>
      </c>
      <c r="W464" s="162">
        <v>137314457</v>
      </c>
      <c r="X464" s="161">
        <v>44135</v>
      </c>
      <c r="Y464" s="160" t="s">
        <v>3112</v>
      </c>
      <c r="Z464" s="160" t="s">
        <v>3113</v>
      </c>
      <c r="AA464" s="160" t="s">
        <v>3132</v>
      </c>
      <c r="AB464" s="160"/>
    </row>
    <row r="465" spans="1:28" x14ac:dyDescent="0.2">
      <c r="A465" s="163">
        <v>6915</v>
      </c>
      <c r="B465" s="160" t="str">
        <f>VLOOKUP(A465,'BASE TRABAJO'!$A$1:$U$872,2,TRUE)</f>
        <v>Corporación Servicio Paz y Justicia, SERPAJ-CHILE</v>
      </c>
      <c r="C465" s="160">
        <f>VLOOKUP(A465,'BASE TRABAJO'!$A$1:$U$872,3,FALSE)</f>
        <v>721694003</v>
      </c>
      <c r="D465" s="160" t="str">
        <f>VLOOKUP(A465,'BASE TRABAJO'!$A$1:$U$872,4,FALSE)</f>
        <v>Corporación de Derecho Privado.</v>
      </c>
      <c r="E465" s="160" t="str">
        <f>VLOOKUP(A465,'BASE TRABAJO'!$A$1:$U$872,5,FALSE)</f>
        <v xml:space="preserve">Decreto Supremo Nº 1472, de 03 de noviembre de 1992, del Ministerio de Justicia. </v>
      </c>
      <c r="F465" s="160" t="str">
        <f>VLOOKUP(A465,'BASE TRABAJO'!$A$1:$U$872,6,FALSE)</f>
        <v>Certificado de Vigencia Folio Nº500157462433, de 10 de julio de 2017, del Servicio de Registro Civil e Identificación.</v>
      </c>
      <c r="G465" s="160" t="str">
        <f>VLOOKUP(A465,'BASE TRABAJO'!$A$1:$U$872,7,FALSE)</f>
        <v>Formación, promoción, cooperación y prestación de servicios para el desarrollo económico, social, cultural y espiritual de la comunidad, en el área de los derechos humanos del niño, entre otras.</v>
      </c>
      <c r="H465" s="160" t="str">
        <f>VLOOKUP(A465,'BASE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5" s="160" t="str">
        <f>VLOOKUP(A465,'BASE TRABAJO'!$A$1:$U$872,9,FALSE)</f>
        <v>3 años en sus cargos.</v>
      </c>
      <c r="J465" s="160" t="str">
        <f>VLOOKUP(A465,'BASE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5" s="160" t="str">
        <f>VLOOKUP(A465,'BASE TRABAJO'!$A$1:$U$872,11,FALSE)</f>
        <v xml:space="preserve">Patricio Marcelo Labra Guzmán, 
</v>
      </c>
      <c r="L465" s="160" t="str">
        <f>VLOOKUP(A465,'BASE TRABAJO'!$A$1:$U$872,12,FALSE)</f>
        <v xml:space="preserve">Calle Orella N° 1015, comuna y ciudad de Valparaíso, Quinta Región  
</v>
      </c>
      <c r="M465" s="160" t="str">
        <f>VLOOKUP(A465,'BASE TRABAJO'!$A$1:$U$872,13,FALSE)</f>
        <v>V</v>
      </c>
      <c r="N465" s="160" t="str">
        <f>VLOOKUP(A465,'BASE TRABAJO'!$A$1:$U$872,14,FALSE)</f>
        <v>Valparaíso</v>
      </c>
      <c r="O465" s="160" t="str">
        <f>VLOOKUP(A465,'BASE TRABAJO'!$A$1:$U$872,15,FALSE)</f>
        <v xml:space="preserve">32-2156923, 32-2156246
</v>
      </c>
      <c r="P465" s="160" t="str">
        <f>VLOOKUP(A465,'BASE TRABAJO'!$A$1:$U$872,16,FALSE)</f>
        <v>serpaj@serpajchile.cl</v>
      </c>
      <c r="Q465" s="160">
        <f>VLOOKUP(A465,'BASE TRABAJO'!$A$1:$U$872,17,FALSE)</f>
        <v>0</v>
      </c>
      <c r="R465" s="160">
        <f>VLOOKUP(A465,'BASE TRABAJO'!$A$1:$U$872,18,FALSE)</f>
        <v>93401</v>
      </c>
      <c r="S465" s="160" t="str">
        <f>VLOOKUP(A465,'BASE TRABAJO'!$A$1:$U$872,19,FALSE)</f>
        <v>Se acompaña certificado de antecedentes financieros, correspondiente al  año 2018, aprobados USUFI</v>
      </c>
      <c r="T465" s="161">
        <f>VLOOKUP(A465,'BASE TRABAJO'!$A$1:$U$872,20,FALSE)</f>
        <v>37970</v>
      </c>
      <c r="U465" s="160">
        <v>6915</v>
      </c>
      <c r="V465" s="162">
        <v>23062953</v>
      </c>
      <c r="W465" s="162">
        <v>257110121</v>
      </c>
      <c r="X465" s="161">
        <v>44135</v>
      </c>
      <c r="Y465" s="160" t="s">
        <v>3112</v>
      </c>
      <c r="Z465" s="160" t="s">
        <v>3113</v>
      </c>
      <c r="AA465" s="160" t="s">
        <v>3277</v>
      </c>
      <c r="AB465" s="160"/>
    </row>
    <row r="466" spans="1:28" x14ac:dyDescent="0.2">
      <c r="A466" s="163">
        <v>6915</v>
      </c>
      <c r="B466" s="160" t="str">
        <f>VLOOKUP(A466,'BASE TRABAJO'!$A$1:$U$872,2,TRUE)</f>
        <v>Corporación Servicio Paz y Justicia, SERPAJ-CHILE</v>
      </c>
      <c r="C466" s="160">
        <f>VLOOKUP(A466,'BASE TRABAJO'!$A$1:$U$872,3,FALSE)</f>
        <v>721694003</v>
      </c>
      <c r="D466" s="160" t="str">
        <f>VLOOKUP(A466,'BASE TRABAJO'!$A$1:$U$872,4,FALSE)</f>
        <v>Corporación de Derecho Privado.</v>
      </c>
      <c r="E466" s="160" t="str">
        <f>VLOOKUP(A466,'BASE TRABAJO'!$A$1:$U$872,5,FALSE)</f>
        <v xml:space="preserve">Decreto Supremo Nº 1472, de 03 de noviembre de 1992, del Ministerio de Justicia. </v>
      </c>
      <c r="F466" s="160" t="str">
        <f>VLOOKUP(A466,'BASE TRABAJO'!$A$1:$U$872,6,FALSE)</f>
        <v>Certificado de Vigencia Folio Nº500157462433, de 10 de julio de 2017, del Servicio de Registro Civil e Identificación.</v>
      </c>
      <c r="G466" s="160" t="str">
        <f>VLOOKUP(A466,'BASE TRABAJO'!$A$1:$U$872,7,FALSE)</f>
        <v>Formación, promoción, cooperación y prestación de servicios para el desarrollo económico, social, cultural y espiritual de la comunidad, en el área de los derechos humanos del niño, entre otras.</v>
      </c>
      <c r="H466" s="160" t="str">
        <f>VLOOKUP(A466,'BASE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6" s="160" t="str">
        <f>VLOOKUP(A466,'BASE TRABAJO'!$A$1:$U$872,9,FALSE)</f>
        <v>3 años en sus cargos.</v>
      </c>
      <c r="J466" s="160" t="str">
        <f>VLOOKUP(A466,'BASE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6" s="160" t="str">
        <f>VLOOKUP(A466,'BASE TRABAJO'!$A$1:$U$872,11,FALSE)</f>
        <v xml:space="preserve">Patricio Marcelo Labra Guzmán, 
</v>
      </c>
      <c r="L466" s="160" t="str">
        <f>VLOOKUP(A466,'BASE TRABAJO'!$A$1:$U$872,12,FALSE)</f>
        <v xml:space="preserve">Calle Orella N° 1015, comuna y ciudad de Valparaíso, Quinta Región  
</v>
      </c>
      <c r="M466" s="160" t="str">
        <f>VLOOKUP(A466,'BASE TRABAJO'!$A$1:$U$872,13,FALSE)</f>
        <v>V</v>
      </c>
      <c r="N466" s="160" t="str">
        <f>VLOOKUP(A466,'BASE TRABAJO'!$A$1:$U$872,14,FALSE)</f>
        <v>Valparaíso</v>
      </c>
      <c r="O466" s="160" t="str">
        <f>VLOOKUP(A466,'BASE TRABAJO'!$A$1:$U$872,15,FALSE)</f>
        <v xml:space="preserve">32-2156923, 32-2156246
</v>
      </c>
      <c r="P466" s="160" t="str">
        <f>VLOOKUP(A466,'BASE TRABAJO'!$A$1:$U$872,16,FALSE)</f>
        <v>serpaj@serpajchile.cl</v>
      </c>
      <c r="Q466" s="160">
        <f>VLOOKUP(A466,'BASE TRABAJO'!$A$1:$U$872,17,FALSE)</f>
        <v>0</v>
      </c>
      <c r="R466" s="160">
        <f>VLOOKUP(A466,'BASE TRABAJO'!$A$1:$U$872,18,FALSE)</f>
        <v>93401</v>
      </c>
      <c r="S466" s="160" t="str">
        <f>VLOOKUP(A466,'BASE TRABAJO'!$A$1:$U$872,19,FALSE)</f>
        <v>Se acompaña certificado de antecedentes financieros, correspondiente al  año 2018, aprobados USUFI</v>
      </c>
      <c r="T466" s="161">
        <f>VLOOKUP(A466,'BASE TRABAJO'!$A$1:$U$872,20,FALSE)</f>
        <v>37970</v>
      </c>
      <c r="U466" s="160">
        <v>6915</v>
      </c>
      <c r="V466" s="162">
        <v>3673593</v>
      </c>
      <c r="W466" s="162">
        <v>32474563</v>
      </c>
      <c r="X466" s="161">
        <v>44135</v>
      </c>
      <c r="Y466" s="160" t="s">
        <v>3112</v>
      </c>
      <c r="Z466" s="160" t="s">
        <v>3113</v>
      </c>
      <c r="AA466" s="160" t="s">
        <v>3170</v>
      </c>
      <c r="AB466" s="160"/>
    </row>
    <row r="467" spans="1:28" x14ac:dyDescent="0.2">
      <c r="A467" s="163">
        <v>6915</v>
      </c>
      <c r="B467" s="160" t="str">
        <f>VLOOKUP(A467,'BASE TRABAJO'!$A$1:$U$872,2,TRUE)</f>
        <v>Corporación Servicio Paz y Justicia, SERPAJ-CHILE</v>
      </c>
      <c r="C467" s="160">
        <f>VLOOKUP(A467,'BASE TRABAJO'!$A$1:$U$872,3,FALSE)</f>
        <v>721694003</v>
      </c>
      <c r="D467" s="160" t="str">
        <f>VLOOKUP(A467,'BASE TRABAJO'!$A$1:$U$872,4,FALSE)</f>
        <v>Corporación de Derecho Privado.</v>
      </c>
      <c r="E467" s="160" t="str">
        <f>VLOOKUP(A467,'BASE TRABAJO'!$A$1:$U$872,5,FALSE)</f>
        <v xml:space="preserve">Decreto Supremo Nº 1472, de 03 de noviembre de 1992, del Ministerio de Justicia. </v>
      </c>
      <c r="F467" s="160" t="str">
        <f>VLOOKUP(A467,'BASE TRABAJO'!$A$1:$U$872,6,FALSE)</f>
        <v>Certificado de Vigencia Folio Nº500157462433, de 10 de julio de 2017, del Servicio de Registro Civil e Identificación.</v>
      </c>
      <c r="G467" s="160" t="str">
        <f>VLOOKUP(A467,'BASE TRABAJO'!$A$1:$U$872,7,FALSE)</f>
        <v>Formación, promoción, cooperación y prestación de servicios para el desarrollo económico, social, cultural y espiritual de la comunidad, en el área de los derechos humanos del niño, entre otras.</v>
      </c>
      <c r="H467" s="160" t="str">
        <f>VLOOKUP(A467,'BASE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7" s="160" t="str">
        <f>VLOOKUP(A467,'BASE TRABAJO'!$A$1:$U$872,9,FALSE)</f>
        <v>3 años en sus cargos.</v>
      </c>
      <c r="J467" s="160" t="str">
        <f>VLOOKUP(A467,'BASE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7" s="160" t="str">
        <f>VLOOKUP(A467,'BASE TRABAJO'!$A$1:$U$872,11,FALSE)</f>
        <v xml:space="preserve">Patricio Marcelo Labra Guzmán, 
</v>
      </c>
      <c r="L467" s="160" t="str">
        <f>VLOOKUP(A467,'BASE TRABAJO'!$A$1:$U$872,12,FALSE)</f>
        <v xml:space="preserve">Calle Orella N° 1015, comuna y ciudad de Valparaíso, Quinta Región  
</v>
      </c>
      <c r="M467" s="160" t="str">
        <f>VLOOKUP(A467,'BASE TRABAJO'!$A$1:$U$872,13,FALSE)</f>
        <v>V</v>
      </c>
      <c r="N467" s="160" t="str">
        <f>VLOOKUP(A467,'BASE TRABAJO'!$A$1:$U$872,14,FALSE)</f>
        <v>Valparaíso</v>
      </c>
      <c r="O467" s="160" t="str">
        <f>VLOOKUP(A467,'BASE TRABAJO'!$A$1:$U$872,15,FALSE)</f>
        <v xml:space="preserve">32-2156923, 32-2156246
</v>
      </c>
      <c r="P467" s="160" t="str">
        <f>VLOOKUP(A467,'BASE TRABAJO'!$A$1:$U$872,16,FALSE)</f>
        <v>serpaj@serpajchile.cl</v>
      </c>
      <c r="Q467" s="160">
        <f>VLOOKUP(A467,'BASE TRABAJO'!$A$1:$U$872,17,FALSE)</f>
        <v>0</v>
      </c>
      <c r="R467" s="160">
        <f>VLOOKUP(A467,'BASE TRABAJO'!$A$1:$U$872,18,FALSE)</f>
        <v>93401</v>
      </c>
      <c r="S467" s="160" t="str">
        <f>VLOOKUP(A467,'BASE TRABAJO'!$A$1:$U$872,19,FALSE)</f>
        <v>Se acompaña certificado de antecedentes financieros, correspondiente al  año 2018, aprobados USUFI</v>
      </c>
      <c r="T467" s="161">
        <f>VLOOKUP(A467,'BASE TRABAJO'!$A$1:$U$872,20,FALSE)</f>
        <v>37970</v>
      </c>
      <c r="U467" s="160">
        <v>6915</v>
      </c>
      <c r="V467" s="162">
        <v>47377548</v>
      </c>
      <c r="W467" s="162">
        <v>425776272</v>
      </c>
      <c r="X467" s="161">
        <v>44135</v>
      </c>
      <c r="Y467" s="160" t="s">
        <v>3112</v>
      </c>
      <c r="Z467" s="160" t="s">
        <v>3113</v>
      </c>
      <c r="AA467" s="160" t="s">
        <v>3121</v>
      </c>
      <c r="AB467" s="160"/>
    </row>
    <row r="468" spans="1:28" x14ac:dyDescent="0.2">
      <c r="A468" s="163">
        <v>6915</v>
      </c>
      <c r="B468" s="160" t="str">
        <f>VLOOKUP(A468,'BASE TRABAJO'!$A$1:$U$872,2,TRUE)</f>
        <v>Corporación Servicio Paz y Justicia, SERPAJ-CHILE</v>
      </c>
      <c r="C468" s="160">
        <f>VLOOKUP(A468,'BASE TRABAJO'!$A$1:$U$872,3,FALSE)</f>
        <v>721694003</v>
      </c>
      <c r="D468" s="160" t="str">
        <f>VLOOKUP(A468,'BASE TRABAJO'!$A$1:$U$872,4,FALSE)</f>
        <v>Corporación de Derecho Privado.</v>
      </c>
      <c r="E468" s="160" t="str">
        <f>VLOOKUP(A468,'BASE TRABAJO'!$A$1:$U$872,5,FALSE)</f>
        <v xml:space="preserve">Decreto Supremo Nº 1472, de 03 de noviembre de 1992, del Ministerio de Justicia. </v>
      </c>
      <c r="F468" s="160" t="str">
        <f>VLOOKUP(A468,'BASE TRABAJO'!$A$1:$U$872,6,FALSE)</f>
        <v>Certificado de Vigencia Folio Nº500157462433, de 10 de julio de 2017, del Servicio de Registro Civil e Identificación.</v>
      </c>
      <c r="G468" s="160" t="str">
        <f>VLOOKUP(A468,'BASE TRABAJO'!$A$1:$U$872,7,FALSE)</f>
        <v>Formación, promoción, cooperación y prestación de servicios para el desarrollo económico, social, cultural y espiritual de la comunidad, en el área de los derechos humanos del niño, entre otras.</v>
      </c>
      <c r="H468" s="160" t="str">
        <f>VLOOKUP(A468,'BASE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8" s="160" t="str">
        <f>VLOOKUP(A468,'BASE TRABAJO'!$A$1:$U$872,9,FALSE)</f>
        <v>3 años en sus cargos.</v>
      </c>
      <c r="J468" s="160" t="str">
        <f>VLOOKUP(A468,'BASE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8" s="160" t="str">
        <f>VLOOKUP(A468,'BASE TRABAJO'!$A$1:$U$872,11,FALSE)</f>
        <v xml:space="preserve">Patricio Marcelo Labra Guzmán, 
</v>
      </c>
      <c r="L468" s="160" t="str">
        <f>VLOOKUP(A468,'BASE TRABAJO'!$A$1:$U$872,12,FALSE)</f>
        <v xml:space="preserve">Calle Orella N° 1015, comuna y ciudad de Valparaíso, Quinta Región  
</v>
      </c>
      <c r="M468" s="160" t="str">
        <f>VLOOKUP(A468,'BASE TRABAJO'!$A$1:$U$872,13,FALSE)</f>
        <v>V</v>
      </c>
      <c r="N468" s="160" t="str">
        <f>VLOOKUP(A468,'BASE TRABAJO'!$A$1:$U$872,14,FALSE)</f>
        <v>Valparaíso</v>
      </c>
      <c r="O468" s="160" t="str">
        <f>VLOOKUP(A468,'BASE TRABAJO'!$A$1:$U$872,15,FALSE)</f>
        <v xml:space="preserve">32-2156923, 32-2156246
</v>
      </c>
      <c r="P468" s="160" t="str">
        <f>VLOOKUP(A468,'BASE TRABAJO'!$A$1:$U$872,16,FALSE)</f>
        <v>serpaj@serpajchile.cl</v>
      </c>
      <c r="Q468" s="160">
        <f>VLOOKUP(A468,'BASE TRABAJO'!$A$1:$U$872,17,FALSE)</f>
        <v>0</v>
      </c>
      <c r="R468" s="160">
        <f>VLOOKUP(A468,'BASE TRABAJO'!$A$1:$U$872,18,FALSE)</f>
        <v>93401</v>
      </c>
      <c r="S468" s="160" t="str">
        <f>VLOOKUP(A468,'BASE TRABAJO'!$A$1:$U$872,19,FALSE)</f>
        <v>Se acompaña certificado de antecedentes financieros, correspondiente al  año 2018, aprobados USUFI</v>
      </c>
      <c r="T468" s="161">
        <f>VLOOKUP(A468,'BASE TRABAJO'!$A$1:$U$872,20,FALSE)</f>
        <v>37970</v>
      </c>
      <c r="U468" s="160">
        <v>6915</v>
      </c>
      <c r="V468" s="162">
        <v>22262526</v>
      </c>
      <c r="W468" s="162">
        <v>187596814</v>
      </c>
      <c r="X468" s="161">
        <v>44135</v>
      </c>
      <c r="Y468" s="160" t="s">
        <v>3112</v>
      </c>
      <c r="Z468" s="160" t="s">
        <v>3113</v>
      </c>
      <c r="AA468" s="160" t="s">
        <v>3171</v>
      </c>
      <c r="AB468" s="160"/>
    </row>
    <row r="469" spans="1:28" x14ac:dyDescent="0.2">
      <c r="A469" s="163">
        <v>6915</v>
      </c>
      <c r="B469" s="160" t="str">
        <f>VLOOKUP(A469,'BASE TRABAJO'!$A$1:$U$872,2,TRUE)</f>
        <v>Corporación Servicio Paz y Justicia, SERPAJ-CHILE</v>
      </c>
      <c r="C469" s="160">
        <f>VLOOKUP(A469,'BASE TRABAJO'!$A$1:$U$872,3,FALSE)</f>
        <v>721694003</v>
      </c>
      <c r="D469" s="160" t="str">
        <f>VLOOKUP(A469,'BASE TRABAJO'!$A$1:$U$872,4,FALSE)</f>
        <v>Corporación de Derecho Privado.</v>
      </c>
      <c r="E469" s="160" t="str">
        <f>VLOOKUP(A469,'BASE TRABAJO'!$A$1:$U$872,5,FALSE)</f>
        <v xml:space="preserve">Decreto Supremo Nº 1472, de 03 de noviembre de 1992, del Ministerio de Justicia. </v>
      </c>
      <c r="F469" s="160" t="str">
        <f>VLOOKUP(A469,'BASE TRABAJO'!$A$1:$U$872,6,FALSE)</f>
        <v>Certificado de Vigencia Folio Nº500157462433, de 10 de julio de 2017, del Servicio de Registro Civil e Identificación.</v>
      </c>
      <c r="G469" s="160" t="str">
        <f>VLOOKUP(A469,'BASE TRABAJO'!$A$1:$U$872,7,FALSE)</f>
        <v>Formación, promoción, cooperación y prestación de servicios para el desarrollo económico, social, cultural y espiritual de la comunidad, en el área de los derechos humanos del niño, entre otras.</v>
      </c>
      <c r="H469" s="160" t="str">
        <f>VLOOKUP(A469,'BASE TRABAJO'!$A$1:$U$872,8,FALSE)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9" s="160" t="str">
        <f>VLOOKUP(A469,'BASE TRABAJO'!$A$1:$U$872,9,FALSE)</f>
        <v>3 años en sus cargos.</v>
      </c>
      <c r="J469" s="160" t="str">
        <f>VLOOKUP(A469,'BASE TRABAJO'!$A$1:$U$872,10,FALSE)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9" s="160" t="str">
        <f>VLOOKUP(A469,'BASE TRABAJO'!$A$1:$U$872,11,FALSE)</f>
        <v xml:space="preserve">Patricio Marcelo Labra Guzmán, 
</v>
      </c>
      <c r="L469" s="160" t="str">
        <f>VLOOKUP(A469,'BASE TRABAJO'!$A$1:$U$872,12,FALSE)</f>
        <v xml:space="preserve">Calle Orella N° 1015, comuna y ciudad de Valparaíso, Quinta Región  
</v>
      </c>
      <c r="M469" s="160" t="str">
        <f>VLOOKUP(A469,'BASE TRABAJO'!$A$1:$U$872,13,FALSE)</f>
        <v>V</v>
      </c>
      <c r="N469" s="160" t="str">
        <f>VLOOKUP(A469,'BASE TRABAJO'!$A$1:$U$872,14,FALSE)</f>
        <v>Valparaíso</v>
      </c>
      <c r="O469" s="160" t="str">
        <f>VLOOKUP(A469,'BASE TRABAJO'!$A$1:$U$872,15,FALSE)</f>
        <v xml:space="preserve">32-2156923, 32-2156246
</v>
      </c>
      <c r="P469" s="160" t="str">
        <f>VLOOKUP(A469,'BASE TRABAJO'!$A$1:$U$872,16,FALSE)</f>
        <v>serpaj@serpajchile.cl</v>
      </c>
      <c r="Q469" s="160">
        <f>VLOOKUP(A469,'BASE TRABAJO'!$A$1:$U$872,17,FALSE)</f>
        <v>0</v>
      </c>
      <c r="R469" s="160">
        <f>VLOOKUP(A469,'BASE TRABAJO'!$A$1:$U$872,18,FALSE)</f>
        <v>93401</v>
      </c>
      <c r="S469" s="160" t="str">
        <f>VLOOKUP(A469,'BASE TRABAJO'!$A$1:$U$872,19,FALSE)</f>
        <v>Se acompaña certificado de antecedentes financieros, correspondiente al  año 2018, aprobados USUFI</v>
      </c>
      <c r="T469" s="161">
        <f>VLOOKUP(A469,'BASE TRABAJO'!$A$1:$U$872,20,FALSE)</f>
        <v>37970</v>
      </c>
      <c r="U469" s="160">
        <v>6915</v>
      </c>
      <c r="V469" s="162">
        <v>45926190</v>
      </c>
      <c r="W469" s="162">
        <v>331135612</v>
      </c>
      <c r="X469" s="161">
        <v>44135</v>
      </c>
      <c r="Y469" s="160" t="s">
        <v>3112</v>
      </c>
      <c r="Z469" s="160" t="s">
        <v>3113</v>
      </c>
      <c r="AA469" s="160" t="s">
        <v>3122</v>
      </c>
      <c r="AB469" s="160"/>
    </row>
    <row r="470" spans="1:28" x14ac:dyDescent="0.2">
      <c r="A470" s="163">
        <v>6926</v>
      </c>
      <c r="B470" s="160" t="str">
        <f>VLOOKUP(A470,'BASE TRABAJO'!$A$1:$U$872,2,TRUE)</f>
        <v>Corporación Educacional Abate Molina de Talca.</v>
      </c>
      <c r="C470" s="160">
        <f>VLOOKUP(A470,'BASE TRABAJO'!$A$1:$U$872,3,FALSE)</f>
        <v>725129009</v>
      </c>
      <c r="D470" s="160" t="str">
        <f>VLOOKUP(A470,'BASE TRABAJO'!$A$1:$U$872,4,FALSE)</f>
        <v>Corporación de Derecho Privado.</v>
      </c>
      <c r="E470" s="160" t="str">
        <f>VLOOKUP(A470,'BASE TRABAJO'!$A$1:$U$872,5,FALSE)</f>
        <v xml:space="preserve">Otorgada por Decreto Supremo Nº 750, de fecha 12 de mayo de 1994, del Ministerio de Justicia, publicado en el Diario Oficial el día 03 de octubre de 1996. </v>
      </c>
      <c r="F470" s="160" t="str">
        <f>VLOOKUP(A470,'BASE TRABAJO'!$A$1:$U$872,6,FALSE)</f>
        <v xml:space="preserve">Certificado de vigencia, folio N° 500227451235, de 15 de mayo de 2019, emitido por el Servicio de Registro Civil e Identificación.
</v>
      </c>
      <c r="G470" s="160" t="str">
        <f>VLOOKUP(A470,'BASE TRABAJO'!$A$1:$U$872,7,FALSE)</f>
        <v>La prestación de toda clase de servicios y la ejecución de todo tipo de actividades conducentes al desarrollo integral de los niños y jóvenes socio-culturales.</v>
      </c>
      <c r="H470" s="160" t="str">
        <f>VLOOKUP(A470,'BASE TRABAJO'!$A$1:$U$872,8,FALSE)</f>
        <v xml:space="preserve">Presidente: Guido Gossens Roell, 
Secretaria: Luisa Verónica Rojas Huanel, 
Tesorero: Luis Iván Salas Rojas,
Directores:
Marisol  Aguirre Zúñiga, 
María Ernestina Mascaró Morales, 
</v>
      </c>
      <c r="I470" s="160" t="str">
        <f>VLOOKUP(A470,'BASE TRABAJO'!$A$1:$U$872,9,FALSE)</f>
        <v>Durarán 02 años en sus cargos.</v>
      </c>
      <c r="J470" s="160" t="str">
        <f>VLOOKUP(A470,'BASE TRABAJO'!$A$1:$U$872,10,FALSE)</f>
        <v>De 12 de junio de 2019 a 12 de junio de 2021</v>
      </c>
      <c r="K470" s="160" t="str">
        <f>VLOOKUP(A470,'BASE TRABAJO'!$A$1:$U$872,11,FALSE)</f>
        <v xml:space="preserve">Presidente: Guido Gossens Roell, 
Directora Ejecutiva: Claudia Silvana Pinochet Muñoz, 
</v>
      </c>
      <c r="L470" s="160" t="str">
        <f>VLOOKUP(A470,'BASE TRABAJO'!$A$1:$U$872,12,FALSE)</f>
        <v xml:space="preserve">14 Sur, Pasaje 5 Poniente A, N° 270, ciudad de Talca, Región del Maule.
</v>
      </c>
      <c r="M470" s="160" t="str">
        <f>VLOOKUP(A470,'BASE TRABAJO'!$A$1:$U$872,13,FALSE)</f>
        <v>VII</v>
      </c>
      <c r="N470" s="160" t="str">
        <f>VLOOKUP(A470,'BASE TRABAJO'!$A$1:$U$872,14,FALSE)</f>
        <v>talca</v>
      </c>
      <c r="O470" s="160" t="str">
        <f>VLOOKUP(A470,'BASE TRABAJO'!$A$1:$U$872,15,FALSE)</f>
        <v>71)  2220285</v>
      </c>
      <c r="P470" s="160" t="str">
        <f>VLOOKUP(A470,'BASE TRABAJO'!$A$1:$U$872,16,FALSE)</f>
        <v xml:space="preserve">corporacioneducacionalabatemolina@ceam.cl
www.ceam.cl
</v>
      </c>
      <c r="Q470" s="160">
        <f>VLOOKUP(A470,'BASE TRABAJO'!$A$1:$U$872,17,FALSE)</f>
        <v>0</v>
      </c>
      <c r="R470" s="160" t="str">
        <f>VLOOKUP(A470,'BASE TRABAJO'!$A$1:$U$872,18,FALSE)</f>
        <v>93401: Institución de Asistencia Social</v>
      </c>
      <c r="S470" s="160" t="str">
        <f>VLOOKUP(A470,'BASE TRABAJO'!$A$1:$U$872,19,FALSE)</f>
        <v>Se acompaña certificado financiero, correspondiente al año 2018, aprobado por el Sub Departamento de Supervisión Financiera Nacional.</v>
      </c>
      <c r="T470" s="161">
        <f>VLOOKUP(A470,'BASE TRABAJO'!$A$1:$U$872,20,FALSE)</f>
        <v>37970</v>
      </c>
      <c r="U470" s="160">
        <v>6926</v>
      </c>
      <c r="V470" s="162">
        <v>6151950</v>
      </c>
      <c r="W470" s="162">
        <v>65995776</v>
      </c>
      <c r="X470" s="161">
        <v>44135</v>
      </c>
      <c r="Y470" s="160" t="s">
        <v>3112</v>
      </c>
      <c r="Z470" s="160" t="s">
        <v>3113</v>
      </c>
      <c r="AA470" s="160" t="s">
        <v>3224</v>
      </c>
      <c r="AB470" s="160"/>
    </row>
    <row r="471" spans="1:28" x14ac:dyDescent="0.2">
      <c r="A471" s="163">
        <v>6926</v>
      </c>
      <c r="B471" s="160" t="str">
        <f>VLOOKUP(A471,'BASE TRABAJO'!$A$1:$U$872,2,TRUE)</f>
        <v>Corporación Educacional Abate Molina de Talca.</v>
      </c>
      <c r="C471" s="160">
        <f>VLOOKUP(A471,'BASE TRABAJO'!$A$1:$U$872,3,FALSE)</f>
        <v>725129009</v>
      </c>
      <c r="D471" s="160" t="str">
        <f>VLOOKUP(A471,'BASE TRABAJO'!$A$1:$U$872,4,FALSE)</f>
        <v>Corporación de Derecho Privado.</v>
      </c>
      <c r="E471" s="160" t="str">
        <f>VLOOKUP(A471,'BASE TRABAJO'!$A$1:$U$872,5,FALSE)</f>
        <v xml:space="preserve">Otorgada por Decreto Supremo Nº 750, de fecha 12 de mayo de 1994, del Ministerio de Justicia, publicado en el Diario Oficial el día 03 de octubre de 1996. </v>
      </c>
      <c r="F471" s="160" t="str">
        <f>VLOOKUP(A471,'BASE TRABAJO'!$A$1:$U$872,6,FALSE)</f>
        <v xml:space="preserve">Certificado de vigencia, folio N° 500227451235, de 15 de mayo de 2019, emitido por el Servicio de Registro Civil e Identificación.
</v>
      </c>
      <c r="G471" s="160" t="str">
        <f>VLOOKUP(A471,'BASE TRABAJO'!$A$1:$U$872,7,FALSE)</f>
        <v>La prestación de toda clase de servicios y la ejecución de todo tipo de actividades conducentes al desarrollo integral de los niños y jóvenes socio-culturales.</v>
      </c>
      <c r="H471" s="160" t="str">
        <f>VLOOKUP(A471,'BASE TRABAJO'!$A$1:$U$872,8,FALSE)</f>
        <v xml:space="preserve">Presidente: Guido Gossens Roell, 
Secretaria: Luisa Verónica Rojas Huanel, 
Tesorero: Luis Iván Salas Rojas,
Directores:
Marisol  Aguirre Zúñiga, 
María Ernestina Mascaró Morales, 
</v>
      </c>
      <c r="I471" s="160" t="str">
        <f>VLOOKUP(A471,'BASE TRABAJO'!$A$1:$U$872,9,FALSE)</f>
        <v>Durarán 02 años en sus cargos.</v>
      </c>
      <c r="J471" s="160" t="str">
        <f>VLOOKUP(A471,'BASE TRABAJO'!$A$1:$U$872,10,FALSE)</f>
        <v>De 12 de junio de 2019 a 12 de junio de 2021</v>
      </c>
      <c r="K471" s="160" t="str">
        <f>VLOOKUP(A471,'BASE TRABAJO'!$A$1:$U$872,11,FALSE)</f>
        <v xml:space="preserve">Presidente: Guido Gossens Roell, 
Directora Ejecutiva: Claudia Silvana Pinochet Muñoz, 
</v>
      </c>
      <c r="L471" s="160" t="str">
        <f>VLOOKUP(A471,'BASE TRABAJO'!$A$1:$U$872,12,FALSE)</f>
        <v xml:space="preserve">14 Sur, Pasaje 5 Poniente A, N° 270, ciudad de Talca, Región del Maule.
</v>
      </c>
      <c r="M471" s="160" t="str">
        <f>VLOOKUP(A471,'BASE TRABAJO'!$A$1:$U$872,13,FALSE)</f>
        <v>VII</v>
      </c>
      <c r="N471" s="160" t="str">
        <f>VLOOKUP(A471,'BASE TRABAJO'!$A$1:$U$872,14,FALSE)</f>
        <v>talca</v>
      </c>
      <c r="O471" s="160" t="str">
        <f>VLOOKUP(A471,'BASE TRABAJO'!$A$1:$U$872,15,FALSE)</f>
        <v>71)  2220285</v>
      </c>
      <c r="P471" s="160" t="str">
        <f>VLOOKUP(A471,'BASE TRABAJO'!$A$1:$U$872,16,FALSE)</f>
        <v xml:space="preserve">corporacioneducacionalabatemolina@ceam.cl
www.ceam.cl
</v>
      </c>
      <c r="Q471" s="160">
        <f>VLOOKUP(A471,'BASE TRABAJO'!$A$1:$U$872,17,FALSE)</f>
        <v>0</v>
      </c>
      <c r="R471" s="160" t="str">
        <f>VLOOKUP(A471,'BASE TRABAJO'!$A$1:$U$872,18,FALSE)</f>
        <v>93401: Institución de Asistencia Social</v>
      </c>
      <c r="S471" s="160" t="str">
        <f>VLOOKUP(A471,'BASE TRABAJO'!$A$1:$U$872,19,FALSE)</f>
        <v>Se acompaña certificado financiero, correspondiente al año 2018, aprobado por el Sub Departamento de Supervisión Financiera Nacional.</v>
      </c>
      <c r="T471" s="161">
        <f>VLOOKUP(A471,'BASE TRABAJO'!$A$1:$U$872,20,FALSE)</f>
        <v>37970</v>
      </c>
      <c r="U471" s="160">
        <v>6926</v>
      </c>
      <c r="V471" s="162">
        <v>23097517</v>
      </c>
      <c r="W471" s="162">
        <v>414346904</v>
      </c>
      <c r="X471" s="161">
        <v>44135</v>
      </c>
      <c r="Y471" s="160" t="s">
        <v>3112</v>
      </c>
      <c r="Z471" s="160" t="s">
        <v>3113</v>
      </c>
      <c r="AA471" s="160" t="s">
        <v>3132</v>
      </c>
      <c r="AB471" s="160"/>
    </row>
    <row r="472" spans="1:28" x14ac:dyDescent="0.2">
      <c r="A472" s="163">
        <v>6931</v>
      </c>
      <c r="B472" s="160" t="str">
        <f>VLOOKUP(A472,'BASE TRABAJO'!$A$1:$U$872,2,TRUE)</f>
        <v xml:space="preserve">Organización Comunitaria Funcional Centro Cultural y Educacional Arcadia. 
</v>
      </c>
      <c r="C472" s="160">
        <f>VLOOKUP(A472,'BASE TRABAJO'!$A$1:$U$872,3,FALSE)</f>
        <v>728623004</v>
      </c>
      <c r="D472" s="160" t="str">
        <f>VLOOKUP(A472,'BASE TRABAJO'!$A$1:$U$872,4,FALSE)</f>
        <v>Organización Comunitaria Funcional.</v>
      </c>
      <c r="E472" s="160" t="str">
        <f>VLOOKUP(A472,'BASE TRABAJO'!$A$1:$U$872,5,FALSE)</f>
        <v>Regida por la Ley 19.418, registrada en el Folio 180 Libro 02 del Registro O.C.F.T. de la I. Municipalidad de San Antonio, con fecha 16  de marzo de 1995.</v>
      </c>
      <c r="F472" s="160" t="str">
        <f>VLOOKUP(A472,'BASE TRABAJO'!$A$1:$U$872,6,FALSE)</f>
        <v xml:space="preserve">Certificado Folio 500252329514, de 04 de septiembre de 2019, del SRCEI.
</v>
      </c>
      <c r="G472" s="160" t="str">
        <f>VLOOKUP(A472,'BASE TRABAJO'!$A$1:$U$872,7,FALSE)</f>
        <v xml:space="preserve">1. La elevación y perfeccionamiento intelectual de sus asociados.
2. La satisfacción y realización artística, cultural y educacional en sus distintas manifestaciones.
</v>
      </c>
      <c r="H472" s="160" t="str">
        <f>VLOOKUP(A472,'BASE TRABAJO'!$A$1:$U$872,8,FALSE)</f>
        <v xml:space="preserve">
Presidente: Miguel Luis Huerta Ortiz         
Secretario: Jeanette Mariela Muga Álvarez 
Tesorero: Araceli del Pilar Carrasco Henríquez 
Suplentes de Directores: 
Luz Marina Huerta Ortiz
Teresa del Carmen González Cáceres
Michelle Jeanette Huerta Muga
</v>
      </c>
      <c r="I472" s="160" t="str">
        <f>VLOOKUP(A472,'BASE TRABAJO'!$A$1:$U$872,9,FALSE)</f>
        <v>Durarán tres años en sus cargos.</v>
      </c>
      <c r="J472" s="160" t="str">
        <f>VLOOKUP(A472,'BASE TRABAJO'!$A$1:$U$872,10,FALSE)</f>
        <v xml:space="preserve">Hasta el 06 de diciembre 2021, según Reducción a Escritura Pública de Acta de Elección de Directiva Organización Comunitaria Centro Cultural y Educacional Arcadia, de fecha 06 de diciembre del año 2018, ante Notaría de doña Ximena Ricci Díaz, Notario Público de San Antonio.
</v>
      </c>
      <c r="K472" s="160" t="str">
        <f>VLOOKUP(A472,'BASE TRABAJO'!$A$1:$U$872,11,FALSE)</f>
        <v xml:space="preserve">Miguel Huerta Ortiz                                             
</v>
      </c>
      <c r="L472" s="160" t="str">
        <f>VLOOKUP(A472,'BASE TRABAJO'!$A$1:$U$872,12,FALSE)</f>
        <v xml:space="preserve">Calle Sanfuentes Nº 2271, San Antonio. Región de Valparaíso
</v>
      </c>
      <c r="M472" s="160" t="str">
        <f>VLOOKUP(A472,'BASE TRABAJO'!$A$1:$U$872,13,FALSE)</f>
        <v>V</v>
      </c>
      <c r="N472" s="160" t="str">
        <f>VLOOKUP(A472,'BASE TRABAJO'!$A$1:$U$872,14,FALSE)</f>
        <v>San Antonio</v>
      </c>
      <c r="O472" s="160" t="str">
        <f>VLOOKUP(A472,'BASE TRABAJO'!$A$1:$U$872,15,FALSE)</f>
        <v xml:space="preserve">F: 35-2285651
</v>
      </c>
      <c r="P472" s="160">
        <f>VLOOKUP(A472,'BASE TRABAJO'!$A$1:$U$872,16,FALSE)</f>
        <v>0</v>
      </c>
      <c r="Q472" s="160">
        <f>VLOOKUP(A472,'BASE TRABAJO'!$A$1:$U$872,17,FALSE)</f>
        <v>0</v>
      </c>
      <c r="R472" s="160" t="str">
        <f>VLOOKUP(A472,'BASE TRABAJO'!$A$1:$U$872,18,FALSE)</f>
        <v>93401: Institución de Asistencia Social</v>
      </c>
      <c r="S472" s="160" t="str">
        <f>VLOOKUP(A472,'BASE TRABAJO'!$A$1:$U$872,19,FALSE)</f>
        <v xml:space="preserve"> Certificado de Antecedentes Financieros del año 2018, aprobado por el Subdepartamento de Supervisión Financiera Nacional</v>
      </c>
      <c r="T472" s="161">
        <f>VLOOKUP(A472,'BASE TRABAJO'!$A$1:$U$872,20,FALSE)</f>
        <v>37970</v>
      </c>
      <c r="U472" s="160">
        <v>6931</v>
      </c>
      <c r="V472" s="162">
        <v>14361413</v>
      </c>
      <c r="W472" s="162">
        <v>149486856</v>
      </c>
      <c r="X472" s="161">
        <v>44135</v>
      </c>
      <c r="Y472" s="160" t="s">
        <v>3112</v>
      </c>
      <c r="Z472" s="160" t="s">
        <v>3113</v>
      </c>
      <c r="AA472" s="160" t="s">
        <v>3165</v>
      </c>
      <c r="AB472" s="160"/>
    </row>
    <row r="473" spans="1:28" x14ac:dyDescent="0.2">
      <c r="A473" s="163">
        <v>6934</v>
      </c>
      <c r="B473" s="160" t="str">
        <f>VLOOKUP(A473,'BASE TRABAJO'!$A$1:$U$872,2,TRUE)</f>
        <v>Corporación Comunidad Jesús Niño</v>
      </c>
      <c r="C473" s="160">
        <f>VLOOKUP(A473,'BASE TRABAJO'!$A$1:$U$872,3,FALSE)</f>
        <v>712782005</v>
      </c>
      <c r="D473" s="160" t="str">
        <f>VLOOKUP(A473,'BASE TRABAJO'!$A$1:$U$872,4,FALSE)</f>
        <v>Corporación de Derecho Privado.</v>
      </c>
      <c r="E473" s="160" t="str">
        <f>VLOOKUP(A473,'BASE TRABAJO'!$A$1:$U$872,5,FALSE)</f>
        <v xml:space="preserve">Otorgada por Decreto Supremo Nº 992, de fecha 25 de octubre de 1985, del Ministerio de Justicia, publicado en el Diario Oficial el día 02 de diciembre de 1985. </v>
      </c>
      <c r="F473" s="160" t="str">
        <f>VLOOKUP(A473,'BASE TRABAJO'!$A$1:$U$872,6,FALSE)</f>
        <v>Certificado de vigencia de Personas Jurídicas sin fines de lucro Folio Nº 50964390, de 12 de junio de 2018, del Servicio de Registro Civil e Identificación.</v>
      </c>
      <c r="G473" s="160" t="str">
        <f>VLOOKUP(A473,'BASE TRABAJO'!$A$1:$U$872,7,FALSE)</f>
        <v>Atender los diversos problemas que puedan afectar a los menores en situación irregular, procurando lograr su desarrollo integral en la comunidad cristiana y en la sociedad</v>
      </c>
      <c r="H473" s="160" t="str">
        <f>VLOOKUP(A473,'BASE TRABAJO'!$A$1:$U$872,8,FALSE)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73" s="160" t="str">
        <f>VLOOKUP(A473,'BASE TRABAJO'!$A$1:$U$872,9,FALSE)</f>
        <v>: Durarán 02 años en sus cargos</v>
      </c>
      <c r="J473" s="160" t="str">
        <f>VLOOKUP(A473,'BASE TRABAJO'!$A$1:$U$872,10,FALSE)</f>
        <v>10 de diciembre de 2018 al 10 de diciembre de 2020</v>
      </c>
      <c r="K473" s="160" t="str">
        <f>VLOOKUP(A473,'BASE TRABAJO'!$A$1:$U$872,11,FALSE)</f>
        <v>Graciela Haydee Suarez Pérez</v>
      </c>
      <c r="L473" s="160" t="str">
        <f>VLOOKUP(A473,'BASE TRABAJO'!$A$1:$U$872,12,FALSE)</f>
        <v>Camino Las Mariposas, km.7, ciudad de Chillán, Región del Ñuble,</v>
      </c>
      <c r="M473" s="160" t="str">
        <f>VLOOKUP(A473,'BASE TRABAJO'!$A$1:$U$872,13,FALSE)</f>
        <v>XVI</v>
      </c>
      <c r="N473" s="160" t="str">
        <f>VLOOKUP(A473,'BASE TRABAJO'!$A$1:$U$872,14,FALSE)</f>
        <v xml:space="preserve">chillan </v>
      </c>
      <c r="O473" s="160" t="str">
        <f>VLOOKUP(A473,'BASE TRABAJO'!$A$1:$U$872,15,FALSE)</f>
        <v xml:space="preserve">fono (41) 227206, </v>
      </c>
      <c r="P473" s="160" t="str">
        <f>VLOOKUP(A473,'BASE TRABAJO'!$A$1:$U$872,16,FALSE)</f>
        <v xml:space="preserve">comunidadjesusniño@hotmail.com
</v>
      </c>
      <c r="Q473" s="160">
        <f>VLOOKUP(A473,'BASE TRABAJO'!$A$1:$U$872,17,FALSE)</f>
        <v>0</v>
      </c>
      <c r="R473" s="160" t="str">
        <f>VLOOKUP(A473,'BASE TRABAJO'!$A$1:$U$872,18,FALSE)</f>
        <v>93401: Institución de Asistencia Social</v>
      </c>
      <c r="S473" s="160" t="str">
        <f>VLOOKUP(A473,'BASE TRABAJO'!$A$1:$U$872,19,FALSE)</f>
        <v>Certificado financiero correspondiente al año 2019, aprobado por el  Subdepartamento de Supervisión Financiera Nacional.</v>
      </c>
      <c r="T473" s="161">
        <f>VLOOKUP(A473,'BASE TRABAJO'!$A$1:$U$872,20,FALSE)</f>
        <v>37970</v>
      </c>
      <c r="U473" s="160">
        <v>6934</v>
      </c>
      <c r="V473" s="162">
        <v>-344377</v>
      </c>
      <c r="W473" s="162">
        <v>273050916</v>
      </c>
      <c r="X473" s="161">
        <v>44135</v>
      </c>
      <c r="Y473" s="160" t="s">
        <v>3112</v>
      </c>
      <c r="Z473" s="160" t="s">
        <v>3113</v>
      </c>
      <c r="AA473" s="160" t="s">
        <v>3143</v>
      </c>
      <c r="AB473" s="160"/>
    </row>
    <row r="474" spans="1:28" x14ac:dyDescent="0.2">
      <c r="A474" s="163">
        <v>6935</v>
      </c>
      <c r="B474" s="160" t="str">
        <f>VLOOKUP(A474,'BASE TRABAJO'!$A$1:$U$872,2,TRUE)</f>
        <v>Corporación Misión de María</v>
      </c>
      <c r="C474" s="160">
        <f>VLOOKUP(A474,'BASE TRABAJO'!$A$1:$U$872,3,FALSE)</f>
        <v>725984006</v>
      </c>
      <c r="D474" s="160" t="str">
        <f>VLOOKUP(A474,'BASE TRABAJO'!$A$1:$U$872,4,FALSE)</f>
        <v>Corporación de Derecho Privado</v>
      </c>
      <c r="E474" s="160" t="str">
        <f>VLOOKUP(A474,'BASE TRABAJO'!$A$1:$U$872,5,FALSE)</f>
        <v>Otorgada por Decreto Supremo N° 1208, de 29 de agosto de 1994, por el Ministerio de Justicia.</v>
      </c>
      <c r="F474" s="160" t="str">
        <f>VLOOKUP(A474,'BASE TRABAJO'!$A$1:$U$872,6,FALSE)</f>
        <v>Certificado de Vigencia Folio N° 500187474738, de 06 de julio de 2018, del Servicio de Registro Civil e Identificación.</v>
      </c>
      <c r="G474" s="160" t="str">
        <f>VLOOKUP(A474,'BASE TRABAJO'!$A$1:$U$872,7,FALSE)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74" s="160" t="str">
        <f>VLOOKUP(A474,'BASE TRABAJO'!$A$1:$U$872,8,FALSE)</f>
        <v xml:space="preserve">
Presidente: Luis Felipe Ovalle Valdés, 
VicePresidente: Pablo Andrés Vicuña Tupper, 
Tesorero: Gustavo Favre Dominguez, 
Secretario:Pilar Villarino Herrera
Directores: 
Teresa Izquierdo Walker,  
Isabel Margarita Paul Pérez, 
Alejandro Bezanilla Mena,
</v>
      </c>
      <c r="I474" s="160" t="str">
        <f>VLOOKUP(A474,'BASE TRABAJO'!$A$1:$U$872,9,FALSE)</f>
        <v>Un año en sus cargos.</v>
      </c>
      <c r="J474" s="160" t="str">
        <f>VLOOKUP(A474,'BASE TRABAJO'!$A$1:$U$872,10,FALSE)</f>
        <v>25 de abril de 2019 a 25 de abril de 2020.</v>
      </c>
      <c r="K474" s="160" t="str">
        <f>VLOOKUP(A474,'BASE TRABAJO'!$A$1:$U$872,11,FALSE)</f>
        <v xml:space="preserve">Presidente: Luis Felipe Ovalle Valdés, 
Gerente General:  Paulina Valenzuela Miño, 
En caso de ausencia o imposibilidad de doña Paulina Valenzuela, la subrogará con iguales facultades Luz María Medina García, 
</v>
      </c>
      <c r="L474" s="160" t="str">
        <f>VLOOKUP(A474,'BASE TRABAJO'!$A$1:$U$872,12,FALSE)</f>
        <v xml:space="preserve">Bremen N° 1316, comuna de Ñuñoa, Región Metropolitana
</v>
      </c>
      <c r="M474" s="160" t="str">
        <f>VLOOKUP(A474,'BASE TRABAJO'!$A$1:$U$872,13,FALSE)</f>
        <v>XIII</v>
      </c>
      <c r="N474" s="160" t="str">
        <f>VLOOKUP(A474,'BASE TRABAJO'!$A$1:$U$872,14,FALSE)</f>
        <v>Metropolitana</v>
      </c>
      <c r="O474" s="160" t="str">
        <f>VLOOKUP(A474,'BASE TRABAJO'!$A$1:$U$872,15,FALSE)</f>
        <v>Fono: 2276725</v>
      </c>
      <c r="P474" s="160">
        <f>VLOOKUP(A474,'BASE TRABAJO'!$A$1:$U$872,16,FALSE)</f>
        <v>0</v>
      </c>
      <c r="Q474" s="160">
        <f>VLOOKUP(A474,'BASE TRABAJO'!$A$1:$U$872,17,FALSE)</f>
        <v>0</v>
      </c>
      <c r="R474" s="160">
        <f>VLOOKUP(A474,'BASE TRABAJO'!$A$1:$U$872,18,FALSE)</f>
        <v>93401</v>
      </c>
      <c r="S474" s="160" t="str">
        <f>VLOOKUP(A474,'BASE TRABAJO'!$A$1:$U$872,19,FALSE)</f>
        <v xml:space="preserve">Se acompaña certificado financiero de la Institución, correspondiente al año 2019, aprobado  por el Sub Departamento de Supervisión Financiera Nacional. </v>
      </c>
      <c r="T474" s="161">
        <f>VLOOKUP(A474,'BASE TRABAJO'!$A$1:$U$872,20,FALSE)</f>
        <v>37970</v>
      </c>
      <c r="U474" s="160">
        <v>6935</v>
      </c>
      <c r="V474" s="162">
        <v>31992886</v>
      </c>
      <c r="W474" s="162">
        <v>296671318</v>
      </c>
      <c r="X474" s="161">
        <v>44135</v>
      </c>
      <c r="Y474" s="160" t="s">
        <v>3112</v>
      </c>
      <c r="Z474" s="160" t="s">
        <v>3113</v>
      </c>
      <c r="AA474" s="160" t="s">
        <v>3178</v>
      </c>
      <c r="AB474" s="160"/>
    </row>
    <row r="475" spans="1:28" x14ac:dyDescent="0.2">
      <c r="A475" s="163">
        <v>6938</v>
      </c>
      <c r="B475" s="160" t="str">
        <f>VLOOKUP(A475,'BASE TRABAJO'!$A$1:$U$872,2,TRUE)</f>
        <v xml:space="preserve">
Fundación Chilena de la Adopción
</v>
      </c>
      <c r="C475" s="160">
        <f>VLOOKUP(A475,'BASE TRABAJO'!$A$1:$U$872,3,FALSE)</f>
        <v>712800003</v>
      </c>
      <c r="D475" s="160" t="str">
        <f>VLOOKUP(A475,'BASE TRABAJO'!$A$1:$U$872,4,FALSE)</f>
        <v>Fundación de Derecho Privado</v>
      </c>
      <c r="E475" s="160" t="str">
        <f>VLOOKUP(A475,'BASE TRABAJO'!$A$1:$U$872,5,FALSE)</f>
        <v>Otorgada por Decreto Supremo N° 1135, de 13 de diciembre de 1985, por el Ministerio de Justicia.</v>
      </c>
      <c r="F475" s="160" t="str">
        <f>VLOOKUP(A475,'BASE TRABAJO'!$A$1:$U$872,6,FALSE)</f>
        <v>Certificado de vigencia de persona jurídica sin fines de lucro folio 500341777617, emitido por el Servicio de Registro Civil e Identificación, con fecha 21 de agosto de 2020.</v>
      </c>
      <c r="G475" s="160" t="str">
        <f>VLOOKUP(A475,'BASE TRABAJO'!$A$1:$U$872,7,FALSE)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75" s="160" t="str">
        <f>VLOOKUP(A475,'BASE TRABAJO'!$A$1:$U$872,8,FALSE)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75" s="160" t="str">
        <f>VLOOKUP(A475,'BASE TRABAJO'!$A$1:$U$872,9,FALSE)</f>
        <v>3 AÑOS</v>
      </c>
      <c r="J475" s="160" t="str">
        <f>VLOOKUP(A475,'BASE TRABAJO'!$A$1:$U$872,10,FALSE)</f>
        <v xml:space="preserve">28 de agosto de 2018 al 28 de agosto de 2021.
</v>
      </c>
      <c r="K475" s="160" t="str">
        <f>VLOOKUP(A475,'BASE TRABAJO'!$A$1:$U$872,11,FALSE)</f>
        <v xml:space="preserve">Presidente: José Gabriel Aldea Salazar, 
Directora Ejecutiva: Alejandra Cecilia Ramírez Lema, 
</v>
      </c>
      <c r="L475" s="160" t="str">
        <f>VLOOKUP(A475,'BASE TRABAJO'!$A$1:$U$872,12,FALSE)</f>
        <v xml:space="preserve">Viña del Mar N° 050, comuna de Providencia, Región Metropolitana
</v>
      </c>
      <c r="M475" s="160" t="str">
        <f>VLOOKUP(A475,'BASE TRABAJO'!$A$1:$U$872,13,FALSE)</f>
        <v>XIII</v>
      </c>
      <c r="N475" s="160" t="str">
        <f>VLOOKUP(A475,'BASE TRABAJO'!$A$1:$U$872,14,FALSE)</f>
        <v>Providencia</v>
      </c>
      <c r="O475" s="160" t="str">
        <f>VLOOKUP(A475,'BASE TRABAJO'!$A$1:$U$872,15,FALSE)</f>
        <v xml:space="preserve">Fono: 6652150, 
</v>
      </c>
      <c r="P475" s="160" t="str">
        <f>VLOOKUP(A475,'BASE TRABAJO'!$A$1:$U$872,16,FALSE)</f>
        <v>: fadop@ctcinternet.cl</v>
      </c>
      <c r="Q475" s="160">
        <f>VLOOKUP(A475,'BASE TRABAJO'!$A$1:$U$872,17,FALSE)</f>
        <v>0</v>
      </c>
      <c r="R475" s="160" t="str">
        <f>VLOOKUP(A475,'BASE TRABAJO'!$A$1:$U$872,18,FALSE)</f>
        <v>93401: Instituciones de Asistencia Social</v>
      </c>
      <c r="S475" s="160" t="str">
        <f>VLOOKUP(A475,'BASE TRABAJO'!$A$1:$U$872,19,FALSE)</f>
        <v xml:space="preserve">Certificado de antecedentes financieros correspondientes al año 2019, aprobados por el Sub Departamento de Supervisión Financiera .
</v>
      </c>
      <c r="T475" s="161">
        <f>VLOOKUP(A475,'BASE TRABAJO'!$A$1:$U$872,20,FALSE)</f>
        <v>37970</v>
      </c>
      <c r="U475" s="160">
        <v>6938</v>
      </c>
      <c r="V475" s="162">
        <v>3398349</v>
      </c>
      <c r="W475" s="162">
        <v>33545416</v>
      </c>
      <c r="X475" s="161">
        <v>44135</v>
      </c>
      <c r="Y475" s="160" t="s">
        <v>3112</v>
      </c>
      <c r="Z475" s="160" t="s">
        <v>3113</v>
      </c>
      <c r="AA475" s="160" t="s">
        <v>49</v>
      </c>
      <c r="AB475" s="160"/>
    </row>
    <row r="476" spans="1:28" x14ac:dyDescent="0.2">
      <c r="A476" s="163">
        <v>6943</v>
      </c>
      <c r="B476" s="160" t="str">
        <f>VLOOKUP(A476,'BASE TRABAJO'!$A$1:$U$872,2,TRUE)</f>
        <v>Corporación para la Atención Integral del Maltrato al menor en la región del Bío-Bío CATIM</v>
      </c>
      <c r="C476" s="160">
        <f>VLOOKUP(A476,'BASE TRABAJO'!$A$1:$U$872,3,FALSE)</f>
        <v>726079005</v>
      </c>
      <c r="D476" s="160" t="str">
        <f>VLOOKUP(A476,'BASE TRABAJO'!$A$1:$U$872,4,FALSE)</f>
        <v>Corporación de Derecho Privado</v>
      </c>
      <c r="E476" s="160" t="str">
        <f>VLOOKUP(A476,'BASE TRABAJO'!$A$1:$U$872,5,FALSE)</f>
        <v>Otorgada por Decreto Supremo N° 1298, de 8 de noviembre de 1993, del Ministerio de Justicia.</v>
      </c>
      <c r="F476" s="160" t="str">
        <f>VLOOKUP(A476,'BASE TRABAJO'!$A$1:$U$872,6,FALSE)</f>
        <v>Certificado de Vigencia Folio 500236864185, de fecha 03 de julio de 2019, emitido por el Servicio de Registro Civil e Identificación.</v>
      </c>
      <c r="G476" s="160" t="str">
        <f>VLOOKUP(A476,'BASE TRABAJO'!$A$1:$U$872,7,FALSE)</f>
        <v xml:space="preserve">Promover, coordinar, implementar y ejecutar acciones dirigidas a la atención y protección de niños/as víctimas de maltrato.
</v>
      </c>
      <c r="H476" s="160" t="str">
        <f>VLOOKUP(A476,'BASE TRABAJO'!$A$1:$U$872,8,FALSE)</f>
        <v xml:space="preserve">Presidente: Rodrigo Riquelme Lepez
Secretaria: María Rodríguez Tastests 
Tesorera: Claudia Abusleme Ramos 
</v>
      </c>
      <c r="I476" s="160" t="str">
        <f>VLOOKUP(A476,'BASE TRABAJO'!$A$1:$U$872,9,FALSE)</f>
        <v>Un año en sus cargos, pudiendo ser reelegidos indefinidamente</v>
      </c>
      <c r="J476" s="160" t="str">
        <f>VLOOKUP(A476,'BASE TRABAJO'!$A$1:$U$872,10,FALSE)</f>
        <v xml:space="preserve">23 DE ABRIL DE 2019 A 23 DE ABRIL DE 2020
</v>
      </c>
      <c r="K476" s="160" t="str">
        <f>VLOOKUP(A476,'BASE TRABAJO'!$A$1:$U$872,11,FALSE)</f>
        <v xml:space="preserve">Presidente: Rodrigo Riquelme Lepez
Directora Ejecutiva: Sandra Castro Salazar, </v>
      </c>
      <c r="L476" s="160" t="str">
        <f>VLOOKUP(A476,'BASE TRABAJO'!$A$1:$U$872,12,FALSE)</f>
        <v xml:space="preserve">O’Higgins # 445 oficina 501, Concepción, Región del Biobío.
</v>
      </c>
      <c r="M476" s="160" t="str">
        <f>VLOOKUP(A476,'BASE TRABAJO'!$A$1:$U$872,13,FALSE)</f>
        <v>VIII</v>
      </c>
      <c r="N476" s="160" t="str">
        <f>VLOOKUP(A476,'BASE TRABAJO'!$A$1:$U$872,14,FALSE)</f>
        <v xml:space="preserve"> Biobío.</v>
      </c>
      <c r="O476" s="160" t="str">
        <f>VLOOKUP(A476,'BASE TRABAJO'!$A$1:$U$872,15,FALSE)</f>
        <v>Fono: 41-2247078</v>
      </c>
      <c r="P476" s="160">
        <f>VLOOKUP(A476,'BASE TRABAJO'!$A$1:$U$872,16,FALSE)</f>
        <v>0</v>
      </c>
      <c r="Q476" s="160">
        <f>VLOOKUP(A476,'BASE TRABAJO'!$A$1:$U$872,17,FALSE)</f>
        <v>0</v>
      </c>
      <c r="R476" s="160" t="str">
        <f>VLOOKUP(A476,'BASE TRABAJO'!$A$1:$U$872,18,FALSE)</f>
        <v>93401: Instituciones de Asistencia Social</v>
      </c>
      <c r="S476" s="160" t="str">
        <f>VLOOKUP(A476,'BASE TRABAJO'!$A$1:$U$872,19,FALSE)</f>
        <v xml:space="preserve">Se acompañan antecedentes financieros correspondientes al año 2018, aprobados por el Sub Departamento de Supervisión Financiera Nacional. </v>
      </c>
      <c r="T476" s="161">
        <f>VLOOKUP(A476,'BASE TRABAJO'!$A$1:$U$872,20,FALSE)</f>
        <v>37970</v>
      </c>
      <c r="U476" s="160">
        <v>6943</v>
      </c>
      <c r="V476" s="162">
        <v>29638741</v>
      </c>
      <c r="W476" s="162">
        <v>246262521</v>
      </c>
      <c r="X476" s="161">
        <v>44135</v>
      </c>
      <c r="Y476" s="160" t="s">
        <v>3112</v>
      </c>
      <c r="Z476" s="160" t="s">
        <v>3113</v>
      </c>
      <c r="AA476" s="160" t="s">
        <v>3134</v>
      </c>
      <c r="AB476" s="160"/>
    </row>
    <row r="477" spans="1:28" x14ac:dyDescent="0.2">
      <c r="A477" s="163">
        <v>6943</v>
      </c>
      <c r="B477" s="160" t="str">
        <f>VLOOKUP(A477,'BASE TRABAJO'!$A$1:$U$872,2,TRUE)</f>
        <v>Corporación para la Atención Integral del Maltrato al menor en la región del Bío-Bío CATIM</v>
      </c>
      <c r="C477" s="160">
        <f>VLOOKUP(A477,'BASE TRABAJO'!$A$1:$U$872,3,FALSE)</f>
        <v>726079005</v>
      </c>
      <c r="D477" s="160" t="str">
        <f>VLOOKUP(A477,'BASE TRABAJO'!$A$1:$U$872,4,FALSE)</f>
        <v>Corporación de Derecho Privado</v>
      </c>
      <c r="E477" s="160" t="str">
        <f>VLOOKUP(A477,'BASE TRABAJO'!$A$1:$U$872,5,FALSE)</f>
        <v>Otorgada por Decreto Supremo N° 1298, de 8 de noviembre de 1993, del Ministerio de Justicia.</v>
      </c>
      <c r="F477" s="160" t="str">
        <f>VLOOKUP(A477,'BASE TRABAJO'!$A$1:$U$872,6,FALSE)</f>
        <v>Certificado de Vigencia Folio 500236864185, de fecha 03 de julio de 2019, emitido por el Servicio de Registro Civil e Identificación.</v>
      </c>
      <c r="G477" s="160" t="str">
        <f>VLOOKUP(A477,'BASE TRABAJO'!$A$1:$U$872,7,FALSE)</f>
        <v xml:space="preserve">Promover, coordinar, implementar y ejecutar acciones dirigidas a la atención y protección de niños/as víctimas de maltrato.
</v>
      </c>
      <c r="H477" s="160" t="str">
        <f>VLOOKUP(A477,'BASE TRABAJO'!$A$1:$U$872,8,FALSE)</f>
        <v xml:space="preserve">Presidente: Rodrigo Riquelme Lepez
Secretaria: María Rodríguez Tastests 
Tesorera: Claudia Abusleme Ramos 
</v>
      </c>
      <c r="I477" s="160" t="str">
        <f>VLOOKUP(A477,'BASE TRABAJO'!$A$1:$U$872,9,FALSE)</f>
        <v>Un año en sus cargos, pudiendo ser reelegidos indefinidamente</v>
      </c>
      <c r="J477" s="160" t="str">
        <f>VLOOKUP(A477,'BASE TRABAJO'!$A$1:$U$872,10,FALSE)</f>
        <v xml:space="preserve">23 DE ABRIL DE 2019 A 23 DE ABRIL DE 2020
</v>
      </c>
      <c r="K477" s="160" t="str">
        <f>VLOOKUP(A477,'BASE TRABAJO'!$A$1:$U$872,11,FALSE)</f>
        <v xml:space="preserve">Presidente: Rodrigo Riquelme Lepez
Directora Ejecutiva: Sandra Castro Salazar, </v>
      </c>
      <c r="L477" s="160" t="str">
        <f>VLOOKUP(A477,'BASE TRABAJO'!$A$1:$U$872,12,FALSE)</f>
        <v xml:space="preserve">O’Higgins # 445 oficina 501, Concepción, Región del Biobío.
</v>
      </c>
      <c r="M477" s="160" t="str">
        <f>VLOOKUP(A477,'BASE TRABAJO'!$A$1:$U$872,13,FALSE)</f>
        <v>VIII</v>
      </c>
      <c r="N477" s="160" t="str">
        <f>VLOOKUP(A477,'BASE TRABAJO'!$A$1:$U$872,14,FALSE)</f>
        <v xml:space="preserve"> Biobío.</v>
      </c>
      <c r="O477" s="160" t="str">
        <f>VLOOKUP(A477,'BASE TRABAJO'!$A$1:$U$872,15,FALSE)</f>
        <v>Fono: 41-2247078</v>
      </c>
      <c r="P477" s="160">
        <f>VLOOKUP(A477,'BASE TRABAJO'!$A$1:$U$872,16,FALSE)</f>
        <v>0</v>
      </c>
      <c r="Q477" s="160">
        <f>VLOOKUP(A477,'BASE TRABAJO'!$A$1:$U$872,17,FALSE)</f>
        <v>0</v>
      </c>
      <c r="R477" s="160" t="str">
        <f>VLOOKUP(A477,'BASE TRABAJO'!$A$1:$U$872,18,FALSE)</f>
        <v>93401: Instituciones de Asistencia Social</v>
      </c>
      <c r="S477" s="160" t="str">
        <f>VLOOKUP(A477,'BASE TRABAJO'!$A$1:$U$872,19,FALSE)</f>
        <v xml:space="preserve">Se acompañan antecedentes financieros correspondientes al año 2018, aprobados por el Sub Departamento de Supervisión Financiera Nacional. </v>
      </c>
      <c r="T477" s="161">
        <f>VLOOKUP(A477,'BASE TRABAJO'!$A$1:$U$872,20,FALSE)</f>
        <v>37970</v>
      </c>
      <c r="U477" s="160">
        <v>6943</v>
      </c>
      <c r="V477" s="162">
        <v>31001308</v>
      </c>
      <c r="W477" s="162">
        <v>323977941</v>
      </c>
      <c r="X477" s="161">
        <v>44135</v>
      </c>
      <c r="Y477" s="160" t="s">
        <v>3112</v>
      </c>
      <c r="Z477" s="160" t="s">
        <v>3113</v>
      </c>
      <c r="AA477" s="160" t="s">
        <v>60</v>
      </c>
      <c r="AB477" s="160"/>
    </row>
    <row r="478" spans="1:28" x14ac:dyDescent="0.2">
      <c r="A478" s="163">
        <v>6943</v>
      </c>
      <c r="B478" s="160" t="str">
        <f>VLOOKUP(A478,'BASE TRABAJO'!$A$1:$U$872,2,TRUE)</f>
        <v>Corporación para la Atención Integral del Maltrato al menor en la región del Bío-Bío CATIM</v>
      </c>
      <c r="C478" s="160">
        <f>VLOOKUP(A478,'BASE TRABAJO'!$A$1:$U$872,3,FALSE)</f>
        <v>726079005</v>
      </c>
      <c r="D478" s="160" t="str">
        <f>VLOOKUP(A478,'BASE TRABAJO'!$A$1:$U$872,4,FALSE)</f>
        <v>Corporación de Derecho Privado</v>
      </c>
      <c r="E478" s="160" t="str">
        <f>VLOOKUP(A478,'BASE TRABAJO'!$A$1:$U$872,5,FALSE)</f>
        <v>Otorgada por Decreto Supremo N° 1298, de 8 de noviembre de 1993, del Ministerio de Justicia.</v>
      </c>
      <c r="F478" s="160" t="str">
        <f>VLOOKUP(A478,'BASE TRABAJO'!$A$1:$U$872,6,FALSE)</f>
        <v>Certificado de Vigencia Folio 500236864185, de fecha 03 de julio de 2019, emitido por el Servicio de Registro Civil e Identificación.</v>
      </c>
      <c r="G478" s="160" t="str">
        <f>VLOOKUP(A478,'BASE TRABAJO'!$A$1:$U$872,7,FALSE)</f>
        <v xml:space="preserve">Promover, coordinar, implementar y ejecutar acciones dirigidas a la atención y protección de niños/as víctimas de maltrato.
</v>
      </c>
      <c r="H478" s="160" t="str">
        <f>VLOOKUP(A478,'BASE TRABAJO'!$A$1:$U$872,8,FALSE)</f>
        <v xml:space="preserve">Presidente: Rodrigo Riquelme Lepez
Secretaria: María Rodríguez Tastests 
Tesorera: Claudia Abusleme Ramos 
</v>
      </c>
      <c r="I478" s="160" t="str">
        <f>VLOOKUP(A478,'BASE TRABAJO'!$A$1:$U$872,9,FALSE)</f>
        <v>Un año en sus cargos, pudiendo ser reelegidos indefinidamente</v>
      </c>
      <c r="J478" s="160" t="str">
        <f>VLOOKUP(A478,'BASE TRABAJO'!$A$1:$U$872,10,FALSE)</f>
        <v xml:space="preserve">23 DE ABRIL DE 2019 A 23 DE ABRIL DE 2020
</v>
      </c>
      <c r="K478" s="160" t="str">
        <f>VLOOKUP(A478,'BASE TRABAJO'!$A$1:$U$872,11,FALSE)</f>
        <v xml:space="preserve">Presidente: Rodrigo Riquelme Lepez
Directora Ejecutiva: Sandra Castro Salazar, </v>
      </c>
      <c r="L478" s="160" t="str">
        <f>VLOOKUP(A478,'BASE TRABAJO'!$A$1:$U$872,12,FALSE)</f>
        <v xml:space="preserve">O’Higgins # 445 oficina 501, Concepción, Región del Biobío.
</v>
      </c>
      <c r="M478" s="160" t="str">
        <f>VLOOKUP(A478,'BASE TRABAJO'!$A$1:$U$872,13,FALSE)</f>
        <v>VIII</v>
      </c>
      <c r="N478" s="160" t="str">
        <f>VLOOKUP(A478,'BASE TRABAJO'!$A$1:$U$872,14,FALSE)</f>
        <v xml:space="preserve"> Biobío.</v>
      </c>
      <c r="O478" s="160" t="str">
        <f>VLOOKUP(A478,'BASE TRABAJO'!$A$1:$U$872,15,FALSE)</f>
        <v>Fono: 41-2247078</v>
      </c>
      <c r="P478" s="160">
        <f>VLOOKUP(A478,'BASE TRABAJO'!$A$1:$U$872,16,FALSE)</f>
        <v>0</v>
      </c>
      <c r="Q478" s="160">
        <f>VLOOKUP(A478,'BASE TRABAJO'!$A$1:$U$872,17,FALSE)</f>
        <v>0</v>
      </c>
      <c r="R478" s="160" t="str">
        <f>VLOOKUP(A478,'BASE TRABAJO'!$A$1:$U$872,18,FALSE)</f>
        <v>93401: Instituciones de Asistencia Social</v>
      </c>
      <c r="S478" s="160" t="str">
        <f>VLOOKUP(A478,'BASE TRABAJO'!$A$1:$U$872,19,FALSE)</f>
        <v xml:space="preserve">Se acompañan antecedentes financieros correspondientes al año 2018, aprobados por el Sub Departamento de Supervisión Financiera Nacional. </v>
      </c>
      <c r="T478" s="161">
        <f>VLOOKUP(A478,'BASE TRABAJO'!$A$1:$U$872,20,FALSE)</f>
        <v>37970</v>
      </c>
      <c r="U478" s="160">
        <v>6943</v>
      </c>
      <c r="V478" s="162">
        <v>27686493</v>
      </c>
      <c r="W478" s="162">
        <v>252678849</v>
      </c>
      <c r="X478" s="161">
        <v>44135</v>
      </c>
      <c r="Y478" s="160" t="s">
        <v>3112</v>
      </c>
      <c r="Z478" s="160" t="s">
        <v>3113</v>
      </c>
      <c r="AA478" s="160" t="s">
        <v>3135</v>
      </c>
      <c r="AB478" s="160"/>
    </row>
    <row r="479" spans="1:28" x14ac:dyDescent="0.2">
      <c r="A479" s="163">
        <v>6943</v>
      </c>
      <c r="B479" s="160" t="str">
        <f>VLOOKUP(A479,'BASE TRABAJO'!$A$1:$U$872,2,TRUE)</f>
        <v>Corporación para la Atención Integral del Maltrato al menor en la región del Bío-Bío CATIM</v>
      </c>
      <c r="C479" s="160">
        <f>VLOOKUP(A479,'BASE TRABAJO'!$A$1:$U$872,3,FALSE)</f>
        <v>726079005</v>
      </c>
      <c r="D479" s="160" t="str">
        <f>VLOOKUP(A479,'BASE TRABAJO'!$A$1:$U$872,4,FALSE)</f>
        <v>Corporación de Derecho Privado</v>
      </c>
      <c r="E479" s="160" t="str">
        <f>VLOOKUP(A479,'BASE TRABAJO'!$A$1:$U$872,5,FALSE)</f>
        <v>Otorgada por Decreto Supremo N° 1298, de 8 de noviembre de 1993, del Ministerio de Justicia.</v>
      </c>
      <c r="F479" s="160" t="str">
        <f>VLOOKUP(A479,'BASE TRABAJO'!$A$1:$U$872,6,FALSE)</f>
        <v>Certificado de Vigencia Folio 500236864185, de fecha 03 de julio de 2019, emitido por el Servicio de Registro Civil e Identificación.</v>
      </c>
      <c r="G479" s="160" t="str">
        <f>VLOOKUP(A479,'BASE TRABAJO'!$A$1:$U$872,7,FALSE)</f>
        <v xml:space="preserve">Promover, coordinar, implementar y ejecutar acciones dirigidas a la atención y protección de niños/as víctimas de maltrato.
</v>
      </c>
      <c r="H479" s="160" t="str">
        <f>VLOOKUP(A479,'BASE TRABAJO'!$A$1:$U$872,8,FALSE)</f>
        <v xml:space="preserve">Presidente: Rodrigo Riquelme Lepez
Secretaria: María Rodríguez Tastests 
Tesorera: Claudia Abusleme Ramos 
</v>
      </c>
      <c r="I479" s="160" t="str">
        <f>VLOOKUP(A479,'BASE TRABAJO'!$A$1:$U$872,9,FALSE)</f>
        <v>Un año en sus cargos, pudiendo ser reelegidos indefinidamente</v>
      </c>
      <c r="J479" s="160" t="str">
        <f>VLOOKUP(A479,'BASE TRABAJO'!$A$1:$U$872,10,FALSE)</f>
        <v xml:space="preserve">23 DE ABRIL DE 2019 A 23 DE ABRIL DE 2020
</v>
      </c>
      <c r="K479" s="160" t="str">
        <f>VLOOKUP(A479,'BASE TRABAJO'!$A$1:$U$872,11,FALSE)</f>
        <v xml:space="preserve">Presidente: Rodrigo Riquelme Lepez
Directora Ejecutiva: Sandra Castro Salazar, </v>
      </c>
      <c r="L479" s="160" t="str">
        <f>VLOOKUP(A479,'BASE TRABAJO'!$A$1:$U$872,12,FALSE)</f>
        <v xml:space="preserve">O’Higgins # 445 oficina 501, Concepción, Región del Biobío.
</v>
      </c>
      <c r="M479" s="160" t="str">
        <f>VLOOKUP(A479,'BASE TRABAJO'!$A$1:$U$872,13,FALSE)</f>
        <v>VIII</v>
      </c>
      <c r="N479" s="160" t="str">
        <f>VLOOKUP(A479,'BASE TRABAJO'!$A$1:$U$872,14,FALSE)</f>
        <v xml:space="preserve"> Biobío.</v>
      </c>
      <c r="O479" s="160" t="str">
        <f>VLOOKUP(A479,'BASE TRABAJO'!$A$1:$U$872,15,FALSE)</f>
        <v>Fono: 41-2247078</v>
      </c>
      <c r="P479" s="160">
        <f>VLOOKUP(A479,'BASE TRABAJO'!$A$1:$U$872,16,FALSE)</f>
        <v>0</v>
      </c>
      <c r="Q479" s="160">
        <f>VLOOKUP(A479,'BASE TRABAJO'!$A$1:$U$872,17,FALSE)</f>
        <v>0</v>
      </c>
      <c r="R479" s="160" t="str">
        <f>VLOOKUP(A479,'BASE TRABAJO'!$A$1:$U$872,18,FALSE)</f>
        <v>93401: Instituciones de Asistencia Social</v>
      </c>
      <c r="S479" s="160" t="str">
        <f>VLOOKUP(A479,'BASE TRABAJO'!$A$1:$U$872,19,FALSE)</f>
        <v xml:space="preserve">Se acompañan antecedentes financieros correspondientes al año 2018, aprobados por el Sub Departamento de Supervisión Financiera Nacional. </v>
      </c>
      <c r="T479" s="161">
        <f>VLOOKUP(A479,'BASE TRABAJO'!$A$1:$U$872,20,FALSE)</f>
        <v>37970</v>
      </c>
      <c r="U479" s="160">
        <v>6943</v>
      </c>
      <c r="V479" s="162">
        <v>30707013</v>
      </c>
      <c r="W479" s="162">
        <v>249334378</v>
      </c>
      <c r="X479" s="161">
        <v>44135</v>
      </c>
      <c r="Y479" s="160" t="s">
        <v>3112</v>
      </c>
      <c r="Z479" s="160" t="s">
        <v>3113</v>
      </c>
      <c r="AA479" s="160" t="s">
        <v>3126</v>
      </c>
      <c r="AB479" s="160"/>
    </row>
    <row r="480" spans="1:28" x14ac:dyDescent="0.2">
      <c r="A480" s="163">
        <v>6943</v>
      </c>
      <c r="B480" s="160" t="str">
        <f>VLOOKUP(A480,'BASE TRABAJO'!$A$1:$U$872,2,TRUE)</f>
        <v>Corporación para la Atención Integral del Maltrato al menor en la región del Bío-Bío CATIM</v>
      </c>
      <c r="C480" s="160">
        <f>VLOOKUP(A480,'BASE TRABAJO'!$A$1:$U$872,3,FALSE)</f>
        <v>726079005</v>
      </c>
      <c r="D480" s="160" t="str">
        <f>VLOOKUP(A480,'BASE TRABAJO'!$A$1:$U$872,4,FALSE)</f>
        <v>Corporación de Derecho Privado</v>
      </c>
      <c r="E480" s="160" t="str">
        <f>VLOOKUP(A480,'BASE TRABAJO'!$A$1:$U$872,5,FALSE)</f>
        <v>Otorgada por Decreto Supremo N° 1298, de 8 de noviembre de 1993, del Ministerio de Justicia.</v>
      </c>
      <c r="F480" s="160" t="str">
        <f>VLOOKUP(A480,'BASE TRABAJO'!$A$1:$U$872,6,FALSE)</f>
        <v>Certificado de Vigencia Folio 500236864185, de fecha 03 de julio de 2019, emitido por el Servicio de Registro Civil e Identificación.</v>
      </c>
      <c r="G480" s="160" t="str">
        <f>VLOOKUP(A480,'BASE TRABAJO'!$A$1:$U$872,7,FALSE)</f>
        <v xml:space="preserve">Promover, coordinar, implementar y ejecutar acciones dirigidas a la atención y protección de niños/as víctimas de maltrato.
</v>
      </c>
      <c r="H480" s="160" t="str">
        <f>VLOOKUP(A480,'BASE TRABAJO'!$A$1:$U$872,8,FALSE)</f>
        <v xml:space="preserve">Presidente: Rodrigo Riquelme Lepez
Secretaria: María Rodríguez Tastests 
Tesorera: Claudia Abusleme Ramos 
</v>
      </c>
      <c r="I480" s="160" t="str">
        <f>VLOOKUP(A480,'BASE TRABAJO'!$A$1:$U$872,9,FALSE)</f>
        <v>Un año en sus cargos, pudiendo ser reelegidos indefinidamente</v>
      </c>
      <c r="J480" s="160" t="str">
        <f>VLOOKUP(A480,'BASE TRABAJO'!$A$1:$U$872,10,FALSE)</f>
        <v xml:space="preserve">23 DE ABRIL DE 2019 A 23 DE ABRIL DE 2020
</v>
      </c>
      <c r="K480" s="160" t="str">
        <f>VLOOKUP(A480,'BASE TRABAJO'!$A$1:$U$872,11,FALSE)</f>
        <v xml:space="preserve">Presidente: Rodrigo Riquelme Lepez
Directora Ejecutiva: Sandra Castro Salazar, </v>
      </c>
      <c r="L480" s="160" t="str">
        <f>VLOOKUP(A480,'BASE TRABAJO'!$A$1:$U$872,12,FALSE)</f>
        <v xml:space="preserve">O’Higgins # 445 oficina 501, Concepción, Región del Biobío.
</v>
      </c>
      <c r="M480" s="160" t="str">
        <f>VLOOKUP(A480,'BASE TRABAJO'!$A$1:$U$872,13,FALSE)</f>
        <v>VIII</v>
      </c>
      <c r="N480" s="160" t="str">
        <f>VLOOKUP(A480,'BASE TRABAJO'!$A$1:$U$872,14,FALSE)</f>
        <v xml:space="preserve"> Biobío.</v>
      </c>
      <c r="O480" s="160" t="str">
        <f>VLOOKUP(A480,'BASE TRABAJO'!$A$1:$U$872,15,FALSE)</f>
        <v>Fono: 41-2247078</v>
      </c>
      <c r="P480" s="160">
        <f>VLOOKUP(A480,'BASE TRABAJO'!$A$1:$U$872,16,FALSE)</f>
        <v>0</v>
      </c>
      <c r="Q480" s="160">
        <f>VLOOKUP(A480,'BASE TRABAJO'!$A$1:$U$872,17,FALSE)</f>
        <v>0</v>
      </c>
      <c r="R480" s="160" t="str">
        <f>VLOOKUP(A480,'BASE TRABAJO'!$A$1:$U$872,18,FALSE)</f>
        <v>93401: Instituciones de Asistencia Social</v>
      </c>
      <c r="S480" s="160" t="str">
        <f>VLOOKUP(A480,'BASE TRABAJO'!$A$1:$U$872,19,FALSE)</f>
        <v xml:space="preserve">Se acompañan antecedentes financieros correspondientes al año 2018, aprobados por el Sub Departamento de Supervisión Financiera Nacional. </v>
      </c>
      <c r="T480" s="161">
        <f>VLOOKUP(A480,'BASE TRABAJO'!$A$1:$U$872,20,FALSE)</f>
        <v>37970</v>
      </c>
      <c r="U480" s="160">
        <v>6943</v>
      </c>
      <c r="V480" s="162">
        <v>23356244</v>
      </c>
      <c r="W480" s="162">
        <v>251887100</v>
      </c>
      <c r="X480" s="161">
        <v>44135</v>
      </c>
      <c r="Y480" s="160" t="s">
        <v>3112</v>
      </c>
      <c r="Z480" s="160" t="s">
        <v>3113</v>
      </c>
      <c r="AA480" s="160" t="s">
        <v>3167</v>
      </c>
      <c r="AB480" s="160"/>
    </row>
    <row r="481" spans="1:28" x14ac:dyDescent="0.2">
      <c r="A481" s="163">
        <v>6943</v>
      </c>
      <c r="B481" s="160" t="str">
        <f>VLOOKUP(A481,'BASE TRABAJO'!$A$1:$U$872,2,TRUE)</f>
        <v>Corporación para la Atención Integral del Maltrato al menor en la región del Bío-Bío CATIM</v>
      </c>
      <c r="C481" s="160">
        <f>VLOOKUP(A481,'BASE TRABAJO'!$A$1:$U$872,3,FALSE)</f>
        <v>726079005</v>
      </c>
      <c r="D481" s="160" t="str">
        <f>VLOOKUP(A481,'BASE TRABAJO'!$A$1:$U$872,4,FALSE)</f>
        <v>Corporación de Derecho Privado</v>
      </c>
      <c r="E481" s="160" t="str">
        <f>VLOOKUP(A481,'BASE TRABAJO'!$A$1:$U$872,5,FALSE)</f>
        <v>Otorgada por Decreto Supremo N° 1298, de 8 de noviembre de 1993, del Ministerio de Justicia.</v>
      </c>
      <c r="F481" s="160" t="str">
        <f>VLOOKUP(A481,'BASE TRABAJO'!$A$1:$U$872,6,FALSE)</f>
        <v>Certificado de Vigencia Folio 500236864185, de fecha 03 de julio de 2019, emitido por el Servicio de Registro Civil e Identificación.</v>
      </c>
      <c r="G481" s="160" t="str">
        <f>VLOOKUP(A481,'BASE TRABAJO'!$A$1:$U$872,7,FALSE)</f>
        <v xml:space="preserve">Promover, coordinar, implementar y ejecutar acciones dirigidas a la atención y protección de niños/as víctimas de maltrato.
</v>
      </c>
      <c r="H481" s="160" t="str">
        <f>VLOOKUP(A481,'BASE TRABAJO'!$A$1:$U$872,8,FALSE)</f>
        <v xml:space="preserve">Presidente: Rodrigo Riquelme Lepez
Secretaria: María Rodríguez Tastests 
Tesorera: Claudia Abusleme Ramos 
</v>
      </c>
      <c r="I481" s="160" t="str">
        <f>VLOOKUP(A481,'BASE TRABAJO'!$A$1:$U$872,9,FALSE)</f>
        <v>Un año en sus cargos, pudiendo ser reelegidos indefinidamente</v>
      </c>
      <c r="J481" s="160" t="str">
        <f>VLOOKUP(A481,'BASE TRABAJO'!$A$1:$U$872,10,FALSE)</f>
        <v xml:space="preserve">23 DE ABRIL DE 2019 A 23 DE ABRIL DE 2020
</v>
      </c>
      <c r="K481" s="160" t="str">
        <f>VLOOKUP(A481,'BASE TRABAJO'!$A$1:$U$872,11,FALSE)</f>
        <v xml:space="preserve">Presidente: Rodrigo Riquelme Lepez
Directora Ejecutiva: Sandra Castro Salazar, </v>
      </c>
      <c r="L481" s="160" t="str">
        <f>VLOOKUP(A481,'BASE TRABAJO'!$A$1:$U$872,12,FALSE)</f>
        <v xml:space="preserve">O’Higgins # 445 oficina 501, Concepción, Región del Biobío.
</v>
      </c>
      <c r="M481" s="160" t="str">
        <f>VLOOKUP(A481,'BASE TRABAJO'!$A$1:$U$872,13,FALSE)</f>
        <v>VIII</v>
      </c>
      <c r="N481" s="160" t="str">
        <f>VLOOKUP(A481,'BASE TRABAJO'!$A$1:$U$872,14,FALSE)</f>
        <v xml:space="preserve"> Biobío.</v>
      </c>
      <c r="O481" s="160" t="str">
        <f>VLOOKUP(A481,'BASE TRABAJO'!$A$1:$U$872,15,FALSE)</f>
        <v>Fono: 41-2247078</v>
      </c>
      <c r="P481" s="160">
        <f>VLOOKUP(A481,'BASE TRABAJO'!$A$1:$U$872,16,FALSE)</f>
        <v>0</v>
      </c>
      <c r="Q481" s="160">
        <f>VLOOKUP(A481,'BASE TRABAJO'!$A$1:$U$872,17,FALSE)</f>
        <v>0</v>
      </c>
      <c r="R481" s="160" t="str">
        <f>VLOOKUP(A481,'BASE TRABAJO'!$A$1:$U$872,18,FALSE)</f>
        <v>93401: Instituciones de Asistencia Social</v>
      </c>
      <c r="S481" s="160" t="str">
        <f>VLOOKUP(A481,'BASE TRABAJO'!$A$1:$U$872,19,FALSE)</f>
        <v xml:space="preserve">Se acompañan antecedentes financieros correspondientes al año 2018, aprobados por el Sub Departamento de Supervisión Financiera Nacional. </v>
      </c>
      <c r="T481" s="161">
        <f>VLOOKUP(A481,'BASE TRABAJO'!$A$1:$U$872,20,FALSE)</f>
        <v>37970</v>
      </c>
      <c r="U481" s="160">
        <v>6943</v>
      </c>
      <c r="V481" s="162">
        <v>53483695</v>
      </c>
      <c r="W481" s="162">
        <v>490435457</v>
      </c>
      <c r="X481" s="161">
        <v>44135</v>
      </c>
      <c r="Y481" s="160" t="s">
        <v>3112</v>
      </c>
      <c r="Z481" s="160" t="s">
        <v>3113</v>
      </c>
      <c r="AA481" s="160" t="s">
        <v>3278</v>
      </c>
      <c r="AB481" s="160"/>
    </row>
    <row r="482" spans="1:28" x14ac:dyDescent="0.2">
      <c r="A482" s="163">
        <v>6945</v>
      </c>
      <c r="B482" s="160" t="str">
        <f>VLOOKUP(A482,'BASE TRABAJO'!$A$1:$U$872,2,TRUE)</f>
        <v>Parroquia Nuestra Señora de la Merced, de Petorca</v>
      </c>
      <c r="C482" s="160">
        <f>VLOOKUP(A482,'BASE TRABAJO'!$A$1:$U$872,3,FALSE)</f>
        <v>653716907</v>
      </c>
      <c r="D482" s="160" t="str">
        <f>VLOOKUP(A482,'BASE TRABAJO'!$A$1:$U$872,4,FALSE)</f>
        <v>Institución Religiosa</v>
      </c>
      <c r="E482" s="160" t="str">
        <f>VLOOKUP(A482,'BASE TRABAJO'!$A$1:$U$872,5,FALSE)</f>
        <v>Erigida de acuerdo al Derecho Canónico</v>
      </c>
      <c r="F482" s="160" t="str">
        <f>VLOOKUP(A482,'BASE TRABAJO'!$A$1:$U$872,6,FALSE)</f>
        <v>Indefinida</v>
      </c>
      <c r="G482" s="160" t="str">
        <f>VLOOKUP(A482,'BASE TRABAJO'!$A$1:$U$872,7,FALSE)</f>
        <v>Actividades Religiosas</v>
      </c>
      <c r="H482" s="160" t="str">
        <f>VLOOKUP(A482,'BASE TRABAJO'!$A$1:$U$872,8,FALSE)</f>
        <v>no tiene</v>
      </c>
      <c r="I482" s="160">
        <f>VLOOKUP(A482,'BASE TRABAJO'!$A$1:$U$872,9,FALSE)</f>
        <v>0</v>
      </c>
      <c r="J482" s="160">
        <f>VLOOKUP(A482,'BASE TRABAJO'!$A$1:$U$872,10,FALSE)</f>
        <v>0</v>
      </c>
      <c r="K482" s="160" t="str">
        <f>VLOOKUP(A482,'BASE TRABAJO'!$A$1:$U$872,11,FALSE)</f>
        <v xml:space="preserve">Ernesto Albornoz Mena, </v>
      </c>
      <c r="L482" s="160" t="str">
        <f>VLOOKUP(A482,'BASE TRABAJO'!$A$1:$U$872,12,FALSE)</f>
        <v xml:space="preserve">Matriz Nº 135, Petorca, Quinta Región, </v>
      </c>
      <c r="M482" s="160" t="str">
        <f>VLOOKUP(A482,'BASE TRABAJO'!$A$1:$U$872,13,FALSE)</f>
        <v>V</v>
      </c>
      <c r="N482" s="160" t="str">
        <f>VLOOKUP(A482,'BASE TRABAJO'!$A$1:$U$872,14,FALSE)</f>
        <v>Petorca</v>
      </c>
      <c r="O482" s="160" t="str">
        <f>VLOOKUP(A482,'BASE TRABAJO'!$A$1:$U$872,15,FALSE)</f>
        <v>fono (33 ) 781252</v>
      </c>
      <c r="P482" s="160">
        <f>VLOOKUP(A482,'BASE TRABAJO'!$A$1:$U$872,16,FALSE)</f>
        <v>0</v>
      </c>
      <c r="Q482" s="160">
        <f>VLOOKUP(A482,'BASE TRABAJO'!$A$1:$U$872,17,FALSE)</f>
        <v>0</v>
      </c>
      <c r="R482" s="160" t="str">
        <f>VLOOKUP(A482,'BASE TRABAJO'!$A$1:$U$872,18,FALSE)</f>
        <v>93910: Organizaciones Religiosas</v>
      </c>
      <c r="S482" s="160" t="str">
        <f>VLOOKUP(A482,'BASE TRABAJO'!$A$1:$U$872,19,FALSE)</f>
        <v>Se acompaña Certificado de Antecedentes Financieros del año 2017, aprobado por el Subdepartamento de Supervisión Nacional.</v>
      </c>
      <c r="T482" s="161">
        <f>VLOOKUP(A482,'BASE TRABAJO'!$A$1:$U$872,20,FALSE)</f>
        <v>37970</v>
      </c>
      <c r="U482" s="160">
        <v>6945</v>
      </c>
      <c r="V482" s="162">
        <v>7834320</v>
      </c>
      <c r="W482" s="162">
        <v>75555990</v>
      </c>
      <c r="X482" s="161">
        <v>44135</v>
      </c>
      <c r="Y482" s="160" t="s">
        <v>3112</v>
      </c>
      <c r="Z482" s="160" t="s">
        <v>3113</v>
      </c>
      <c r="AA482" s="160" t="s">
        <v>3279</v>
      </c>
      <c r="AB482" s="160"/>
    </row>
    <row r="483" spans="1:28" x14ac:dyDescent="0.2">
      <c r="A483" s="163">
        <v>6950</v>
      </c>
      <c r="B483" s="160" t="str">
        <f>VLOOKUP(A483,'BASE TRABAJO'!$A$1:$U$872,2,TRUE)</f>
        <v xml:space="preserve">
Organización no Gubernamental de Desarrollo María Acoge o también ONG MARÍA ACOGE
</v>
      </c>
      <c r="C483" s="160">
        <f>VLOOKUP(A483,'BASE TRABAJO'!$A$1:$U$872,3,FALSE)</f>
        <v>728857005</v>
      </c>
      <c r="D483" s="160" t="str">
        <f>VLOOKUP(A483,'BASE TRABAJO'!$A$1:$U$872,4,FALSE)</f>
        <v>Corporación de Derecho Privado</v>
      </c>
      <c r="E483" s="160" t="str">
        <f>VLOOKUP(A483,'BASE TRABAJO'!$A$1:$U$872,5,FALSE)</f>
        <v>Otorgado por Decreto Supremo Nº 591, de fecha 19 de junio de 1995, del Ministerio de Justicia</v>
      </c>
      <c r="F483" s="160" t="str">
        <f>VLOOKUP(A483,'BASE TRABAJO'!$A$1:$U$872,6,FALSE)</f>
        <v>Certificado de Vigencia de Persona Jurídica sin fines de lucro, del Servicio de Registro Civil e Identificación, Folio Nº 5003403731645, de fecha 13 de agosto de 2020.</v>
      </c>
      <c r="G483" s="160" t="str">
        <f>VLOOKUP(A483,'BASE TRABAJO'!$A$1:$U$872,7,FALSE)</f>
        <v>Promoción del desarrollo, especialmente de las personas, familias, grupos y comunidades que viven en condiciones de pobreza y/o marginalidad</v>
      </c>
      <c r="H483" s="160" t="str">
        <f>VLOOKUP(A483,'BASE TRABAJO'!$A$1:$U$872,8,FALSE)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3" s="160" t="str">
        <f>VLOOKUP(A483,'BASE TRABAJO'!$A$1:$U$872,9,FALSE)</f>
        <v xml:space="preserve">Durarán dos años en los cargos. </v>
      </c>
      <c r="J483" s="160" t="str">
        <f>VLOOKUP(A483,'BASE TRABAJO'!$A$1:$U$872,10,FALSE)</f>
        <v xml:space="preserve">(20 de marzo de 2019-20 de marzo de 2021)
</v>
      </c>
      <c r="K483" s="160" t="str">
        <f>VLOOKUP(A483,'BASE TRABAJO'!$A$1:$U$872,11,FALSE)</f>
        <v xml:space="preserve">Secretaria Ejecutiva:
Maria Irene Duarte Figueroa                    
</v>
      </c>
      <c r="L483" s="160" t="str">
        <f>VLOOKUP(A483,'BASE TRABAJO'!$A$1:$U$872,12,FALSE)</f>
        <v xml:space="preserve">Condell N° 1176, Piso 14, Departamento N° 144, Comuna de Valparaíso, Región de Valparaíso
</v>
      </c>
      <c r="M483" s="160" t="str">
        <f>VLOOKUP(A483,'BASE TRABAJO'!$A$1:$U$872,13,FALSE)</f>
        <v>V</v>
      </c>
      <c r="N483" s="160" t="str">
        <f>VLOOKUP(A483,'BASE TRABAJO'!$A$1:$U$872,14,FALSE)</f>
        <v xml:space="preserve">Valparaíso. </v>
      </c>
      <c r="O483" s="160" t="str">
        <f>VLOOKUP(A483,'BASE TRABAJO'!$A$1:$U$872,15,FALSE)</f>
        <v>32-2239757</v>
      </c>
      <c r="P483" s="160" t="str">
        <f>VLOOKUP(A483,'BASE TRABAJO'!$A$1:$U$872,16,FALSE)</f>
        <v>Email: administracion@mariaacoge.cl
contabilidad@mariaacoge.cl</v>
      </c>
      <c r="Q483" s="160">
        <f>VLOOKUP(A483,'BASE TRABAJO'!$A$1:$U$872,17,FALSE)</f>
        <v>0</v>
      </c>
      <c r="R483" s="160" t="str">
        <f>VLOOKUP(A483,'BASE TRABAJO'!$A$1:$U$872,18,FALSE)</f>
        <v>93401: Instituciones de Asistencia Social</v>
      </c>
      <c r="S483" s="160" t="str">
        <f>VLOOKUP(A483,'BASE TRABAJO'!$A$1:$U$872,19,FALSE)</f>
        <v>Se acompaña Certificado Financiero año 2019, aprobado por el Subdepartamento de Supervisión Financiera Nacional.</v>
      </c>
      <c r="T483" s="161">
        <f>VLOOKUP(A483,'BASE TRABAJO'!$A$1:$U$872,20,FALSE)</f>
        <v>37970</v>
      </c>
      <c r="U483" s="160">
        <v>6950</v>
      </c>
      <c r="V483" s="162">
        <v>27128844</v>
      </c>
      <c r="W483" s="162">
        <v>222906291</v>
      </c>
      <c r="X483" s="161">
        <v>44135</v>
      </c>
      <c r="Y483" s="160" t="s">
        <v>3112</v>
      </c>
      <c r="Z483" s="160" t="s">
        <v>3113</v>
      </c>
      <c r="AA483" s="160" t="s">
        <v>3242</v>
      </c>
      <c r="AB483" s="160"/>
    </row>
    <row r="484" spans="1:28" x14ac:dyDescent="0.2">
      <c r="A484" s="163">
        <v>6950</v>
      </c>
      <c r="B484" s="160" t="str">
        <f>VLOOKUP(A484,'BASE TRABAJO'!$A$1:$U$872,2,TRUE)</f>
        <v xml:space="preserve">
Organización no Gubernamental de Desarrollo María Acoge o también ONG MARÍA ACOGE
</v>
      </c>
      <c r="C484" s="160">
        <f>VLOOKUP(A484,'BASE TRABAJO'!$A$1:$U$872,3,FALSE)</f>
        <v>728857005</v>
      </c>
      <c r="D484" s="160" t="str">
        <f>VLOOKUP(A484,'BASE TRABAJO'!$A$1:$U$872,4,FALSE)</f>
        <v>Corporación de Derecho Privado</v>
      </c>
      <c r="E484" s="160" t="str">
        <f>VLOOKUP(A484,'BASE TRABAJO'!$A$1:$U$872,5,FALSE)</f>
        <v>Otorgado por Decreto Supremo Nº 591, de fecha 19 de junio de 1995, del Ministerio de Justicia</v>
      </c>
      <c r="F484" s="160" t="str">
        <f>VLOOKUP(A484,'BASE TRABAJO'!$A$1:$U$872,6,FALSE)</f>
        <v>Certificado de Vigencia de Persona Jurídica sin fines de lucro, del Servicio de Registro Civil e Identificación, Folio Nº 5003403731645, de fecha 13 de agosto de 2020.</v>
      </c>
      <c r="G484" s="160" t="str">
        <f>VLOOKUP(A484,'BASE TRABAJO'!$A$1:$U$872,7,FALSE)</f>
        <v>Promoción del desarrollo, especialmente de las personas, familias, grupos y comunidades que viven en condiciones de pobreza y/o marginalidad</v>
      </c>
      <c r="H484" s="160" t="str">
        <f>VLOOKUP(A484,'BASE TRABAJO'!$A$1:$U$872,8,FALSE)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4" s="160" t="str">
        <f>VLOOKUP(A484,'BASE TRABAJO'!$A$1:$U$872,9,FALSE)</f>
        <v xml:space="preserve">Durarán dos años en los cargos. </v>
      </c>
      <c r="J484" s="160" t="str">
        <f>VLOOKUP(A484,'BASE TRABAJO'!$A$1:$U$872,10,FALSE)</f>
        <v xml:space="preserve">(20 de marzo de 2019-20 de marzo de 2021)
</v>
      </c>
      <c r="K484" s="160" t="str">
        <f>VLOOKUP(A484,'BASE TRABAJO'!$A$1:$U$872,11,FALSE)</f>
        <v xml:space="preserve">Secretaria Ejecutiva:
Maria Irene Duarte Figueroa                    
</v>
      </c>
      <c r="L484" s="160" t="str">
        <f>VLOOKUP(A484,'BASE TRABAJO'!$A$1:$U$872,12,FALSE)</f>
        <v xml:space="preserve">Condell N° 1176, Piso 14, Departamento N° 144, Comuna de Valparaíso, Región de Valparaíso
</v>
      </c>
      <c r="M484" s="160" t="str">
        <f>VLOOKUP(A484,'BASE TRABAJO'!$A$1:$U$872,13,FALSE)</f>
        <v>V</v>
      </c>
      <c r="N484" s="160" t="str">
        <f>VLOOKUP(A484,'BASE TRABAJO'!$A$1:$U$872,14,FALSE)</f>
        <v xml:space="preserve">Valparaíso. </v>
      </c>
      <c r="O484" s="160" t="str">
        <f>VLOOKUP(A484,'BASE TRABAJO'!$A$1:$U$872,15,FALSE)</f>
        <v>32-2239757</v>
      </c>
      <c r="P484" s="160" t="str">
        <f>VLOOKUP(A484,'BASE TRABAJO'!$A$1:$U$872,16,FALSE)</f>
        <v>Email: administracion@mariaacoge.cl
contabilidad@mariaacoge.cl</v>
      </c>
      <c r="Q484" s="160">
        <f>VLOOKUP(A484,'BASE TRABAJO'!$A$1:$U$872,17,FALSE)</f>
        <v>0</v>
      </c>
      <c r="R484" s="160" t="str">
        <f>VLOOKUP(A484,'BASE TRABAJO'!$A$1:$U$872,18,FALSE)</f>
        <v>93401: Instituciones de Asistencia Social</v>
      </c>
      <c r="S484" s="160" t="str">
        <f>VLOOKUP(A484,'BASE TRABAJO'!$A$1:$U$872,19,FALSE)</f>
        <v>Se acompaña Certificado Financiero año 2019, aprobado por el Subdepartamento de Supervisión Financiera Nacional.</v>
      </c>
      <c r="T484" s="161">
        <f>VLOOKUP(A484,'BASE TRABAJO'!$A$1:$U$872,20,FALSE)</f>
        <v>37970</v>
      </c>
      <c r="U484" s="160">
        <v>6950</v>
      </c>
      <c r="V484" s="162">
        <v>64698426</v>
      </c>
      <c r="W484" s="162">
        <v>620156736</v>
      </c>
      <c r="X484" s="161">
        <v>44135</v>
      </c>
      <c r="Y484" s="160" t="s">
        <v>3112</v>
      </c>
      <c r="Z484" s="160" t="s">
        <v>3113</v>
      </c>
      <c r="AA484" s="160" t="s">
        <v>3121</v>
      </c>
      <c r="AB484" s="160"/>
    </row>
    <row r="485" spans="1:28" x14ac:dyDescent="0.2">
      <c r="A485" s="163">
        <v>6950</v>
      </c>
      <c r="B485" s="160" t="str">
        <f>VLOOKUP(A485,'BASE TRABAJO'!$A$1:$U$872,2,TRUE)</f>
        <v xml:space="preserve">
Organización no Gubernamental de Desarrollo María Acoge o también ONG MARÍA ACOGE
</v>
      </c>
      <c r="C485" s="160">
        <f>VLOOKUP(A485,'BASE TRABAJO'!$A$1:$U$872,3,FALSE)</f>
        <v>728857005</v>
      </c>
      <c r="D485" s="160" t="str">
        <f>VLOOKUP(A485,'BASE TRABAJO'!$A$1:$U$872,4,FALSE)</f>
        <v>Corporación de Derecho Privado</v>
      </c>
      <c r="E485" s="160" t="str">
        <f>VLOOKUP(A485,'BASE TRABAJO'!$A$1:$U$872,5,FALSE)</f>
        <v>Otorgado por Decreto Supremo Nº 591, de fecha 19 de junio de 1995, del Ministerio de Justicia</v>
      </c>
      <c r="F485" s="160" t="str">
        <f>VLOOKUP(A485,'BASE TRABAJO'!$A$1:$U$872,6,FALSE)</f>
        <v>Certificado de Vigencia de Persona Jurídica sin fines de lucro, del Servicio de Registro Civil e Identificación, Folio Nº 5003403731645, de fecha 13 de agosto de 2020.</v>
      </c>
      <c r="G485" s="160" t="str">
        <f>VLOOKUP(A485,'BASE TRABAJO'!$A$1:$U$872,7,FALSE)</f>
        <v>Promoción del desarrollo, especialmente de las personas, familias, grupos y comunidades que viven en condiciones de pobreza y/o marginalidad</v>
      </c>
      <c r="H485" s="160" t="str">
        <f>VLOOKUP(A485,'BASE TRABAJO'!$A$1:$U$872,8,FALSE)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5" s="160" t="str">
        <f>VLOOKUP(A485,'BASE TRABAJO'!$A$1:$U$872,9,FALSE)</f>
        <v xml:space="preserve">Durarán dos años en los cargos. </v>
      </c>
      <c r="J485" s="160" t="str">
        <f>VLOOKUP(A485,'BASE TRABAJO'!$A$1:$U$872,10,FALSE)</f>
        <v xml:space="preserve">(20 de marzo de 2019-20 de marzo de 2021)
</v>
      </c>
      <c r="K485" s="160" t="str">
        <f>VLOOKUP(A485,'BASE TRABAJO'!$A$1:$U$872,11,FALSE)</f>
        <v xml:space="preserve">Secretaria Ejecutiva:
Maria Irene Duarte Figueroa                    
</v>
      </c>
      <c r="L485" s="160" t="str">
        <f>VLOOKUP(A485,'BASE TRABAJO'!$A$1:$U$872,12,FALSE)</f>
        <v xml:space="preserve">Condell N° 1176, Piso 14, Departamento N° 144, Comuna de Valparaíso, Región de Valparaíso
</v>
      </c>
      <c r="M485" s="160" t="str">
        <f>VLOOKUP(A485,'BASE TRABAJO'!$A$1:$U$872,13,FALSE)</f>
        <v>V</v>
      </c>
      <c r="N485" s="160" t="str">
        <f>VLOOKUP(A485,'BASE TRABAJO'!$A$1:$U$872,14,FALSE)</f>
        <v xml:space="preserve">Valparaíso. </v>
      </c>
      <c r="O485" s="160" t="str">
        <f>VLOOKUP(A485,'BASE TRABAJO'!$A$1:$U$872,15,FALSE)</f>
        <v>32-2239757</v>
      </c>
      <c r="P485" s="160" t="str">
        <f>VLOOKUP(A485,'BASE TRABAJO'!$A$1:$U$872,16,FALSE)</f>
        <v>Email: administracion@mariaacoge.cl
contabilidad@mariaacoge.cl</v>
      </c>
      <c r="Q485" s="160">
        <f>VLOOKUP(A485,'BASE TRABAJO'!$A$1:$U$872,17,FALSE)</f>
        <v>0</v>
      </c>
      <c r="R485" s="160" t="str">
        <f>VLOOKUP(A485,'BASE TRABAJO'!$A$1:$U$872,18,FALSE)</f>
        <v>93401: Instituciones de Asistencia Social</v>
      </c>
      <c r="S485" s="160" t="str">
        <f>VLOOKUP(A485,'BASE TRABAJO'!$A$1:$U$872,19,FALSE)</f>
        <v>Se acompaña Certificado Financiero año 2019, aprobado por el Subdepartamento de Supervisión Financiera Nacional.</v>
      </c>
      <c r="T485" s="161">
        <f>VLOOKUP(A485,'BASE TRABAJO'!$A$1:$U$872,20,FALSE)</f>
        <v>37970</v>
      </c>
      <c r="U485" s="160">
        <v>6950</v>
      </c>
      <c r="V485" s="162">
        <v>30118189</v>
      </c>
      <c r="W485" s="162">
        <v>203718684</v>
      </c>
      <c r="X485" s="161">
        <v>44135</v>
      </c>
      <c r="Y485" s="160" t="s">
        <v>3112</v>
      </c>
      <c r="Z485" s="160" t="s">
        <v>3113</v>
      </c>
      <c r="AA485" s="160" t="s">
        <v>3171</v>
      </c>
      <c r="AB485" s="160"/>
    </row>
    <row r="486" spans="1:28" x14ac:dyDescent="0.2">
      <c r="A486" s="163">
        <v>6950</v>
      </c>
      <c r="B486" s="160" t="str">
        <f>VLOOKUP(A486,'BASE TRABAJO'!$A$1:$U$872,2,TRUE)</f>
        <v xml:space="preserve">
Organización no Gubernamental de Desarrollo María Acoge o también ONG MARÍA ACOGE
</v>
      </c>
      <c r="C486" s="160">
        <f>VLOOKUP(A486,'BASE TRABAJO'!$A$1:$U$872,3,FALSE)</f>
        <v>728857005</v>
      </c>
      <c r="D486" s="160" t="str">
        <f>VLOOKUP(A486,'BASE TRABAJO'!$A$1:$U$872,4,FALSE)</f>
        <v>Corporación de Derecho Privado</v>
      </c>
      <c r="E486" s="160" t="str">
        <f>VLOOKUP(A486,'BASE TRABAJO'!$A$1:$U$872,5,FALSE)</f>
        <v>Otorgado por Decreto Supremo Nº 591, de fecha 19 de junio de 1995, del Ministerio de Justicia</v>
      </c>
      <c r="F486" s="160" t="str">
        <f>VLOOKUP(A486,'BASE TRABAJO'!$A$1:$U$872,6,FALSE)</f>
        <v>Certificado de Vigencia de Persona Jurídica sin fines de lucro, del Servicio de Registro Civil e Identificación, Folio Nº 5003403731645, de fecha 13 de agosto de 2020.</v>
      </c>
      <c r="G486" s="160" t="str">
        <f>VLOOKUP(A486,'BASE TRABAJO'!$A$1:$U$872,7,FALSE)</f>
        <v>Promoción del desarrollo, especialmente de las personas, familias, grupos y comunidades que viven en condiciones de pobreza y/o marginalidad</v>
      </c>
      <c r="H486" s="160" t="str">
        <f>VLOOKUP(A486,'BASE TRABAJO'!$A$1:$U$872,8,FALSE)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6" s="160" t="str">
        <f>VLOOKUP(A486,'BASE TRABAJO'!$A$1:$U$872,9,FALSE)</f>
        <v xml:space="preserve">Durarán dos años en los cargos. </v>
      </c>
      <c r="J486" s="160" t="str">
        <f>VLOOKUP(A486,'BASE TRABAJO'!$A$1:$U$872,10,FALSE)</f>
        <v xml:space="preserve">(20 de marzo de 2019-20 de marzo de 2021)
</v>
      </c>
      <c r="K486" s="160" t="str">
        <f>VLOOKUP(A486,'BASE TRABAJO'!$A$1:$U$872,11,FALSE)</f>
        <v xml:space="preserve">Secretaria Ejecutiva:
Maria Irene Duarte Figueroa                    
</v>
      </c>
      <c r="L486" s="160" t="str">
        <f>VLOOKUP(A486,'BASE TRABAJO'!$A$1:$U$872,12,FALSE)</f>
        <v xml:space="preserve">Condell N° 1176, Piso 14, Departamento N° 144, Comuna de Valparaíso, Región de Valparaíso
</v>
      </c>
      <c r="M486" s="160" t="str">
        <f>VLOOKUP(A486,'BASE TRABAJO'!$A$1:$U$872,13,FALSE)</f>
        <v>V</v>
      </c>
      <c r="N486" s="160" t="str">
        <f>VLOOKUP(A486,'BASE TRABAJO'!$A$1:$U$872,14,FALSE)</f>
        <v xml:space="preserve">Valparaíso. </v>
      </c>
      <c r="O486" s="160" t="str">
        <f>VLOOKUP(A486,'BASE TRABAJO'!$A$1:$U$872,15,FALSE)</f>
        <v>32-2239757</v>
      </c>
      <c r="P486" s="160" t="str">
        <f>VLOOKUP(A486,'BASE TRABAJO'!$A$1:$U$872,16,FALSE)</f>
        <v>Email: administracion@mariaacoge.cl
contabilidad@mariaacoge.cl</v>
      </c>
      <c r="Q486" s="160">
        <f>VLOOKUP(A486,'BASE TRABAJO'!$A$1:$U$872,17,FALSE)</f>
        <v>0</v>
      </c>
      <c r="R486" s="160" t="str">
        <f>VLOOKUP(A486,'BASE TRABAJO'!$A$1:$U$872,18,FALSE)</f>
        <v>93401: Instituciones de Asistencia Social</v>
      </c>
      <c r="S486" s="160" t="str">
        <f>VLOOKUP(A486,'BASE TRABAJO'!$A$1:$U$872,19,FALSE)</f>
        <v>Se acompaña Certificado Financiero año 2019, aprobado por el Subdepartamento de Supervisión Financiera Nacional.</v>
      </c>
      <c r="T486" s="161">
        <f>VLOOKUP(A486,'BASE TRABAJO'!$A$1:$U$872,20,FALSE)</f>
        <v>37970</v>
      </c>
      <c r="U486" s="160">
        <v>6950</v>
      </c>
      <c r="V486" s="162">
        <v>6227280</v>
      </c>
      <c r="W486" s="162">
        <v>63518256</v>
      </c>
      <c r="X486" s="161">
        <v>44135</v>
      </c>
      <c r="Y486" s="160" t="s">
        <v>3112</v>
      </c>
      <c r="Z486" s="160" t="s">
        <v>3113</v>
      </c>
      <c r="AA486" s="160" t="s">
        <v>3122</v>
      </c>
      <c r="AB486" s="160"/>
    </row>
    <row r="487" spans="1:28" x14ac:dyDescent="0.2">
      <c r="A487" s="163">
        <v>6959</v>
      </c>
      <c r="B487" s="160" t="str">
        <f>VLOOKUP(A487,'BASE TRABAJO'!$A$1:$U$872,2,TRUE)</f>
        <v xml:space="preserve">Fundación San José para la Adopción Familiar Cristiana </v>
      </c>
      <c r="C487" s="160">
        <f>VLOOKUP(A487,'BASE TRABAJO'!$A$1:$U$872,3,FALSE)</f>
        <v>727783008</v>
      </c>
      <c r="D487" s="160" t="str">
        <f>VLOOKUP(A487,'BASE TRABAJO'!$A$1:$U$872,4,FALSE)</f>
        <v xml:space="preserve">Fundación de Derecho Público </v>
      </c>
      <c r="E487" s="160" t="str">
        <f>VLOOKUP(A487,'BASE TRABAJO'!$A$1:$U$872,5,FALSE)</f>
        <v>Decreto Arzobispado de Santiago Nº 369, de 16 de noviembre de 1994.</v>
      </c>
      <c r="F487" s="160" t="str">
        <f>VLOOKUP(A487,'BASE TRABAJO'!$A$1:$U$872,6,FALSE)</f>
        <v xml:space="preserve">Certificado de vigencia de personalidad jurídica canónica N° C/797/2019, con miembros del Directorio
</v>
      </c>
      <c r="G487" s="160" t="str">
        <f>VLOOKUP(A487,'BASE TRABAJO'!$A$1:$U$872,7,FALSE)</f>
        <v>Prestar ayuda material y espiritual especialmente a las personas de escasos recursos económicos en forma gratuita.</v>
      </c>
      <c r="H487" s="160" t="str">
        <f>VLOOKUP(A487,'BASE TRABAJO'!$A$1:$U$872,8,FALSE)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7" s="160" t="str">
        <f>VLOOKUP(A487,'BASE TRABAJO'!$A$1:$U$872,9,FALSE)</f>
        <v xml:space="preserve">Durarán cuatro años en sus cargos. (artículo 12 de los Estatutos). 
</v>
      </c>
      <c r="J487" s="160" t="str">
        <f>VLOOKUP(A487,'BASE TRABAJO'!$A$1:$U$872,10,FALSE)</f>
        <v>15 de noviembre de 2018 a 15 de noviembre de 2022</v>
      </c>
      <c r="K487" s="160" t="str">
        <f>VLOOKUP(A487,'BASE TRABAJO'!$A$1:$U$872,11,FALSE)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7" s="160" t="str">
        <f>VLOOKUP(A487,'BASE TRABAJO'!$A$1:$U$872,12,FALSE)</f>
        <v xml:space="preserve">Latadía Nº 4602, comuna de Las Condes </v>
      </c>
      <c r="M487" s="160" t="str">
        <f>VLOOKUP(A487,'BASE TRABAJO'!$A$1:$U$872,13,FALSE)</f>
        <v>XIII</v>
      </c>
      <c r="N487" s="160" t="str">
        <f>VLOOKUP(A487,'BASE TRABAJO'!$A$1:$U$872,14,FALSE)</f>
        <v xml:space="preserve">Las Condes </v>
      </c>
      <c r="O487" s="160">
        <f>VLOOKUP(A487,'BASE TRABAJO'!$A$1:$U$872,15,FALSE)</f>
        <v>0</v>
      </c>
      <c r="P487" s="160" t="str">
        <f>VLOOKUP(A487,'BASE TRABAJO'!$A$1:$U$872,16,FALSE)</f>
        <v xml:space="preserve">E-Mail: pilarmedina@fundacionsanjose.cl </v>
      </c>
      <c r="Q487" s="160">
        <f>VLOOKUP(A487,'BASE TRABAJO'!$A$1:$U$872,17,FALSE)</f>
        <v>0</v>
      </c>
      <c r="R487" s="160">
        <f>VLOOKUP(A487,'BASE TRABAJO'!$A$1:$U$872,18,FALSE)</f>
        <v>93401</v>
      </c>
      <c r="S487" s="160" t="str">
        <f>VLOOKUP(A487,'BASE TRABAJO'!$A$1:$U$872,19,FALSE)</f>
        <v xml:space="preserve">Certificado de antecedentes financieros correspondiente al año 2019, aprobados por el Subdepartamento de Supervisión Financiera.
</v>
      </c>
      <c r="T487" s="161">
        <f>VLOOKUP(A487,'BASE TRABAJO'!$A$1:$U$872,20,FALSE)</f>
        <v>37970</v>
      </c>
      <c r="U487" s="160">
        <v>6959</v>
      </c>
      <c r="V487" s="162">
        <v>27456883</v>
      </c>
      <c r="W487" s="162">
        <v>228366006</v>
      </c>
      <c r="X487" s="161">
        <v>44135</v>
      </c>
      <c r="Y487" s="160" t="s">
        <v>3112</v>
      </c>
      <c r="Z487" s="160" t="s">
        <v>3113</v>
      </c>
      <c r="AA487" s="160" t="s">
        <v>41</v>
      </c>
      <c r="AB487" s="160"/>
    </row>
    <row r="488" spans="1:28" x14ac:dyDescent="0.2">
      <c r="A488" s="163">
        <v>6959</v>
      </c>
      <c r="B488" s="160" t="str">
        <f>VLOOKUP(A488,'BASE TRABAJO'!$A$1:$U$872,2,TRUE)</f>
        <v xml:space="preserve">Fundación San José para la Adopción Familiar Cristiana </v>
      </c>
      <c r="C488" s="160">
        <f>VLOOKUP(A488,'BASE TRABAJO'!$A$1:$U$872,3,FALSE)</f>
        <v>727783008</v>
      </c>
      <c r="D488" s="160" t="str">
        <f>VLOOKUP(A488,'BASE TRABAJO'!$A$1:$U$872,4,FALSE)</f>
        <v xml:space="preserve">Fundación de Derecho Público </v>
      </c>
      <c r="E488" s="160" t="str">
        <f>VLOOKUP(A488,'BASE TRABAJO'!$A$1:$U$872,5,FALSE)</f>
        <v>Decreto Arzobispado de Santiago Nº 369, de 16 de noviembre de 1994.</v>
      </c>
      <c r="F488" s="160" t="str">
        <f>VLOOKUP(A488,'BASE TRABAJO'!$A$1:$U$872,6,FALSE)</f>
        <v xml:space="preserve">Certificado de vigencia de personalidad jurídica canónica N° C/797/2019, con miembros del Directorio
</v>
      </c>
      <c r="G488" s="160" t="str">
        <f>VLOOKUP(A488,'BASE TRABAJO'!$A$1:$U$872,7,FALSE)</f>
        <v>Prestar ayuda material y espiritual especialmente a las personas de escasos recursos económicos en forma gratuita.</v>
      </c>
      <c r="H488" s="160" t="str">
        <f>VLOOKUP(A488,'BASE TRABAJO'!$A$1:$U$872,8,FALSE)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8" s="160" t="str">
        <f>VLOOKUP(A488,'BASE TRABAJO'!$A$1:$U$872,9,FALSE)</f>
        <v xml:space="preserve">Durarán cuatro años en sus cargos. (artículo 12 de los Estatutos). 
</v>
      </c>
      <c r="J488" s="160" t="str">
        <f>VLOOKUP(A488,'BASE TRABAJO'!$A$1:$U$872,10,FALSE)</f>
        <v>15 de noviembre de 2018 a 15 de noviembre de 2022</v>
      </c>
      <c r="K488" s="160" t="str">
        <f>VLOOKUP(A488,'BASE TRABAJO'!$A$1:$U$872,11,FALSE)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8" s="160" t="str">
        <f>VLOOKUP(A488,'BASE TRABAJO'!$A$1:$U$872,12,FALSE)</f>
        <v xml:space="preserve">Latadía Nº 4602, comuna de Las Condes </v>
      </c>
      <c r="M488" s="160" t="str">
        <f>VLOOKUP(A488,'BASE TRABAJO'!$A$1:$U$872,13,FALSE)</f>
        <v>XIII</v>
      </c>
      <c r="N488" s="160" t="str">
        <f>VLOOKUP(A488,'BASE TRABAJO'!$A$1:$U$872,14,FALSE)</f>
        <v xml:space="preserve">Las Condes </v>
      </c>
      <c r="O488" s="160">
        <f>VLOOKUP(A488,'BASE TRABAJO'!$A$1:$U$872,15,FALSE)</f>
        <v>0</v>
      </c>
      <c r="P488" s="160" t="str">
        <f>VLOOKUP(A488,'BASE TRABAJO'!$A$1:$U$872,16,FALSE)</f>
        <v xml:space="preserve">E-Mail: pilarmedina@fundacionsanjose.cl </v>
      </c>
      <c r="Q488" s="160">
        <f>VLOOKUP(A488,'BASE TRABAJO'!$A$1:$U$872,17,FALSE)</f>
        <v>0</v>
      </c>
      <c r="R488" s="160">
        <f>VLOOKUP(A488,'BASE TRABAJO'!$A$1:$U$872,18,FALSE)</f>
        <v>93401</v>
      </c>
      <c r="S488" s="160" t="str">
        <f>VLOOKUP(A488,'BASE TRABAJO'!$A$1:$U$872,19,FALSE)</f>
        <v xml:space="preserve">Certificado de antecedentes financieros correspondiente al año 2019, aprobados por el Subdepartamento de Supervisión Financiera.
</v>
      </c>
      <c r="T488" s="161">
        <f>VLOOKUP(A488,'BASE TRABAJO'!$A$1:$U$872,20,FALSE)</f>
        <v>37970</v>
      </c>
      <c r="U488" s="160">
        <v>6959</v>
      </c>
      <c r="V488" s="162">
        <v>17744700</v>
      </c>
      <c r="W488" s="162">
        <v>177943021</v>
      </c>
      <c r="X488" s="161">
        <v>44135</v>
      </c>
      <c r="Y488" s="160" t="s">
        <v>3112</v>
      </c>
      <c r="Z488" s="160" t="s">
        <v>3113</v>
      </c>
      <c r="AA488" s="160" t="s">
        <v>2719</v>
      </c>
      <c r="AB488" s="160"/>
    </row>
    <row r="489" spans="1:28" x14ac:dyDescent="0.2">
      <c r="A489" s="163">
        <v>6962</v>
      </c>
      <c r="B489" s="160" t="str">
        <f>VLOOKUP(A489,'BASE TRABAJO'!$A$1:$U$872,2,TRUE)</f>
        <v xml:space="preserve">Organización No Gubernamental de Desarrollo Andalué para la atención de personas con trastornos severos de relación y comunicación – ONG  Corporación Andalué.
</v>
      </c>
      <c r="C489" s="160">
        <f>VLOOKUP(A489,'BASE TRABAJO'!$A$1:$U$872,3,FALSE)</f>
        <v>731414009</v>
      </c>
      <c r="D489" s="160" t="str">
        <f>VLOOKUP(A489,'BASE TRABAJO'!$A$1:$U$872,4,FALSE)</f>
        <v>Corporación de Derecho Privado.</v>
      </c>
      <c r="E489" s="160" t="str">
        <f>VLOOKUP(A489,'BASE TRABAJO'!$A$1:$U$872,5,FALSE)</f>
        <v>Otorgado por Decreto Supremo Nº 856, de fecha 24 de agosto de 1995, del Ministerio de Justicia.</v>
      </c>
      <c r="F489" s="160" t="str">
        <f>VLOOKUP(A489,'BASE TRABAJO'!$A$1:$U$872,6,FALSE)</f>
        <v>Certificado de Vigencia otorgado por SRCeI con fecha 12 de junio de 2019, bajo folio Nº 500232460024</v>
      </c>
      <c r="G489" s="160" t="str">
        <f>VLOOKUP(A489,'BASE TRABAJO'!$A$1:$U$872,7,FALSE)</f>
        <v>Promoción del desarrollo e inserción  social de las personas con trastornos severos de relación y comunicación, especialmente de las que viven en condiciones de pobreza, marginalidad y/o riesgo social, sus familias grupos y comunidades.</v>
      </c>
      <c r="H489" s="160" t="str">
        <f>VLOOKUP(A489,'BASE TRABAJO'!$A$1:$U$872,8,FALSE)</f>
        <v xml:space="preserve">Presidente: Polonia Milagros Aguirre Donoso, 
Vice-Presidente: Luis Narciso Bork Vega,       
Secretario: Marcia Paola Lillo Grau, 
Tesorero: María Emilia Jeria Cortés                              
Director:
Luis Cristóbal Gastón Masot Garrido.
</v>
      </c>
      <c r="I489" s="160" t="str">
        <f>VLOOKUP(A489,'BASE TRABAJO'!$A$1:$U$872,9,FALSE)</f>
        <v>Durarán en sus cargos dos años.</v>
      </c>
      <c r="J489" s="160" t="str">
        <f>VLOOKUP(A489,'BASE TRABAJO'!$A$1:$U$872,10,FALSE)</f>
        <v xml:space="preserve">De 22 de abril de 2019 a 22 de abril de 2021.
</v>
      </c>
      <c r="K489" s="160" t="str">
        <f>VLOOKUP(A489,'BASE TRABAJO'!$A$1:$U$872,11,FALSE)</f>
        <v xml:space="preserve">Polonia Milagros Aguirre Donoso, 
</v>
      </c>
      <c r="L489" s="160" t="str">
        <f>VLOOKUP(A489,'BASE TRABAJO'!$A$1:$U$872,12,FALSE)</f>
        <v xml:space="preserve">Aníbal Pinto N° 205, Quillota, Quinta Región de Valparaíso.
</v>
      </c>
      <c r="M489" s="160" t="str">
        <f>VLOOKUP(A489,'BASE TRABAJO'!$A$1:$U$872,13,FALSE)</f>
        <v>V</v>
      </c>
      <c r="N489" s="160" t="str">
        <f>VLOOKUP(A489,'BASE TRABAJO'!$A$1:$U$872,14,FALSE)</f>
        <v>Quillota</v>
      </c>
      <c r="O489" s="160" t="str">
        <f>VLOOKUP(A489,'BASE TRABAJO'!$A$1:$U$872,15,FALSE)</f>
        <v xml:space="preserve">Teléfono: (32) 2315905      </v>
      </c>
      <c r="P489" s="160" t="str">
        <f>VLOOKUP(A489,'BASE TRABAJO'!$A$1:$U$872,16,FALSE)</f>
        <v xml:space="preserve"> andalue@gmail.com.</v>
      </c>
      <c r="Q489" s="160">
        <f>VLOOKUP(A489,'BASE TRABAJO'!$A$1:$U$872,17,FALSE)</f>
        <v>0</v>
      </c>
      <c r="R489" s="160" t="str">
        <f>VLOOKUP(A489,'BASE TRABAJO'!$A$1:$U$872,18,FALSE)</f>
        <v>93401: Institución de Asistencia Social</v>
      </c>
      <c r="S489" s="160" t="str">
        <f>VLOOKUP(A489,'BASE TRABAJO'!$A$1:$U$872,19,FALSE)</f>
        <v>Se recibe certificado de antecedentes financieros del año 2018, aprobados por la Unidad de Supervisión Financiera Nacional.</v>
      </c>
      <c r="T489" s="161">
        <f>VLOOKUP(A489,'BASE TRABAJO'!$A$1:$U$872,20,FALSE)</f>
        <v>37970</v>
      </c>
      <c r="U489" s="160">
        <v>6962</v>
      </c>
      <c r="V489" s="162">
        <v>0</v>
      </c>
      <c r="W489" s="162">
        <v>1331081</v>
      </c>
      <c r="X489" s="161">
        <v>44135</v>
      </c>
      <c r="Y489" s="160" t="s">
        <v>3112</v>
      </c>
      <c r="Z489" s="160" t="s">
        <v>3113</v>
      </c>
      <c r="AA489" s="160" t="s">
        <v>3118</v>
      </c>
      <c r="AB489" s="160"/>
    </row>
    <row r="490" spans="1:28" x14ac:dyDescent="0.2">
      <c r="A490" s="163">
        <v>6968</v>
      </c>
      <c r="B490" s="160" t="str">
        <f>VLOOKUP(A490,'BASE TRABAJO'!$A$1:$U$872,2,TRUE)</f>
        <v>Corporación Menores de la Calle Ahora</v>
      </c>
      <c r="C490" s="160">
        <f>VLOOKUP(A490,'BASE TRABAJO'!$A$1:$U$872,3,FALSE)</f>
        <v>720434008</v>
      </c>
      <c r="D490" s="160" t="str">
        <f>VLOOKUP(A490,'BASE TRABAJO'!$A$1:$U$872,4,FALSE)</f>
        <v>Corporación de Derecho Privado.</v>
      </c>
      <c r="E490" s="160" t="str">
        <f>VLOOKUP(A490,'BASE TRABAJO'!$A$1:$U$872,5,FALSE)</f>
        <v xml:space="preserve">Decreto Supremo Nº 1218, de 30 de noviembre de 1995, del Ministerio de Justicia. </v>
      </c>
      <c r="F490" s="160" t="str">
        <f>VLOOKUP(A490,'BASE TRABAJO'!$A$1:$U$872,6,FALSE)</f>
        <v xml:space="preserve">Certificado de vigencia Folio N° 500339321087, de 06 de agosto de 2020, emitido por el Servicio de Registro Civil e Identificación. </v>
      </c>
      <c r="G490" s="160" t="str">
        <f>VLOOKUP(A490,'BASE TRABAJO'!$A$1:$U$872,7,FALSE)</f>
        <v xml:space="preserve">Representar y promover en forma integral y en todos sus ámbitos, las inquietudes y aspiraciones de los llamados menores de la calle o en la calle, proponiendo soluciones a sus requerimientos, necesidades y problemas.
</v>
      </c>
      <c r="H490" s="160" t="str">
        <f>VLOOKUP(A490,'BASE TRABAJO'!$A$1:$U$872,8,FALSE)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90" s="160" t="str">
        <f>VLOOKUP(A490,'BASE TRABAJO'!$A$1:$U$872,9,FALSE)</f>
        <v>Duran dos años en sus funciones.</v>
      </c>
      <c r="J490" s="160" t="str">
        <f>VLOOKUP(A490,'BASE TRABAJO'!$A$1:$U$872,10,FALSE)</f>
        <v>16 de octubre de 2019 al 16 de octubre de 2021.</v>
      </c>
      <c r="K490" s="160" t="str">
        <f>VLOOKUP(A490,'BASE TRABAJO'!$A$1:$U$872,11,FALSE)</f>
        <v xml:space="preserve">Presidenta: Claudia Christa Bartelsman Koke
en caso de ausencia o impedimento Vicepresidenta:Ana Inés Siegmund González
</v>
      </c>
      <c r="L490" s="160" t="str">
        <f>VLOOKUP(A490,'BASE TRABAJO'!$A$1:$U$872,12,FALSE)</f>
        <v xml:space="preserve">Velero Helvetien N°21, Brisas de la Ribera, Las Brisas Las Ánimas, Valdivia
</v>
      </c>
      <c r="M490" s="160" t="str">
        <f>VLOOKUP(A490,'BASE TRABAJO'!$A$1:$U$872,13,FALSE)</f>
        <v>XIV</v>
      </c>
      <c r="N490" s="160" t="str">
        <f>VLOOKUP(A490,'BASE TRABAJO'!$A$1:$U$872,14,FALSE)</f>
        <v>Valdivia</v>
      </c>
      <c r="O490" s="160" t="str">
        <f>VLOOKUP(A490,'BASE TRABAJO'!$A$1:$U$872,15,FALSE)</f>
        <v>Fono 632-411511                   
Presidenta y Representante legal: Claudia Bartelsman, fono: 956983121. 
Secretaria: Erika Gesche, fono: 632213306</v>
      </c>
      <c r="P490" s="160" t="str">
        <f>VLOOKUP(A490,'BASE TRABAJO'!$A$1:$U$872,16,FALSE)</f>
        <v>E mail: residenciaahora@gmail.com                    Presidenta y Representante legal: Claudia Bartelsman, Correo-e: claubartelsman@gmail.com
Secretaria: Erika Gesche, correo-e: erikagesche@gmail.com</v>
      </c>
      <c r="Q490" s="160">
        <f>VLOOKUP(A490,'BASE TRABAJO'!$A$1:$U$872,17,FALSE)</f>
        <v>0</v>
      </c>
      <c r="R490" s="160">
        <f>VLOOKUP(A490,'BASE TRABAJO'!$A$1:$U$872,18,FALSE)</f>
        <v>93401</v>
      </c>
      <c r="S490" s="160" t="str">
        <f>VLOOKUP(A490,'BASE TRABAJO'!$A$1:$U$872,19,FALSE)</f>
        <v>Se acompaña Certificado de antecedentes financieros año 2019 aprobados por el  Sub Departamento Supevrisión Financiera Nacional.</v>
      </c>
      <c r="T490" s="161">
        <f>VLOOKUP(A490,'BASE TRABAJO'!$A$1:$U$872,20,FALSE)</f>
        <v>37970</v>
      </c>
      <c r="U490" s="160">
        <v>6968</v>
      </c>
      <c r="V490" s="162">
        <v>13084450</v>
      </c>
      <c r="W490" s="162">
        <v>134112927</v>
      </c>
      <c r="X490" s="161">
        <v>44135</v>
      </c>
      <c r="Y490" s="160" t="s">
        <v>3112</v>
      </c>
      <c r="Z490" s="160" t="s">
        <v>3113</v>
      </c>
      <c r="AA490" s="160" t="s">
        <v>3280</v>
      </c>
      <c r="AB490" s="160"/>
    </row>
    <row r="491" spans="1:28" x14ac:dyDescent="0.2">
      <c r="A491" s="163">
        <v>6969</v>
      </c>
      <c r="B491" s="160" t="str">
        <f>VLOOKUP(A491,'BASE TRABAJO'!$A$1:$U$872,2,TRUE)</f>
        <v>Sociedad Juntos E.V.</v>
      </c>
      <c r="C491" s="160">
        <f>VLOOKUP(A491,'BASE TRABAJO'!$A$1:$U$872,3,FALSE)</f>
        <v>722703006</v>
      </c>
      <c r="D491" s="160" t="str">
        <f>VLOOKUP(A491,'BASE TRABAJO'!$A$1:$U$872,4,FALSE)</f>
        <v>Corporación de Derecho Privado.</v>
      </c>
      <c r="E491" s="160" t="str">
        <f>VLOOKUP(A491,'BASE TRABAJO'!$A$1:$U$872,5,FALSE)</f>
        <v>Otorgado por Decreto Supremo Nº 445, de fecha 20 de abril de 1993, por el Ministerio de Justicia.  Publicado en el Diario Oficial con fecha 23 de junio de 1993.</v>
      </c>
      <c r="F491" s="160" t="str">
        <f>VLOOKUP(A491,'BASE TRABAJO'!$A$1:$U$872,6,FALSE)</f>
        <v>Certificado de Vigencia Nº 01, de fecha 24 de febrero de 2017, emitido por el Departamento de Personas jurídicas de la SEREMI de Justicia y Derechos Humanos de la Región de Valparaíso.</v>
      </c>
      <c r="G491" s="160" t="str">
        <f>VLOOKUP(A491,'BASE TRABAJO'!$A$1:$U$872,7,FALSE)</f>
        <v>La promoción de niños y jóvenes necesitados de ayuda social en Chile.</v>
      </c>
      <c r="H491" s="160" t="str">
        <f>VLOOKUP(A491,'BASE TRABAJO'!$A$1:$U$872,8,FALSE)</f>
        <v xml:space="preserve">Primera Presidenta:
Beatrix Edith Loos                    
Vicepresidente:
Carola Reyes
Gerente en Alemania: 
Rüdiger Loos.
Gerente en Chile:
Sandra Irene Lucila Urquiza Salgado.              </v>
      </c>
      <c r="I491" s="160" t="str">
        <f>VLOOKUP(A491,'BASE TRABAJO'!$A$1:$U$872,9,FALSE)</f>
        <v>Durarán en sus cargos dos años.</v>
      </c>
      <c r="J491" s="160" t="str">
        <f>VLOOKUP(A491,'BASE TRABAJO'!$A$1:$U$872,10,FALSE)</f>
        <v>De 13 de abril de 2019 a 13 de abril de 2021</v>
      </c>
      <c r="K491" s="160" t="str">
        <f>VLOOKUP(A491,'BASE TRABAJO'!$A$1:$U$872,11,FALSE)</f>
        <v xml:space="preserve"> Primera Presidenta y Mandataria de la Institución en Chile:
Beatrix Edith Loos                            </v>
      </c>
      <c r="L491" s="160" t="str">
        <f>VLOOKUP(A491,'BASE TRABAJO'!$A$1:$U$872,12,FALSE)</f>
        <v>Parcela 43 A-3, El Cajón de San Pedro, Quillota, Quinta Región.</v>
      </c>
      <c r="M491" s="160" t="str">
        <f>VLOOKUP(A491,'BASE TRABAJO'!$A$1:$U$872,13,FALSE)</f>
        <v>V</v>
      </c>
      <c r="N491" s="160" t="str">
        <f>VLOOKUP(A491,'BASE TRABAJO'!$A$1:$U$872,14,FALSE)</f>
        <v>Quillota</v>
      </c>
      <c r="O491" s="160" t="str">
        <f>VLOOKUP(A491,'BASE TRABAJO'!$A$1:$U$872,15,FALSE)</f>
        <v>33-316776 / 9 5443243 / 9 647 6538</v>
      </c>
      <c r="P491" s="160" t="str">
        <f>VLOOKUP(A491,'BASE TRABAJO'!$A$1:$U$872,16,FALSE)</f>
        <v>sociedadjuntos@yahoo.es</v>
      </c>
      <c r="Q491" s="160">
        <f>VLOOKUP(A491,'BASE TRABAJO'!$A$1:$U$872,17,FALSE)</f>
        <v>0</v>
      </c>
      <c r="R491" s="160" t="str">
        <f>VLOOKUP(A491,'BASE TRABAJO'!$A$1:$U$872,18,FALSE)</f>
        <v>93509: Otras Asociaciones.</v>
      </c>
      <c r="S491" s="160" t="str">
        <f>VLOOKUP(A491,'BASE TRABAJO'!$A$1:$U$872,19,FALSE)</f>
        <v>Se acompañan antecedentes financieros actualizados al año 2018,  aprobados por el Departamento de Administración y Finanzas.</v>
      </c>
      <c r="T491" s="161">
        <f>VLOOKUP(A491,'BASE TRABAJO'!$A$1:$U$872,20,FALSE)</f>
        <v>37970</v>
      </c>
      <c r="U491" s="160">
        <v>6969</v>
      </c>
      <c r="V491" s="162">
        <v>22057789</v>
      </c>
      <c r="W491" s="162">
        <v>193078858</v>
      </c>
      <c r="X491" s="161">
        <v>44135</v>
      </c>
      <c r="Y491" s="160" t="s">
        <v>3112</v>
      </c>
      <c r="Z491" s="160" t="s">
        <v>3113</v>
      </c>
      <c r="AA491" s="160" t="s">
        <v>3118</v>
      </c>
      <c r="AB491" s="160"/>
    </row>
    <row r="492" spans="1:28" x14ac:dyDescent="0.2">
      <c r="A492" s="163">
        <v>6971</v>
      </c>
      <c r="B492" s="160" t="str">
        <f>VLOOKUP(A492,'BASE TRABAJO'!$A$1:$U$872,2,TRUE)</f>
        <v>Corporación Centro de Iniciativa Empresarial- CIEM Villarrica.</v>
      </c>
      <c r="C492" s="160">
        <f>VLOOKUP(A492,'BASE TRABAJO'!$A$1:$U$872,3,FALSE)</f>
        <v>735534009</v>
      </c>
      <c r="D492" s="160" t="str">
        <f>VLOOKUP(A492,'BASE TRABAJO'!$A$1:$U$872,4,FALSE)</f>
        <v>Corporación de Derecho Privado.</v>
      </c>
      <c r="E492" s="160" t="str">
        <f>VLOOKUP(A492,'BASE TRABAJO'!$A$1:$U$872,5,FALSE)</f>
        <v>Otorgada por Decreto Supremo Nº 586, de fecha 05 de junio  de 1996, del Ministerio de Justicia.</v>
      </c>
      <c r="F492" s="160" t="str">
        <f>VLOOKUP(A492,'BASE TRABAJO'!$A$1:$U$872,6,FALSE)</f>
        <v xml:space="preserve">Certificado de Vigencia de Persona Jurídica Sin Fines de Lucro, Folio N° 500235016110, de 25 de junio de 2019, del Servicio de Registro Civil e Identificación. </v>
      </c>
      <c r="G492" s="160" t="str">
        <f>VLOOKUP(A492,'BASE TRABAJO'!$A$1:$U$872,7,FALSE)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2" s="160" t="str">
        <f>VLOOKUP(A492,'BASE TRABAJO'!$A$1:$U$872,8,FALSE)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2" s="160" t="str">
        <f>VLOOKUP(A492,'BASE TRABAJO'!$A$1:$U$872,9,FALSE)</f>
        <v>Se elegirá cada dos años.</v>
      </c>
      <c r="J492" s="160" t="str">
        <f>VLOOKUP(A492,'BASE TRABAJO'!$A$1:$U$872,10,FALSE)</f>
        <v>Del 10 de agosto de 2020 al 10 de agosto 2022.</v>
      </c>
      <c r="K492" s="160" t="str">
        <f>VLOOKUP(A492,'BASE TRABAJO'!$A$1:$U$872,11,FALSE)</f>
        <v xml:space="preserve">Presidente: 
Alex Saul Moenen-Locoz Medina, 
Directora Ejecutiva: 
Ingrid Eliana Prambs Klocker,
</v>
      </c>
      <c r="L492" s="160" t="str">
        <f>VLOOKUP(A492,'BASE TRABAJO'!$A$1:$U$872,12,FALSE)</f>
        <v xml:space="preserve">Pedro de Valdivia Nº 0335, comuna de Villarrica, Novena Región.
</v>
      </c>
      <c r="M492" s="160" t="str">
        <f>VLOOKUP(A492,'BASE TRABAJO'!$A$1:$U$872,13,FALSE)</f>
        <v>IX</v>
      </c>
      <c r="N492" s="160" t="str">
        <f>VLOOKUP(A492,'BASE TRABAJO'!$A$1:$U$872,14,FALSE)</f>
        <v xml:space="preserve"> Villarrica</v>
      </c>
      <c r="O492" s="160" t="str">
        <f>VLOOKUP(A492,'BASE TRABAJO'!$A$1:$U$872,15,FALSE)</f>
        <v>45-992536</v>
      </c>
      <c r="P492" s="160" t="str">
        <f>VLOOKUP(A492,'BASE TRABAJO'!$A$1:$U$872,16,FALSE)</f>
        <v>Correo electrónico: Ciemvillarrica@gmail.com</v>
      </c>
      <c r="Q492" s="160">
        <f>VLOOKUP(A492,'BASE TRABAJO'!$A$1:$U$872,17,FALSE)</f>
        <v>0</v>
      </c>
      <c r="R492" s="160" t="str">
        <f>VLOOKUP(A492,'BASE TRABAJO'!$A$1:$U$872,18,FALSE)</f>
        <v>93401: Institución de Asistencia Social</v>
      </c>
      <c r="S492" s="160" t="str">
        <f>VLOOKUP(A492,'BASE TRABAJO'!$A$1:$U$872,19,FALSE)</f>
        <v>Certificado de antecedentes financieros del año 2019, aprobados por el Subdepartamento de Supervisión Financiera Nacional.</v>
      </c>
      <c r="T492" s="161">
        <f>VLOOKUP(A492,'BASE TRABAJO'!$A$1:$U$872,20,FALSE)</f>
        <v>37970</v>
      </c>
      <c r="U492" s="160">
        <v>6971</v>
      </c>
      <c r="V492" s="162">
        <v>8072362</v>
      </c>
      <c r="W492" s="162">
        <v>74351193</v>
      </c>
      <c r="X492" s="161">
        <v>44135</v>
      </c>
      <c r="Y492" s="160" t="s">
        <v>3112</v>
      </c>
      <c r="Z492" s="160" t="s">
        <v>3113</v>
      </c>
      <c r="AA492" s="160" t="s">
        <v>3240</v>
      </c>
      <c r="AB492" s="160"/>
    </row>
    <row r="493" spans="1:28" x14ac:dyDescent="0.2">
      <c r="A493" s="163">
        <v>6971</v>
      </c>
      <c r="B493" s="160" t="str">
        <f>VLOOKUP(A493,'BASE TRABAJO'!$A$1:$U$872,2,TRUE)</f>
        <v>Corporación Centro de Iniciativa Empresarial- CIEM Villarrica.</v>
      </c>
      <c r="C493" s="160">
        <f>VLOOKUP(A493,'BASE TRABAJO'!$A$1:$U$872,3,FALSE)</f>
        <v>735534009</v>
      </c>
      <c r="D493" s="160" t="str">
        <f>VLOOKUP(A493,'BASE TRABAJO'!$A$1:$U$872,4,FALSE)</f>
        <v>Corporación de Derecho Privado.</v>
      </c>
      <c r="E493" s="160" t="str">
        <f>VLOOKUP(A493,'BASE TRABAJO'!$A$1:$U$872,5,FALSE)</f>
        <v>Otorgada por Decreto Supremo Nº 586, de fecha 05 de junio  de 1996, del Ministerio de Justicia.</v>
      </c>
      <c r="F493" s="160" t="str">
        <f>VLOOKUP(A493,'BASE TRABAJO'!$A$1:$U$872,6,FALSE)</f>
        <v xml:space="preserve">Certificado de Vigencia de Persona Jurídica Sin Fines de Lucro, Folio N° 500235016110, de 25 de junio de 2019, del Servicio de Registro Civil e Identificación. </v>
      </c>
      <c r="G493" s="160" t="str">
        <f>VLOOKUP(A493,'BASE TRABAJO'!$A$1:$U$872,7,FALSE)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3" s="160" t="str">
        <f>VLOOKUP(A493,'BASE TRABAJO'!$A$1:$U$872,8,FALSE)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3" s="160" t="str">
        <f>VLOOKUP(A493,'BASE TRABAJO'!$A$1:$U$872,9,FALSE)</f>
        <v>Se elegirá cada dos años.</v>
      </c>
      <c r="J493" s="160" t="str">
        <f>VLOOKUP(A493,'BASE TRABAJO'!$A$1:$U$872,10,FALSE)</f>
        <v>Del 10 de agosto de 2020 al 10 de agosto 2022.</v>
      </c>
      <c r="K493" s="160" t="str">
        <f>VLOOKUP(A493,'BASE TRABAJO'!$A$1:$U$872,11,FALSE)</f>
        <v xml:space="preserve">Presidente: 
Alex Saul Moenen-Locoz Medina, 
Directora Ejecutiva: 
Ingrid Eliana Prambs Klocker,
</v>
      </c>
      <c r="L493" s="160" t="str">
        <f>VLOOKUP(A493,'BASE TRABAJO'!$A$1:$U$872,12,FALSE)</f>
        <v xml:space="preserve">Pedro de Valdivia Nº 0335, comuna de Villarrica, Novena Región.
</v>
      </c>
      <c r="M493" s="160" t="str">
        <f>VLOOKUP(A493,'BASE TRABAJO'!$A$1:$U$872,13,FALSE)</f>
        <v>IX</v>
      </c>
      <c r="N493" s="160" t="str">
        <f>VLOOKUP(A493,'BASE TRABAJO'!$A$1:$U$872,14,FALSE)</f>
        <v xml:space="preserve"> Villarrica</v>
      </c>
      <c r="O493" s="160" t="str">
        <f>VLOOKUP(A493,'BASE TRABAJO'!$A$1:$U$872,15,FALSE)</f>
        <v>45-992536</v>
      </c>
      <c r="P493" s="160" t="str">
        <f>VLOOKUP(A493,'BASE TRABAJO'!$A$1:$U$872,16,FALSE)</f>
        <v>Correo electrónico: Ciemvillarrica@gmail.com</v>
      </c>
      <c r="Q493" s="160">
        <f>VLOOKUP(A493,'BASE TRABAJO'!$A$1:$U$872,17,FALSE)</f>
        <v>0</v>
      </c>
      <c r="R493" s="160" t="str">
        <f>VLOOKUP(A493,'BASE TRABAJO'!$A$1:$U$872,18,FALSE)</f>
        <v>93401: Institución de Asistencia Social</v>
      </c>
      <c r="S493" s="160" t="str">
        <f>VLOOKUP(A493,'BASE TRABAJO'!$A$1:$U$872,19,FALSE)</f>
        <v>Certificado de antecedentes financieros del año 2019, aprobados por el Subdepartamento de Supervisión Financiera Nacional.</v>
      </c>
      <c r="T493" s="161">
        <f>VLOOKUP(A493,'BASE TRABAJO'!$A$1:$U$872,20,FALSE)</f>
        <v>37970</v>
      </c>
      <c r="U493" s="160">
        <v>6971</v>
      </c>
      <c r="V493" s="162">
        <v>9583784</v>
      </c>
      <c r="W493" s="162">
        <v>90336035</v>
      </c>
      <c r="X493" s="161">
        <v>44135</v>
      </c>
      <c r="Y493" s="160" t="s">
        <v>3112</v>
      </c>
      <c r="Z493" s="160" t="s">
        <v>3113</v>
      </c>
      <c r="AA493" s="160" t="s">
        <v>3281</v>
      </c>
      <c r="AB493" s="160"/>
    </row>
    <row r="494" spans="1:28" x14ac:dyDescent="0.2">
      <c r="A494" s="163">
        <v>6971</v>
      </c>
      <c r="B494" s="160" t="str">
        <f>VLOOKUP(A494,'BASE TRABAJO'!$A$1:$U$872,2,TRUE)</f>
        <v>Corporación Centro de Iniciativa Empresarial- CIEM Villarrica.</v>
      </c>
      <c r="C494" s="160">
        <f>VLOOKUP(A494,'BASE TRABAJO'!$A$1:$U$872,3,FALSE)</f>
        <v>735534009</v>
      </c>
      <c r="D494" s="160" t="str">
        <f>VLOOKUP(A494,'BASE TRABAJO'!$A$1:$U$872,4,FALSE)</f>
        <v>Corporación de Derecho Privado.</v>
      </c>
      <c r="E494" s="160" t="str">
        <f>VLOOKUP(A494,'BASE TRABAJO'!$A$1:$U$872,5,FALSE)</f>
        <v>Otorgada por Decreto Supremo Nº 586, de fecha 05 de junio  de 1996, del Ministerio de Justicia.</v>
      </c>
      <c r="F494" s="160" t="str">
        <f>VLOOKUP(A494,'BASE TRABAJO'!$A$1:$U$872,6,FALSE)</f>
        <v xml:space="preserve">Certificado de Vigencia de Persona Jurídica Sin Fines de Lucro, Folio N° 500235016110, de 25 de junio de 2019, del Servicio de Registro Civil e Identificación. </v>
      </c>
      <c r="G494" s="160" t="str">
        <f>VLOOKUP(A494,'BASE TRABAJO'!$A$1:$U$872,7,FALSE)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4" s="160" t="str">
        <f>VLOOKUP(A494,'BASE TRABAJO'!$A$1:$U$872,8,FALSE)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4" s="160" t="str">
        <f>VLOOKUP(A494,'BASE TRABAJO'!$A$1:$U$872,9,FALSE)</f>
        <v>Se elegirá cada dos años.</v>
      </c>
      <c r="J494" s="160" t="str">
        <f>VLOOKUP(A494,'BASE TRABAJO'!$A$1:$U$872,10,FALSE)</f>
        <v>Del 10 de agosto de 2020 al 10 de agosto 2022.</v>
      </c>
      <c r="K494" s="160" t="str">
        <f>VLOOKUP(A494,'BASE TRABAJO'!$A$1:$U$872,11,FALSE)</f>
        <v xml:space="preserve">Presidente: 
Alex Saul Moenen-Locoz Medina, 
Directora Ejecutiva: 
Ingrid Eliana Prambs Klocker,
</v>
      </c>
      <c r="L494" s="160" t="str">
        <f>VLOOKUP(A494,'BASE TRABAJO'!$A$1:$U$872,12,FALSE)</f>
        <v xml:space="preserve">Pedro de Valdivia Nº 0335, comuna de Villarrica, Novena Región.
</v>
      </c>
      <c r="M494" s="160" t="str">
        <f>VLOOKUP(A494,'BASE TRABAJO'!$A$1:$U$872,13,FALSE)</f>
        <v>IX</v>
      </c>
      <c r="N494" s="160" t="str">
        <f>VLOOKUP(A494,'BASE TRABAJO'!$A$1:$U$872,14,FALSE)</f>
        <v xml:space="preserve"> Villarrica</v>
      </c>
      <c r="O494" s="160" t="str">
        <f>VLOOKUP(A494,'BASE TRABAJO'!$A$1:$U$872,15,FALSE)</f>
        <v>45-992536</v>
      </c>
      <c r="P494" s="160" t="str">
        <f>VLOOKUP(A494,'BASE TRABAJO'!$A$1:$U$872,16,FALSE)</f>
        <v>Correo electrónico: Ciemvillarrica@gmail.com</v>
      </c>
      <c r="Q494" s="160">
        <f>VLOOKUP(A494,'BASE TRABAJO'!$A$1:$U$872,17,FALSE)</f>
        <v>0</v>
      </c>
      <c r="R494" s="160" t="str">
        <f>VLOOKUP(A494,'BASE TRABAJO'!$A$1:$U$872,18,FALSE)</f>
        <v>93401: Institución de Asistencia Social</v>
      </c>
      <c r="S494" s="160" t="str">
        <f>VLOOKUP(A494,'BASE TRABAJO'!$A$1:$U$872,19,FALSE)</f>
        <v>Certificado de antecedentes financieros del año 2019, aprobados por el Subdepartamento de Supervisión Financiera Nacional.</v>
      </c>
      <c r="T494" s="161">
        <f>VLOOKUP(A494,'BASE TRABAJO'!$A$1:$U$872,20,FALSE)</f>
        <v>37970</v>
      </c>
      <c r="U494" s="160">
        <v>6971</v>
      </c>
      <c r="V494" s="162">
        <v>10305144</v>
      </c>
      <c r="W494" s="162">
        <v>88994049</v>
      </c>
      <c r="X494" s="161">
        <v>44135</v>
      </c>
      <c r="Y494" s="160" t="s">
        <v>3112</v>
      </c>
      <c r="Z494" s="160" t="s">
        <v>3113</v>
      </c>
      <c r="AA494" s="160" t="s">
        <v>3282</v>
      </c>
      <c r="AB494" s="160"/>
    </row>
    <row r="495" spans="1:28" x14ac:dyDescent="0.2">
      <c r="A495" s="163">
        <v>6971</v>
      </c>
      <c r="B495" s="160" t="str">
        <f>VLOOKUP(A495,'BASE TRABAJO'!$A$1:$U$872,2,TRUE)</f>
        <v>Corporación Centro de Iniciativa Empresarial- CIEM Villarrica.</v>
      </c>
      <c r="C495" s="160">
        <f>VLOOKUP(A495,'BASE TRABAJO'!$A$1:$U$872,3,FALSE)</f>
        <v>735534009</v>
      </c>
      <c r="D495" s="160" t="str">
        <f>VLOOKUP(A495,'BASE TRABAJO'!$A$1:$U$872,4,FALSE)</f>
        <v>Corporación de Derecho Privado.</v>
      </c>
      <c r="E495" s="160" t="str">
        <f>VLOOKUP(A495,'BASE TRABAJO'!$A$1:$U$872,5,FALSE)</f>
        <v>Otorgada por Decreto Supremo Nº 586, de fecha 05 de junio  de 1996, del Ministerio de Justicia.</v>
      </c>
      <c r="F495" s="160" t="str">
        <f>VLOOKUP(A495,'BASE TRABAJO'!$A$1:$U$872,6,FALSE)</f>
        <v xml:space="preserve">Certificado de Vigencia de Persona Jurídica Sin Fines de Lucro, Folio N° 500235016110, de 25 de junio de 2019, del Servicio de Registro Civil e Identificación. </v>
      </c>
      <c r="G495" s="160" t="str">
        <f>VLOOKUP(A495,'BASE TRABAJO'!$A$1:$U$872,7,FALSE)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5" s="160" t="str">
        <f>VLOOKUP(A495,'BASE TRABAJO'!$A$1:$U$872,8,FALSE)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5" s="160" t="str">
        <f>VLOOKUP(A495,'BASE TRABAJO'!$A$1:$U$872,9,FALSE)</f>
        <v>Se elegirá cada dos años.</v>
      </c>
      <c r="J495" s="160" t="str">
        <f>VLOOKUP(A495,'BASE TRABAJO'!$A$1:$U$872,10,FALSE)</f>
        <v>Del 10 de agosto de 2020 al 10 de agosto 2022.</v>
      </c>
      <c r="K495" s="160" t="str">
        <f>VLOOKUP(A495,'BASE TRABAJO'!$A$1:$U$872,11,FALSE)</f>
        <v xml:space="preserve">Presidente: 
Alex Saul Moenen-Locoz Medina, 
Directora Ejecutiva: 
Ingrid Eliana Prambs Klocker,
</v>
      </c>
      <c r="L495" s="160" t="str">
        <f>VLOOKUP(A495,'BASE TRABAJO'!$A$1:$U$872,12,FALSE)</f>
        <v xml:space="preserve">Pedro de Valdivia Nº 0335, comuna de Villarrica, Novena Región.
</v>
      </c>
      <c r="M495" s="160" t="str">
        <f>VLOOKUP(A495,'BASE TRABAJO'!$A$1:$U$872,13,FALSE)</f>
        <v>IX</v>
      </c>
      <c r="N495" s="160" t="str">
        <f>VLOOKUP(A495,'BASE TRABAJO'!$A$1:$U$872,14,FALSE)</f>
        <v xml:space="preserve"> Villarrica</v>
      </c>
      <c r="O495" s="160" t="str">
        <f>VLOOKUP(A495,'BASE TRABAJO'!$A$1:$U$872,15,FALSE)</f>
        <v>45-992536</v>
      </c>
      <c r="P495" s="160" t="str">
        <f>VLOOKUP(A495,'BASE TRABAJO'!$A$1:$U$872,16,FALSE)</f>
        <v>Correo electrónico: Ciemvillarrica@gmail.com</v>
      </c>
      <c r="Q495" s="160">
        <f>VLOOKUP(A495,'BASE TRABAJO'!$A$1:$U$872,17,FALSE)</f>
        <v>0</v>
      </c>
      <c r="R495" s="160" t="str">
        <f>VLOOKUP(A495,'BASE TRABAJO'!$A$1:$U$872,18,FALSE)</f>
        <v>93401: Institución de Asistencia Social</v>
      </c>
      <c r="S495" s="160" t="str">
        <f>VLOOKUP(A495,'BASE TRABAJO'!$A$1:$U$872,19,FALSE)</f>
        <v>Certificado de antecedentes financieros del año 2019, aprobados por el Subdepartamento de Supervisión Financiera Nacional.</v>
      </c>
      <c r="T495" s="161">
        <f>VLOOKUP(A495,'BASE TRABAJO'!$A$1:$U$872,20,FALSE)</f>
        <v>37970</v>
      </c>
      <c r="U495" s="160">
        <v>6971</v>
      </c>
      <c r="V495" s="162">
        <v>24846848</v>
      </c>
      <c r="W495" s="162">
        <v>191143247</v>
      </c>
      <c r="X495" s="161">
        <v>44135</v>
      </c>
      <c r="Y495" s="160" t="s">
        <v>3112</v>
      </c>
      <c r="Z495" s="160" t="s">
        <v>3113</v>
      </c>
      <c r="AA495" s="160" t="s">
        <v>3283</v>
      </c>
      <c r="AB495" s="160"/>
    </row>
    <row r="496" spans="1:28" x14ac:dyDescent="0.2">
      <c r="A496" s="163">
        <v>6971</v>
      </c>
      <c r="B496" s="160" t="str">
        <f>VLOOKUP(A496,'BASE TRABAJO'!$A$1:$U$872,2,TRUE)</f>
        <v>Corporación Centro de Iniciativa Empresarial- CIEM Villarrica.</v>
      </c>
      <c r="C496" s="160">
        <f>VLOOKUP(A496,'BASE TRABAJO'!$A$1:$U$872,3,FALSE)</f>
        <v>735534009</v>
      </c>
      <c r="D496" s="160" t="str">
        <f>VLOOKUP(A496,'BASE TRABAJO'!$A$1:$U$872,4,FALSE)</f>
        <v>Corporación de Derecho Privado.</v>
      </c>
      <c r="E496" s="160" t="str">
        <f>VLOOKUP(A496,'BASE TRABAJO'!$A$1:$U$872,5,FALSE)</f>
        <v>Otorgada por Decreto Supremo Nº 586, de fecha 05 de junio  de 1996, del Ministerio de Justicia.</v>
      </c>
      <c r="F496" s="160" t="str">
        <f>VLOOKUP(A496,'BASE TRABAJO'!$A$1:$U$872,6,FALSE)</f>
        <v xml:space="preserve">Certificado de Vigencia de Persona Jurídica Sin Fines de Lucro, Folio N° 500235016110, de 25 de junio de 2019, del Servicio de Registro Civil e Identificación. </v>
      </c>
      <c r="G496" s="160" t="str">
        <f>VLOOKUP(A496,'BASE TRABAJO'!$A$1:$U$872,7,FALSE)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6" s="160" t="str">
        <f>VLOOKUP(A496,'BASE TRABAJO'!$A$1:$U$872,8,FALSE)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6" s="160" t="str">
        <f>VLOOKUP(A496,'BASE TRABAJO'!$A$1:$U$872,9,FALSE)</f>
        <v>Se elegirá cada dos años.</v>
      </c>
      <c r="J496" s="160" t="str">
        <f>VLOOKUP(A496,'BASE TRABAJO'!$A$1:$U$872,10,FALSE)</f>
        <v>Del 10 de agosto de 2020 al 10 de agosto 2022.</v>
      </c>
      <c r="K496" s="160" t="str">
        <f>VLOOKUP(A496,'BASE TRABAJO'!$A$1:$U$872,11,FALSE)</f>
        <v xml:space="preserve">Presidente: 
Alex Saul Moenen-Locoz Medina, 
Directora Ejecutiva: 
Ingrid Eliana Prambs Klocker,
</v>
      </c>
      <c r="L496" s="160" t="str">
        <f>VLOOKUP(A496,'BASE TRABAJO'!$A$1:$U$872,12,FALSE)</f>
        <v xml:space="preserve">Pedro de Valdivia Nº 0335, comuna de Villarrica, Novena Región.
</v>
      </c>
      <c r="M496" s="160" t="str">
        <f>VLOOKUP(A496,'BASE TRABAJO'!$A$1:$U$872,13,FALSE)</f>
        <v>IX</v>
      </c>
      <c r="N496" s="160" t="str">
        <f>VLOOKUP(A496,'BASE TRABAJO'!$A$1:$U$872,14,FALSE)</f>
        <v xml:space="preserve"> Villarrica</v>
      </c>
      <c r="O496" s="160" t="str">
        <f>VLOOKUP(A496,'BASE TRABAJO'!$A$1:$U$872,15,FALSE)</f>
        <v>45-992536</v>
      </c>
      <c r="P496" s="160" t="str">
        <f>VLOOKUP(A496,'BASE TRABAJO'!$A$1:$U$872,16,FALSE)</f>
        <v>Correo electrónico: Ciemvillarrica@gmail.com</v>
      </c>
      <c r="Q496" s="160">
        <f>VLOOKUP(A496,'BASE TRABAJO'!$A$1:$U$872,17,FALSE)</f>
        <v>0</v>
      </c>
      <c r="R496" s="160" t="str">
        <f>VLOOKUP(A496,'BASE TRABAJO'!$A$1:$U$872,18,FALSE)</f>
        <v>93401: Institución de Asistencia Social</v>
      </c>
      <c r="S496" s="160" t="str">
        <f>VLOOKUP(A496,'BASE TRABAJO'!$A$1:$U$872,19,FALSE)</f>
        <v>Certificado de antecedentes financieros del año 2019, aprobados por el Subdepartamento de Supervisión Financiera Nacional.</v>
      </c>
      <c r="T496" s="161">
        <f>VLOOKUP(A496,'BASE TRABAJO'!$A$1:$U$872,20,FALSE)</f>
        <v>37970</v>
      </c>
      <c r="U496" s="160">
        <v>6971</v>
      </c>
      <c r="V496" s="162">
        <v>11461610</v>
      </c>
      <c r="W496" s="162">
        <v>140354727</v>
      </c>
      <c r="X496" s="161">
        <v>44135</v>
      </c>
      <c r="Y496" s="160" t="s">
        <v>3112</v>
      </c>
      <c r="Z496" s="160" t="s">
        <v>3113</v>
      </c>
      <c r="AA496" s="160" t="s">
        <v>82</v>
      </c>
      <c r="AB496" s="160"/>
    </row>
    <row r="497" spans="1:28" x14ac:dyDescent="0.2">
      <c r="A497" s="163">
        <v>6971</v>
      </c>
      <c r="B497" s="160" t="str">
        <f>VLOOKUP(A497,'BASE TRABAJO'!$A$1:$U$872,2,TRUE)</f>
        <v>Corporación Centro de Iniciativa Empresarial- CIEM Villarrica.</v>
      </c>
      <c r="C497" s="160">
        <f>VLOOKUP(A497,'BASE TRABAJO'!$A$1:$U$872,3,FALSE)</f>
        <v>735534009</v>
      </c>
      <c r="D497" s="160" t="str">
        <f>VLOOKUP(A497,'BASE TRABAJO'!$A$1:$U$872,4,FALSE)</f>
        <v>Corporación de Derecho Privado.</v>
      </c>
      <c r="E497" s="160" t="str">
        <f>VLOOKUP(A497,'BASE TRABAJO'!$A$1:$U$872,5,FALSE)</f>
        <v>Otorgada por Decreto Supremo Nº 586, de fecha 05 de junio  de 1996, del Ministerio de Justicia.</v>
      </c>
      <c r="F497" s="160" t="str">
        <f>VLOOKUP(A497,'BASE TRABAJO'!$A$1:$U$872,6,FALSE)</f>
        <v xml:space="preserve">Certificado de Vigencia de Persona Jurídica Sin Fines de Lucro, Folio N° 500235016110, de 25 de junio de 2019, del Servicio de Registro Civil e Identificación. </v>
      </c>
      <c r="G497" s="160" t="str">
        <f>VLOOKUP(A497,'BASE TRABAJO'!$A$1:$U$872,7,FALSE)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7" s="160" t="str">
        <f>VLOOKUP(A497,'BASE TRABAJO'!$A$1:$U$872,8,FALSE)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7" s="160" t="str">
        <f>VLOOKUP(A497,'BASE TRABAJO'!$A$1:$U$872,9,FALSE)</f>
        <v>Se elegirá cada dos años.</v>
      </c>
      <c r="J497" s="160" t="str">
        <f>VLOOKUP(A497,'BASE TRABAJO'!$A$1:$U$872,10,FALSE)</f>
        <v>Del 10 de agosto de 2020 al 10 de agosto 2022.</v>
      </c>
      <c r="K497" s="160" t="str">
        <f>VLOOKUP(A497,'BASE TRABAJO'!$A$1:$U$872,11,FALSE)</f>
        <v xml:space="preserve">Presidente: 
Alex Saul Moenen-Locoz Medina, 
Directora Ejecutiva: 
Ingrid Eliana Prambs Klocker,
</v>
      </c>
      <c r="L497" s="160" t="str">
        <f>VLOOKUP(A497,'BASE TRABAJO'!$A$1:$U$872,12,FALSE)</f>
        <v xml:space="preserve">Pedro de Valdivia Nº 0335, comuna de Villarrica, Novena Región.
</v>
      </c>
      <c r="M497" s="160" t="str">
        <f>VLOOKUP(A497,'BASE TRABAJO'!$A$1:$U$872,13,FALSE)</f>
        <v>IX</v>
      </c>
      <c r="N497" s="160" t="str">
        <f>VLOOKUP(A497,'BASE TRABAJO'!$A$1:$U$872,14,FALSE)</f>
        <v xml:space="preserve"> Villarrica</v>
      </c>
      <c r="O497" s="160" t="str">
        <f>VLOOKUP(A497,'BASE TRABAJO'!$A$1:$U$872,15,FALSE)</f>
        <v>45-992536</v>
      </c>
      <c r="P497" s="160" t="str">
        <f>VLOOKUP(A497,'BASE TRABAJO'!$A$1:$U$872,16,FALSE)</f>
        <v>Correo electrónico: Ciemvillarrica@gmail.com</v>
      </c>
      <c r="Q497" s="160">
        <f>VLOOKUP(A497,'BASE TRABAJO'!$A$1:$U$872,17,FALSE)</f>
        <v>0</v>
      </c>
      <c r="R497" s="160" t="str">
        <f>VLOOKUP(A497,'BASE TRABAJO'!$A$1:$U$872,18,FALSE)</f>
        <v>93401: Institución de Asistencia Social</v>
      </c>
      <c r="S497" s="160" t="str">
        <f>VLOOKUP(A497,'BASE TRABAJO'!$A$1:$U$872,19,FALSE)</f>
        <v>Certificado de antecedentes financieros del año 2019, aprobados por el Subdepartamento de Supervisión Financiera Nacional.</v>
      </c>
      <c r="T497" s="161">
        <f>VLOOKUP(A497,'BASE TRABAJO'!$A$1:$U$872,20,FALSE)</f>
        <v>37970</v>
      </c>
      <c r="U497" s="160">
        <v>6971</v>
      </c>
      <c r="V497" s="162">
        <v>56895856</v>
      </c>
      <c r="W497" s="162">
        <v>491483364</v>
      </c>
      <c r="X497" s="161">
        <v>44135</v>
      </c>
      <c r="Y497" s="160" t="s">
        <v>3112</v>
      </c>
      <c r="Z497" s="160" t="s">
        <v>3113</v>
      </c>
      <c r="AA497" s="160" t="s">
        <v>3219</v>
      </c>
      <c r="AB497" s="160"/>
    </row>
    <row r="498" spans="1:28" x14ac:dyDescent="0.2">
      <c r="A498" s="163">
        <v>6972</v>
      </c>
      <c r="B498" s="160" t="str">
        <f>VLOOKUP(A498,'BASE TRABAJO'!$A$1:$U$872,2,TRUE)</f>
        <v>Corporación Programa de Atención a Niños y Jóvenes Chasqui</v>
      </c>
      <c r="C498" s="160">
        <f>VLOOKUP(A498,'BASE TRABAJO'!$A$1:$U$872,3,FALSE)</f>
        <v>732420002</v>
      </c>
      <c r="D498" s="160" t="str">
        <f>VLOOKUP(A498,'BASE TRABAJO'!$A$1:$U$872,4,FALSE)</f>
        <v>Corporación de Derecho Privado.</v>
      </c>
      <c r="E498" s="160" t="str">
        <f>VLOOKUP(A498,'BASE TRABAJO'!$A$1:$U$872,5,FALSE)</f>
        <v xml:space="preserve">Decreto Supremo Nº853, de 24 de agosto de 1995, del Ministerio de Justicia. </v>
      </c>
      <c r="F498" s="160" t="str">
        <f>VLOOKUP(A498,'BASE TRABAJO'!$A$1:$U$872,6,FALSE)</f>
        <v>Certificado de Vigencia Folio Nº 500233763494, de 19 de JUNIO de 2019, emitido por el Servicio de Registro Civil e Identificación</v>
      </c>
      <c r="G498" s="160" t="str">
        <f>VLOOKUP(A498,'BASE TRABAJO'!$A$1:$U$872,7,FALSE)</f>
        <v>La promoción de alternativas de desarrollo y atención en medio libre de niños y jóvenes en alto riesgo social y la integración de su entorno familiar y comunitario.</v>
      </c>
      <c r="H498" s="160" t="str">
        <f>VLOOKUP(A498,'BASE TRABAJO'!$A$1:$U$872,8,FALSE)</f>
        <v xml:space="preserve">DIRECTORIO:
Presidente: Victor Hugo Aranguiz Cuadra, 
Secretario: Barbara Cristina Cuadra Quiñones, 
Tesorero: Francisco Gilberto Pizarro Peña, 
Directores:
Juan Mario Miranda Leyton, 
Juan Antonio Ferreira Maureira, 
</v>
      </c>
      <c r="I498" s="160" t="str">
        <f>VLOOKUP(A498,'BASE TRABAJO'!$A$1:$U$872,9,FALSE)</f>
        <v>Dos años en sus cargos.</v>
      </c>
      <c r="J498" s="160" t="str">
        <f>VLOOKUP(A498,'BASE TRABAJO'!$A$1:$U$872,10,FALSE)</f>
        <v>27 de abril de 2019 al 27 de abril de 2021</v>
      </c>
      <c r="K498" s="160" t="str">
        <f>VLOOKUP(A498,'BASE TRABAJO'!$A$1:$U$872,11,FALSE)</f>
        <v xml:space="preserve">Mandato General:
Presidenta: Victor Hugo Aranguiz Cuadra,
Secretario Ejecutivo: René Patricio Lizama Lira, 
Para actuar sea en forma conjunta  o sea separada e indistintamente.
</v>
      </c>
      <c r="L498" s="160" t="str">
        <f>VLOOKUP(A498,'BASE TRABAJO'!$A$1:$U$872,12,FALSE)</f>
        <v xml:space="preserve">Arturo Prat N° 9, comuna de San Bernardo, Región  Metropolitana
</v>
      </c>
      <c r="M498" s="160" t="str">
        <f>VLOOKUP(A498,'BASE TRABAJO'!$A$1:$U$872,13,FALSE)</f>
        <v>XIII</v>
      </c>
      <c r="N498" s="160" t="str">
        <f>VLOOKUP(A498,'BASE TRABAJO'!$A$1:$U$872,14,FALSE)</f>
        <v xml:space="preserve"> San Bernardo</v>
      </c>
      <c r="O498" s="160" t="str">
        <f>VLOOKUP(A498,'BASE TRABAJO'!$A$1:$U$872,15,FALSE)</f>
        <v xml:space="preserve">F: 9183032, </v>
      </c>
      <c r="P498" s="160" t="str">
        <f>VLOOKUP(A498,'BASE TRABAJO'!$A$1:$U$872,16,FALSE)</f>
        <v xml:space="preserve">:corporación@chasqui.cl
</v>
      </c>
      <c r="Q498" s="160">
        <f>VLOOKUP(A498,'BASE TRABAJO'!$A$1:$U$872,17,FALSE)</f>
        <v>0</v>
      </c>
      <c r="R498" s="160">
        <f>VLOOKUP(A498,'BASE TRABAJO'!$A$1:$U$872,18,FALSE)</f>
        <v>93401</v>
      </c>
      <c r="S498" s="160" t="str">
        <f>VLOOKUP(A498,'BASE TRABAJO'!$A$1:$U$872,19,FALSE)</f>
        <v>Se acompaña certificado de antecedentes financieros correspondiente al año 2019, aprobado por el Sub departamento de Supervisión Financeira Nacional</v>
      </c>
      <c r="T498" s="161">
        <f>VLOOKUP(A498,'BASE TRABAJO'!$A$1:$U$872,20,FALSE)</f>
        <v>37970</v>
      </c>
      <c r="U498" s="160">
        <v>6972</v>
      </c>
      <c r="V498" s="162">
        <v>0</v>
      </c>
      <c r="W498" s="162">
        <v>17702550</v>
      </c>
      <c r="X498" s="161">
        <v>44135</v>
      </c>
      <c r="Y498" s="160" t="s">
        <v>3112</v>
      </c>
      <c r="Z498" s="160" t="s">
        <v>3113</v>
      </c>
      <c r="AA498" s="160" t="s">
        <v>3204</v>
      </c>
      <c r="AB498" s="160"/>
    </row>
    <row r="499" spans="1:28" x14ac:dyDescent="0.2">
      <c r="A499" s="163">
        <v>6972</v>
      </c>
      <c r="B499" s="160" t="str">
        <f>VLOOKUP(A499,'BASE TRABAJO'!$A$1:$U$872,2,TRUE)</f>
        <v>Corporación Programa de Atención a Niños y Jóvenes Chasqui</v>
      </c>
      <c r="C499" s="160">
        <f>VLOOKUP(A499,'BASE TRABAJO'!$A$1:$U$872,3,FALSE)</f>
        <v>732420002</v>
      </c>
      <c r="D499" s="160" t="str">
        <f>VLOOKUP(A499,'BASE TRABAJO'!$A$1:$U$872,4,FALSE)</f>
        <v>Corporación de Derecho Privado.</v>
      </c>
      <c r="E499" s="160" t="str">
        <f>VLOOKUP(A499,'BASE TRABAJO'!$A$1:$U$872,5,FALSE)</f>
        <v xml:space="preserve">Decreto Supremo Nº853, de 24 de agosto de 1995, del Ministerio de Justicia. </v>
      </c>
      <c r="F499" s="160" t="str">
        <f>VLOOKUP(A499,'BASE TRABAJO'!$A$1:$U$872,6,FALSE)</f>
        <v>Certificado de Vigencia Folio Nº 500233763494, de 19 de JUNIO de 2019, emitido por el Servicio de Registro Civil e Identificación</v>
      </c>
      <c r="G499" s="160" t="str">
        <f>VLOOKUP(A499,'BASE TRABAJO'!$A$1:$U$872,7,FALSE)</f>
        <v>La promoción de alternativas de desarrollo y atención en medio libre de niños y jóvenes en alto riesgo social y la integración de su entorno familiar y comunitario.</v>
      </c>
      <c r="H499" s="160" t="str">
        <f>VLOOKUP(A499,'BASE TRABAJO'!$A$1:$U$872,8,FALSE)</f>
        <v xml:space="preserve">DIRECTORIO:
Presidente: Victor Hugo Aranguiz Cuadra, 
Secretario: Barbara Cristina Cuadra Quiñones, 
Tesorero: Francisco Gilberto Pizarro Peña, 
Directores:
Juan Mario Miranda Leyton, 
Juan Antonio Ferreira Maureira, 
</v>
      </c>
      <c r="I499" s="160" t="str">
        <f>VLOOKUP(A499,'BASE TRABAJO'!$A$1:$U$872,9,FALSE)</f>
        <v>Dos años en sus cargos.</v>
      </c>
      <c r="J499" s="160" t="str">
        <f>VLOOKUP(A499,'BASE TRABAJO'!$A$1:$U$872,10,FALSE)</f>
        <v>27 de abril de 2019 al 27 de abril de 2021</v>
      </c>
      <c r="K499" s="160" t="str">
        <f>VLOOKUP(A499,'BASE TRABAJO'!$A$1:$U$872,11,FALSE)</f>
        <v xml:space="preserve">Mandato General:
Presidenta: Victor Hugo Aranguiz Cuadra,
Secretario Ejecutivo: René Patricio Lizama Lira, 
Para actuar sea en forma conjunta  o sea separada e indistintamente.
</v>
      </c>
      <c r="L499" s="160" t="str">
        <f>VLOOKUP(A499,'BASE TRABAJO'!$A$1:$U$872,12,FALSE)</f>
        <v xml:space="preserve">Arturo Prat N° 9, comuna de San Bernardo, Región  Metropolitana
</v>
      </c>
      <c r="M499" s="160" t="str">
        <f>VLOOKUP(A499,'BASE TRABAJO'!$A$1:$U$872,13,FALSE)</f>
        <v>XIII</v>
      </c>
      <c r="N499" s="160" t="str">
        <f>VLOOKUP(A499,'BASE TRABAJO'!$A$1:$U$872,14,FALSE)</f>
        <v xml:space="preserve"> San Bernardo</v>
      </c>
      <c r="O499" s="160" t="str">
        <f>VLOOKUP(A499,'BASE TRABAJO'!$A$1:$U$872,15,FALSE)</f>
        <v xml:space="preserve">F: 9183032, </v>
      </c>
      <c r="P499" s="160" t="str">
        <f>VLOOKUP(A499,'BASE TRABAJO'!$A$1:$U$872,16,FALSE)</f>
        <v xml:space="preserve">:corporación@chasqui.cl
</v>
      </c>
      <c r="Q499" s="160">
        <f>VLOOKUP(A499,'BASE TRABAJO'!$A$1:$U$872,17,FALSE)</f>
        <v>0</v>
      </c>
      <c r="R499" s="160">
        <f>VLOOKUP(A499,'BASE TRABAJO'!$A$1:$U$872,18,FALSE)</f>
        <v>93401</v>
      </c>
      <c r="S499" s="160" t="str">
        <f>VLOOKUP(A499,'BASE TRABAJO'!$A$1:$U$872,19,FALSE)</f>
        <v>Se acompaña certificado de antecedentes financieros correspondiente al año 2019, aprobado por el Sub departamento de Supervisión Financeira Nacional</v>
      </c>
      <c r="T499" s="161">
        <f>VLOOKUP(A499,'BASE TRABAJO'!$A$1:$U$872,20,FALSE)</f>
        <v>37970</v>
      </c>
      <c r="U499" s="160">
        <v>6972</v>
      </c>
      <c r="V499" s="162">
        <v>0</v>
      </c>
      <c r="W499" s="162">
        <v>19133820</v>
      </c>
      <c r="X499" s="161">
        <v>44135</v>
      </c>
      <c r="Y499" s="160" t="s">
        <v>3112</v>
      </c>
      <c r="Z499" s="160" t="s">
        <v>3113</v>
      </c>
      <c r="AA499" s="160" t="s">
        <v>3157</v>
      </c>
      <c r="AB499" s="160"/>
    </row>
    <row r="500" spans="1:28" x14ac:dyDescent="0.2">
      <c r="A500" s="163">
        <v>6972</v>
      </c>
      <c r="B500" s="160" t="str">
        <f>VLOOKUP(A500,'BASE TRABAJO'!$A$1:$U$872,2,TRUE)</f>
        <v>Corporación Programa de Atención a Niños y Jóvenes Chasqui</v>
      </c>
      <c r="C500" s="160">
        <f>VLOOKUP(A500,'BASE TRABAJO'!$A$1:$U$872,3,FALSE)</f>
        <v>732420002</v>
      </c>
      <c r="D500" s="160" t="str">
        <f>VLOOKUP(A500,'BASE TRABAJO'!$A$1:$U$872,4,FALSE)</f>
        <v>Corporación de Derecho Privado.</v>
      </c>
      <c r="E500" s="160" t="str">
        <f>VLOOKUP(A500,'BASE TRABAJO'!$A$1:$U$872,5,FALSE)</f>
        <v xml:space="preserve">Decreto Supremo Nº853, de 24 de agosto de 1995, del Ministerio de Justicia. </v>
      </c>
      <c r="F500" s="160" t="str">
        <f>VLOOKUP(A500,'BASE TRABAJO'!$A$1:$U$872,6,FALSE)</f>
        <v>Certificado de Vigencia Folio Nº 500233763494, de 19 de JUNIO de 2019, emitido por el Servicio de Registro Civil e Identificación</v>
      </c>
      <c r="G500" s="160" t="str">
        <f>VLOOKUP(A500,'BASE TRABAJO'!$A$1:$U$872,7,FALSE)</f>
        <v>La promoción de alternativas de desarrollo y atención en medio libre de niños y jóvenes en alto riesgo social y la integración de su entorno familiar y comunitario.</v>
      </c>
      <c r="H500" s="160" t="str">
        <f>VLOOKUP(A500,'BASE TRABAJO'!$A$1:$U$872,8,FALSE)</f>
        <v xml:space="preserve">DIRECTORIO:
Presidente: Victor Hugo Aranguiz Cuadra, 
Secretario: Barbara Cristina Cuadra Quiñones, 
Tesorero: Francisco Gilberto Pizarro Peña, 
Directores:
Juan Mario Miranda Leyton, 
Juan Antonio Ferreira Maureira, 
</v>
      </c>
      <c r="I500" s="160" t="str">
        <f>VLOOKUP(A500,'BASE TRABAJO'!$A$1:$U$872,9,FALSE)</f>
        <v>Dos años en sus cargos.</v>
      </c>
      <c r="J500" s="160" t="str">
        <f>VLOOKUP(A500,'BASE TRABAJO'!$A$1:$U$872,10,FALSE)</f>
        <v>27 de abril de 2019 al 27 de abril de 2021</v>
      </c>
      <c r="K500" s="160" t="str">
        <f>VLOOKUP(A500,'BASE TRABAJO'!$A$1:$U$872,11,FALSE)</f>
        <v xml:space="preserve">Mandato General:
Presidenta: Victor Hugo Aranguiz Cuadra,
Secretario Ejecutivo: René Patricio Lizama Lira, 
Para actuar sea en forma conjunta  o sea separada e indistintamente.
</v>
      </c>
      <c r="L500" s="160" t="str">
        <f>VLOOKUP(A500,'BASE TRABAJO'!$A$1:$U$872,12,FALSE)</f>
        <v xml:space="preserve">Arturo Prat N° 9, comuna de San Bernardo, Región  Metropolitana
</v>
      </c>
      <c r="M500" s="160" t="str">
        <f>VLOOKUP(A500,'BASE TRABAJO'!$A$1:$U$872,13,FALSE)</f>
        <v>XIII</v>
      </c>
      <c r="N500" s="160" t="str">
        <f>VLOOKUP(A500,'BASE TRABAJO'!$A$1:$U$872,14,FALSE)</f>
        <v xml:space="preserve"> San Bernardo</v>
      </c>
      <c r="O500" s="160" t="str">
        <f>VLOOKUP(A500,'BASE TRABAJO'!$A$1:$U$872,15,FALSE)</f>
        <v xml:space="preserve">F: 9183032, </v>
      </c>
      <c r="P500" s="160" t="str">
        <f>VLOOKUP(A500,'BASE TRABAJO'!$A$1:$U$872,16,FALSE)</f>
        <v xml:space="preserve">:corporación@chasqui.cl
</v>
      </c>
      <c r="Q500" s="160">
        <f>VLOOKUP(A500,'BASE TRABAJO'!$A$1:$U$872,17,FALSE)</f>
        <v>0</v>
      </c>
      <c r="R500" s="160">
        <f>VLOOKUP(A500,'BASE TRABAJO'!$A$1:$U$872,18,FALSE)</f>
        <v>93401</v>
      </c>
      <c r="S500" s="160" t="str">
        <f>VLOOKUP(A500,'BASE TRABAJO'!$A$1:$U$872,19,FALSE)</f>
        <v>Se acompaña certificado de antecedentes financieros correspondiente al año 2019, aprobado por el Sub departamento de Supervisión Financeira Nacional</v>
      </c>
      <c r="T500" s="161">
        <f>VLOOKUP(A500,'BASE TRABAJO'!$A$1:$U$872,20,FALSE)</f>
        <v>37970</v>
      </c>
      <c r="U500" s="160">
        <v>6972</v>
      </c>
      <c r="V500" s="162">
        <v>6930360</v>
      </c>
      <c r="W500" s="162">
        <v>75661452</v>
      </c>
      <c r="X500" s="161">
        <v>44135</v>
      </c>
      <c r="Y500" s="160" t="s">
        <v>3112</v>
      </c>
      <c r="Z500" s="160" t="s">
        <v>3113</v>
      </c>
      <c r="AA500" s="160" t="s">
        <v>3201</v>
      </c>
      <c r="AB500" s="160"/>
    </row>
    <row r="501" spans="1:28" x14ac:dyDescent="0.2">
      <c r="A501" s="163">
        <v>6972</v>
      </c>
      <c r="B501" s="160" t="str">
        <f>VLOOKUP(A501,'BASE TRABAJO'!$A$1:$U$872,2,TRUE)</f>
        <v>Corporación Programa de Atención a Niños y Jóvenes Chasqui</v>
      </c>
      <c r="C501" s="160">
        <f>VLOOKUP(A501,'BASE TRABAJO'!$A$1:$U$872,3,FALSE)</f>
        <v>732420002</v>
      </c>
      <c r="D501" s="160" t="str">
        <f>VLOOKUP(A501,'BASE TRABAJO'!$A$1:$U$872,4,FALSE)</f>
        <v>Corporación de Derecho Privado.</v>
      </c>
      <c r="E501" s="160" t="str">
        <f>VLOOKUP(A501,'BASE TRABAJO'!$A$1:$U$872,5,FALSE)</f>
        <v xml:space="preserve">Decreto Supremo Nº853, de 24 de agosto de 1995, del Ministerio de Justicia. </v>
      </c>
      <c r="F501" s="160" t="str">
        <f>VLOOKUP(A501,'BASE TRABAJO'!$A$1:$U$872,6,FALSE)</f>
        <v>Certificado de Vigencia Folio Nº 500233763494, de 19 de JUNIO de 2019, emitido por el Servicio de Registro Civil e Identificación</v>
      </c>
      <c r="G501" s="160" t="str">
        <f>VLOOKUP(A501,'BASE TRABAJO'!$A$1:$U$872,7,FALSE)</f>
        <v>La promoción de alternativas de desarrollo y atención en medio libre de niños y jóvenes en alto riesgo social y la integración de su entorno familiar y comunitario.</v>
      </c>
      <c r="H501" s="160" t="str">
        <f>VLOOKUP(A501,'BASE TRABAJO'!$A$1:$U$872,8,FALSE)</f>
        <v xml:space="preserve">DIRECTORIO:
Presidente: Victor Hugo Aranguiz Cuadra, 
Secretario: Barbara Cristina Cuadra Quiñones, 
Tesorero: Francisco Gilberto Pizarro Peña, 
Directores:
Juan Mario Miranda Leyton, 
Juan Antonio Ferreira Maureira, 
</v>
      </c>
      <c r="I501" s="160" t="str">
        <f>VLOOKUP(A501,'BASE TRABAJO'!$A$1:$U$872,9,FALSE)</f>
        <v>Dos años en sus cargos.</v>
      </c>
      <c r="J501" s="160" t="str">
        <f>VLOOKUP(A501,'BASE TRABAJO'!$A$1:$U$872,10,FALSE)</f>
        <v>27 de abril de 2019 al 27 de abril de 2021</v>
      </c>
      <c r="K501" s="160" t="str">
        <f>VLOOKUP(A501,'BASE TRABAJO'!$A$1:$U$872,11,FALSE)</f>
        <v xml:space="preserve">Mandato General:
Presidenta: Victor Hugo Aranguiz Cuadra,
Secretario Ejecutivo: René Patricio Lizama Lira, 
Para actuar sea en forma conjunta  o sea separada e indistintamente.
</v>
      </c>
      <c r="L501" s="160" t="str">
        <f>VLOOKUP(A501,'BASE TRABAJO'!$A$1:$U$872,12,FALSE)</f>
        <v xml:space="preserve">Arturo Prat N° 9, comuna de San Bernardo, Región  Metropolitana
</v>
      </c>
      <c r="M501" s="160" t="str">
        <f>VLOOKUP(A501,'BASE TRABAJO'!$A$1:$U$872,13,FALSE)</f>
        <v>XIII</v>
      </c>
      <c r="N501" s="160" t="str">
        <f>VLOOKUP(A501,'BASE TRABAJO'!$A$1:$U$872,14,FALSE)</f>
        <v xml:space="preserve"> San Bernardo</v>
      </c>
      <c r="O501" s="160" t="str">
        <f>VLOOKUP(A501,'BASE TRABAJO'!$A$1:$U$872,15,FALSE)</f>
        <v xml:space="preserve">F: 9183032, </v>
      </c>
      <c r="P501" s="160" t="str">
        <f>VLOOKUP(A501,'BASE TRABAJO'!$A$1:$U$872,16,FALSE)</f>
        <v xml:space="preserve">:corporación@chasqui.cl
</v>
      </c>
      <c r="Q501" s="160">
        <f>VLOOKUP(A501,'BASE TRABAJO'!$A$1:$U$872,17,FALSE)</f>
        <v>0</v>
      </c>
      <c r="R501" s="160">
        <f>VLOOKUP(A501,'BASE TRABAJO'!$A$1:$U$872,18,FALSE)</f>
        <v>93401</v>
      </c>
      <c r="S501" s="160" t="str">
        <f>VLOOKUP(A501,'BASE TRABAJO'!$A$1:$U$872,19,FALSE)</f>
        <v>Se acompaña certificado de antecedentes financieros correspondiente al año 2019, aprobado por el Sub departamento de Supervisión Financeira Nacional</v>
      </c>
      <c r="T501" s="161">
        <f>VLOOKUP(A501,'BASE TRABAJO'!$A$1:$U$872,20,FALSE)</f>
        <v>37970</v>
      </c>
      <c r="U501" s="160">
        <v>6972</v>
      </c>
      <c r="V501" s="162">
        <v>6870096</v>
      </c>
      <c r="W501" s="162">
        <v>68615084</v>
      </c>
      <c r="X501" s="161">
        <v>44135</v>
      </c>
      <c r="Y501" s="160" t="s">
        <v>3112</v>
      </c>
      <c r="Z501" s="160" t="s">
        <v>3113</v>
      </c>
      <c r="AA501" s="160" t="s">
        <v>82</v>
      </c>
      <c r="AB501" s="160"/>
    </row>
    <row r="502" spans="1:28" x14ac:dyDescent="0.2">
      <c r="A502" s="163">
        <v>6973</v>
      </c>
      <c r="B502" s="160" t="str">
        <f>VLOOKUP(A502,'BASE TRABAJO'!$A$1:$U$872,2,TRUE)</f>
        <v>Corporación Hogar Belén.</v>
      </c>
      <c r="C502" s="160">
        <f>VLOOKUP(A502,'BASE TRABAJO'!$A$1:$U$872,3,FALSE)</f>
        <v>727581006</v>
      </c>
      <c r="D502" s="160" t="str">
        <f>VLOOKUP(A502,'BASE TRABAJO'!$A$1:$U$872,4,FALSE)</f>
        <v>Corporación de Derecho Privado.</v>
      </c>
      <c r="E502" s="160" t="str">
        <f>VLOOKUP(A502,'BASE TRABAJO'!$A$1:$U$872,5,FALSE)</f>
        <v xml:space="preserve">Otorgada por Decreto Supremo Nº 163, de fecha 03 de febrero 1995, del Ministerio de Justicia, publicado en el Diario Oficial el día 03 de octubre de 1996. </v>
      </c>
      <c r="F502" s="160" t="str">
        <f>VLOOKUP(A502,'BASE TRABAJO'!$A$1:$U$872,6,FALSE)</f>
        <v xml:space="preserve">Certificado de vigencia, folio Nº 500341128041, de fecha 18 de agosto de 2020, del Servicio de Registro Civil e Identificación.
</v>
      </c>
      <c r="G502" s="160" t="str">
        <f>VLOOKUP(A502,'BASE TRABAJO'!$A$1:$U$872,7,FALSE)</f>
        <v xml:space="preserve">Buscar la solución integral a los problemas que afectan a personas discapacitadas física, mental y sensorialmente y proporcionarles hogar a los que se encuentran en situación de abandono o de riesgo físico o moral.
</v>
      </c>
      <c r="H502" s="160" t="str">
        <f>VLOOKUP(A502,'BASE TRABAJO'!$A$1:$U$872,8,FALSE)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502" s="160" t="str">
        <f>VLOOKUP(A502,'BASE TRABAJO'!$A$1:$U$872,9,FALSE)</f>
        <v>Durarán 04 años en sus cargos.</v>
      </c>
      <c r="J502" s="160" t="str">
        <f>VLOOKUP(A502,'BASE TRABAJO'!$A$1:$U$872,10,FALSE)</f>
        <v xml:space="preserve">Del 15 de marzo de 2019 al 15 de marzo de 2023. </v>
      </c>
      <c r="K502" s="160" t="str">
        <f>VLOOKUP(A502,'BASE TRABAJO'!$A$1:$U$872,11,FALSE)</f>
        <v xml:space="preserve">Presidenta: María Matilde Pozo Álvarez
</v>
      </c>
      <c r="L502" s="160" t="str">
        <f>VLOOKUP(A502,'BASE TRABAJO'!$A$1:$U$872,12,FALSE)</f>
        <v xml:space="preserve"> 10 Sur 31 y 32 Oriente Nº  1345, Población Carlos Trupp, Talca, VII Región.
</v>
      </c>
      <c r="M502" s="160" t="str">
        <f>VLOOKUP(A502,'BASE TRABAJO'!$A$1:$U$872,13,FALSE)</f>
        <v>VII</v>
      </c>
      <c r="N502" s="160" t="str">
        <f>VLOOKUP(A502,'BASE TRABAJO'!$A$1:$U$872,14,FALSE)</f>
        <v>Talca</v>
      </c>
      <c r="O502" s="160" t="str">
        <f>VLOOKUP(A502,'BASE TRABAJO'!$A$1:$U$872,15,FALSE)</f>
        <v>fono (71)  2241065</v>
      </c>
      <c r="P502" s="160" t="str">
        <f>VLOOKUP(A502,'BASE TRABAJO'!$A$1:$U$872,16,FALSE)</f>
        <v xml:space="preserve"> hogarbelen@hotmail.com  
</v>
      </c>
      <c r="Q502" s="160">
        <f>VLOOKUP(A502,'BASE TRABAJO'!$A$1:$U$872,17,FALSE)</f>
        <v>0</v>
      </c>
      <c r="R502" s="160" t="str">
        <f>VLOOKUP(A502,'BASE TRABAJO'!$A$1:$U$872,18,FALSE)</f>
        <v>93401: Institución de Asistencia Social</v>
      </c>
      <c r="S502" s="160" t="str">
        <f>VLOOKUP(A502,'BASE TRABAJO'!$A$1:$U$872,19,FALSE)</f>
        <v>Se acompaña certificado financiero, sin fecha, correspondiente al año 2019 aprobado por el  Sub Departamento de Supervisión Financiera Nacional.</v>
      </c>
      <c r="T502" s="161">
        <f>VLOOKUP(A502,'BASE TRABAJO'!$A$1:$U$872,20,FALSE)</f>
        <v>37970</v>
      </c>
      <c r="U502" s="160">
        <v>6973</v>
      </c>
      <c r="V502" s="162">
        <v>11773695</v>
      </c>
      <c r="W502" s="162">
        <v>121435303</v>
      </c>
      <c r="X502" s="161">
        <v>44135</v>
      </c>
      <c r="Y502" s="160" t="s">
        <v>3112</v>
      </c>
      <c r="Z502" s="160" t="s">
        <v>3113</v>
      </c>
      <c r="AA502" s="160" t="s">
        <v>3132</v>
      </c>
      <c r="AB502" s="160"/>
    </row>
    <row r="503" spans="1:28" x14ac:dyDescent="0.2">
      <c r="A503" s="163">
        <v>6974</v>
      </c>
      <c r="B503" s="160" t="str">
        <f>VLOOKUP(A503,'BASE TRABAJO'!$A$1:$U$872,2,TRUE)</f>
        <v xml:space="preserve">
Policía de Investigaciones de Chile 
</v>
      </c>
      <c r="C503" s="160">
        <f>VLOOKUP(A503,'BASE TRABAJO'!$A$1:$U$872,3,FALSE)</f>
        <v>605060005</v>
      </c>
      <c r="D503" s="160" t="str">
        <f>VLOOKUP(A503,'BASE TRABAJO'!$A$1:$U$872,4,FALSE)</f>
        <v>no aparece</v>
      </c>
      <c r="E503" s="160" t="str">
        <f>VLOOKUP(A503,'BASE TRABAJO'!$A$1:$U$872,5,FALSE)</f>
        <v xml:space="preserve">Otorgado por Decreto Ley N° 2460, de 1979.
</v>
      </c>
      <c r="F503" s="160" t="str">
        <f>VLOOKUP(A503,'BASE TRABAJO'!$A$1:$U$872,6,FALSE)</f>
        <v xml:space="preserve">Indefinida
</v>
      </c>
      <c r="G503" s="160" t="str">
        <f>VLOOKUP(A503,'BASE TRABAJO'!$A$1:$U$872,7,FALSE)</f>
        <v xml:space="preserve">Según Ley N° 2460, de 1979, art. 13 inciso segundo.
</v>
      </c>
      <c r="H503" s="160" t="str">
        <f>VLOOKUP(A503,'BASE TRABAJO'!$A$1:$U$872,8,FALSE)</f>
        <v>no tiene</v>
      </c>
      <c r="I503" s="160">
        <f>VLOOKUP(A503,'BASE TRABAJO'!$A$1:$U$872,9,FALSE)</f>
        <v>0</v>
      </c>
      <c r="J503" s="160">
        <f>VLOOKUP(A503,'BASE TRABAJO'!$A$1:$U$872,10,FALSE)</f>
        <v>0</v>
      </c>
      <c r="K503" s="160" t="str">
        <f>VLOOKUP(A503,'BASE TRABAJO'!$A$1:$U$872,11,FALSE)</f>
        <v>Héctor Ángel Espinosa Valenzuela,</v>
      </c>
      <c r="L503" s="160" t="str">
        <f>VLOOKUP(A503,'BASE TRABAJO'!$A$1:$U$872,12,FALSE)</f>
        <v xml:space="preserve">General Mackenna N° 1314, Santiago, Región Metropolitana. 
</v>
      </c>
      <c r="M503" s="160" t="str">
        <f>VLOOKUP(A503,'BASE TRABAJO'!$A$1:$U$872,13,FALSE)</f>
        <v>XIII</v>
      </c>
      <c r="N503" s="160" t="str">
        <f>VLOOKUP(A503,'BASE TRABAJO'!$A$1:$U$872,14,FALSE)</f>
        <v>Santiago</v>
      </c>
      <c r="O503" s="160" t="str">
        <f>VLOOKUP(A503,'BASE TRABAJO'!$A$1:$U$872,15,FALSE)</f>
        <v>Teléfono: 227080156</v>
      </c>
      <c r="P503" s="160" t="str">
        <f>VLOOKUP(A503,'BASE TRABAJO'!$A$1:$U$872,16,FALSE)</f>
        <v xml:space="preserve">Correo electrónico: dirgral@investigaciones.cl
</v>
      </c>
      <c r="Q503" s="160">
        <f>VLOOKUP(A503,'BASE TRABAJO'!$A$1:$U$872,17,FALSE)</f>
        <v>0</v>
      </c>
      <c r="R503" s="160" t="str">
        <f>VLOOKUP(A503,'BASE TRABAJO'!$A$1:$U$872,18,FALSE)</f>
        <v xml:space="preserve">91001 Administración Pública </v>
      </c>
      <c r="S503" s="160" t="str">
        <f>VLOOKUP(A503,'BASE TRABAJO'!$A$1:$U$872,19,FALSE)</f>
        <v>No se acompañan. Aplica Informe Jurídico Nº 09, de  fecha 14 de marzo de 2011 del Departamento Jurídico y Dictamen Nº 070791, de 2009, de la Contraloría General de la República</v>
      </c>
      <c r="T503" s="161">
        <f>VLOOKUP(A503,'BASE TRABAJO'!$A$1:$U$872,20,FALSE)</f>
        <v>37970</v>
      </c>
      <c r="U503" s="160">
        <v>6974</v>
      </c>
      <c r="V503" s="162">
        <v>7784100</v>
      </c>
      <c r="W503" s="162">
        <v>77841000</v>
      </c>
      <c r="X503" s="161">
        <v>44135</v>
      </c>
      <c r="Y503" s="160" t="s">
        <v>3112</v>
      </c>
      <c r="Z503" s="160" t="s">
        <v>3113</v>
      </c>
      <c r="AA503" s="160" t="s">
        <v>2719</v>
      </c>
      <c r="AB503" s="160"/>
    </row>
    <row r="504" spans="1:28" x14ac:dyDescent="0.2">
      <c r="A504" s="163">
        <v>6974</v>
      </c>
      <c r="B504" s="160" t="str">
        <f>VLOOKUP(A504,'BASE TRABAJO'!$A$1:$U$872,2,TRUE)</f>
        <v xml:space="preserve">
Policía de Investigaciones de Chile 
</v>
      </c>
      <c r="C504" s="160">
        <f>VLOOKUP(A504,'BASE TRABAJO'!$A$1:$U$872,3,FALSE)</f>
        <v>605060005</v>
      </c>
      <c r="D504" s="160" t="str">
        <f>VLOOKUP(A504,'BASE TRABAJO'!$A$1:$U$872,4,FALSE)</f>
        <v>no aparece</v>
      </c>
      <c r="E504" s="160" t="str">
        <f>VLOOKUP(A504,'BASE TRABAJO'!$A$1:$U$872,5,FALSE)</f>
        <v xml:space="preserve">Otorgado por Decreto Ley N° 2460, de 1979.
</v>
      </c>
      <c r="F504" s="160" t="str">
        <f>VLOOKUP(A504,'BASE TRABAJO'!$A$1:$U$872,6,FALSE)</f>
        <v xml:space="preserve">Indefinida
</v>
      </c>
      <c r="G504" s="160" t="str">
        <f>VLOOKUP(A504,'BASE TRABAJO'!$A$1:$U$872,7,FALSE)</f>
        <v xml:space="preserve">Según Ley N° 2460, de 1979, art. 13 inciso segundo.
</v>
      </c>
      <c r="H504" s="160" t="str">
        <f>VLOOKUP(A504,'BASE TRABAJO'!$A$1:$U$872,8,FALSE)</f>
        <v>no tiene</v>
      </c>
      <c r="I504" s="160">
        <f>VLOOKUP(A504,'BASE TRABAJO'!$A$1:$U$872,9,FALSE)</f>
        <v>0</v>
      </c>
      <c r="J504" s="160">
        <f>VLOOKUP(A504,'BASE TRABAJO'!$A$1:$U$872,10,FALSE)</f>
        <v>0</v>
      </c>
      <c r="K504" s="160" t="str">
        <f>VLOOKUP(A504,'BASE TRABAJO'!$A$1:$U$872,11,FALSE)</f>
        <v>Héctor Ángel Espinosa Valenzuela,</v>
      </c>
      <c r="L504" s="160" t="str">
        <f>VLOOKUP(A504,'BASE TRABAJO'!$A$1:$U$872,12,FALSE)</f>
        <v xml:space="preserve">General Mackenna N° 1314, Santiago, Región Metropolitana. 
</v>
      </c>
      <c r="M504" s="160" t="str">
        <f>VLOOKUP(A504,'BASE TRABAJO'!$A$1:$U$872,13,FALSE)</f>
        <v>XIII</v>
      </c>
      <c r="N504" s="160" t="str">
        <f>VLOOKUP(A504,'BASE TRABAJO'!$A$1:$U$872,14,FALSE)</f>
        <v>Santiago</v>
      </c>
      <c r="O504" s="160" t="str">
        <f>VLOOKUP(A504,'BASE TRABAJO'!$A$1:$U$872,15,FALSE)</f>
        <v>Teléfono: 227080156</v>
      </c>
      <c r="P504" s="160" t="str">
        <f>VLOOKUP(A504,'BASE TRABAJO'!$A$1:$U$872,16,FALSE)</f>
        <v xml:space="preserve">Correo electrónico: dirgral@investigaciones.cl
</v>
      </c>
      <c r="Q504" s="160">
        <f>VLOOKUP(A504,'BASE TRABAJO'!$A$1:$U$872,17,FALSE)</f>
        <v>0</v>
      </c>
      <c r="R504" s="160" t="str">
        <f>VLOOKUP(A504,'BASE TRABAJO'!$A$1:$U$872,18,FALSE)</f>
        <v xml:space="preserve">91001 Administración Pública </v>
      </c>
      <c r="S504" s="160" t="str">
        <f>VLOOKUP(A504,'BASE TRABAJO'!$A$1:$U$872,19,FALSE)</f>
        <v>No se acompañan. Aplica Informe Jurídico Nº 09, de  fecha 14 de marzo de 2011 del Departamento Jurídico y Dictamen Nº 070791, de 2009, de la Contraloría General de la República</v>
      </c>
      <c r="T504" s="161">
        <f>VLOOKUP(A504,'BASE TRABAJO'!$A$1:$U$872,20,FALSE)</f>
        <v>37970</v>
      </c>
      <c r="U504" s="160">
        <v>6974</v>
      </c>
      <c r="V504" s="162">
        <v>14011380</v>
      </c>
      <c r="W504" s="162">
        <v>134966250</v>
      </c>
      <c r="X504" s="161">
        <v>44135</v>
      </c>
      <c r="Y504" s="160" t="s">
        <v>3112</v>
      </c>
      <c r="Z504" s="160" t="s">
        <v>3113</v>
      </c>
      <c r="AA504" s="160" t="s">
        <v>3122</v>
      </c>
      <c r="AB504" s="160"/>
    </row>
    <row r="505" spans="1:28" x14ac:dyDescent="0.2">
      <c r="A505" s="163">
        <v>6975</v>
      </c>
      <c r="B505" s="160" t="str">
        <f>VLOOKUP(A505,'BASE TRABAJO'!$A$1:$U$872,2,TRUE)</f>
        <v xml:space="preserve">Organización No Gubernamental de Desarrollo Centro Comunitario de Atención al Joven ONG C.E.C.A.S.- (CECAS)
</v>
      </c>
      <c r="C505" s="160">
        <f>VLOOKUP(A505,'BASE TRABAJO'!$A$1:$U$872,3,FALSE)</f>
        <v>729097004</v>
      </c>
      <c r="D505" s="160" t="str">
        <f>VLOOKUP(A505,'BASE TRABAJO'!$A$1:$U$872,4,FALSE)</f>
        <v xml:space="preserve">Corporación de Derecho Privado.
</v>
      </c>
      <c r="E505" s="160" t="str">
        <f>VLOOKUP(A505,'BASE TRABAJO'!$A$1:$U$872,5,FALSE)</f>
        <v>Otorgado por Decreto Supremo Nº222, de fecha 20 de febrero de 1995, del Ministerio de Justicia.</v>
      </c>
      <c r="F505" s="160" t="str">
        <f>VLOOKUP(A505,'BASE TRABAJO'!$A$1:$U$872,6,FALSE)</f>
        <v xml:space="preserve">Certificado de Vigencia de Persona Jurídica sin Fines de Lucro, emitido por el SRCEI, de fecha 13 de agosto de 2020
</v>
      </c>
      <c r="G505" s="160" t="str">
        <f>VLOOKUP(A505,'BASE TRABAJO'!$A$1:$U$872,7,FALSE)</f>
        <v>Promoción del desarrollo, especialmente de las personas, familias, grupos y comunidades que viven en condiciones de pobreza y/o marginalidad.</v>
      </c>
      <c r="H505" s="160" t="str">
        <f>VLOOKUP(A505,'BASE TRABAJO'!$A$1:$U$872,8,FALSE)</f>
        <v xml:space="preserve">Presidente: Erica del Carmen Palma Cid                               
Secretario: Claudio Aguirre Muñoz          
Tesorero: Carla Lorena Figueroa Arancibia
</v>
      </c>
      <c r="I505" s="160" t="str">
        <f>VLOOKUP(A505,'BASE TRABAJO'!$A$1:$U$872,9,FALSE)</f>
        <v>Cada cinco Años</v>
      </c>
      <c r="J505" s="160" t="str">
        <f>VLOOKUP(A505,'BASE TRABAJO'!$A$1:$U$872,10,FALSE)</f>
        <v>De fecha  22 de enero de 2016  al 22 de enero de 2021.</v>
      </c>
      <c r="K505" s="160" t="str">
        <f>VLOOKUP(A505,'BASE TRABAJO'!$A$1:$U$872,11,FALSE)</f>
        <v xml:space="preserve">Presidente: Erica Palma Cid, 
Secretario Ejecutivo: Roberto Varela Arriagada 
</v>
      </c>
      <c r="L505" s="160" t="str">
        <f>VLOOKUP(A505,'BASE TRABAJO'!$A$1:$U$872,12,FALSE)</f>
        <v xml:space="preserve">Balmaceda Nº 116, oficina 13, Llay Llay, Quinta Región 
</v>
      </c>
      <c r="M505" s="160" t="str">
        <f>VLOOKUP(A505,'BASE TRABAJO'!$A$1:$U$872,13,FALSE)</f>
        <v>V</v>
      </c>
      <c r="N505" s="160" t="str">
        <f>VLOOKUP(A505,'BASE TRABAJO'!$A$1:$U$872,14,FALSE)</f>
        <v>Llay Llay</v>
      </c>
      <c r="O505" s="160" t="str">
        <f>VLOOKUP(A505,'BASE TRABAJO'!$A$1:$U$872,15,FALSE)</f>
        <v>(34) 2611381</v>
      </c>
      <c r="P505" s="160" t="str">
        <f>VLOOKUP(A505,'BASE TRABAJO'!$A$1:$U$872,16,FALSE)</f>
        <v>admcongllayllay@yahoo.es</v>
      </c>
      <c r="Q505" s="160">
        <f>VLOOKUP(A505,'BASE TRABAJO'!$A$1:$U$872,17,FALSE)</f>
        <v>0</v>
      </c>
      <c r="R505" s="160" t="str">
        <f>VLOOKUP(A505,'BASE TRABAJO'!$A$1:$U$872,18,FALSE)</f>
        <v>93401: Institución de Asistencia Social</v>
      </c>
      <c r="S505" s="160" t="str">
        <f>VLOOKUP(A505,'BASE TRABAJO'!$A$1:$U$872,19,FALSE)</f>
        <v xml:space="preserve">Certificado Financiero al año 2019, aprobado por parte del Subdepartamento de Supervisión Financiera de SENAME, en conformidad a Memorándum 122, de 27 de agosto de 2020
</v>
      </c>
      <c r="T505" s="161">
        <f>VLOOKUP(A505,'BASE TRABAJO'!$A$1:$U$872,20,FALSE)</f>
        <v>37970</v>
      </c>
      <c r="U505" s="160">
        <v>6975</v>
      </c>
      <c r="V505" s="162">
        <v>17476560</v>
      </c>
      <c r="W505" s="162">
        <v>158359242</v>
      </c>
      <c r="X505" s="161">
        <v>44135</v>
      </c>
      <c r="Y505" s="160" t="s">
        <v>3112</v>
      </c>
      <c r="Z505" s="160" t="s">
        <v>3113</v>
      </c>
      <c r="AA505" s="160" t="s">
        <v>3242</v>
      </c>
      <c r="AB505" s="160"/>
    </row>
    <row r="506" spans="1:28" x14ac:dyDescent="0.2">
      <c r="A506" s="163">
        <v>6975</v>
      </c>
      <c r="B506" s="160" t="str">
        <f>VLOOKUP(A506,'BASE TRABAJO'!$A$1:$U$872,2,TRUE)</f>
        <v xml:space="preserve">Organización No Gubernamental de Desarrollo Centro Comunitario de Atención al Joven ONG C.E.C.A.S.- (CECAS)
</v>
      </c>
      <c r="C506" s="160">
        <f>VLOOKUP(A506,'BASE TRABAJO'!$A$1:$U$872,3,FALSE)</f>
        <v>729097004</v>
      </c>
      <c r="D506" s="160" t="str">
        <f>VLOOKUP(A506,'BASE TRABAJO'!$A$1:$U$872,4,FALSE)</f>
        <v xml:space="preserve">Corporación de Derecho Privado.
</v>
      </c>
      <c r="E506" s="160" t="str">
        <f>VLOOKUP(A506,'BASE TRABAJO'!$A$1:$U$872,5,FALSE)</f>
        <v>Otorgado por Decreto Supremo Nº222, de fecha 20 de febrero de 1995, del Ministerio de Justicia.</v>
      </c>
      <c r="F506" s="160" t="str">
        <f>VLOOKUP(A506,'BASE TRABAJO'!$A$1:$U$872,6,FALSE)</f>
        <v xml:space="preserve">Certificado de Vigencia de Persona Jurídica sin Fines de Lucro, emitido por el SRCEI, de fecha 13 de agosto de 2020
</v>
      </c>
      <c r="G506" s="160" t="str">
        <f>VLOOKUP(A506,'BASE TRABAJO'!$A$1:$U$872,7,FALSE)</f>
        <v>Promoción del desarrollo, especialmente de las personas, familias, grupos y comunidades que viven en condiciones de pobreza y/o marginalidad.</v>
      </c>
      <c r="H506" s="160" t="str">
        <f>VLOOKUP(A506,'BASE TRABAJO'!$A$1:$U$872,8,FALSE)</f>
        <v xml:space="preserve">Presidente: Erica del Carmen Palma Cid                               
Secretario: Claudio Aguirre Muñoz          
Tesorero: Carla Lorena Figueroa Arancibia
</v>
      </c>
      <c r="I506" s="160" t="str">
        <f>VLOOKUP(A506,'BASE TRABAJO'!$A$1:$U$872,9,FALSE)</f>
        <v>Cada cinco Años</v>
      </c>
      <c r="J506" s="160" t="str">
        <f>VLOOKUP(A506,'BASE TRABAJO'!$A$1:$U$872,10,FALSE)</f>
        <v>De fecha  22 de enero de 2016  al 22 de enero de 2021.</v>
      </c>
      <c r="K506" s="160" t="str">
        <f>VLOOKUP(A506,'BASE TRABAJO'!$A$1:$U$872,11,FALSE)</f>
        <v xml:space="preserve">Presidente: Erica Palma Cid, 
Secretario Ejecutivo: Roberto Varela Arriagada 
</v>
      </c>
      <c r="L506" s="160" t="str">
        <f>VLOOKUP(A506,'BASE TRABAJO'!$A$1:$U$872,12,FALSE)</f>
        <v xml:space="preserve">Balmaceda Nº 116, oficina 13, Llay Llay, Quinta Región 
</v>
      </c>
      <c r="M506" s="160" t="str">
        <f>VLOOKUP(A506,'BASE TRABAJO'!$A$1:$U$872,13,FALSE)</f>
        <v>V</v>
      </c>
      <c r="N506" s="160" t="str">
        <f>VLOOKUP(A506,'BASE TRABAJO'!$A$1:$U$872,14,FALSE)</f>
        <v>Llay Llay</v>
      </c>
      <c r="O506" s="160" t="str">
        <f>VLOOKUP(A506,'BASE TRABAJO'!$A$1:$U$872,15,FALSE)</f>
        <v>(34) 2611381</v>
      </c>
      <c r="P506" s="160" t="str">
        <f>VLOOKUP(A506,'BASE TRABAJO'!$A$1:$U$872,16,FALSE)</f>
        <v>admcongllayllay@yahoo.es</v>
      </c>
      <c r="Q506" s="160">
        <f>VLOOKUP(A506,'BASE TRABAJO'!$A$1:$U$872,17,FALSE)</f>
        <v>0</v>
      </c>
      <c r="R506" s="160" t="str">
        <f>VLOOKUP(A506,'BASE TRABAJO'!$A$1:$U$872,18,FALSE)</f>
        <v>93401: Institución de Asistencia Social</v>
      </c>
      <c r="S506" s="160" t="str">
        <f>VLOOKUP(A506,'BASE TRABAJO'!$A$1:$U$872,19,FALSE)</f>
        <v xml:space="preserve">Certificado Financiero al año 2019, aprobado por parte del Subdepartamento de Supervisión Financiera de SENAME, en conformidad a Memorándum 122, de 27 de agosto de 2020
</v>
      </c>
      <c r="T506" s="161">
        <f>VLOOKUP(A506,'BASE TRABAJO'!$A$1:$U$872,20,FALSE)</f>
        <v>37970</v>
      </c>
      <c r="U506" s="160">
        <v>6975</v>
      </c>
      <c r="V506" s="162">
        <v>12655440</v>
      </c>
      <c r="W506" s="162">
        <v>113078121</v>
      </c>
      <c r="X506" s="161">
        <v>44135</v>
      </c>
      <c r="Y506" s="160" t="s">
        <v>3112</v>
      </c>
      <c r="Z506" s="160" t="s">
        <v>3113</v>
      </c>
      <c r="AA506" s="160" t="s">
        <v>3120</v>
      </c>
      <c r="AB506" s="160"/>
    </row>
    <row r="507" spans="1:28" x14ac:dyDescent="0.2">
      <c r="A507" s="163">
        <v>6979</v>
      </c>
      <c r="B507" s="160" t="str">
        <f>VLOOKUP(A507,'BASE TRABAJO'!$A$1:$U$872,2,TRUE)</f>
        <v>Fundación Tierra de Esperanza</v>
      </c>
      <c r="C507" s="160">
        <f>VLOOKUP(A507,'BASE TRABAJO'!$A$1:$U$872,3,FALSE)</f>
        <v>738689003</v>
      </c>
      <c r="D507" s="160" t="str">
        <f>VLOOKUP(A507,'BASE TRABAJO'!$A$1:$U$872,4,FALSE)</f>
        <v>Fundación de Derecho Privado.</v>
      </c>
      <c r="E507" s="160" t="str">
        <f>VLOOKUP(A507,'BASE TRABAJO'!$A$1:$U$872,5,FALSE)</f>
        <v>Otorgado por Decreto Supremo Nº 262, de fecha 2 de abril de 1997, por el Ministerio de Justicia. Publicado en el Diario Oficial con fecha 24 de abril de 1997.</v>
      </c>
      <c r="F507" s="160" t="str">
        <f>VLOOKUP(A507,'BASE TRABAJO'!$A$1:$U$872,6,FALSE)</f>
        <v>Certificado de Vigencia inscripción Nº7421 de fecha 02 de abril de 1997. Folio N° 500328926944, emitido por el Servicio de Registro Civil e Identificación, de fecha 13 de julio de 2020.</v>
      </c>
      <c r="G507" s="160" t="str">
        <f>VLOOKUP(A507,'BASE TRABAJO'!$A$1:$U$872,7,FALSE)</f>
        <v xml:space="preserve">Ayudar a la infancia desvalida sin distinción de sexo, sin distinción racial, creencia religiosa o política.
</v>
      </c>
      <c r="H507" s="160" t="str">
        <f>VLOOKUP(A507,'BASE TRABAJO'!$A$1:$U$872,8,FALSE)</f>
        <v xml:space="preserve">Presidente: Simona de la Barra Cruzat.           
Secretario: Julián Humberto Carrasco Poblete.
Tesorero: Leoncio Toro Araya.
Director Ejecutivo: Rafael Mella Gallegos.
Director: Carlos Javier Contzen Fuentes.
</v>
      </c>
      <c r="I507" s="160" t="str">
        <f>VLOOKUP(A507,'BASE TRABAJO'!$A$1:$U$872,9,FALSE)</f>
        <v>El Consejo durará tres años en sus cargos y se renovará tácita y sucesivamente cada tres años, salvo que la mayoría absoluta de los demás consejeros, resuelva su exclusión.</v>
      </c>
      <c r="J507" s="160" t="str">
        <f>VLOOKUP(A507,'BASE TRABAJO'!$A$1:$U$872,10,FALSE)</f>
        <v>10 de enero de 2017 – 10 de enero 2020</v>
      </c>
      <c r="K507" s="160" t="str">
        <f>VLOOKUP(A507,'BASE TRABAJO'!$A$1:$U$872,11,FALSE)</f>
        <v xml:space="preserve">Simona de la Barra Cruzat
Rafael Mella Gallegos.
Podrán actuar conjunta o separadamente.
</v>
      </c>
      <c r="L507" s="160" t="str">
        <f>VLOOKUP(A507,'BASE TRABAJO'!$A$1:$U$872,12,FALSE)</f>
        <v>Exeter Nº 540-D, Concepción.</v>
      </c>
      <c r="M507" s="160" t="str">
        <f>VLOOKUP(A507,'BASE TRABAJO'!$A$1:$U$872,13,FALSE)</f>
        <v>VIII</v>
      </c>
      <c r="N507" s="160" t="str">
        <f>VLOOKUP(A507,'BASE TRABAJO'!$A$1:$U$872,14,FALSE)</f>
        <v>Concepción.</v>
      </c>
      <c r="O507" s="160" t="str">
        <f>VLOOKUP(A507,'BASE TRABAJO'!$A$1:$U$872,15,FALSE)</f>
        <v xml:space="preserve"> 41-2106-850
</v>
      </c>
      <c r="P507" s="160" t="str">
        <f>VLOOKUP(A507,'BASE TRABAJO'!$A$1:$U$872,16,FALSE)</f>
        <v>contacto@tdesperanza.cl</v>
      </c>
      <c r="Q507" s="160">
        <f>VLOOKUP(A507,'BASE TRABAJO'!$A$1:$U$872,17,FALSE)</f>
        <v>0</v>
      </c>
      <c r="R507" s="160" t="str">
        <f>VLOOKUP(A507,'BASE TRABAJO'!$A$1:$U$872,18,FALSE)</f>
        <v>93401.</v>
      </c>
      <c r="S507" s="160" t="str">
        <f>VLOOKUP(A507,'BASE TRABAJO'!$A$1:$U$872,19,FALSE)</f>
        <v xml:space="preserve">Certificado de antecedentes financieros, correspondientes al año 2019, APROBADOS por Subdepartamento de Supervisión Financiera Nacional para su actualización.
</v>
      </c>
      <c r="T507" s="161">
        <f>VLOOKUP(A507,'BASE TRABAJO'!$A$1:$U$872,20,FALSE)</f>
        <v>37970</v>
      </c>
      <c r="U507" s="160">
        <v>6979</v>
      </c>
      <c r="V507" s="162">
        <v>11757105</v>
      </c>
      <c r="W507" s="162">
        <v>109400857</v>
      </c>
      <c r="X507" s="161">
        <v>44135</v>
      </c>
      <c r="Y507" s="160" t="s">
        <v>3112</v>
      </c>
      <c r="Z507" s="160" t="s">
        <v>3113</v>
      </c>
      <c r="AA507" s="160" t="s">
        <v>3244</v>
      </c>
      <c r="AB507" s="160"/>
    </row>
    <row r="508" spans="1:28" x14ac:dyDescent="0.2">
      <c r="A508" s="163">
        <v>6979</v>
      </c>
      <c r="B508" s="160" t="str">
        <f>VLOOKUP(A508,'BASE TRABAJO'!$A$1:$U$872,2,TRUE)</f>
        <v>Fundación Tierra de Esperanza</v>
      </c>
      <c r="C508" s="160">
        <f>VLOOKUP(A508,'BASE TRABAJO'!$A$1:$U$872,3,FALSE)</f>
        <v>738689003</v>
      </c>
      <c r="D508" s="160" t="str">
        <f>VLOOKUP(A508,'BASE TRABAJO'!$A$1:$U$872,4,FALSE)</f>
        <v>Fundación de Derecho Privado.</v>
      </c>
      <c r="E508" s="160" t="str">
        <f>VLOOKUP(A508,'BASE TRABAJO'!$A$1:$U$872,5,FALSE)</f>
        <v>Otorgado por Decreto Supremo Nº 262, de fecha 2 de abril de 1997, por el Ministerio de Justicia. Publicado en el Diario Oficial con fecha 24 de abril de 1997.</v>
      </c>
      <c r="F508" s="160" t="str">
        <f>VLOOKUP(A508,'BASE TRABAJO'!$A$1:$U$872,6,FALSE)</f>
        <v>Certificado de Vigencia inscripción Nº7421 de fecha 02 de abril de 1997. Folio N° 500328926944, emitido por el Servicio de Registro Civil e Identificación, de fecha 13 de julio de 2020.</v>
      </c>
      <c r="G508" s="160" t="str">
        <f>VLOOKUP(A508,'BASE TRABAJO'!$A$1:$U$872,7,FALSE)</f>
        <v xml:space="preserve">Ayudar a la infancia desvalida sin distinción de sexo, sin distinción racial, creencia religiosa o política.
</v>
      </c>
      <c r="H508" s="160" t="str">
        <f>VLOOKUP(A508,'BASE TRABAJO'!$A$1:$U$872,8,FALSE)</f>
        <v xml:space="preserve">Presidente: Simona de la Barra Cruzat.           
Secretario: Julián Humberto Carrasco Poblete.
Tesorero: Leoncio Toro Araya.
Director Ejecutivo: Rafael Mella Gallegos.
Director: Carlos Javier Contzen Fuentes.
</v>
      </c>
      <c r="I508" s="160" t="str">
        <f>VLOOKUP(A508,'BASE TRABAJO'!$A$1:$U$872,9,FALSE)</f>
        <v>El Consejo durará tres años en sus cargos y se renovará tácita y sucesivamente cada tres años, salvo que la mayoría absoluta de los demás consejeros, resuelva su exclusión.</v>
      </c>
      <c r="J508" s="160" t="str">
        <f>VLOOKUP(A508,'BASE TRABAJO'!$A$1:$U$872,10,FALSE)</f>
        <v>10 de enero de 2017 – 10 de enero 2020</v>
      </c>
      <c r="K508" s="160" t="str">
        <f>VLOOKUP(A508,'BASE TRABAJO'!$A$1:$U$872,11,FALSE)</f>
        <v xml:space="preserve">Simona de la Barra Cruzat
Rafael Mella Gallegos.
Podrán actuar conjunta o separadamente.
</v>
      </c>
      <c r="L508" s="160" t="str">
        <f>VLOOKUP(A508,'BASE TRABAJO'!$A$1:$U$872,12,FALSE)</f>
        <v>Exeter Nº 540-D, Concepción.</v>
      </c>
      <c r="M508" s="160" t="str">
        <f>VLOOKUP(A508,'BASE TRABAJO'!$A$1:$U$872,13,FALSE)</f>
        <v>VIII</v>
      </c>
      <c r="N508" s="160" t="str">
        <f>VLOOKUP(A508,'BASE TRABAJO'!$A$1:$U$872,14,FALSE)</f>
        <v>Concepción.</v>
      </c>
      <c r="O508" s="160" t="str">
        <f>VLOOKUP(A508,'BASE TRABAJO'!$A$1:$U$872,15,FALSE)</f>
        <v xml:space="preserve"> 41-2106-850
</v>
      </c>
      <c r="P508" s="160" t="str">
        <f>VLOOKUP(A508,'BASE TRABAJO'!$A$1:$U$872,16,FALSE)</f>
        <v>contacto@tdesperanza.cl</v>
      </c>
      <c r="Q508" s="160">
        <f>VLOOKUP(A508,'BASE TRABAJO'!$A$1:$U$872,17,FALSE)</f>
        <v>0</v>
      </c>
      <c r="R508" s="160" t="str">
        <f>VLOOKUP(A508,'BASE TRABAJO'!$A$1:$U$872,18,FALSE)</f>
        <v>93401.</v>
      </c>
      <c r="S508" s="160" t="str">
        <f>VLOOKUP(A508,'BASE TRABAJO'!$A$1:$U$872,19,FALSE)</f>
        <v xml:space="preserve">Certificado de antecedentes financieros, correspondientes al año 2019, APROBADOS por Subdepartamento de Supervisión Financiera Nacional para su actualización.
</v>
      </c>
      <c r="T508" s="161">
        <f>VLOOKUP(A508,'BASE TRABAJO'!$A$1:$U$872,20,FALSE)</f>
        <v>37970</v>
      </c>
      <c r="U508" s="160">
        <v>6979</v>
      </c>
      <c r="V508" s="162">
        <v>15098944</v>
      </c>
      <c r="W508" s="162">
        <v>86326573</v>
      </c>
      <c r="X508" s="161">
        <v>44135</v>
      </c>
      <c r="Y508" s="160" t="s">
        <v>3112</v>
      </c>
      <c r="Z508" s="160" t="s">
        <v>3113</v>
      </c>
      <c r="AA508" s="160" t="s">
        <v>91</v>
      </c>
      <c r="AB508" s="160"/>
    </row>
    <row r="509" spans="1:28" x14ac:dyDescent="0.2">
      <c r="A509" s="163">
        <v>6979</v>
      </c>
      <c r="B509" s="160" t="str">
        <f>VLOOKUP(A509,'BASE TRABAJO'!$A$1:$U$872,2,TRUE)</f>
        <v>Fundación Tierra de Esperanza</v>
      </c>
      <c r="C509" s="160">
        <f>VLOOKUP(A509,'BASE TRABAJO'!$A$1:$U$872,3,FALSE)</f>
        <v>738689003</v>
      </c>
      <c r="D509" s="160" t="str">
        <f>VLOOKUP(A509,'BASE TRABAJO'!$A$1:$U$872,4,FALSE)</f>
        <v>Fundación de Derecho Privado.</v>
      </c>
      <c r="E509" s="160" t="str">
        <f>VLOOKUP(A509,'BASE TRABAJO'!$A$1:$U$872,5,FALSE)</f>
        <v>Otorgado por Decreto Supremo Nº 262, de fecha 2 de abril de 1997, por el Ministerio de Justicia. Publicado en el Diario Oficial con fecha 24 de abril de 1997.</v>
      </c>
      <c r="F509" s="160" t="str">
        <f>VLOOKUP(A509,'BASE TRABAJO'!$A$1:$U$872,6,FALSE)</f>
        <v>Certificado de Vigencia inscripción Nº7421 de fecha 02 de abril de 1997. Folio N° 500328926944, emitido por el Servicio de Registro Civil e Identificación, de fecha 13 de julio de 2020.</v>
      </c>
      <c r="G509" s="160" t="str">
        <f>VLOOKUP(A509,'BASE TRABAJO'!$A$1:$U$872,7,FALSE)</f>
        <v xml:space="preserve">Ayudar a la infancia desvalida sin distinción de sexo, sin distinción racial, creencia religiosa o política.
</v>
      </c>
      <c r="H509" s="160" t="str">
        <f>VLOOKUP(A509,'BASE TRABAJO'!$A$1:$U$872,8,FALSE)</f>
        <v xml:space="preserve">Presidente: Simona de la Barra Cruzat.           
Secretario: Julián Humberto Carrasco Poblete.
Tesorero: Leoncio Toro Araya.
Director Ejecutivo: Rafael Mella Gallegos.
Director: Carlos Javier Contzen Fuentes.
</v>
      </c>
      <c r="I509" s="160" t="str">
        <f>VLOOKUP(A509,'BASE TRABAJO'!$A$1:$U$872,9,FALSE)</f>
        <v>El Consejo durará tres años en sus cargos y se renovará tácita y sucesivamente cada tres años, salvo que la mayoría absoluta de los demás consejeros, resuelva su exclusión.</v>
      </c>
      <c r="J509" s="160" t="str">
        <f>VLOOKUP(A509,'BASE TRABAJO'!$A$1:$U$872,10,FALSE)</f>
        <v>10 de enero de 2017 – 10 de enero 2020</v>
      </c>
      <c r="K509" s="160" t="str">
        <f>VLOOKUP(A509,'BASE TRABAJO'!$A$1:$U$872,11,FALSE)</f>
        <v xml:space="preserve">Simona de la Barra Cruzat
Rafael Mella Gallegos.
Podrán actuar conjunta o separadamente.
</v>
      </c>
      <c r="L509" s="160" t="str">
        <f>VLOOKUP(A509,'BASE TRABAJO'!$A$1:$U$872,12,FALSE)</f>
        <v>Exeter Nº 540-D, Concepción.</v>
      </c>
      <c r="M509" s="160" t="str">
        <f>VLOOKUP(A509,'BASE TRABAJO'!$A$1:$U$872,13,FALSE)</f>
        <v>VIII</v>
      </c>
      <c r="N509" s="160" t="str">
        <f>VLOOKUP(A509,'BASE TRABAJO'!$A$1:$U$872,14,FALSE)</f>
        <v>Concepción.</v>
      </c>
      <c r="O509" s="160" t="str">
        <f>VLOOKUP(A509,'BASE TRABAJO'!$A$1:$U$872,15,FALSE)</f>
        <v xml:space="preserve"> 41-2106-850
</v>
      </c>
      <c r="P509" s="160" t="str">
        <f>VLOOKUP(A509,'BASE TRABAJO'!$A$1:$U$872,16,FALSE)</f>
        <v>contacto@tdesperanza.cl</v>
      </c>
      <c r="Q509" s="160">
        <f>VLOOKUP(A509,'BASE TRABAJO'!$A$1:$U$872,17,FALSE)</f>
        <v>0</v>
      </c>
      <c r="R509" s="160" t="str">
        <f>VLOOKUP(A509,'BASE TRABAJO'!$A$1:$U$872,18,FALSE)</f>
        <v>93401.</v>
      </c>
      <c r="S509" s="160" t="str">
        <f>VLOOKUP(A509,'BASE TRABAJO'!$A$1:$U$872,19,FALSE)</f>
        <v xml:space="preserve">Certificado de antecedentes financieros, correspondientes al año 2019, APROBADOS por Subdepartamento de Supervisión Financiera Nacional para su actualización.
</v>
      </c>
      <c r="T509" s="161">
        <f>VLOOKUP(A509,'BASE TRABAJO'!$A$1:$U$872,20,FALSE)</f>
        <v>37970</v>
      </c>
      <c r="U509" s="160">
        <v>6979</v>
      </c>
      <c r="V509" s="162">
        <v>166505414</v>
      </c>
      <c r="W509" s="162">
        <v>2122085194</v>
      </c>
      <c r="X509" s="161">
        <v>44135</v>
      </c>
      <c r="Y509" s="160" t="s">
        <v>3112</v>
      </c>
      <c r="Z509" s="160" t="s">
        <v>3113</v>
      </c>
      <c r="AA509" s="160" t="s">
        <v>3115</v>
      </c>
      <c r="AB509" s="160"/>
    </row>
    <row r="510" spans="1:28" x14ac:dyDescent="0.2">
      <c r="A510" s="163">
        <v>6979</v>
      </c>
      <c r="B510" s="160" t="str">
        <f>VLOOKUP(A510,'BASE TRABAJO'!$A$1:$U$872,2,TRUE)</f>
        <v>Fundación Tierra de Esperanza</v>
      </c>
      <c r="C510" s="160">
        <f>VLOOKUP(A510,'BASE TRABAJO'!$A$1:$U$872,3,FALSE)</f>
        <v>738689003</v>
      </c>
      <c r="D510" s="160" t="str">
        <f>VLOOKUP(A510,'BASE TRABAJO'!$A$1:$U$872,4,FALSE)</f>
        <v>Fundación de Derecho Privado.</v>
      </c>
      <c r="E510" s="160" t="str">
        <f>VLOOKUP(A510,'BASE TRABAJO'!$A$1:$U$872,5,FALSE)</f>
        <v>Otorgado por Decreto Supremo Nº 262, de fecha 2 de abril de 1997, por el Ministerio de Justicia. Publicado en el Diario Oficial con fecha 24 de abril de 1997.</v>
      </c>
      <c r="F510" s="160" t="str">
        <f>VLOOKUP(A510,'BASE TRABAJO'!$A$1:$U$872,6,FALSE)</f>
        <v>Certificado de Vigencia inscripción Nº7421 de fecha 02 de abril de 1997. Folio N° 500328926944, emitido por el Servicio de Registro Civil e Identificación, de fecha 13 de julio de 2020.</v>
      </c>
      <c r="G510" s="160" t="str">
        <f>VLOOKUP(A510,'BASE TRABAJO'!$A$1:$U$872,7,FALSE)</f>
        <v xml:space="preserve">Ayudar a la infancia desvalida sin distinción de sexo, sin distinción racial, creencia religiosa o política.
</v>
      </c>
      <c r="H510" s="160" t="str">
        <f>VLOOKUP(A510,'BASE TRABAJO'!$A$1:$U$872,8,FALSE)</f>
        <v xml:space="preserve">Presidente: Simona de la Barra Cruzat.           
Secretario: Julián Humberto Carrasco Poblete.
Tesorero: Leoncio Toro Araya.
Director Ejecutivo: Rafael Mella Gallegos.
Director: Carlos Javier Contzen Fuentes.
</v>
      </c>
      <c r="I510" s="160" t="str">
        <f>VLOOKUP(A510,'BASE TRABAJO'!$A$1:$U$872,9,FALSE)</f>
        <v>El Consejo durará tres años en sus cargos y se renovará tácita y sucesivamente cada tres años, salvo que la mayoría absoluta de los demás consejeros, resuelva su exclusión.</v>
      </c>
      <c r="J510" s="160" t="str">
        <f>VLOOKUP(A510,'BASE TRABAJO'!$A$1:$U$872,10,FALSE)</f>
        <v>10 de enero de 2017 – 10 de enero 2020</v>
      </c>
      <c r="K510" s="160" t="str">
        <f>VLOOKUP(A510,'BASE TRABAJO'!$A$1:$U$872,11,FALSE)</f>
        <v xml:space="preserve">Simona de la Barra Cruzat
Rafael Mella Gallegos.
Podrán actuar conjunta o separadamente.
</v>
      </c>
      <c r="L510" s="160" t="str">
        <f>VLOOKUP(A510,'BASE TRABAJO'!$A$1:$U$872,12,FALSE)</f>
        <v>Exeter Nº 540-D, Concepción.</v>
      </c>
      <c r="M510" s="160" t="str">
        <f>VLOOKUP(A510,'BASE TRABAJO'!$A$1:$U$872,13,FALSE)</f>
        <v>VIII</v>
      </c>
      <c r="N510" s="160" t="str">
        <f>VLOOKUP(A510,'BASE TRABAJO'!$A$1:$U$872,14,FALSE)</f>
        <v>Concepción.</v>
      </c>
      <c r="O510" s="160" t="str">
        <f>VLOOKUP(A510,'BASE TRABAJO'!$A$1:$U$872,15,FALSE)</f>
        <v xml:space="preserve"> 41-2106-850
</v>
      </c>
      <c r="P510" s="160" t="str">
        <f>VLOOKUP(A510,'BASE TRABAJO'!$A$1:$U$872,16,FALSE)</f>
        <v>contacto@tdesperanza.cl</v>
      </c>
      <c r="Q510" s="160">
        <f>VLOOKUP(A510,'BASE TRABAJO'!$A$1:$U$872,17,FALSE)</f>
        <v>0</v>
      </c>
      <c r="R510" s="160" t="str">
        <f>VLOOKUP(A510,'BASE TRABAJO'!$A$1:$U$872,18,FALSE)</f>
        <v>93401.</v>
      </c>
      <c r="S510" s="160" t="str">
        <f>VLOOKUP(A510,'BASE TRABAJO'!$A$1:$U$872,19,FALSE)</f>
        <v xml:space="preserve">Certificado de antecedentes financieros, correspondientes al año 2019, APROBADOS por Subdepartamento de Supervisión Financiera Nacional para su actualización.
</v>
      </c>
      <c r="T510" s="161">
        <f>VLOOKUP(A510,'BASE TRABAJO'!$A$1:$U$872,20,FALSE)</f>
        <v>37970</v>
      </c>
      <c r="U510" s="160">
        <v>6979</v>
      </c>
      <c r="V510" s="162">
        <v>51629875</v>
      </c>
      <c r="W510" s="162">
        <v>653148898</v>
      </c>
      <c r="X510" s="161">
        <v>44135</v>
      </c>
      <c r="Y510" s="160" t="s">
        <v>3112</v>
      </c>
      <c r="Z510" s="160" t="s">
        <v>3113</v>
      </c>
      <c r="AA510" s="160" t="s">
        <v>3116</v>
      </c>
      <c r="AB510" s="160"/>
    </row>
    <row r="511" spans="1:28" x14ac:dyDescent="0.2">
      <c r="A511" s="163">
        <v>6979</v>
      </c>
      <c r="B511" s="160" t="str">
        <f>VLOOKUP(A511,'BASE TRABAJO'!$A$1:$U$872,2,TRUE)</f>
        <v>Fundación Tierra de Esperanza</v>
      </c>
      <c r="C511" s="160">
        <f>VLOOKUP(A511,'BASE TRABAJO'!$A$1:$U$872,3,FALSE)</f>
        <v>738689003</v>
      </c>
      <c r="D511" s="160" t="str">
        <f>VLOOKUP(A511,'BASE TRABAJO'!$A$1:$U$872,4,FALSE)</f>
        <v>Fundación de Derecho Privado.</v>
      </c>
      <c r="E511" s="160" t="str">
        <f>VLOOKUP(A511,'BASE TRABAJO'!$A$1:$U$872,5,FALSE)</f>
        <v>Otorgado por Decreto Supremo Nº 262, de fecha 2 de abril de 1997, por el Ministerio de Justicia. Publicado en el Diario Oficial con fecha 24 de abril de 1997.</v>
      </c>
      <c r="F511" s="160" t="str">
        <f>VLOOKUP(A511,'BASE TRABAJO'!$A$1:$U$872,6,FALSE)</f>
        <v>Certificado de Vigencia inscripción Nº7421 de fecha 02 de abril de 1997. Folio N° 500328926944, emitido por el Servicio de Registro Civil e Identificación, de fecha 13 de julio de 2020.</v>
      </c>
      <c r="G511" s="160" t="str">
        <f>VLOOKUP(A511,'BASE TRABAJO'!$A$1:$U$872,7,FALSE)</f>
        <v xml:space="preserve">Ayudar a la infancia desvalida sin distinción de sexo, sin distinción racial, creencia religiosa o política.
</v>
      </c>
      <c r="H511" s="160" t="str">
        <f>VLOOKUP(A511,'BASE TRABAJO'!$A$1:$U$872,8,FALSE)</f>
        <v xml:space="preserve">Presidente: Simona de la Barra Cruzat.           
Secretario: Julián Humberto Carrasco Poblete.
Tesorero: Leoncio Toro Araya.
Director Ejecutivo: Rafael Mella Gallegos.
Director: Carlos Javier Contzen Fuentes.
</v>
      </c>
      <c r="I511" s="160" t="str">
        <f>VLOOKUP(A511,'BASE TRABAJO'!$A$1:$U$872,9,FALSE)</f>
        <v>El Consejo durará tres años en sus cargos y se renovará tácita y sucesivamente cada tres años, salvo que la mayoría absoluta de los demás consejeros, resuelva su exclusión.</v>
      </c>
      <c r="J511" s="160" t="str">
        <f>VLOOKUP(A511,'BASE TRABAJO'!$A$1:$U$872,10,FALSE)</f>
        <v>10 de enero de 2017 – 10 de enero 2020</v>
      </c>
      <c r="K511" s="160" t="str">
        <f>VLOOKUP(A511,'BASE TRABAJO'!$A$1:$U$872,11,FALSE)</f>
        <v xml:space="preserve">Simona de la Barra Cruzat
Rafael Mella Gallegos.
Podrán actuar conjunta o separadamente.
</v>
      </c>
      <c r="L511" s="160" t="str">
        <f>VLOOKUP(A511,'BASE TRABAJO'!$A$1:$U$872,12,FALSE)</f>
        <v>Exeter Nº 540-D, Concepción.</v>
      </c>
      <c r="M511" s="160" t="str">
        <f>VLOOKUP(A511,'BASE TRABAJO'!$A$1:$U$872,13,FALSE)</f>
        <v>VIII</v>
      </c>
      <c r="N511" s="160" t="str">
        <f>VLOOKUP(A511,'BASE TRABAJO'!$A$1:$U$872,14,FALSE)</f>
        <v>Concepción.</v>
      </c>
      <c r="O511" s="160" t="str">
        <f>VLOOKUP(A511,'BASE TRABAJO'!$A$1:$U$872,15,FALSE)</f>
        <v xml:space="preserve"> 41-2106-850
</v>
      </c>
      <c r="P511" s="160" t="str">
        <f>VLOOKUP(A511,'BASE TRABAJO'!$A$1:$U$872,16,FALSE)</f>
        <v>contacto@tdesperanza.cl</v>
      </c>
      <c r="Q511" s="160">
        <f>VLOOKUP(A511,'BASE TRABAJO'!$A$1:$U$872,17,FALSE)</f>
        <v>0</v>
      </c>
      <c r="R511" s="160" t="str">
        <f>VLOOKUP(A511,'BASE TRABAJO'!$A$1:$U$872,18,FALSE)</f>
        <v>93401.</v>
      </c>
      <c r="S511" s="160" t="str">
        <f>VLOOKUP(A511,'BASE TRABAJO'!$A$1:$U$872,19,FALSE)</f>
        <v xml:space="preserve">Certificado de antecedentes financieros, correspondientes al año 2019, APROBADOS por Subdepartamento de Supervisión Financiera Nacional para su actualización.
</v>
      </c>
      <c r="T511" s="161">
        <f>VLOOKUP(A511,'BASE TRABAJO'!$A$1:$U$872,20,FALSE)</f>
        <v>37970</v>
      </c>
      <c r="U511" s="160">
        <v>6979</v>
      </c>
      <c r="V511" s="162">
        <v>12967306</v>
      </c>
      <c r="W511" s="162">
        <v>118249836</v>
      </c>
      <c r="X511" s="161">
        <v>44135</v>
      </c>
      <c r="Y511" s="160" t="s">
        <v>3112</v>
      </c>
      <c r="Z511" s="160" t="s">
        <v>3113</v>
      </c>
      <c r="AA511" s="160" t="s">
        <v>3142</v>
      </c>
      <c r="AB511" s="160"/>
    </row>
    <row r="512" spans="1:28" x14ac:dyDescent="0.2">
      <c r="A512" s="163">
        <v>6979</v>
      </c>
      <c r="B512" s="160" t="str">
        <f>VLOOKUP(A512,'BASE TRABAJO'!$A$1:$U$872,2,TRUE)</f>
        <v>Fundación Tierra de Esperanza</v>
      </c>
      <c r="C512" s="160">
        <f>VLOOKUP(A512,'BASE TRABAJO'!$A$1:$U$872,3,FALSE)</f>
        <v>738689003</v>
      </c>
      <c r="D512" s="160" t="str">
        <f>VLOOKUP(A512,'BASE TRABAJO'!$A$1:$U$872,4,FALSE)</f>
        <v>Fundación de Derecho Privado.</v>
      </c>
      <c r="E512" s="160" t="str">
        <f>VLOOKUP(A512,'BASE TRABAJO'!$A$1:$U$872,5,FALSE)</f>
        <v>Otorgado por Decreto Supremo Nº 262, de fecha 2 de abril de 1997, por el Ministerio de Justicia. Publicado en el Diario Oficial con fecha 24 de abril de 1997.</v>
      </c>
      <c r="F512" s="160" t="str">
        <f>VLOOKUP(A512,'BASE TRABAJO'!$A$1:$U$872,6,FALSE)</f>
        <v>Certificado de Vigencia inscripción Nº7421 de fecha 02 de abril de 1997. Folio N° 500328926944, emitido por el Servicio de Registro Civil e Identificación, de fecha 13 de julio de 2020.</v>
      </c>
      <c r="G512" s="160" t="str">
        <f>VLOOKUP(A512,'BASE TRABAJO'!$A$1:$U$872,7,FALSE)</f>
        <v xml:space="preserve">Ayudar a la infancia desvalida sin distinción de sexo, sin distinción racial, creencia religiosa o política.
</v>
      </c>
      <c r="H512" s="160" t="str">
        <f>VLOOKUP(A512,'BASE TRABAJO'!$A$1:$U$872,8,FALSE)</f>
        <v xml:space="preserve">Presidente: Simona de la Barra Cruzat.           
Secretario: Julián Humberto Carrasco Poblete.
Tesorero: Leoncio Toro Araya.
Director Ejecutivo: Rafael Mella Gallegos.
Director: Carlos Javier Contzen Fuentes.
</v>
      </c>
      <c r="I512" s="160" t="str">
        <f>VLOOKUP(A512,'BASE TRABAJO'!$A$1:$U$872,9,FALSE)</f>
        <v>El Consejo durará tres años en sus cargos y se renovará tácita y sucesivamente cada tres años, salvo que la mayoría absoluta de los demás consejeros, resuelva su exclusión.</v>
      </c>
      <c r="J512" s="160" t="str">
        <f>VLOOKUP(A512,'BASE TRABAJO'!$A$1:$U$872,10,FALSE)</f>
        <v>10 de enero de 2017 – 10 de enero 2020</v>
      </c>
      <c r="K512" s="160" t="str">
        <f>VLOOKUP(A512,'BASE TRABAJO'!$A$1:$U$872,11,FALSE)</f>
        <v xml:space="preserve">Simona de la Barra Cruzat
Rafael Mella Gallegos.
Podrán actuar conjunta o separadamente.
</v>
      </c>
      <c r="L512" s="160" t="str">
        <f>VLOOKUP(A512,'BASE TRABAJO'!$A$1:$U$872,12,FALSE)</f>
        <v>Exeter Nº 540-D, Concepción.</v>
      </c>
      <c r="M512" s="160" t="str">
        <f>VLOOKUP(A512,'BASE TRABAJO'!$A$1:$U$872,13,FALSE)</f>
        <v>VIII</v>
      </c>
      <c r="N512" s="160" t="str">
        <f>VLOOKUP(A512,'BASE TRABAJO'!$A$1:$U$872,14,FALSE)</f>
        <v>Concepción.</v>
      </c>
      <c r="O512" s="160" t="str">
        <f>VLOOKUP(A512,'BASE TRABAJO'!$A$1:$U$872,15,FALSE)</f>
        <v xml:space="preserve"> 41-2106-850
</v>
      </c>
      <c r="P512" s="160" t="str">
        <f>VLOOKUP(A512,'BASE TRABAJO'!$A$1:$U$872,16,FALSE)</f>
        <v>contacto@tdesperanza.cl</v>
      </c>
      <c r="Q512" s="160">
        <f>VLOOKUP(A512,'BASE TRABAJO'!$A$1:$U$872,17,FALSE)</f>
        <v>0</v>
      </c>
      <c r="R512" s="160" t="str">
        <f>VLOOKUP(A512,'BASE TRABAJO'!$A$1:$U$872,18,FALSE)</f>
        <v>93401.</v>
      </c>
      <c r="S512" s="160" t="str">
        <f>VLOOKUP(A512,'BASE TRABAJO'!$A$1:$U$872,19,FALSE)</f>
        <v xml:space="preserve">Certificado de antecedentes financieros, correspondientes al año 2019, APROBADOS por Subdepartamento de Supervisión Financiera Nacional para su actualización.
</v>
      </c>
      <c r="T512" s="161">
        <f>VLOOKUP(A512,'BASE TRABAJO'!$A$1:$U$872,20,FALSE)</f>
        <v>37970</v>
      </c>
      <c r="U512" s="160">
        <v>6979</v>
      </c>
      <c r="V512" s="162">
        <v>36054646</v>
      </c>
      <c r="W512" s="162">
        <v>394592032</v>
      </c>
      <c r="X512" s="161">
        <v>44135</v>
      </c>
      <c r="Y512" s="160" t="s">
        <v>3112</v>
      </c>
      <c r="Z512" s="160" t="s">
        <v>3113</v>
      </c>
      <c r="AA512" s="160" t="s">
        <v>60</v>
      </c>
      <c r="AB512" s="160"/>
    </row>
    <row r="513" spans="1:28" x14ac:dyDescent="0.2">
      <c r="A513" s="163">
        <v>6979</v>
      </c>
      <c r="B513" s="160" t="str">
        <f>VLOOKUP(A513,'BASE TRABAJO'!$A$1:$U$872,2,TRUE)</f>
        <v>Fundación Tierra de Esperanza</v>
      </c>
      <c r="C513" s="160">
        <f>VLOOKUP(A513,'BASE TRABAJO'!$A$1:$U$872,3,FALSE)</f>
        <v>738689003</v>
      </c>
      <c r="D513" s="160" t="str">
        <f>VLOOKUP(A513,'BASE TRABAJO'!$A$1:$U$872,4,FALSE)</f>
        <v>Fundación de Derecho Privado.</v>
      </c>
      <c r="E513" s="160" t="str">
        <f>VLOOKUP(A513,'BASE TRABAJO'!$A$1:$U$872,5,FALSE)</f>
        <v>Otorgado por Decreto Supremo Nº 262, de fecha 2 de abril de 1997, por el Ministerio de Justicia. Publicado en el Diario Oficial con fecha 24 de abril de 1997.</v>
      </c>
      <c r="F513" s="160" t="str">
        <f>VLOOKUP(A513,'BASE TRABAJO'!$A$1:$U$872,6,FALSE)</f>
        <v>Certificado de Vigencia inscripción Nº7421 de fecha 02 de abril de 1997. Folio N° 500328926944, emitido por el Servicio de Registro Civil e Identificación, de fecha 13 de julio de 2020.</v>
      </c>
      <c r="G513" s="160" t="str">
        <f>VLOOKUP(A513,'BASE TRABAJO'!$A$1:$U$872,7,FALSE)</f>
        <v xml:space="preserve">Ayudar a la infancia desvalida sin distinción de sexo, sin distinción racial, creencia religiosa o política.
</v>
      </c>
      <c r="H513" s="160" t="str">
        <f>VLOOKUP(A513,'BASE TRABAJO'!$A$1:$U$872,8,FALSE)</f>
        <v xml:space="preserve">Presidente: Simona de la Barra Cruzat.           
Secretario: Julián Humberto Carrasco Poblete.
Tesorero: Leoncio Toro Araya.
Director Ejecutivo: Rafael Mella Gallegos.
Director: Carlos Javier Contzen Fuentes.
</v>
      </c>
      <c r="I513" s="160" t="str">
        <f>VLOOKUP(A513,'BASE TRABAJO'!$A$1:$U$872,9,FALSE)</f>
        <v>El Consejo durará tres años en sus cargos y se renovará tácita y sucesivamente cada tres años, salvo que la mayoría absoluta de los demás consejeros, resuelva su exclusión.</v>
      </c>
      <c r="J513" s="160" t="str">
        <f>VLOOKUP(A513,'BASE TRABAJO'!$A$1:$U$872,10,FALSE)</f>
        <v>10 de enero de 2017 – 10 de enero 2020</v>
      </c>
      <c r="K513" s="160" t="str">
        <f>VLOOKUP(A513,'BASE TRABAJO'!$A$1:$U$872,11,FALSE)</f>
        <v xml:space="preserve">Simona de la Barra Cruzat
Rafael Mella Gallegos.
Podrán actuar conjunta o separadamente.
</v>
      </c>
      <c r="L513" s="160" t="str">
        <f>VLOOKUP(A513,'BASE TRABAJO'!$A$1:$U$872,12,FALSE)</f>
        <v>Exeter Nº 540-D, Concepción.</v>
      </c>
      <c r="M513" s="160" t="str">
        <f>VLOOKUP(A513,'BASE TRABAJO'!$A$1:$U$872,13,FALSE)</f>
        <v>VIII</v>
      </c>
      <c r="N513" s="160" t="str">
        <f>VLOOKUP(A513,'BASE TRABAJO'!$A$1:$U$872,14,FALSE)</f>
        <v>Concepción.</v>
      </c>
      <c r="O513" s="160" t="str">
        <f>VLOOKUP(A513,'BASE TRABAJO'!$A$1:$U$872,15,FALSE)</f>
        <v xml:space="preserve"> 41-2106-850
</v>
      </c>
      <c r="P513" s="160" t="str">
        <f>VLOOKUP(A513,'BASE TRABAJO'!$A$1:$U$872,16,FALSE)</f>
        <v>contacto@tdesperanza.cl</v>
      </c>
      <c r="Q513" s="160">
        <f>VLOOKUP(A513,'BASE TRABAJO'!$A$1:$U$872,17,FALSE)</f>
        <v>0</v>
      </c>
      <c r="R513" s="160" t="str">
        <f>VLOOKUP(A513,'BASE TRABAJO'!$A$1:$U$872,18,FALSE)</f>
        <v>93401.</v>
      </c>
      <c r="S513" s="160" t="str">
        <f>VLOOKUP(A513,'BASE TRABAJO'!$A$1:$U$872,19,FALSE)</f>
        <v xml:space="preserve">Certificado de antecedentes financieros, correspondientes al año 2019, APROBADOS por Subdepartamento de Supervisión Financiera Nacional para su actualización.
</v>
      </c>
      <c r="T513" s="161">
        <f>VLOOKUP(A513,'BASE TRABAJO'!$A$1:$U$872,20,FALSE)</f>
        <v>37970</v>
      </c>
      <c r="U513" s="160">
        <v>6979</v>
      </c>
      <c r="V513" s="162">
        <v>4726817</v>
      </c>
      <c r="W513" s="162">
        <v>50165250</v>
      </c>
      <c r="X513" s="161">
        <v>44135</v>
      </c>
      <c r="Y513" s="160" t="s">
        <v>3112</v>
      </c>
      <c r="Z513" s="160" t="s">
        <v>3113</v>
      </c>
      <c r="AA513" s="160" t="s">
        <v>3145</v>
      </c>
      <c r="AB513" s="160"/>
    </row>
    <row r="514" spans="1:28" x14ac:dyDescent="0.2">
      <c r="A514" s="163">
        <v>6979</v>
      </c>
      <c r="B514" s="160" t="str">
        <f>VLOOKUP(A514,'BASE TRABAJO'!$A$1:$U$872,2,TRUE)</f>
        <v>Fundación Tierra de Esperanza</v>
      </c>
      <c r="C514" s="160">
        <f>VLOOKUP(A514,'BASE TRABAJO'!$A$1:$U$872,3,FALSE)</f>
        <v>738689003</v>
      </c>
      <c r="D514" s="160" t="str">
        <f>VLOOKUP(A514,'BASE TRABAJO'!$A$1:$U$872,4,FALSE)</f>
        <v>Fundación de Derecho Privado.</v>
      </c>
      <c r="E514" s="160" t="str">
        <f>VLOOKUP(A514,'BASE TRABAJO'!$A$1:$U$872,5,FALSE)</f>
        <v>Otorgado por Decreto Supremo Nº 262, de fecha 2 de abril de 1997, por el Ministerio de Justicia. Publicado en el Diario Oficial con fecha 24 de abril de 1997.</v>
      </c>
      <c r="F514" s="160" t="str">
        <f>VLOOKUP(A514,'BASE TRABAJO'!$A$1:$U$872,6,FALSE)</f>
        <v>Certificado de Vigencia inscripción Nº7421 de fecha 02 de abril de 1997. Folio N° 500328926944, emitido por el Servicio de Registro Civil e Identificación, de fecha 13 de julio de 2020.</v>
      </c>
      <c r="G514" s="160" t="str">
        <f>VLOOKUP(A514,'BASE TRABAJO'!$A$1:$U$872,7,FALSE)</f>
        <v xml:space="preserve">Ayudar a la infancia desvalida sin distinción de sexo, sin distinción racial, creencia religiosa o política.
</v>
      </c>
      <c r="H514" s="160" t="str">
        <f>VLOOKUP(A514,'BASE TRABAJO'!$A$1:$U$872,8,FALSE)</f>
        <v xml:space="preserve">Presidente: Simona de la Barra Cruzat.           
Secretario: Julián Humberto Carrasco Poblete.
Tesorero: Leoncio Toro Araya.
Director Ejecutivo: Rafael Mella Gallegos.
Director: Carlos Javier Contzen Fuentes.
</v>
      </c>
      <c r="I514" s="160" t="str">
        <f>VLOOKUP(A514,'BASE TRABAJO'!$A$1:$U$872,9,FALSE)</f>
        <v>El Consejo durará tres años en sus cargos y se renovará tácita y sucesivamente cada tres años, salvo que la mayoría absoluta de los demás consejeros, resuelva su exclusión.</v>
      </c>
      <c r="J514" s="160" t="str">
        <f>VLOOKUP(A514,'BASE TRABAJO'!$A$1:$U$872,10,FALSE)</f>
        <v>10 de enero de 2017 – 10 de enero 2020</v>
      </c>
      <c r="K514" s="160" t="str">
        <f>VLOOKUP(A514,'BASE TRABAJO'!$A$1:$U$872,11,FALSE)</f>
        <v xml:space="preserve">Simona de la Barra Cruzat
Rafael Mella Gallegos.
Podrán actuar conjunta o separadamente.
</v>
      </c>
      <c r="L514" s="160" t="str">
        <f>VLOOKUP(A514,'BASE TRABAJO'!$A$1:$U$872,12,FALSE)</f>
        <v>Exeter Nº 540-D, Concepción.</v>
      </c>
      <c r="M514" s="160" t="str">
        <f>VLOOKUP(A514,'BASE TRABAJO'!$A$1:$U$872,13,FALSE)</f>
        <v>VIII</v>
      </c>
      <c r="N514" s="160" t="str">
        <f>VLOOKUP(A514,'BASE TRABAJO'!$A$1:$U$872,14,FALSE)</f>
        <v>Concepción.</v>
      </c>
      <c r="O514" s="160" t="str">
        <f>VLOOKUP(A514,'BASE TRABAJO'!$A$1:$U$872,15,FALSE)</f>
        <v xml:space="preserve"> 41-2106-850
</v>
      </c>
      <c r="P514" s="160" t="str">
        <f>VLOOKUP(A514,'BASE TRABAJO'!$A$1:$U$872,16,FALSE)</f>
        <v>contacto@tdesperanza.cl</v>
      </c>
      <c r="Q514" s="160">
        <f>VLOOKUP(A514,'BASE TRABAJO'!$A$1:$U$872,17,FALSE)</f>
        <v>0</v>
      </c>
      <c r="R514" s="160" t="str">
        <f>VLOOKUP(A514,'BASE TRABAJO'!$A$1:$U$872,18,FALSE)</f>
        <v>93401.</v>
      </c>
      <c r="S514" s="160" t="str">
        <f>VLOOKUP(A514,'BASE TRABAJO'!$A$1:$U$872,19,FALSE)</f>
        <v xml:space="preserve">Certificado de antecedentes financieros, correspondientes al año 2019, APROBADOS por Subdepartamento de Supervisión Financiera Nacional para su actualización.
</v>
      </c>
      <c r="T514" s="161">
        <f>VLOOKUP(A514,'BASE TRABAJO'!$A$1:$U$872,20,FALSE)</f>
        <v>37970</v>
      </c>
      <c r="U514" s="160">
        <v>6979</v>
      </c>
      <c r="V514" s="162">
        <v>59652622</v>
      </c>
      <c r="W514" s="162">
        <v>560646869</v>
      </c>
      <c r="X514" s="161">
        <v>44135</v>
      </c>
      <c r="Y514" s="160" t="s">
        <v>3112</v>
      </c>
      <c r="Z514" s="160" t="s">
        <v>3113</v>
      </c>
      <c r="AA514" s="160" t="s">
        <v>80</v>
      </c>
      <c r="AB514" s="160"/>
    </row>
    <row r="515" spans="1:28" x14ac:dyDescent="0.2">
      <c r="A515" s="163">
        <v>6979</v>
      </c>
      <c r="B515" s="160" t="str">
        <f>VLOOKUP(A515,'BASE TRABAJO'!$A$1:$U$872,2,TRUE)</f>
        <v>Fundación Tierra de Esperanza</v>
      </c>
      <c r="C515" s="160">
        <f>VLOOKUP(A515,'BASE TRABAJO'!$A$1:$U$872,3,FALSE)</f>
        <v>738689003</v>
      </c>
      <c r="D515" s="160" t="str">
        <f>VLOOKUP(A515,'BASE TRABAJO'!$A$1:$U$872,4,FALSE)</f>
        <v>Fundación de Derecho Privado.</v>
      </c>
      <c r="E515" s="160" t="str">
        <f>VLOOKUP(A515,'BASE TRABAJO'!$A$1:$U$872,5,FALSE)</f>
        <v>Otorgado por Decreto Supremo Nº 262, de fecha 2 de abril de 1997, por el Ministerio de Justicia. Publicado en el Diario Oficial con fecha 24 de abril de 1997.</v>
      </c>
      <c r="F515" s="160" t="str">
        <f>VLOOKUP(A515,'BASE TRABAJO'!$A$1:$U$872,6,FALSE)</f>
        <v>Certificado de Vigencia inscripción Nº7421 de fecha 02 de abril de 1997. Folio N° 500328926944, emitido por el Servicio de Registro Civil e Identificación, de fecha 13 de julio de 2020.</v>
      </c>
      <c r="G515" s="160" t="str">
        <f>VLOOKUP(A515,'BASE TRABAJO'!$A$1:$U$872,7,FALSE)</f>
        <v xml:space="preserve">Ayudar a la infancia desvalida sin distinción de sexo, sin distinción racial, creencia religiosa o política.
</v>
      </c>
      <c r="H515" s="160" t="str">
        <f>VLOOKUP(A515,'BASE TRABAJO'!$A$1:$U$872,8,FALSE)</f>
        <v xml:space="preserve">Presidente: Simona de la Barra Cruzat.           
Secretario: Julián Humberto Carrasco Poblete.
Tesorero: Leoncio Toro Araya.
Director Ejecutivo: Rafael Mella Gallegos.
Director: Carlos Javier Contzen Fuentes.
</v>
      </c>
      <c r="I515" s="160" t="str">
        <f>VLOOKUP(A515,'BASE TRABAJO'!$A$1:$U$872,9,FALSE)</f>
        <v>El Consejo durará tres años en sus cargos y se renovará tácita y sucesivamente cada tres años, salvo que la mayoría absoluta de los demás consejeros, resuelva su exclusión.</v>
      </c>
      <c r="J515" s="160" t="str">
        <f>VLOOKUP(A515,'BASE TRABAJO'!$A$1:$U$872,10,FALSE)</f>
        <v>10 de enero de 2017 – 10 de enero 2020</v>
      </c>
      <c r="K515" s="160" t="str">
        <f>VLOOKUP(A515,'BASE TRABAJO'!$A$1:$U$872,11,FALSE)</f>
        <v xml:space="preserve">Simona de la Barra Cruzat
Rafael Mella Gallegos.
Podrán actuar conjunta o separadamente.
</v>
      </c>
      <c r="L515" s="160" t="str">
        <f>VLOOKUP(A515,'BASE TRABAJO'!$A$1:$U$872,12,FALSE)</f>
        <v>Exeter Nº 540-D, Concepción.</v>
      </c>
      <c r="M515" s="160" t="str">
        <f>VLOOKUP(A515,'BASE TRABAJO'!$A$1:$U$872,13,FALSE)</f>
        <v>VIII</v>
      </c>
      <c r="N515" s="160" t="str">
        <f>VLOOKUP(A515,'BASE TRABAJO'!$A$1:$U$872,14,FALSE)</f>
        <v>Concepción.</v>
      </c>
      <c r="O515" s="160" t="str">
        <f>VLOOKUP(A515,'BASE TRABAJO'!$A$1:$U$872,15,FALSE)</f>
        <v xml:space="preserve"> 41-2106-850
</v>
      </c>
      <c r="P515" s="160" t="str">
        <f>VLOOKUP(A515,'BASE TRABAJO'!$A$1:$U$872,16,FALSE)</f>
        <v>contacto@tdesperanza.cl</v>
      </c>
      <c r="Q515" s="160">
        <f>VLOOKUP(A515,'BASE TRABAJO'!$A$1:$U$872,17,FALSE)</f>
        <v>0</v>
      </c>
      <c r="R515" s="160" t="str">
        <f>VLOOKUP(A515,'BASE TRABAJO'!$A$1:$U$872,18,FALSE)</f>
        <v>93401.</v>
      </c>
      <c r="S515" s="160" t="str">
        <f>VLOOKUP(A515,'BASE TRABAJO'!$A$1:$U$872,19,FALSE)</f>
        <v xml:space="preserve">Certificado de antecedentes financieros, correspondientes al año 2019, APROBADOS por Subdepartamento de Supervisión Financiera Nacional para su actualización.
</v>
      </c>
      <c r="T515" s="161">
        <f>VLOOKUP(A515,'BASE TRABAJO'!$A$1:$U$872,20,FALSE)</f>
        <v>37970</v>
      </c>
      <c r="U515" s="160">
        <v>6979</v>
      </c>
      <c r="V515" s="162">
        <v>12037734</v>
      </c>
      <c r="W515" s="162">
        <v>118638556</v>
      </c>
      <c r="X515" s="161">
        <v>44135</v>
      </c>
      <c r="Y515" s="160" t="s">
        <v>3112</v>
      </c>
      <c r="Z515" s="160" t="s">
        <v>3113</v>
      </c>
      <c r="AA515" s="160" t="s">
        <v>3176</v>
      </c>
      <c r="AB515" s="160"/>
    </row>
    <row r="516" spans="1:28" x14ac:dyDescent="0.2">
      <c r="A516" s="163">
        <v>6979</v>
      </c>
      <c r="B516" s="160" t="str">
        <f>VLOOKUP(A516,'BASE TRABAJO'!$A$1:$U$872,2,TRUE)</f>
        <v>Fundación Tierra de Esperanza</v>
      </c>
      <c r="C516" s="160">
        <f>VLOOKUP(A516,'BASE TRABAJO'!$A$1:$U$872,3,FALSE)</f>
        <v>738689003</v>
      </c>
      <c r="D516" s="160" t="str">
        <f>VLOOKUP(A516,'BASE TRABAJO'!$A$1:$U$872,4,FALSE)</f>
        <v>Fundación de Derecho Privado.</v>
      </c>
      <c r="E516" s="160" t="str">
        <f>VLOOKUP(A516,'BASE TRABAJO'!$A$1:$U$872,5,FALSE)</f>
        <v>Otorgado por Decreto Supremo Nº 262, de fecha 2 de abril de 1997, por el Ministerio de Justicia. Publicado en el Diario Oficial con fecha 24 de abril de 1997.</v>
      </c>
      <c r="F516" s="160" t="str">
        <f>VLOOKUP(A516,'BASE TRABAJO'!$A$1:$U$872,6,FALSE)</f>
        <v>Certificado de Vigencia inscripción Nº7421 de fecha 02 de abril de 1997. Folio N° 500328926944, emitido por el Servicio de Registro Civil e Identificación, de fecha 13 de julio de 2020.</v>
      </c>
      <c r="G516" s="160" t="str">
        <f>VLOOKUP(A516,'BASE TRABAJO'!$A$1:$U$872,7,FALSE)</f>
        <v xml:space="preserve">Ayudar a la infancia desvalida sin distinción de sexo, sin distinción racial, creencia religiosa o política.
</v>
      </c>
      <c r="H516" s="160" t="str">
        <f>VLOOKUP(A516,'BASE TRABAJO'!$A$1:$U$872,8,FALSE)</f>
        <v xml:space="preserve">Presidente: Simona de la Barra Cruzat.           
Secretario: Julián Humberto Carrasco Poblete.
Tesorero: Leoncio Toro Araya.
Director Ejecutivo: Rafael Mella Gallegos.
Director: Carlos Javier Contzen Fuentes.
</v>
      </c>
      <c r="I516" s="160" t="str">
        <f>VLOOKUP(A516,'BASE TRABAJO'!$A$1:$U$872,9,FALSE)</f>
        <v>El Consejo durará tres años en sus cargos y se renovará tácita y sucesivamente cada tres años, salvo que la mayoría absoluta de los demás consejeros, resuelva su exclusión.</v>
      </c>
      <c r="J516" s="160" t="str">
        <f>VLOOKUP(A516,'BASE TRABAJO'!$A$1:$U$872,10,FALSE)</f>
        <v>10 de enero de 2017 – 10 de enero 2020</v>
      </c>
      <c r="K516" s="160" t="str">
        <f>VLOOKUP(A516,'BASE TRABAJO'!$A$1:$U$872,11,FALSE)</f>
        <v xml:space="preserve">Simona de la Barra Cruzat
Rafael Mella Gallegos.
Podrán actuar conjunta o separadamente.
</v>
      </c>
      <c r="L516" s="160" t="str">
        <f>VLOOKUP(A516,'BASE TRABAJO'!$A$1:$U$872,12,FALSE)</f>
        <v>Exeter Nº 540-D, Concepción.</v>
      </c>
      <c r="M516" s="160" t="str">
        <f>VLOOKUP(A516,'BASE TRABAJO'!$A$1:$U$872,13,FALSE)</f>
        <v>VIII</v>
      </c>
      <c r="N516" s="160" t="str">
        <f>VLOOKUP(A516,'BASE TRABAJO'!$A$1:$U$872,14,FALSE)</f>
        <v>Concepción.</v>
      </c>
      <c r="O516" s="160" t="str">
        <f>VLOOKUP(A516,'BASE TRABAJO'!$A$1:$U$872,15,FALSE)</f>
        <v xml:space="preserve"> 41-2106-850
</v>
      </c>
      <c r="P516" s="160" t="str">
        <f>VLOOKUP(A516,'BASE TRABAJO'!$A$1:$U$872,16,FALSE)</f>
        <v>contacto@tdesperanza.cl</v>
      </c>
      <c r="Q516" s="160">
        <f>VLOOKUP(A516,'BASE TRABAJO'!$A$1:$U$872,17,FALSE)</f>
        <v>0</v>
      </c>
      <c r="R516" s="160" t="str">
        <f>VLOOKUP(A516,'BASE TRABAJO'!$A$1:$U$872,18,FALSE)</f>
        <v>93401.</v>
      </c>
      <c r="S516" s="160" t="str">
        <f>VLOOKUP(A516,'BASE TRABAJO'!$A$1:$U$872,19,FALSE)</f>
        <v xml:space="preserve">Certificado de antecedentes financieros, correspondientes al año 2019, APROBADOS por Subdepartamento de Supervisión Financiera Nacional para su actualización.
</v>
      </c>
      <c r="T516" s="161">
        <f>VLOOKUP(A516,'BASE TRABAJO'!$A$1:$U$872,20,FALSE)</f>
        <v>37970</v>
      </c>
      <c r="U516" s="160">
        <v>6979</v>
      </c>
      <c r="V516" s="162">
        <v>7784100</v>
      </c>
      <c r="W516" s="162">
        <v>77841000</v>
      </c>
      <c r="X516" s="161">
        <v>44135</v>
      </c>
      <c r="Y516" s="160" t="s">
        <v>3112</v>
      </c>
      <c r="Z516" s="160" t="s">
        <v>3113</v>
      </c>
      <c r="AA516" s="160" t="s">
        <v>3192</v>
      </c>
      <c r="AB516" s="160"/>
    </row>
    <row r="517" spans="1:28" x14ac:dyDescent="0.2">
      <c r="A517" s="163">
        <v>6979</v>
      </c>
      <c r="B517" s="160" t="str">
        <f>VLOOKUP(A517,'BASE TRABAJO'!$A$1:$U$872,2,TRUE)</f>
        <v>Fundación Tierra de Esperanza</v>
      </c>
      <c r="C517" s="160">
        <f>VLOOKUP(A517,'BASE TRABAJO'!$A$1:$U$872,3,FALSE)</f>
        <v>738689003</v>
      </c>
      <c r="D517" s="160" t="str">
        <f>VLOOKUP(A517,'BASE TRABAJO'!$A$1:$U$872,4,FALSE)</f>
        <v>Fundación de Derecho Privado.</v>
      </c>
      <c r="E517" s="160" t="str">
        <f>VLOOKUP(A517,'BASE TRABAJO'!$A$1:$U$872,5,FALSE)</f>
        <v>Otorgado por Decreto Supremo Nº 262, de fecha 2 de abril de 1997, por el Ministerio de Justicia. Publicado en el Diario Oficial con fecha 24 de abril de 1997.</v>
      </c>
      <c r="F517" s="160" t="str">
        <f>VLOOKUP(A517,'BASE TRABAJO'!$A$1:$U$872,6,FALSE)</f>
        <v>Certificado de Vigencia inscripción Nº7421 de fecha 02 de abril de 1997. Folio N° 500328926944, emitido por el Servicio de Registro Civil e Identificación, de fecha 13 de julio de 2020.</v>
      </c>
      <c r="G517" s="160" t="str">
        <f>VLOOKUP(A517,'BASE TRABAJO'!$A$1:$U$872,7,FALSE)</f>
        <v xml:space="preserve">Ayudar a la infancia desvalida sin distinción de sexo, sin distinción racial, creencia religiosa o política.
</v>
      </c>
      <c r="H517" s="160" t="str">
        <f>VLOOKUP(A517,'BASE TRABAJO'!$A$1:$U$872,8,FALSE)</f>
        <v xml:space="preserve">Presidente: Simona de la Barra Cruzat.           
Secretario: Julián Humberto Carrasco Poblete.
Tesorero: Leoncio Toro Araya.
Director Ejecutivo: Rafael Mella Gallegos.
Director: Carlos Javier Contzen Fuentes.
</v>
      </c>
      <c r="I517" s="160" t="str">
        <f>VLOOKUP(A517,'BASE TRABAJO'!$A$1:$U$872,9,FALSE)</f>
        <v>El Consejo durará tres años en sus cargos y se renovará tácita y sucesivamente cada tres años, salvo que la mayoría absoluta de los demás consejeros, resuelva su exclusión.</v>
      </c>
      <c r="J517" s="160" t="str">
        <f>VLOOKUP(A517,'BASE TRABAJO'!$A$1:$U$872,10,FALSE)</f>
        <v>10 de enero de 2017 – 10 de enero 2020</v>
      </c>
      <c r="K517" s="160" t="str">
        <f>VLOOKUP(A517,'BASE TRABAJO'!$A$1:$U$872,11,FALSE)</f>
        <v xml:space="preserve">Simona de la Barra Cruzat
Rafael Mella Gallegos.
Podrán actuar conjunta o separadamente.
</v>
      </c>
      <c r="L517" s="160" t="str">
        <f>VLOOKUP(A517,'BASE TRABAJO'!$A$1:$U$872,12,FALSE)</f>
        <v>Exeter Nº 540-D, Concepción.</v>
      </c>
      <c r="M517" s="160" t="str">
        <f>VLOOKUP(A517,'BASE TRABAJO'!$A$1:$U$872,13,FALSE)</f>
        <v>VIII</v>
      </c>
      <c r="N517" s="160" t="str">
        <f>VLOOKUP(A517,'BASE TRABAJO'!$A$1:$U$872,14,FALSE)</f>
        <v>Concepción.</v>
      </c>
      <c r="O517" s="160" t="str">
        <f>VLOOKUP(A517,'BASE TRABAJO'!$A$1:$U$872,15,FALSE)</f>
        <v xml:space="preserve"> 41-2106-850
</v>
      </c>
      <c r="P517" s="160" t="str">
        <f>VLOOKUP(A517,'BASE TRABAJO'!$A$1:$U$872,16,FALSE)</f>
        <v>contacto@tdesperanza.cl</v>
      </c>
      <c r="Q517" s="160">
        <f>VLOOKUP(A517,'BASE TRABAJO'!$A$1:$U$872,17,FALSE)</f>
        <v>0</v>
      </c>
      <c r="R517" s="160" t="str">
        <f>VLOOKUP(A517,'BASE TRABAJO'!$A$1:$U$872,18,FALSE)</f>
        <v>93401.</v>
      </c>
      <c r="S517" s="160" t="str">
        <f>VLOOKUP(A517,'BASE TRABAJO'!$A$1:$U$872,19,FALSE)</f>
        <v xml:space="preserve">Certificado de antecedentes financieros, correspondientes al año 2019, APROBADOS por Subdepartamento de Supervisión Financiera Nacional para su actualización.
</v>
      </c>
      <c r="T517" s="161">
        <f>VLOOKUP(A517,'BASE TRABAJO'!$A$1:$U$872,20,FALSE)</f>
        <v>37970</v>
      </c>
      <c r="U517" s="160">
        <v>6979</v>
      </c>
      <c r="V517" s="162">
        <v>7939782</v>
      </c>
      <c r="W517" s="162">
        <v>78679674</v>
      </c>
      <c r="X517" s="161">
        <v>44135</v>
      </c>
      <c r="Y517" s="160" t="s">
        <v>3112</v>
      </c>
      <c r="Z517" s="160" t="s">
        <v>3113</v>
      </c>
      <c r="AA517" s="160" t="s">
        <v>3225</v>
      </c>
      <c r="AB517" s="160"/>
    </row>
    <row r="518" spans="1:28" x14ac:dyDescent="0.2">
      <c r="A518" s="163">
        <v>6979</v>
      </c>
      <c r="B518" s="160" t="str">
        <f>VLOOKUP(A518,'BASE TRABAJO'!$A$1:$U$872,2,TRUE)</f>
        <v>Fundación Tierra de Esperanza</v>
      </c>
      <c r="C518" s="160">
        <f>VLOOKUP(A518,'BASE TRABAJO'!$A$1:$U$872,3,FALSE)</f>
        <v>738689003</v>
      </c>
      <c r="D518" s="160" t="str">
        <f>VLOOKUP(A518,'BASE TRABAJO'!$A$1:$U$872,4,FALSE)</f>
        <v>Fundación de Derecho Privado.</v>
      </c>
      <c r="E518" s="160" t="str">
        <f>VLOOKUP(A518,'BASE TRABAJO'!$A$1:$U$872,5,FALSE)</f>
        <v>Otorgado por Decreto Supremo Nº 262, de fecha 2 de abril de 1997, por el Ministerio de Justicia. Publicado en el Diario Oficial con fecha 24 de abril de 1997.</v>
      </c>
      <c r="F518" s="160" t="str">
        <f>VLOOKUP(A518,'BASE TRABAJO'!$A$1:$U$872,6,FALSE)</f>
        <v>Certificado de Vigencia inscripción Nº7421 de fecha 02 de abril de 1997. Folio N° 500328926944, emitido por el Servicio de Registro Civil e Identificación, de fecha 13 de julio de 2020.</v>
      </c>
      <c r="G518" s="160" t="str">
        <f>VLOOKUP(A518,'BASE TRABAJO'!$A$1:$U$872,7,FALSE)</f>
        <v xml:space="preserve">Ayudar a la infancia desvalida sin distinción de sexo, sin distinción racial, creencia religiosa o política.
</v>
      </c>
      <c r="H518" s="160" t="str">
        <f>VLOOKUP(A518,'BASE TRABAJO'!$A$1:$U$872,8,FALSE)</f>
        <v xml:space="preserve">Presidente: Simona de la Barra Cruzat.           
Secretario: Julián Humberto Carrasco Poblete.
Tesorero: Leoncio Toro Araya.
Director Ejecutivo: Rafael Mella Gallegos.
Director: Carlos Javier Contzen Fuentes.
</v>
      </c>
      <c r="I518" s="160" t="str">
        <f>VLOOKUP(A518,'BASE TRABAJO'!$A$1:$U$872,9,FALSE)</f>
        <v>El Consejo durará tres años en sus cargos y se renovará tácita y sucesivamente cada tres años, salvo que la mayoría absoluta de los demás consejeros, resuelva su exclusión.</v>
      </c>
      <c r="J518" s="160" t="str">
        <f>VLOOKUP(A518,'BASE TRABAJO'!$A$1:$U$872,10,FALSE)</f>
        <v>10 de enero de 2017 – 10 de enero 2020</v>
      </c>
      <c r="K518" s="160" t="str">
        <f>VLOOKUP(A518,'BASE TRABAJO'!$A$1:$U$872,11,FALSE)</f>
        <v xml:space="preserve">Simona de la Barra Cruzat
Rafael Mella Gallegos.
Podrán actuar conjunta o separadamente.
</v>
      </c>
      <c r="L518" s="160" t="str">
        <f>VLOOKUP(A518,'BASE TRABAJO'!$A$1:$U$872,12,FALSE)</f>
        <v>Exeter Nº 540-D, Concepción.</v>
      </c>
      <c r="M518" s="160" t="str">
        <f>VLOOKUP(A518,'BASE TRABAJO'!$A$1:$U$872,13,FALSE)</f>
        <v>VIII</v>
      </c>
      <c r="N518" s="160" t="str">
        <f>VLOOKUP(A518,'BASE TRABAJO'!$A$1:$U$872,14,FALSE)</f>
        <v>Concepción.</v>
      </c>
      <c r="O518" s="160" t="str">
        <f>VLOOKUP(A518,'BASE TRABAJO'!$A$1:$U$872,15,FALSE)</f>
        <v xml:space="preserve"> 41-2106-850
</v>
      </c>
      <c r="P518" s="160" t="str">
        <f>VLOOKUP(A518,'BASE TRABAJO'!$A$1:$U$872,16,FALSE)</f>
        <v>contacto@tdesperanza.cl</v>
      </c>
      <c r="Q518" s="160">
        <f>VLOOKUP(A518,'BASE TRABAJO'!$A$1:$U$872,17,FALSE)</f>
        <v>0</v>
      </c>
      <c r="R518" s="160" t="str">
        <f>VLOOKUP(A518,'BASE TRABAJO'!$A$1:$U$872,18,FALSE)</f>
        <v>93401.</v>
      </c>
      <c r="S518" s="160" t="str">
        <f>VLOOKUP(A518,'BASE TRABAJO'!$A$1:$U$872,19,FALSE)</f>
        <v xml:space="preserve">Certificado de antecedentes financieros, correspondientes al año 2019, APROBADOS por Subdepartamento de Supervisión Financiera Nacional para su actualización.
</v>
      </c>
      <c r="T518" s="161">
        <f>VLOOKUP(A518,'BASE TRABAJO'!$A$1:$U$872,20,FALSE)</f>
        <v>37970</v>
      </c>
      <c r="U518" s="160">
        <v>6979</v>
      </c>
      <c r="V518" s="162">
        <v>8873874</v>
      </c>
      <c r="W518" s="162">
        <v>89271172</v>
      </c>
      <c r="X518" s="161">
        <v>44135</v>
      </c>
      <c r="Y518" s="160" t="s">
        <v>3112</v>
      </c>
      <c r="Z518" s="160" t="s">
        <v>3113</v>
      </c>
      <c r="AA518" s="160" t="s">
        <v>3126</v>
      </c>
      <c r="AB518" s="160"/>
    </row>
    <row r="519" spans="1:28" x14ac:dyDescent="0.2">
      <c r="A519" s="163">
        <v>6979</v>
      </c>
      <c r="B519" s="160" t="str">
        <f>VLOOKUP(A519,'BASE TRABAJO'!$A$1:$U$872,2,TRUE)</f>
        <v>Fundación Tierra de Esperanza</v>
      </c>
      <c r="C519" s="160">
        <f>VLOOKUP(A519,'BASE TRABAJO'!$A$1:$U$872,3,FALSE)</f>
        <v>738689003</v>
      </c>
      <c r="D519" s="160" t="str">
        <f>VLOOKUP(A519,'BASE TRABAJO'!$A$1:$U$872,4,FALSE)</f>
        <v>Fundación de Derecho Privado.</v>
      </c>
      <c r="E519" s="160" t="str">
        <f>VLOOKUP(A519,'BASE TRABAJO'!$A$1:$U$872,5,FALSE)</f>
        <v>Otorgado por Decreto Supremo Nº 262, de fecha 2 de abril de 1997, por el Ministerio de Justicia. Publicado en el Diario Oficial con fecha 24 de abril de 1997.</v>
      </c>
      <c r="F519" s="160" t="str">
        <f>VLOOKUP(A519,'BASE TRABAJO'!$A$1:$U$872,6,FALSE)</f>
        <v>Certificado de Vigencia inscripción Nº7421 de fecha 02 de abril de 1997. Folio N° 500328926944, emitido por el Servicio de Registro Civil e Identificación, de fecha 13 de julio de 2020.</v>
      </c>
      <c r="G519" s="160" t="str">
        <f>VLOOKUP(A519,'BASE TRABAJO'!$A$1:$U$872,7,FALSE)</f>
        <v xml:space="preserve">Ayudar a la infancia desvalida sin distinción de sexo, sin distinción racial, creencia religiosa o política.
</v>
      </c>
      <c r="H519" s="160" t="str">
        <f>VLOOKUP(A519,'BASE TRABAJO'!$A$1:$U$872,8,FALSE)</f>
        <v xml:space="preserve">Presidente: Simona de la Barra Cruzat.           
Secretario: Julián Humberto Carrasco Poblete.
Tesorero: Leoncio Toro Araya.
Director Ejecutivo: Rafael Mella Gallegos.
Director: Carlos Javier Contzen Fuentes.
</v>
      </c>
      <c r="I519" s="160" t="str">
        <f>VLOOKUP(A519,'BASE TRABAJO'!$A$1:$U$872,9,FALSE)</f>
        <v>El Consejo durará tres años en sus cargos y se renovará tácita y sucesivamente cada tres años, salvo que la mayoría absoluta de los demás consejeros, resuelva su exclusión.</v>
      </c>
      <c r="J519" s="160" t="str">
        <f>VLOOKUP(A519,'BASE TRABAJO'!$A$1:$U$872,10,FALSE)</f>
        <v>10 de enero de 2017 – 10 de enero 2020</v>
      </c>
      <c r="K519" s="160" t="str">
        <f>VLOOKUP(A519,'BASE TRABAJO'!$A$1:$U$872,11,FALSE)</f>
        <v xml:space="preserve">Simona de la Barra Cruzat
Rafael Mella Gallegos.
Podrán actuar conjunta o separadamente.
</v>
      </c>
      <c r="L519" s="160" t="str">
        <f>VLOOKUP(A519,'BASE TRABAJO'!$A$1:$U$872,12,FALSE)</f>
        <v>Exeter Nº 540-D, Concepción.</v>
      </c>
      <c r="M519" s="160" t="str">
        <f>VLOOKUP(A519,'BASE TRABAJO'!$A$1:$U$872,13,FALSE)</f>
        <v>VIII</v>
      </c>
      <c r="N519" s="160" t="str">
        <f>VLOOKUP(A519,'BASE TRABAJO'!$A$1:$U$872,14,FALSE)</f>
        <v>Concepción.</v>
      </c>
      <c r="O519" s="160" t="str">
        <f>VLOOKUP(A519,'BASE TRABAJO'!$A$1:$U$872,15,FALSE)</f>
        <v xml:space="preserve"> 41-2106-850
</v>
      </c>
      <c r="P519" s="160" t="str">
        <f>VLOOKUP(A519,'BASE TRABAJO'!$A$1:$U$872,16,FALSE)</f>
        <v>contacto@tdesperanza.cl</v>
      </c>
      <c r="Q519" s="160">
        <f>VLOOKUP(A519,'BASE TRABAJO'!$A$1:$U$872,17,FALSE)</f>
        <v>0</v>
      </c>
      <c r="R519" s="160" t="str">
        <f>VLOOKUP(A519,'BASE TRABAJO'!$A$1:$U$872,18,FALSE)</f>
        <v>93401.</v>
      </c>
      <c r="S519" s="160" t="str">
        <f>VLOOKUP(A519,'BASE TRABAJO'!$A$1:$U$872,19,FALSE)</f>
        <v xml:space="preserve">Certificado de antecedentes financieros, correspondientes al año 2019, APROBADOS por Subdepartamento de Supervisión Financiera Nacional para su actualización.
</v>
      </c>
      <c r="T519" s="161">
        <f>VLOOKUP(A519,'BASE TRABAJO'!$A$1:$U$872,20,FALSE)</f>
        <v>37970</v>
      </c>
      <c r="U519" s="160">
        <v>6979</v>
      </c>
      <c r="V519" s="162">
        <v>15101154</v>
      </c>
      <c r="W519" s="162">
        <v>130647606</v>
      </c>
      <c r="X519" s="161">
        <v>44135</v>
      </c>
      <c r="Y519" s="160" t="s">
        <v>3112</v>
      </c>
      <c r="Z519" s="160" t="s">
        <v>3113</v>
      </c>
      <c r="AA519" s="160" t="s">
        <v>3153</v>
      </c>
      <c r="AB519" s="160"/>
    </row>
    <row r="520" spans="1:28" x14ac:dyDescent="0.2">
      <c r="A520" s="163">
        <v>6979</v>
      </c>
      <c r="B520" s="160" t="str">
        <f>VLOOKUP(A520,'BASE TRABAJO'!$A$1:$U$872,2,TRUE)</f>
        <v>Fundación Tierra de Esperanza</v>
      </c>
      <c r="C520" s="160">
        <f>VLOOKUP(A520,'BASE TRABAJO'!$A$1:$U$872,3,FALSE)</f>
        <v>738689003</v>
      </c>
      <c r="D520" s="160" t="str">
        <f>VLOOKUP(A520,'BASE TRABAJO'!$A$1:$U$872,4,FALSE)</f>
        <v>Fundación de Derecho Privado.</v>
      </c>
      <c r="E520" s="160" t="str">
        <f>VLOOKUP(A520,'BASE TRABAJO'!$A$1:$U$872,5,FALSE)</f>
        <v>Otorgado por Decreto Supremo Nº 262, de fecha 2 de abril de 1997, por el Ministerio de Justicia. Publicado en el Diario Oficial con fecha 24 de abril de 1997.</v>
      </c>
      <c r="F520" s="160" t="str">
        <f>VLOOKUP(A520,'BASE TRABAJO'!$A$1:$U$872,6,FALSE)</f>
        <v>Certificado de Vigencia inscripción Nº7421 de fecha 02 de abril de 1997. Folio N° 500328926944, emitido por el Servicio de Registro Civil e Identificación, de fecha 13 de julio de 2020.</v>
      </c>
      <c r="G520" s="160" t="str">
        <f>VLOOKUP(A520,'BASE TRABAJO'!$A$1:$U$872,7,FALSE)</f>
        <v xml:space="preserve">Ayudar a la infancia desvalida sin distinción de sexo, sin distinción racial, creencia religiosa o política.
</v>
      </c>
      <c r="H520" s="160" t="str">
        <f>VLOOKUP(A520,'BASE TRABAJO'!$A$1:$U$872,8,FALSE)</f>
        <v xml:space="preserve">Presidente: Simona de la Barra Cruzat.           
Secretario: Julián Humberto Carrasco Poblete.
Tesorero: Leoncio Toro Araya.
Director Ejecutivo: Rafael Mella Gallegos.
Director: Carlos Javier Contzen Fuentes.
</v>
      </c>
      <c r="I520" s="160" t="str">
        <f>VLOOKUP(A520,'BASE TRABAJO'!$A$1:$U$872,9,FALSE)</f>
        <v>El Consejo durará tres años en sus cargos y se renovará tácita y sucesivamente cada tres años, salvo que la mayoría absoluta de los demás consejeros, resuelva su exclusión.</v>
      </c>
      <c r="J520" s="160" t="str">
        <f>VLOOKUP(A520,'BASE TRABAJO'!$A$1:$U$872,10,FALSE)</f>
        <v>10 de enero de 2017 – 10 de enero 2020</v>
      </c>
      <c r="K520" s="160" t="str">
        <f>VLOOKUP(A520,'BASE TRABAJO'!$A$1:$U$872,11,FALSE)</f>
        <v xml:space="preserve">Simona de la Barra Cruzat
Rafael Mella Gallegos.
Podrán actuar conjunta o separadamente.
</v>
      </c>
      <c r="L520" s="160" t="str">
        <f>VLOOKUP(A520,'BASE TRABAJO'!$A$1:$U$872,12,FALSE)</f>
        <v>Exeter Nº 540-D, Concepción.</v>
      </c>
      <c r="M520" s="160" t="str">
        <f>VLOOKUP(A520,'BASE TRABAJO'!$A$1:$U$872,13,FALSE)</f>
        <v>VIII</v>
      </c>
      <c r="N520" s="160" t="str">
        <f>VLOOKUP(A520,'BASE TRABAJO'!$A$1:$U$872,14,FALSE)</f>
        <v>Concepción.</v>
      </c>
      <c r="O520" s="160" t="str">
        <f>VLOOKUP(A520,'BASE TRABAJO'!$A$1:$U$872,15,FALSE)</f>
        <v xml:space="preserve"> 41-2106-850
</v>
      </c>
      <c r="P520" s="160" t="str">
        <f>VLOOKUP(A520,'BASE TRABAJO'!$A$1:$U$872,16,FALSE)</f>
        <v>contacto@tdesperanza.cl</v>
      </c>
      <c r="Q520" s="160">
        <f>VLOOKUP(A520,'BASE TRABAJO'!$A$1:$U$872,17,FALSE)</f>
        <v>0</v>
      </c>
      <c r="R520" s="160" t="str">
        <f>VLOOKUP(A520,'BASE TRABAJO'!$A$1:$U$872,18,FALSE)</f>
        <v>93401.</v>
      </c>
      <c r="S520" s="160" t="str">
        <f>VLOOKUP(A520,'BASE TRABAJO'!$A$1:$U$872,19,FALSE)</f>
        <v xml:space="preserve">Certificado de antecedentes financieros, correspondientes al año 2019, APROBADOS por Subdepartamento de Supervisión Financiera Nacional para su actualización.
</v>
      </c>
      <c r="T520" s="161">
        <f>VLOOKUP(A520,'BASE TRABAJO'!$A$1:$U$872,20,FALSE)</f>
        <v>37970</v>
      </c>
      <c r="U520" s="160">
        <v>6979</v>
      </c>
      <c r="V520" s="162">
        <v>19927296</v>
      </c>
      <c r="W520" s="162">
        <v>210197341</v>
      </c>
      <c r="X520" s="161">
        <v>44135</v>
      </c>
      <c r="Y520" s="160" t="s">
        <v>3112</v>
      </c>
      <c r="Z520" s="160" t="s">
        <v>3113</v>
      </c>
      <c r="AA520" s="160" t="s">
        <v>3211</v>
      </c>
      <c r="AB520" s="160"/>
    </row>
    <row r="521" spans="1:28" x14ac:dyDescent="0.2">
      <c r="A521" s="163">
        <v>6979</v>
      </c>
      <c r="B521" s="160" t="str">
        <f>VLOOKUP(A521,'BASE TRABAJO'!$A$1:$U$872,2,TRUE)</f>
        <v>Fundación Tierra de Esperanza</v>
      </c>
      <c r="C521" s="160">
        <f>VLOOKUP(A521,'BASE TRABAJO'!$A$1:$U$872,3,FALSE)</f>
        <v>738689003</v>
      </c>
      <c r="D521" s="160" t="str">
        <f>VLOOKUP(A521,'BASE TRABAJO'!$A$1:$U$872,4,FALSE)</f>
        <v>Fundación de Derecho Privado.</v>
      </c>
      <c r="E521" s="160" t="str">
        <f>VLOOKUP(A521,'BASE TRABAJO'!$A$1:$U$872,5,FALSE)</f>
        <v>Otorgado por Decreto Supremo Nº 262, de fecha 2 de abril de 1997, por el Ministerio de Justicia. Publicado en el Diario Oficial con fecha 24 de abril de 1997.</v>
      </c>
      <c r="F521" s="160" t="str">
        <f>VLOOKUP(A521,'BASE TRABAJO'!$A$1:$U$872,6,FALSE)</f>
        <v>Certificado de Vigencia inscripción Nº7421 de fecha 02 de abril de 1997. Folio N° 500328926944, emitido por el Servicio de Registro Civil e Identificación, de fecha 13 de julio de 2020.</v>
      </c>
      <c r="G521" s="160" t="str">
        <f>VLOOKUP(A521,'BASE TRABAJO'!$A$1:$U$872,7,FALSE)</f>
        <v xml:space="preserve">Ayudar a la infancia desvalida sin distinción de sexo, sin distinción racial, creencia religiosa o política.
</v>
      </c>
      <c r="H521" s="160" t="str">
        <f>VLOOKUP(A521,'BASE TRABAJO'!$A$1:$U$872,8,FALSE)</f>
        <v xml:space="preserve">Presidente: Simona de la Barra Cruzat.           
Secretario: Julián Humberto Carrasco Poblete.
Tesorero: Leoncio Toro Araya.
Director Ejecutivo: Rafael Mella Gallegos.
Director: Carlos Javier Contzen Fuentes.
</v>
      </c>
      <c r="I521" s="160" t="str">
        <f>VLOOKUP(A521,'BASE TRABAJO'!$A$1:$U$872,9,FALSE)</f>
        <v>El Consejo durará tres años en sus cargos y se renovará tácita y sucesivamente cada tres años, salvo que la mayoría absoluta de los demás consejeros, resuelva su exclusión.</v>
      </c>
      <c r="J521" s="160" t="str">
        <f>VLOOKUP(A521,'BASE TRABAJO'!$A$1:$U$872,10,FALSE)</f>
        <v>10 de enero de 2017 – 10 de enero 2020</v>
      </c>
      <c r="K521" s="160" t="str">
        <f>VLOOKUP(A521,'BASE TRABAJO'!$A$1:$U$872,11,FALSE)</f>
        <v xml:space="preserve">Simona de la Barra Cruzat
Rafael Mella Gallegos.
Podrán actuar conjunta o separadamente.
</v>
      </c>
      <c r="L521" s="160" t="str">
        <f>VLOOKUP(A521,'BASE TRABAJO'!$A$1:$U$872,12,FALSE)</f>
        <v>Exeter Nº 540-D, Concepción.</v>
      </c>
      <c r="M521" s="160" t="str">
        <f>VLOOKUP(A521,'BASE TRABAJO'!$A$1:$U$872,13,FALSE)</f>
        <v>VIII</v>
      </c>
      <c r="N521" s="160" t="str">
        <f>VLOOKUP(A521,'BASE TRABAJO'!$A$1:$U$872,14,FALSE)</f>
        <v>Concepción.</v>
      </c>
      <c r="O521" s="160" t="str">
        <f>VLOOKUP(A521,'BASE TRABAJO'!$A$1:$U$872,15,FALSE)</f>
        <v xml:space="preserve"> 41-2106-850
</v>
      </c>
      <c r="P521" s="160" t="str">
        <f>VLOOKUP(A521,'BASE TRABAJO'!$A$1:$U$872,16,FALSE)</f>
        <v>contacto@tdesperanza.cl</v>
      </c>
      <c r="Q521" s="160">
        <f>VLOOKUP(A521,'BASE TRABAJO'!$A$1:$U$872,17,FALSE)</f>
        <v>0</v>
      </c>
      <c r="R521" s="160" t="str">
        <f>VLOOKUP(A521,'BASE TRABAJO'!$A$1:$U$872,18,FALSE)</f>
        <v>93401.</v>
      </c>
      <c r="S521" s="160" t="str">
        <f>VLOOKUP(A521,'BASE TRABAJO'!$A$1:$U$872,19,FALSE)</f>
        <v xml:space="preserve">Certificado de antecedentes financieros, correspondientes al año 2019, APROBADOS por Subdepartamento de Supervisión Financiera Nacional para su actualización.
</v>
      </c>
      <c r="T521" s="161">
        <f>VLOOKUP(A521,'BASE TRABAJO'!$A$1:$U$872,20,FALSE)</f>
        <v>37970</v>
      </c>
      <c r="U521" s="160">
        <v>6979</v>
      </c>
      <c r="V521" s="162">
        <v>12623801</v>
      </c>
      <c r="W521" s="162">
        <v>93307351</v>
      </c>
      <c r="X521" s="161">
        <v>44135</v>
      </c>
      <c r="Y521" s="160" t="s">
        <v>3112</v>
      </c>
      <c r="Z521" s="160" t="s">
        <v>3113</v>
      </c>
      <c r="AA521" s="160" t="s">
        <v>3267</v>
      </c>
      <c r="AB521" s="160"/>
    </row>
    <row r="522" spans="1:28" x14ac:dyDescent="0.2">
      <c r="A522" s="163">
        <v>6979</v>
      </c>
      <c r="B522" s="160" t="str">
        <f>VLOOKUP(A522,'BASE TRABAJO'!$A$1:$U$872,2,TRUE)</f>
        <v>Fundación Tierra de Esperanza</v>
      </c>
      <c r="C522" s="160">
        <f>VLOOKUP(A522,'BASE TRABAJO'!$A$1:$U$872,3,FALSE)</f>
        <v>738689003</v>
      </c>
      <c r="D522" s="160" t="str">
        <f>VLOOKUP(A522,'BASE TRABAJO'!$A$1:$U$872,4,FALSE)</f>
        <v>Fundación de Derecho Privado.</v>
      </c>
      <c r="E522" s="160" t="str">
        <f>VLOOKUP(A522,'BASE TRABAJO'!$A$1:$U$872,5,FALSE)</f>
        <v>Otorgado por Decreto Supremo Nº 262, de fecha 2 de abril de 1997, por el Ministerio de Justicia. Publicado en el Diario Oficial con fecha 24 de abril de 1997.</v>
      </c>
      <c r="F522" s="160" t="str">
        <f>VLOOKUP(A522,'BASE TRABAJO'!$A$1:$U$872,6,FALSE)</f>
        <v>Certificado de Vigencia inscripción Nº7421 de fecha 02 de abril de 1997. Folio N° 500328926944, emitido por el Servicio de Registro Civil e Identificación, de fecha 13 de julio de 2020.</v>
      </c>
      <c r="G522" s="160" t="str">
        <f>VLOOKUP(A522,'BASE TRABAJO'!$A$1:$U$872,7,FALSE)</f>
        <v xml:space="preserve">Ayudar a la infancia desvalida sin distinción de sexo, sin distinción racial, creencia religiosa o política.
</v>
      </c>
      <c r="H522" s="160" t="str">
        <f>VLOOKUP(A522,'BASE TRABAJO'!$A$1:$U$872,8,FALSE)</f>
        <v xml:space="preserve">Presidente: Simona de la Barra Cruzat.           
Secretario: Julián Humberto Carrasco Poblete.
Tesorero: Leoncio Toro Araya.
Director Ejecutivo: Rafael Mella Gallegos.
Director: Carlos Javier Contzen Fuentes.
</v>
      </c>
      <c r="I522" s="160" t="str">
        <f>VLOOKUP(A522,'BASE TRABAJO'!$A$1:$U$872,9,FALSE)</f>
        <v>El Consejo durará tres años en sus cargos y se renovará tácita y sucesivamente cada tres años, salvo que la mayoría absoluta de los demás consejeros, resuelva su exclusión.</v>
      </c>
      <c r="J522" s="160" t="str">
        <f>VLOOKUP(A522,'BASE TRABAJO'!$A$1:$U$872,10,FALSE)</f>
        <v>10 de enero de 2017 – 10 de enero 2020</v>
      </c>
      <c r="K522" s="160" t="str">
        <f>VLOOKUP(A522,'BASE TRABAJO'!$A$1:$U$872,11,FALSE)</f>
        <v xml:space="preserve">Simona de la Barra Cruzat
Rafael Mella Gallegos.
Podrán actuar conjunta o separadamente.
</v>
      </c>
      <c r="L522" s="160" t="str">
        <f>VLOOKUP(A522,'BASE TRABAJO'!$A$1:$U$872,12,FALSE)</f>
        <v>Exeter Nº 540-D, Concepción.</v>
      </c>
      <c r="M522" s="160" t="str">
        <f>VLOOKUP(A522,'BASE TRABAJO'!$A$1:$U$872,13,FALSE)</f>
        <v>VIII</v>
      </c>
      <c r="N522" s="160" t="str">
        <f>VLOOKUP(A522,'BASE TRABAJO'!$A$1:$U$872,14,FALSE)</f>
        <v>Concepción.</v>
      </c>
      <c r="O522" s="160" t="str">
        <f>VLOOKUP(A522,'BASE TRABAJO'!$A$1:$U$872,15,FALSE)</f>
        <v xml:space="preserve"> 41-2106-850
</v>
      </c>
      <c r="P522" s="160" t="str">
        <f>VLOOKUP(A522,'BASE TRABAJO'!$A$1:$U$872,16,FALSE)</f>
        <v>contacto@tdesperanza.cl</v>
      </c>
      <c r="Q522" s="160">
        <f>VLOOKUP(A522,'BASE TRABAJO'!$A$1:$U$872,17,FALSE)</f>
        <v>0</v>
      </c>
      <c r="R522" s="160" t="str">
        <f>VLOOKUP(A522,'BASE TRABAJO'!$A$1:$U$872,18,FALSE)</f>
        <v>93401.</v>
      </c>
      <c r="S522" s="160" t="str">
        <f>VLOOKUP(A522,'BASE TRABAJO'!$A$1:$U$872,19,FALSE)</f>
        <v xml:space="preserve">Certificado de antecedentes financieros, correspondientes al año 2019, APROBADOS por Subdepartamento de Supervisión Financiera Nacional para su actualización.
</v>
      </c>
      <c r="T522" s="161">
        <f>VLOOKUP(A522,'BASE TRABAJO'!$A$1:$U$872,20,FALSE)</f>
        <v>37970</v>
      </c>
      <c r="U522" s="160">
        <v>6979</v>
      </c>
      <c r="V522" s="162">
        <v>9190662</v>
      </c>
      <c r="W522" s="162">
        <v>85771767</v>
      </c>
      <c r="X522" s="161">
        <v>44135</v>
      </c>
      <c r="Y522" s="160" t="s">
        <v>3112</v>
      </c>
      <c r="Z522" s="160" t="s">
        <v>3113</v>
      </c>
      <c r="AA522" s="160" t="s">
        <v>3284</v>
      </c>
      <c r="AB522" s="160"/>
    </row>
    <row r="523" spans="1:28" x14ac:dyDescent="0.2">
      <c r="A523" s="163">
        <v>6979</v>
      </c>
      <c r="B523" s="160" t="str">
        <f>VLOOKUP(A523,'BASE TRABAJO'!$A$1:$U$872,2,TRUE)</f>
        <v>Fundación Tierra de Esperanza</v>
      </c>
      <c r="C523" s="160">
        <f>VLOOKUP(A523,'BASE TRABAJO'!$A$1:$U$872,3,FALSE)</f>
        <v>738689003</v>
      </c>
      <c r="D523" s="160" t="str">
        <f>VLOOKUP(A523,'BASE TRABAJO'!$A$1:$U$872,4,FALSE)</f>
        <v>Fundación de Derecho Privado.</v>
      </c>
      <c r="E523" s="160" t="str">
        <f>VLOOKUP(A523,'BASE TRABAJO'!$A$1:$U$872,5,FALSE)</f>
        <v>Otorgado por Decreto Supremo Nº 262, de fecha 2 de abril de 1997, por el Ministerio de Justicia. Publicado en el Diario Oficial con fecha 24 de abril de 1997.</v>
      </c>
      <c r="F523" s="160" t="str">
        <f>VLOOKUP(A523,'BASE TRABAJO'!$A$1:$U$872,6,FALSE)</f>
        <v>Certificado de Vigencia inscripción Nº7421 de fecha 02 de abril de 1997. Folio N° 500328926944, emitido por el Servicio de Registro Civil e Identificación, de fecha 13 de julio de 2020.</v>
      </c>
      <c r="G523" s="160" t="str">
        <f>VLOOKUP(A523,'BASE TRABAJO'!$A$1:$U$872,7,FALSE)</f>
        <v xml:space="preserve">Ayudar a la infancia desvalida sin distinción de sexo, sin distinción racial, creencia religiosa o política.
</v>
      </c>
      <c r="H523" s="160" t="str">
        <f>VLOOKUP(A523,'BASE TRABAJO'!$A$1:$U$872,8,FALSE)</f>
        <v xml:space="preserve">Presidente: Simona de la Barra Cruzat.           
Secretario: Julián Humberto Carrasco Poblete.
Tesorero: Leoncio Toro Araya.
Director Ejecutivo: Rafael Mella Gallegos.
Director: Carlos Javier Contzen Fuentes.
</v>
      </c>
      <c r="I523" s="160" t="str">
        <f>VLOOKUP(A523,'BASE TRABAJO'!$A$1:$U$872,9,FALSE)</f>
        <v>El Consejo durará tres años en sus cargos y se renovará tácita y sucesivamente cada tres años, salvo que la mayoría absoluta de los demás consejeros, resuelva su exclusión.</v>
      </c>
      <c r="J523" s="160" t="str">
        <f>VLOOKUP(A523,'BASE TRABAJO'!$A$1:$U$872,10,FALSE)</f>
        <v>10 de enero de 2017 – 10 de enero 2020</v>
      </c>
      <c r="K523" s="160" t="str">
        <f>VLOOKUP(A523,'BASE TRABAJO'!$A$1:$U$872,11,FALSE)</f>
        <v xml:space="preserve">Simona de la Barra Cruzat
Rafael Mella Gallegos.
Podrán actuar conjunta o separadamente.
</v>
      </c>
      <c r="L523" s="160" t="str">
        <f>VLOOKUP(A523,'BASE TRABAJO'!$A$1:$U$872,12,FALSE)</f>
        <v>Exeter Nº 540-D, Concepción.</v>
      </c>
      <c r="M523" s="160" t="str">
        <f>VLOOKUP(A523,'BASE TRABAJO'!$A$1:$U$872,13,FALSE)</f>
        <v>VIII</v>
      </c>
      <c r="N523" s="160" t="str">
        <f>VLOOKUP(A523,'BASE TRABAJO'!$A$1:$U$872,14,FALSE)</f>
        <v>Concepción.</v>
      </c>
      <c r="O523" s="160" t="str">
        <f>VLOOKUP(A523,'BASE TRABAJO'!$A$1:$U$872,15,FALSE)</f>
        <v xml:space="preserve"> 41-2106-850
</v>
      </c>
      <c r="P523" s="160" t="str">
        <f>VLOOKUP(A523,'BASE TRABAJO'!$A$1:$U$872,16,FALSE)</f>
        <v>contacto@tdesperanza.cl</v>
      </c>
      <c r="Q523" s="160">
        <f>VLOOKUP(A523,'BASE TRABAJO'!$A$1:$U$872,17,FALSE)</f>
        <v>0</v>
      </c>
      <c r="R523" s="160" t="str">
        <f>VLOOKUP(A523,'BASE TRABAJO'!$A$1:$U$872,18,FALSE)</f>
        <v>93401.</v>
      </c>
      <c r="S523" s="160" t="str">
        <f>VLOOKUP(A523,'BASE TRABAJO'!$A$1:$U$872,19,FALSE)</f>
        <v xml:space="preserve">Certificado de antecedentes financieros, correspondientes al año 2019, APROBADOS por Subdepartamento de Supervisión Financiera Nacional para su actualización.
</v>
      </c>
      <c r="T523" s="161">
        <f>VLOOKUP(A523,'BASE TRABAJO'!$A$1:$U$872,20,FALSE)</f>
        <v>37970</v>
      </c>
      <c r="U523" s="160">
        <v>6979</v>
      </c>
      <c r="V523" s="162">
        <v>12765924</v>
      </c>
      <c r="W523" s="162">
        <v>97175976</v>
      </c>
      <c r="X523" s="161">
        <v>44135</v>
      </c>
      <c r="Y523" s="160" t="s">
        <v>3112</v>
      </c>
      <c r="Z523" s="160" t="s">
        <v>3113</v>
      </c>
      <c r="AA523" s="160" t="s">
        <v>49</v>
      </c>
      <c r="AB523" s="160"/>
    </row>
    <row r="524" spans="1:28" x14ac:dyDescent="0.2">
      <c r="A524" s="163">
        <v>6979</v>
      </c>
      <c r="B524" s="160" t="str">
        <f>VLOOKUP(A524,'BASE TRABAJO'!$A$1:$U$872,2,TRUE)</f>
        <v>Fundación Tierra de Esperanza</v>
      </c>
      <c r="C524" s="160">
        <f>VLOOKUP(A524,'BASE TRABAJO'!$A$1:$U$872,3,FALSE)</f>
        <v>738689003</v>
      </c>
      <c r="D524" s="160" t="str">
        <f>VLOOKUP(A524,'BASE TRABAJO'!$A$1:$U$872,4,FALSE)</f>
        <v>Fundación de Derecho Privado.</v>
      </c>
      <c r="E524" s="160" t="str">
        <f>VLOOKUP(A524,'BASE TRABAJO'!$A$1:$U$872,5,FALSE)</f>
        <v>Otorgado por Decreto Supremo Nº 262, de fecha 2 de abril de 1997, por el Ministerio de Justicia. Publicado en el Diario Oficial con fecha 24 de abril de 1997.</v>
      </c>
      <c r="F524" s="160" t="str">
        <f>VLOOKUP(A524,'BASE TRABAJO'!$A$1:$U$872,6,FALSE)</f>
        <v>Certificado de Vigencia inscripción Nº7421 de fecha 02 de abril de 1997. Folio N° 500328926944, emitido por el Servicio de Registro Civil e Identificación, de fecha 13 de julio de 2020.</v>
      </c>
      <c r="G524" s="160" t="str">
        <f>VLOOKUP(A524,'BASE TRABAJO'!$A$1:$U$872,7,FALSE)</f>
        <v xml:space="preserve">Ayudar a la infancia desvalida sin distinción de sexo, sin distinción racial, creencia religiosa o política.
</v>
      </c>
      <c r="H524" s="160" t="str">
        <f>VLOOKUP(A524,'BASE TRABAJO'!$A$1:$U$872,8,FALSE)</f>
        <v xml:space="preserve">Presidente: Simona de la Barra Cruzat.           
Secretario: Julián Humberto Carrasco Poblete.
Tesorero: Leoncio Toro Araya.
Director Ejecutivo: Rafael Mella Gallegos.
Director: Carlos Javier Contzen Fuentes.
</v>
      </c>
      <c r="I524" s="160" t="str">
        <f>VLOOKUP(A524,'BASE TRABAJO'!$A$1:$U$872,9,FALSE)</f>
        <v>El Consejo durará tres años en sus cargos y se renovará tácita y sucesivamente cada tres años, salvo que la mayoría absoluta de los demás consejeros, resuelva su exclusión.</v>
      </c>
      <c r="J524" s="160" t="str">
        <f>VLOOKUP(A524,'BASE TRABAJO'!$A$1:$U$872,10,FALSE)</f>
        <v>10 de enero de 2017 – 10 de enero 2020</v>
      </c>
      <c r="K524" s="160" t="str">
        <f>VLOOKUP(A524,'BASE TRABAJO'!$A$1:$U$872,11,FALSE)</f>
        <v xml:space="preserve">Simona de la Barra Cruzat
Rafael Mella Gallegos.
Podrán actuar conjunta o separadamente.
</v>
      </c>
      <c r="L524" s="160" t="str">
        <f>VLOOKUP(A524,'BASE TRABAJO'!$A$1:$U$872,12,FALSE)</f>
        <v>Exeter Nº 540-D, Concepción.</v>
      </c>
      <c r="M524" s="160" t="str">
        <f>VLOOKUP(A524,'BASE TRABAJO'!$A$1:$U$872,13,FALSE)</f>
        <v>VIII</v>
      </c>
      <c r="N524" s="160" t="str">
        <f>VLOOKUP(A524,'BASE TRABAJO'!$A$1:$U$872,14,FALSE)</f>
        <v>Concepción.</v>
      </c>
      <c r="O524" s="160" t="str">
        <f>VLOOKUP(A524,'BASE TRABAJO'!$A$1:$U$872,15,FALSE)</f>
        <v xml:space="preserve"> 41-2106-850
</v>
      </c>
      <c r="P524" s="160" t="str">
        <f>VLOOKUP(A524,'BASE TRABAJO'!$A$1:$U$872,16,FALSE)</f>
        <v>contacto@tdesperanza.cl</v>
      </c>
      <c r="Q524" s="160">
        <f>VLOOKUP(A524,'BASE TRABAJO'!$A$1:$U$872,17,FALSE)</f>
        <v>0</v>
      </c>
      <c r="R524" s="160" t="str">
        <f>VLOOKUP(A524,'BASE TRABAJO'!$A$1:$U$872,18,FALSE)</f>
        <v>93401.</v>
      </c>
      <c r="S524" s="160" t="str">
        <f>VLOOKUP(A524,'BASE TRABAJO'!$A$1:$U$872,19,FALSE)</f>
        <v xml:space="preserve">Certificado de antecedentes financieros, correspondientes al año 2019, APROBADOS por Subdepartamento de Supervisión Financiera Nacional para su actualización.
</v>
      </c>
      <c r="T524" s="161">
        <f>VLOOKUP(A524,'BASE TRABAJO'!$A$1:$U$872,20,FALSE)</f>
        <v>37970</v>
      </c>
      <c r="U524" s="160">
        <v>6979</v>
      </c>
      <c r="V524" s="162">
        <v>7784100</v>
      </c>
      <c r="W524" s="162">
        <v>77841000</v>
      </c>
      <c r="X524" s="161">
        <v>44135</v>
      </c>
      <c r="Y524" s="160" t="s">
        <v>3112</v>
      </c>
      <c r="Z524" s="160" t="s">
        <v>3113</v>
      </c>
      <c r="AA524" s="160" t="s">
        <v>3158</v>
      </c>
      <c r="AB524" s="160"/>
    </row>
    <row r="525" spans="1:28" x14ac:dyDescent="0.2">
      <c r="A525" s="163">
        <v>6979</v>
      </c>
      <c r="B525" s="160" t="str">
        <f>VLOOKUP(A525,'BASE TRABAJO'!$A$1:$U$872,2,TRUE)</f>
        <v>Fundación Tierra de Esperanza</v>
      </c>
      <c r="C525" s="160">
        <f>VLOOKUP(A525,'BASE TRABAJO'!$A$1:$U$872,3,FALSE)</f>
        <v>738689003</v>
      </c>
      <c r="D525" s="160" t="str">
        <f>VLOOKUP(A525,'BASE TRABAJO'!$A$1:$U$872,4,FALSE)</f>
        <v>Fundación de Derecho Privado.</v>
      </c>
      <c r="E525" s="160" t="str">
        <f>VLOOKUP(A525,'BASE TRABAJO'!$A$1:$U$872,5,FALSE)</f>
        <v>Otorgado por Decreto Supremo Nº 262, de fecha 2 de abril de 1997, por el Ministerio de Justicia. Publicado en el Diario Oficial con fecha 24 de abril de 1997.</v>
      </c>
      <c r="F525" s="160" t="str">
        <f>VLOOKUP(A525,'BASE TRABAJO'!$A$1:$U$872,6,FALSE)</f>
        <v>Certificado de Vigencia inscripción Nº7421 de fecha 02 de abril de 1997. Folio N° 500328926944, emitido por el Servicio de Registro Civil e Identificación, de fecha 13 de julio de 2020.</v>
      </c>
      <c r="G525" s="160" t="str">
        <f>VLOOKUP(A525,'BASE TRABAJO'!$A$1:$U$872,7,FALSE)</f>
        <v xml:space="preserve">Ayudar a la infancia desvalida sin distinción de sexo, sin distinción racial, creencia religiosa o política.
</v>
      </c>
      <c r="H525" s="160" t="str">
        <f>VLOOKUP(A525,'BASE TRABAJO'!$A$1:$U$872,8,FALSE)</f>
        <v xml:space="preserve">Presidente: Simona de la Barra Cruzat.           
Secretario: Julián Humberto Carrasco Poblete.
Tesorero: Leoncio Toro Araya.
Director Ejecutivo: Rafael Mella Gallegos.
Director: Carlos Javier Contzen Fuentes.
</v>
      </c>
      <c r="I525" s="160" t="str">
        <f>VLOOKUP(A525,'BASE TRABAJO'!$A$1:$U$872,9,FALSE)</f>
        <v>El Consejo durará tres años en sus cargos y se renovará tácita y sucesivamente cada tres años, salvo que la mayoría absoluta de los demás consejeros, resuelva su exclusión.</v>
      </c>
      <c r="J525" s="160" t="str">
        <f>VLOOKUP(A525,'BASE TRABAJO'!$A$1:$U$872,10,FALSE)</f>
        <v>10 de enero de 2017 – 10 de enero 2020</v>
      </c>
      <c r="K525" s="160" t="str">
        <f>VLOOKUP(A525,'BASE TRABAJO'!$A$1:$U$872,11,FALSE)</f>
        <v xml:space="preserve">Simona de la Barra Cruzat
Rafael Mella Gallegos.
Podrán actuar conjunta o separadamente.
</v>
      </c>
      <c r="L525" s="160" t="str">
        <f>VLOOKUP(A525,'BASE TRABAJO'!$A$1:$U$872,12,FALSE)</f>
        <v>Exeter Nº 540-D, Concepción.</v>
      </c>
      <c r="M525" s="160" t="str">
        <f>VLOOKUP(A525,'BASE TRABAJO'!$A$1:$U$872,13,FALSE)</f>
        <v>VIII</v>
      </c>
      <c r="N525" s="160" t="str">
        <f>VLOOKUP(A525,'BASE TRABAJO'!$A$1:$U$872,14,FALSE)</f>
        <v>Concepción.</v>
      </c>
      <c r="O525" s="160" t="str">
        <f>VLOOKUP(A525,'BASE TRABAJO'!$A$1:$U$872,15,FALSE)</f>
        <v xml:space="preserve"> 41-2106-850
</v>
      </c>
      <c r="P525" s="160" t="str">
        <f>VLOOKUP(A525,'BASE TRABAJO'!$A$1:$U$872,16,FALSE)</f>
        <v>contacto@tdesperanza.cl</v>
      </c>
      <c r="Q525" s="160">
        <f>VLOOKUP(A525,'BASE TRABAJO'!$A$1:$U$872,17,FALSE)</f>
        <v>0</v>
      </c>
      <c r="R525" s="160" t="str">
        <f>VLOOKUP(A525,'BASE TRABAJO'!$A$1:$U$872,18,FALSE)</f>
        <v>93401.</v>
      </c>
      <c r="S525" s="160" t="str">
        <f>VLOOKUP(A525,'BASE TRABAJO'!$A$1:$U$872,19,FALSE)</f>
        <v xml:space="preserve">Certificado de antecedentes financieros, correspondientes al año 2019, APROBADOS por Subdepartamento de Supervisión Financiera Nacional para su actualización.
</v>
      </c>
      <c r="T525" s="161">
        <f>VLOOKUP(A525,'BASE TRABAJO'!$A$1:$U$872,20,FALSE)</f>
        <v>37970</v>
      </c>
      <c r="U525" s="160">
        <v>6979</v>
      </c>
      <c r="V525" s="162">
        <v>5031773</v>
      </c>
      <c r="W525" s="162">
        <v>63978694</v>
      </c>
      <c r="X525" s="161">
        <v>44135</v>
      </c>
      <c r="Y525" s="160" t="s">
        <v>3112</v>
      </c>
      <c r="Z525" s="160" t="s">
        <v>3113</v>
      </c>
      <c r="AA525" s="160" t="s">
        <v>3160</v>
      </c>
      <c r="AB525" s="160"/>
    </row>
    <row r="526" spans="1:28" x14ac:dyDescent="0.2">
      <c r="A526" s="163">
        <v>6979</v>
      </c>
      <c r="B526" s="160" t="str">
        <f>VLOOKUP(A526,'BASE TRABAJO'!$A$1:$U$872,2,TRUE)</f>
        <v>Fundación Tierra de Esperanza</v>
      </c>
      <c r="C526" s="160">
        <f>VLOOKUP(A526,'BASE TRABAJO'!$A$1:$U$872,3,FALSE)</f>
        <v>738689003</v>
      </c>
      <c r="D526" s="160" t="str">
        <f>VLOOKUP(A526,'BASE TRABAJO'!$A$1:$U$872,4,FALSE)</f>
        <v>Fundación de Derecho Privado.</v>
      </c>
      <c r="E526" s="160" t="str">
        <f>VLOOKUP(A526,'BASE TRABAJO'!$A$1:$U$872,5,FALSE)</f>
        <v>Otorgado por Decreto Supremo Nº 262, de fecha 2 de abril de 1997, por el Ministerio de Justicia. Publicado en el Diario Oficial con fecha 24 de abril de 1997.</v>
      </c>
      <c r="F526" s="160" t="str">
        <f>VLOOKUP(A526,'BASE TRABAJO'!$A$1:$U$872,6,FALSE)</f>
        <v>Certificado de Vigencia inscripción Nº7421 de fecha 02 de abril de 1997. Folio N° 500328926944, emitido por el Servicio de Registro Civil e Identificación, de fecha 13 de julio de 2020.</v>
      </c>
      <c r="G526" s="160" t="str">
        <f>VLOOKUP(A526,'BASE TRABAJO'!$A$1:$U$872,7,FALSE)</f>
        <v xml:space="preserve">Ayudar a la infancia desvalida sin distinción de sexo, sin distinción racial, creencia religiosa o política.
</v>
      </c>
      <c r="H526" s="160" t="str">
        <f>VLOOKUP(A526,'BASE TRABAJO'!$A$1:$U$872,8,FALSE)</f>
        <v xml:space="preserve">Presidente: Simona de la Barra Cruzat.           
Secretario: Julián Humberto Carrasco Poblete.
Tesorero: Leoncio Toro Araya.
Director Ejecutivo: Rafael Mella Gallegos.
Director: Carlos Javier Contzen Fuentes.
</v>
      </c>
      <c r="I526" s="160" t="str">
        <f>VLOOKUP(A526,'BASE TRABAJO'!$A$1:$U$872,9,FALSE)</f>
        <v>El Consejo durará tres años en sus cargos y se renovará tácita y sucesivamente cada tres años, salvo que la mayoría absoluta de los demás consejeros, resuelva su exclusión.</v>
      </c>
      <c r="J526" s="160" t="str">
        <f>VLOOKUP(A526,'BASE TRABAJO'!$A$1:$U$872,10,FALSE)</f>
        <v>10 de enero de 2017 – 10 de enero 2020</v>
      </c>
      <c r="K526" s="160" t="str">
        <f>VLOOKUP(A526,'BASE TRABAJO'!$A$1:$U$872,11,FALSE)</f>
        <v xml:space="preserve">Simona de la Barra Cruzat
Rafael Mella Gallegos.
Podrán actuar conjunta o separadamente.
</v>
      </c>
      <c r="L526" s="160" t="str">
        <f>VLOOKUP(A526,'BASE TRABAJO'!$A$1:$U$872,12,FALSE)</f>
        <v>Exeter Nº 540-D, Concepción.</v>
      </c>
      <c r="M526" s="160" t="str">
        <f>VLOOKUP(A526,'BASE TRABAJO'!$A$1:$U$872,13,FALSE)</f>
        <v>VIII</v>
      </c>
      <c r="N526" s="160" t="str">
        <f>VLOOKUP(A526,'BASE TRABAJO'!$A$1:$U$872,14,FALSE)</f>
        <v>Concepción.</v>
      </c>
      <c r="O526" s="160" t="str">
        <f>VLOOKUP(A526,'BASE TRABAJO'!$A$1:$U$872,15,FALSE)</f>
        <v xml:space="preserve"> 41-2106-850
</v>
      </c>
      <c r="P526" s="160" t="str">
        <f>VLOOKUP(A526,'BASE TRABAJO'!$A$1:$U$872,16,FALSE)</f>
        <v>contacto@tdesperanza.cl</v>
      </c>
      <c r="Q526" s="160">
        <f>VLOOKUP(A526,'BASE TRABAJO'!$A$1:$U$872,17,FALSE)</f>
        <v>0</v>
      </c>
      <c r="R526" s="160" t="str">
        <f>VLOOKUP(A526,'BASE TRABAJO'!$A$1:$U$872,18,FALSE)</f>
        <v>93401.</v>
      </c>
      <c r="S526" s="160" t="str">
        <f>VLOOKUP(A526,'BASE TRABAJO'!$A$1:$U$872,19,FALSE)</f>
        <v xml:space="preserve">Certificado de antecedentes financieros, correspondientes al año 2019, APROBADOS por Subdepartamento de Supervisión Financiera Nacional para su actualización.
</v>
      </c>
      <c r="T526" s="161">
        <f>VLOOKUP(A526,'BASE TRABAJO'!$A$1:$U$872,20,FALSE)</f>
        <v>37970</v>
      </c>
      <c r="U526" s="160">
        <v>6979</v>
      </c>
      <c r="V526" s="162">
        <v>16035246</v>
      </c>
      <c r="W526" s="162">
        <v>151550754</v>
      </c>
      <c r="X526" s="161">
        <v>44135</v>
      </c>
      <c r="Y526" s="160" t="s">
        <v>3112</v>
      </c>
      <c r="Z526" s="160" t="s">
        <v>3113</v>
      </c>
      <c r="AA526" s="160" t="s">
        <v>3199</v>
      </c>
      <c r="AB526" s="160"/>
    </row>
    <row r="527" spans="1:28" x14ac:dyDescent="0.2">
      <c r="A527" s="163">
        <v>6979</v>
      </c>
      <c r="B527" s="160" t="str">
        <f>VLOOKUP(A527,'BASE TRABAJO'!$A$1:$U$872,2,TRUE)</f>
        <v>Fundación Tierra de Esperanza</v>
      </c>
      <c r="C527" s="160">
        <f>VLOOKUP(A527,'BASE TRABAJO'!$A$1:$U$872,3,FALSE)</f>
        <v>738689003</v>
      </c>
      <c r="D527" s="160" t="str">
        <f>VLOOKUP(A527,'BASE TRABAJO'!$A$1:$U$872,4,FALSE)</f>
        <v>Fundación de Derecho Privado.</v>
      </c>
      <c r="E527" s="160" t="str">
        <f>VLOOKUP(A527,'BASE TRABAJO'!$A$1:$U$872,5,FALSE)</f>
        <v>Otorgado por Decreto Supremo Nº 262, de fecha 2 de abril de 1997, por el Ministerio de Justicia. Publicado en el Diario Oficial con fecha 24 de abril de 1997.</v>
      </c>
      <c r="F527" s="160" t="str">
        <f>VLOOKUP(A527,'BASE TRABAJO'!$A$1:$U$872,6,FALSE)</f>
        <v>Certificado de Vigencia inscripción Nº7421 de fecha 02 de abril de 1997. Folio N° 500328926944, emitido por el Servicio de Registro Civil e Identificación, de fecha 13 de julio de 2020.</v>
      </c>
      <c r="G527" s="160" t="str">
        <f>VLOOKUP(A527,'BASE TRABAJO'!$A$1:$U$872,7,FALSE)</f>
        <v xml:space="preserve">Ayudar a la infancia desvalida sin distinción de sexo, sin distinción racial, creencia religiosa o política.
</v>
      </c>
      <c r="H527" s="160" t="str">
        <f>VLOOKUP(A527,'BASE TRABAJO'!$A$1:$U$872,8,FALSE)</f>
        <v xml:space="preserve">Presidente: Simona de la Barra Cruzat.           
Secretario: Julián Humberto Carrasco Poblete.
Tesorero: Leoncio Toro Araya.
Director Ejecutivo: Rafael Mella Gallegos.
Director: Carlos Javier Contzen Fuentes.
</v>
      </c>
      <c r="I527" s="160" t="str">
        <f>VLOOKUP(A527,'BASE TRABAJO'!$A$1:$U$872,9,FALSE)</f>
        <v>El Consejo durará tres años en sus cargos y se renovará tácita y sucesivamente cada tres años, salvo que la mayoría absoluta de los demás consejeros, resuelva su exclusión.</v>
      </c>
      <c r="J527" s="160" t="str">
        <f>VLOOKUP(A527,'BASE TRABAJO'!$A$1:$U$872,10,FALSE)</f>
        <v>10 de enero de 2017 – 10 de enero 2020</v>
      </c>
      <c r="K527" s="160" t="str">
        <f>VLOOKUP(A527,'BASE TRABAJO'!$A$1:$U$872,11,FALSE)</f>
        <v xml:space="preserve">Simona de la Barra Cruzat
Rafael Mella Gallegos.
Podrán actuar conjunta o separadamente.
</v>
      </c>
      <c r="L527" s="160" t="str">
        <f>VLOOKUP(A527,'BASE TRABAJO'!$A$1:$U$872,12,FALSE)</f>
        <v>Exeter Nº 540-D, Concepción.</v>
      </c>
      <c r="M527" s="160" t="str">
        <f>VLOOKUP(A527,'BASE TRABAJO'!$A$1:$U$872,13,FALSE)</f>
        <v>VIII</v>
      </c>
      <c r="N527" s="160" t="str">
        <f>VLOOKUP(A527,'BASE TRABAJO'!$A$1:$U$872,14,FALSE)</f>
        <v>Concepción.</v>
      </c>
      <c r="O527" s="160" t="str">
        <f>VLOOKUP(A527,'BASE TRABAJO'!$A$1:$U$872,15,FALSE)</f>
        <v xml:space="preserve"> 41-2106-850
</v>
      </c>
      <c r="P527" s="160" t="str">
        <f>VLOOKUP(A527,'BASE TRABAJO'!$A$1:$U$872,16,FALSE)</f>
        <v>contacto@tdesperanza.cl</v>
      </c>
      <c r="Q527" s="160">
        <f>VLOOKUP(A527,'BASE TRABAJO'!$A$1:$U$872,17,FALSE)</f>
        <v>0</v>
      </c>
      <c r="R527" s="160" t="str">
        <f>VLOOKUP(A527,'BASE TRABAJO'!$A$1:$U$872,18,FALSE)</f>
        <v>93401.</v>
      </c>
      <c r="S527" s="160" t="str">
        <f>VLOOKUP(A527,'BASE TRABAJO'!$A$1:$U$872,19,FALSE)</f>
        <v xml:space="preserve">Certificado de antecedentes financieros, correspondientes al año 2019, APROBADOS por Subdepartamento de Supervisión Financiera Nacional para su actualización.
</v>
      </c>
      <c r="T527" s="161">
        <f>VLOOKUP(A527,'BASE TRABAJO'!$A$1:$U$872,20,FALSE)</f>
        <v>37970</v>
      </c>
      <c r="U527" s="160">
        <v>6979</v>
      </c>
      <c r="V527" s="162">
        <v>15649054</v>
      </c>
      <c r="W527" s="162">
        <v>159165594</v>
      </c>
      <c r="X527" s="161">
        <v>44135</v>
      </c>
      <c r="Y527" s="160" t="s">
        <v>3112</v>
      </c>
      <c r="Z527" s="160" t="s">
        <v>3113</v>
      </c>
      <c r="AA527" s="160" t="s">
        <v>3180</v>
      </c>
      <c r="AB527" s="160"/>
    </row>
    <row r="528" spans="1:28" x14ac:dyDescent="0.2">
      <c r="A528" s="163">
        <v>6979</v>
      </c>
      <c r="B528" s="160" t="str">
        <f>VLOOKUP(A528,'BASE TRABAJO'!$A$1:$U$872,2,TRUE)</f>
        <v>Fundación Tierra de Esperanza</v>
      </c>
      <c r="C528" s="160">
        <f>VLOOKUP(A528,'BASE TRABAJO'!$A$1:$U$872,3,FALSE)</f>
        <v>738689003</v>
      </c>
      <c r="D528" s="160" t="str">
        <f>VLOOKUP(A528,'BASE TRABAJO'!$A$1:$U$872,4,FALSE)</f>
        <v>Fundación de Derecho Privado.</v>
      </c>
      <c r="E528" s="160" t="str">
        <f>VLOOKUP(A528,'BASE TRABAJO'!$A$1:$U$872,5,FALSE)</f>
        <v>Otorgado por Decreto Supremo Nº 262, de fecha 2 de abril de 1997, por el Ministerio de Justicia. Publicado en el Diario Oficial con fecha 24 de abril de 1997.</v>
      </c>
      <c r="F528" s="160" t="str">
        <f>VLOOKUP(A528,'BASE TRABAJO'!$A$1:$U$872,6,FALSE)</f>
        <v>Certificado de Vigencia inscripción Nº7421 de fecha 02 de abril de 1997. Folio N° 500328926944, emitido por el Servicio de Registro Civil e Identificación, de fecha 13 de julio de 2020.</v>
      </c>
      <c r="G528" s="160" t="str">
        <f>VLOOKUP(A528,'BASE TRABAJO'!$A$1:$U$872,7,FALSE)</f>
        <v xml:space="preserve">Ayudar a la infancia desvalida sin distinción de sexo, sin distinción racial, creencia religiosa o política.
</v>
      </c>
      <c r="H528" s="160" t="str">
        <f>VLOOKUP(A528,'BASE TRABAJO'!$A$1:$U$872,8,FALSE)</f>
        <v xml:space="preserve">Presidente: Simona de la Barra Cruzat.           
Secretario: Julián Humberto Carrasco Poblete.
Tesorero: Leoncio Toro Araya.
Director Ejecutivo: Rafael Mella Gallegos.
Director: Carlos Javier Contzen Fuentes.
</v>
      </c>
      <c r="I528" s="160" t="str">
        <f>VLOOKUP(A528,'BASE TRABAJO'!$A$1:$U$872,9,FALSE)</f>
        <v>El Consejo durará tres años en sus cargos y se renovará tácita y sucesivamente cada tres años, salvo que la mayoría absoluta de los demás consejeros, resuelva su exclusión.</v>
      </c>
      <c r="J528" s="160" t="str">
        <f>VLOOKUP(A528,'BASE TRABAJO'!$A$1:$U$872,10,FALSE)</f>
        <v>10 de enero de 2017 – 10 de enero 2020</v>
      </c>
      <c r="K528" s="160" t="str">
        <f>VLOOKUP(A528,'BASE TRABAJO'!$A$1:$U$872,11,FALSE)</f>
        <v xml:space="preserve">Simona de la Barra Cruzat
Rafael Mella Gallegos.
Podrán actuar conjunta o separadamente.
</v>
      </c>
      <c r="L528" s="160" t="str">
        <f>VLOOKUP(A528,'BASE TRABAJO'!$A$1:$U$872,12,FALSE)</f>
        <v>Exeter Nº 540-D, Concepción.</v>
      </c>
      <c r="M528" s="160" t="str">
        <f>VLOOKUP(A528,'BASE TRABAJO'!$A$1:$U$872,13,FALSE)</f>
        <v>VIII</v>
      </c>
      <c r="N528" s="160" t="str">
        <f>VLOOKUP(A528,'BASE TRABAJO'!$A$1:$U$872,14,FALSE)</f>
        <v>Concepción.</v>
      </c>
      <c r="O528" s="160" t="str">
        <f>VLOOKUP(A528,'BASE TRABAJO'!$A$1:$U$872,15,FALSE)</f>
        <v xml:space="preserve"> 41-2106-850
</v>
      </c>
      <c r="P528" s="160" t="str">
        <f>VLOOKUP(A528,'BASE TRABAJO'!$A$1:$U$872,16,FALSE)</f>
        <v>contacto@tdesperanza.cl</v>
      </c>
      <c r="Q528" s="160">
        <f>VLOOKUP(A528,'BASE TRABAJO'!$A$1:$U$872,17,FALSE)</f>
        <v>0</v>
      </c>
      <c r="R528" s="160" t="str">
        <f>VLOOKUP(A528,'BASE TRABAJO'!$A$1:$U$872,18,FALSE)</f>
        <v>93401.</v>
      </c>
      <c r="S528" s="160" t="str">
        <f>VLOOKUP(A528,'BASE TRABAJO'!$A$1:$U$872,19,FALSE)</f>
        <v xml:space="preserve">Certificado de antecedentes financieros, correspondientes al año 2019, APROBADOS por Subdepartamento de Supervisión Financiera Nacional para su actualización.
</v>
      </c>
      <c r="T528" s="161">
        <f>VLOOKUP(A528,'BASE TRABAJO'!$A$1:$U$872,20,FALSE)</f>
        <v>37970</v>
      </c>
      <c r="U528" s="160">
        <v>6979</v>
      </c>
      <c r="V528" s="162">
        <v>17356032</v>
      </c>
      <c r="W528" s="162">
        <v>156444480</v>
      </c>
      <c r="X528" s="161">
        <v>44135</v>
      </c>
      <c r="Y528" s="160" t="s">
        <v>3112</v>
      </c>
      <c r="Z528" s="160" t="s">
        <v>3113</v>
      </c>
      <c r="AA528" s="160" t="s">
        <v>3231</v>
      </c>
      <c r="AB528" s="160"/>
    </row>
    <row r="529" spans="1:28" x14ac:dyDescent="0.2">
      <c r="A529" s="163">
        <v>6979</v>
      </c>
      <c r="B529" s="160" t="str">
        <f>VLOOKUP(A529,'BASE TRABAJO'!$A$1:$U$872,2,TRUE)</f>
        <v>Fundación Tierra de Esperanza</v>
      </c>
      <c r="C529" s="160">
        <f>VLOOKUP(A529,'BASE TRABAJO'!$A$1:$U$872,3,FALSE)</f>
        <v>738689003</v>
      </c>
      <c r="D529" s="160" t="str">
        <f>VLOOKUP(A529,'BASE TRABAJO'!$A$1:$U$872,4,FALSE)</f>
        <v>Fundación de Derecho Privado.</v>
      </c>
      <c r="E529" s="160" t="str">
        <f>VLOOKUP(A529,'BASE TRABAJO'!$A$1:$U$872,5,FALSE)</f>
        <v>Otorgado por Decreto Supremo Nº 262, de fecha 2 de abril de 1997, por el Ministerio de Justicia. Publicado en el Diario Oficial con fecha 24 de abril de 1997.</v>
      </c>
      <c r="F529" s="160" t="str">
        <f>VLOOKUP(A529,'BASE TRABAJO'!$A$1:$U$872,6,FALSE)</f>
        <v>Certificado de Vigencia inscripción Nº7421 de fecha 02 de abril de 1997. Folio N° 500328926944, emitido por el Servicio de Registro Civil e Identificación, de fecha 13 de julio de 2020.</v>
      </c>
      <c r="G529" s="160" t="str">
        <f>VLOOKUP(A529,'BASE TRABAJO'!$A$1:$U$872,7,FALSE)</f>
        <v xml:space="preserve">Ayudar a la infancia desvalida sin distinción de sexo, sin distinción racial, creencia religiosa o política.
</v>
      </c>
      <c r="H529" s="160" t="str">
        <f>VLOOKUP(A529,'BASE TRABAJO'!$A$1:$U$872,8,FALSE)</f>
        <v xml:space="preserve">Presidente: Simona de la Barra Cruzat.           
Secretario: Julián Humberto Carrasco Poblete.
Tesorero: Leoncio Toro Araya.
Director Ejecutivo: Rafael Mella Gallegos.
Director: Carlos Javier Contzen Fuentes.
</v>
      </c>
      <c r="I529" s="160" t="str">
        <f>VLOOKUP(A529,'BASE TRABAJO'!$A$1:$U$872,9,FALSE)</f>
        <v>El Consejo durará tres años en sus cargos y se renovará tácita y sucesivamente cada tres años, salvo que la mayoría absoluta de los demás consejeros, resuelva su exclusión.</v>
      </c>
      <c r="J529" s="160" t="str">
        <f>VLOOKUP(A529,'BASE TRABAJO'!$A$1:$U$872,10,FALSE)</f>
        <v>10 de enero de 2017 – 10 de enero 2020</v>
      </c>
      <c r="K529" s="160" t="str">
        <f>VLOOKUP(A529,'BASE TRABAJO'!$A$1:$U$872,11,FALSE)</f>
        <v xml:space="preserve">Simona de la Barra Cruzat
Rafael Mella Gallegos.
Podrán actuar conjunta o separadamente.
</v>
      </c>
      <c r="L529" s="160" t="str">
        <f>VLOOKUP(A529,'BASE TRABAJO'!$A$1:$U$872,12,FALSE)</f>
        <v>Exeter Nº 540-D, Concepción.</v>
      </c>
      <c r="M529" s="160" t="str">
        <f>VLOOKUP(A529,'BASE TRABAJO'!$A$1:$U$872,13,FALSE)</f>
        <v>VIII</v>
      </c>
      <c r="N529" s="160" t="str">
        <f>VLOOKUP(A529,'BASE TRABAJO'!$A$1:$U$872,14,FALSE)</f>
        <v>Concepción.</v>
      </c>
      <c r="O529" s="160" t="str">
        <f>VLOOKUP(A529,'BASE TRABAJO'!$A$1:$U$872,15,FALSE)</f>
        <v xml:space="preserve"> 41-2106-850
</v>
      </c>
      <c r="P529" s="160" t="str">
        <f>VLOOKUP(A529,'BASE TRABAJO'!$A$1:$U$872,16,FALSE)</f>
        <v>contacto@tdesperanza.cl</v>
      </c>
      <c r="Q529" s="160">
        <f>VLOOKUP(A529,'BASE TRABAJO'!$A$1:$U$872,17,FALSE)</f>
        <v>0</v>
      </c>
      <c r="R529" s="160" t="str">
        <f>VLOOKUP(A529,'BASE TRABAJO'!$A$1:$U$872,18,FALSE)</f>
        <v>93401.</v>
      </c>
      <c r="S529" s="160" t="str">
        <f>VLOOKUP(A529,'BASE TRABAJO'!$A$1:$U$872,19,FALSE)</f>
        <v xml:space="preserve">Certificado de antecedentes financieros, correspondientes al año 2019, APROBADOS por Subdepartamento de Supervisión Financiera Nacional para su actualización.
</v>
      </c>
      <c r="T529" s="161">
        <f>VLOOKUP(A529,'BASE TRABAJO'!$A$1:$U$872,20,FALSE)</f>
        <v>37970</v>
      </c>
      <c r="U529" s="160">
        <v>6979</v>
      </c>
      <c r="V529" s="162">
        <v>2006289</v>
      </c>
      <c r="W529" s="162">
        <v>28623059</v>
      </c>
      <c r="X529" s="161">
        <v>44135</v>
      </c>
      <c r="Y529" s="160" t="s">
        <v>3112</v>
      </c>
      <c r="Z529" s="160" t="s">
        <v>3113</v>
      </c>
      <c r="AA529" s="160" t="s">
        <v>2719</v>
      </c>
      <c r="AB529" s="160"/>
    </row>
    <row r="530" spans="1:28" x14ac:dyDescent="0.2">
      <c r="A530" s="163">
        <v>6979</v>
      </c>
      <c r="B530" s="160" t="str">
        <f>VLOOKUP(A530,'BASE TRABAJO'!$A$1:$U$872,2,TRUE)</f>
        <v>Fundación Tierra de Esperanza</v>
      </c>
      <c r="C530" s="160">
        <f>VLOOKUP(A530,'BASE TRABAJO'!$A$1:$U$872,3,FALSE)</f>
        <v>738689003</v>
      </c>
      <c r="D530" s="160" t="str">
        <f>VLOOKUP(A530,'BASE TRABAJO'!$A$1:$U$872,4,FALSE)</f>
        <v>Fundación de Derecho Privado.</v>
      </c>
      <c r="E530" s="160" t="str">
        <f>VLOOKUP(A530,'BASE TRABAJO'!$A$1:$U$872,5,FALSE)</f>
        <v>Otorgado por Decreto Supremo Nº 262, de fecha 2 de abril de 1997, por el Ministerio de Justicia. Publicado en el Diario Oficial con fecha 24 de abril de 1997.</v>
      </c>
      <c r="F530" s="160" t="str">
        <f>VLOOKUP(A530,'BASE TRABAJO'!$A$1:$U$872,6,FALSE)</f>
        <v>Certificado de Vigencia inscripción Nº7421 de fecha 02 de abril de 1997. Folio N° 500328926944, emitido por el Servicio de Registro Civil e Identificación, de fecha 13 de julio de 2020.</v>
      </c>
      <c r="G530" s="160" t="str">
        <f>VLOOKUP(A530,'BASE TRABAJO'!$A$1:$U$872,7,FALSE)</f>
        <v xml:space="preserve">Ayudar a la infancia desvalida sin distinción de sexo, sin distinción racial, creencia religiosa o política.
</v>
      </c>
      <c r="H530" s="160" t="str">
        <f>VLOOKUP(A530,'BASE TRABAJO'!$A$1:$U$872,8,FALSE)</f>
        <v xml:space="preserve">Presidente: Simona de la Barra Cruzat.           
Secretario: Julián Humberto Carrasco Poblete.
Tesorero: Leoncio Toro Araya.
Director Ejecutivo: Rafael Mella Gallegos.
Director: Carlos Javier Contzen Fuentes.
</v>
      </c>
      <c r="I530" s="160" t="str">
        <f>VLOOKUP(A530,'BASE TRABAJO'!$A$1:$U$872,9,FALSE)</f>
        <v>El Consejo durará tres años en sus cargos y se renovará tácita y sucesivamente cada tres años, salvo que la mayoría absoluta de los demás consejeros, resuelva su exclusión.</v>
      </c>
      <c r="J530" s="160" t="str">
        <f>VLOOKUP(A530,'BASE TRABAJO'!$A$1:$U$872,10,FALSE)</f>
        <v>10 de enero de 2017 – 10 de enero 2020</v>
      </c>
      <c r="K530" s="160" t="str">
        <f>VLOOKUP(A530,'BASE TRABAJO'!$A$1:$U$872,11,FALSE)</f>
        <v xml:space="preserve">Simona de la Barra Cruzat
Rafael Mella Gallegos.
Podrán actuar conjunta o separadamente.
</v>
      </c>
      <c r="L530" s="160" t="str">
        <f>VLOOKUP(A530,'BASE TRABAJO'!$A$1:$U$872,12,FALSE)</f>
        <v>Exeter Nº 540-D, Concepción.</v>
      </c>
      <c r="M530" s="160" t="str">
        <f>VLOOKUP(A530,'BASE TRABAJO'!$A$1:$U$872,13,FALSE)</f>
        <v>VIII</v>
      </c>
      <c r="N530" s="160" t="str">
        <f>VLOOKUP(A530,'BASE TRABAJO'!$A$1:$U$872,14,FALSE)</f>
        <v>Concepción.</v>
      </c>
      <c r="O530" s="160" t="str">
        <f>VLOOKUP(A530,'BASE TRABAJO'!$A$1:$U$872,15,FALSE)</f>
        <v xml:space="preserve"> 41-2106-850
</v>
      </c>
      <c r="P530" s="160" t="str">
        <f>VLOOKUP(A530,'BASE TRABAJO'!$A$1:$U$872,16,FALSE)</f>
        <v>contacto@tdesperanza.cl</v>
      </c>
      <c r="Q530" s="160">
        <f>VLOOKUP(A530,'BASE TRABAJO'!$A$1:$U$872,17,FALSE)</f>
        <v>0</v>
      </c>
      <c r="R530" s="160" t="str">
        <f>VLOOKUP(A530,'BASE TRABAJO'!$A$1:$U$872,18,FALSE)</f>
        <v>93401.</v>
      </c>
      <c r="S530" s="160" t="str">
        <f>VLOOKUP(A530,'BASE TRABAJO'!$A$1:$U$872,19,FALSE)</f>
        <v xml:space="preserve">Certificado de antecedentes financieros, correspondientes al año 2019, APROBADOS por Subdepartamento de Supervisión Financiera Nacional para su actualización.
</v>
      </c>
      <c r="T530" s="161">
        <f>VLOOKUP(A530,'BASE TRABAJO'!$A$1:$U$872,20,FALSE)</f>
        <v>37970</v>
      </c>
      <c r="U530" s="160">
        <v>6979</v>
      </c>
      <c r="V530" s="162">
        <v>97929593</v>
      </c>
      <c r="W530" s="162">
        <v>811273844</v>
      </c>
      <c r="X530" s="161">
        <v>44135</v>
      </c>
      <c r="Y530" s="160" t="s">
        <v>3112</v>
      </c>
      <c r="Z530" s="160" t="s">
        <v>3113</v>
      </c>
      <c r="AA530" s="160" t="s">
        <v>82</v>
      </c>
      <c r="AB530" s="160"/>
    </row>
    <row r="531" spans="1:28" x14ac:dyDescent="0.2">
      <c r="A531" s="163">
        <v>6979</v>
      </c>
      <c r="B531" s="160" t="str">
        <f>VLOOKUP(A531,'BASE TRABAJO'!$A$1:$U$872,2,TRUE)</f>
        <v>Fundación Tierra de Esperanza</v>
      </c>
      <c r="C531" s="160">
        <f>VLOOKUP(A531,'BASE TRABAJO'!$A$1:$U$872,3,FALSE)</f>
        <v>738689003</v>
      </c>
      <c r="D531" s="160" t="str">
        <f>VLOOKUP(A531,'BASE TRABAJO'!$A$1:$U$872,4,FALSE)</f>
        <v>Fundación de Derecho Privado.</v>
      </c>
      <c r="E531" s="160" t="str">
        <f>VLOOKUP(A531,'BASE TRABAJO'!$A$1:$U$872,5,FALSE)</f>
        <v>Otorgado por Decreto Supremo Nº 262, de fecha 2 de abril de 1997, por el Ministerio de Justicia. Publicado en el Diario Oficial con fecha 24 de abril de 1997.</v>
      </c>
      <c r="F531" s="160" t="str">
        <f>VLOOKUP(A531,'BASE TRABAJO'!$A$1:$U$872,6,FALSE)</f>
        <v>Certificado de Vigencia inscripción Nº7421 de fecha 02 de abril de 1997. Folio N° 500328926944, emitido por el Servicio de Registro Civil e Identificación, de fecha 13 de julio de 2020.</v>
      </c>
      <c r="G531" s="160" t="str">
        <f>VLOOKUP(A531,'BASE TRABAJO'!$A$1:$U$872,7,FALSE)</f>
        <v xml:space="preserve">Ayudar a la infancia desvalida sin distinción de sexo, sin distinción racial, creencia religiosa o política.
</v>
      </c>
      <c r="H531" s="160" t="str">
        <f>VLOOKUP(A531,'BASE TRABAJO'!$A$1:$U$872,8,FALSE)</f>
        <v xml:space="preserve">Presidente: Simona de la Barra Cruzat.           
Secretario: Julián Humberto Carrasco Poblete.
Tesorero: Leoncio Toro Araya.
Director Ejecutivo: Rafael Mella Gallegos.
Director: Carlos Javier Contzen Fuentes.
</v>
      </c>
      <c r="I531" s="160" t="str">
        <f>VLOOKUP(A531,'BASE TRABAJO'!$A$1:$U$872,9,FALSE)</f>
        <v>El Consejo durará tres años en sus cargos y se renovará tácita y sucesivamente cada tres años, salvo que la mayoría absoluta de los demás consejeros, resuelva su exclusión.</v>
      </c>
      <c r="J531" s="160" t="str">
        <f>VLOOKUP(A531,'BASE TRABAJO'!$A$1:$U$872,10,FALSE)</f>
        <v>10 de enero de 2017 – 10 de enero 2020</v>
      </c>
      <c r="K531" s="160" t="str">
        <f>VLOOKUP(A531,'BASE TRABAJO'!$A$1:$U$872,11,FALSE)</f>
        <v xml:space="preserve">Simona de la Barra Cruzat
Rafael Mella Gallegos.
Podrán actuar conjunta o separadamente.
</v>
      </c>
      <c r="L531" s="160" t="str">
        <f>VLOOKUP(A531,'BASE TRABAJO'!$A$1:$U$872,12,FALSE)</f>
        <v>Exeter Nº 540-D, Concepción.</v>
      </c>
      <c r="M531" s="160" t="str">
        <f>VLOOKUP(A531,'BASE TRABAJO'!$A$1:$U$872,13,FALSE)</f>
        <v>VIII</v>
      </c>
      <c r="N531" s="160" t="str">
        <f>VLOOKUP(A531,'BASE TRABAJO'!$A$1:$U$872,14,FALSE)</f>
        <v>Concepción.</v>
      </c>
      <c r="O531" s="160" t="str">
        <f>VLOOKUP(A531,'BASE TRABAJO'!$A$1:$U$872,15,FALSE)</f>
        <v xml:space="preserve"> 41-2106-850
</v>
      </c>
      <c r="P531" s="160" t="str">
        <f>VLOOKUP(A531,'BASE TRABAJO'!$A$1:$U$872,16,FALSE)</f>
        <v>contacto@tdesperanza.cl</v>
      </c>
      <c r="Q531" s="160">
        <f>VLOOKUP(A531,'BASE TRABAJO'!$A$1:$U$872,17,FALSE)</f>
        <v>0</v>
      </c>
      <c r="R531" s="160" t="str">
        <f>VLOOKUP(A531,'BASE TRABAJO'!$A$1:$U$872,18,FALSE)</f>
        <v>93401.</v>
      </c>
      <c r="S531" s="160" t="str">
        <f>VLOOKUP(A531,'BASE TRABAJO'!$A$1:$U$872,19,FALSE)</f>
        <v xml:space="preserve">Certificado de antecedentes financieros, correspondientes al año 2019, APROBADOS por Subdepartamento de Supervisión Financiera Nacional para su actualización.
</v>
      </c>
      <c r="T531" s="161">
        <f>VLOOKUP(A531,'BASE TRABAJO'!$A$1:$U$872,20,FALSE)</f>
        <v>37970</v>
      </c>
      <c r="U531" s="160">
        <v>6979</v>
      </c>
      <c r="V531" s="162">
        <v>48931495</v>
      </c>
      <c r="W531" s="162">
        <v>534254051</v>
      </c>
      <c r="X531" s="161">
        <v>44135</v>
      </c>
      <c r="Y531" s="160" t="s">
        <v>3112</v>
      </c>
      <c r="Z531" s="160" t="s">
        <v>3113</v>
      </c>
      <c r="AA531" s="160" t="s">
        <v>3170</v>
      </c>
      <c r="AB531" s="160"/>
    </row>
    <row r="532" spans="1:28" x14ac:dyDescent="0.2">
      <c r="A532" s="163">
        <v>6979</v>
      </c>
      <c r="B532" s="160" t="str">
        <f>VLOOKUP(A532,'BASE TRABAJO'!$A$1:$U$872,2,TRUE)</f>
        <v>Fundación Tierra de Esperanza</v>
      </c>
      <c r="C532" s="160">
        <f>VLOOKUP(A532,'BASE TRABAJO'!$A$1:$U$872,3,FALSE)</f>
        <v>738689003</v>
      </c>
      <c r="D532" s="160" t="str">
        <f>VLOOKUP(A532,'BASE TRABAJO'!$A$1:$U$872,4,FALSE)</f>
        <v>Fundación de Derecho Privado.</v>
      </c>
      <c r="E532" s="160" t="str">
        <f>VLOOKUP(A532,'BASE TRABAJO'!$A$1:$U$872,5,FALSE)</f>
        <v>Otorgado por Decreto Supremo Nº 262, de fecha 2 de abril de 1997, por el Ministerio de Justicia. Publicado en el Diario Oficial con fecha 24 de abril de 1997.</v>
      </c>
      <c r="F532" s="160" t="str">
        <f>VLOOKUP(A532,'BASE TRABAJO'!$A$1:$U$872,6,FALSE)</f>
        <v>Certificado de Vigencia inscripción Nº7421 de fecha 02 de abril de 1997. Folio N° 500328926944, emitido por el Servicio de Registro Civil e Identificación, de fecha 13 de julio de 2020.</v>
      </c>
      <c r="G532" s="160" t="str">
        <f>VLOOKUP(A532,'BASE TRABAJO'!$A$1:$U$872,7,FALSE)</f>
        <v xml:space="preserve">Ayudar a la infancia desvalida sin distinción de sexo, sin distinción racial, creencia religiosa o política.
</v>
      </c>
      <c r="H532" s="160" t="str">
        <f>VLOOKUP(A532,'BASE TRABAJO'!$A$1:$U$872,8,FALSE)</f>
        <v xml:space="preserve">Presidente: Simona de la Barra Cruzat.           
Secretario: Julián Humberto Carrasco Poblete.
Tesorero: Leoncio Toro Araya.
Director Ejecutivo: Rafael Mella Gallegos.
Director: Carlos Javier Contzen Fuentes.
</v>
      </c>
      <c r="I532" s="160" t="str">
        <f>VLOOKUP(A532,'BASE TRABAJO'!$A$1:$U$872,9,FALSE)</f>
        <v>El Consejo durará tres años en sus cargos y se renovará tácita y sucesivamente cada tres años, salvo que la mayoría absoluta de los demás consejeros, resuelva su exclusión.</v>
      </c>
      <c r="J532" s="160" t="str">
        <f>VLOOKUP(A532,'BASE TRABAJO'!$A$1:$U$872,10,FALSE)</f>
        <v>10 de enero de 2017 – 10 de enero 2020</v>
      </c>
      <c r="K532" s="160" t="str">
        <f>VLOOKUP(A532,'BASE TRABAJO'!$A$1:$U$872,11,FALSE)</f>
        <v xml:space="preserve">Simona de la Barra Cruzat
Rafael Mella Gallegos.
Podrán actuar conjunta o separadamente.
</v>
      </c>
      <c r="L532" s="160" t="str">
        <f>VLOOKUP(A532,'BASE TRABAJO'!$A$1:$U$872,12,FALSE)</f>
        <v>Exeter Nº 540-D, Concepción.</v>
      </c>
      <c r="M532" s="160" t="str">
        <f>VLOOKUP(A532,'BASE TRABAJO'!$A$1:$U$872,13,FALSE)</f>
        <v>VIII</v>
      </c>
      <c r="N532" s="160" t="str">
        <f>VLOOKUP(A532,'BASE TRABAJO'!$A$1:$U$872,14,FALSE)</f>
        <v>Concepción.</v>
      </c>
      <c r="O532" s="160" t="str">
        <f>VLOOKUP(A532,'BASE TRABAJO'!$A$1:$U$872,15,FALSE)</f>
        <v xml:space="preserve"> 41-2106-850
</v>
      </c>
      <c r="P532" s="160" t="str">
        <f>VLOOKUP(A532,'BASE TRABAJO'!$A$1:$U$872,16,FALSE)</f>
        <v>contacto@tdesperanza.cl</v>
      </c>
      <c r="Q532" s="160">
        <f>VLOOKUP(A532,'BASE TRABAJO'!$A$1:$U$872,17,FALSE)</f>
        <v>0</v>
      </c>
      <c r="R532" s="160" t="str">
        <f>VLOOKUP(A532,'BASE TRABAJO'!$A$1:$U$872,18,FALSE)</f>
        <v>93401.</v>
      </c>
      <c r="S532" s="160" t="str">
        <f>VLOOKUP(A532,'BASE TRABAJO'!$A$1:$U$872,19,FALSE)</f>
        <v xml:space="preserve">Certificado de antecedentes financieros, correspondientes al año 2019, APROBADOS por Subdepartamento de Supervisión Financiera Nacional para su actualización.
</v>
      </c>
      <c r="T532" s="161">
        <f>VLOOKUP(A532,'BASE TRABAJO'!$A$1:$U$872,20,FALSE)</f>
        <v>37970</v>
      </c>
      <c r="U532" s="160">
        <v>6979</v>
      </c>
      <c r="V532" s="162">
        <v>3779222</v>
      </c>
      <c r="W532" s="162">
        <v>43926596</v>
      </c>
      <c r="X532" s="161">
        <v>44135</v>
      </c>
      <c r="Y532" s="160" t="s">
        <v>3112</v>
      </c>
      <c r="Z532" s="160" t="s">
        <v>3113</v>
      </c>
      <c r="AA532" s="160" t="s">
        <v>3121</v>
      </c>
      <c r="AB532" s="160"/>
    </row>
    <row r="533" spans="1:28" x14ac:dyDescent="0.2">
      <c r="A533" s="163">
        <v>6979</v>
      </c>
      <c r="B533" s="160" t="str">
        <f>VLOOKUP(A533,'BASE TRABAJO'!$A$1:$U$872,2,TRUE)</f>
        <v>Fundación Tierra de Esperanza</v>
      </c>
      <c r="C533" s="160">
        <f>VLOOKUP(A533,'BASE TRABAJO'!$A$1:$U$872,3,FALSE)</f>
        <v>738689003</v>
      </c>
      <c r="D533" s="160" t="str">
        <f>VLOOKUP(A533,'BASE TRABAJO'!$A$1:$U$872,4,FALSE)</f>
        <v>Fundación de Derecho Privado.</v>
      </c>
      <c r="E533" s="160" t="str">
        <f>VLOOKUP(A533,'BASE TRABAJO'!$A$1:$U$872,5,FALSE)</f>
        <v>Otorgado por Decreto Supremo Nº 262, de fecha 2 de abril de 1997, por el Ministerio de Justicia. Publicado en el Diario Oficial con fecha 24 de abril de 1997.</v>
      </c>
      <c r="F533" s="160" t="str">
        <f>VLOOKUP(A533,'BASE TRABAJO'!$A$1:$U$872,6,FALSE)</f>
        <v>Certificado de Vigencia inscripción Nº7421 de fecha 02 de abril de 1997. Folio N° 500328926944, emitido por el Servicio de Registro Civil e Identificación, de fecha 13 de julio de 2020.</v>
      </c>
      <c r="G533" s="160" t="str">
        <f>VLOOKUP(A533,'BASE TRABAJO'!$A$1:$U$872,7,FALSE)</f>
        <v xml:space="preserve">Ayudar a la infancia desvalida sin distinción de sexo, sin distinción racial, creencia religiosa o política.
</v>
      </c>
      <c r="H533" s="160" t="str">
        <f>VLOOKUP(A533,'BASE TRABAJO'!$A$1:$U$872,8,FALSE)</f>
        <v xml:space="preserve">Presidente: Simona de la Barra Cruzat.           
Secretario: Julián Humberto Carrasco Poblete.
Tesorero: Leoncio Toro Araya.
Director Ejecutivo: Rafael Mella Gallegos.
Director: Carlos Javier Contzen Fuentes.
</v>
      </c>
      <c r="I533" s="160" t="str">
        <f>VLOOKUP(A533,'BASE TRABAJO'!$A$1:$U$872,9,FALSE)</f>
        <v>El Consejo durará tres años en sus cargos y se renovará tácita y sucesivamente cada tres años, salvo que la mayoría absoluta de los demás consejeros, resuelva su exclusión.</v>
      </c>
      <c r="J533" s="160" t="str">
        <f>VLOOKUP(A533,'BASE TRABAJO'!$A$1:$U$872,10,FALSE)</f>
        <v>10 de enero de 2017 – 10 de enero 2020</v>
      </c>
      <c r="K533" s="160" t="str">
        <f>VLOOKUP(A533,'BASE TRABAJO'!$A$1:$U$872,11,FALSE)</f>
        <v xml:space="preserve">Simona de la Barra Cruzat
Rafael Mella Gallegos.
Podrán actuar conjunta o separadamente.
</v>
      </c>
      <c r="L533" s="160" t="str">
        <f>VLOOKUP(A533,'BASE TRABAJO'!$A$1:$U$872,12,FALSE)</f>
        <v>Exeter Nº 540-D, Concepción.</v>
      </c>
      <c r="M533" s="160" t="str">
        <f>VLOOKUP(A533,'BASE TRABAJO'!$A$1:$U$872,13,FALSE)</f>
        <v>VIII</v>
      </c>
      <c r="N533" s="160" t="str">
        <f>VLOOKUP(A533,'BASE TRABAJO'!$A$1:$U$872,14,FALSE)</f>
        <v>Concepción.</v>
      </c>
      <c r="O533" s="160" t="str">
        <f>VLOOKUP(A533,'BASE TRABAJO'!$A$1:$U$872,15,FALSE)</f>
        <v xml:space="preserve"> 41-2106-850
</v>
      </c>
      <c r="P533" s="160" t="str">
        <f>VLOOKUP(A533,'BASE TRABAJO'!$A$1:$U$872,16,FALSE)</f>
        <v>contacto@tdesperanza.cl</v>
      </c>
      <c r="Q533" s="160">
        <f>VLOOKUP(A533,'BASE TRABAJO'!$A$1:$U$872,17,FALSE)</f>
        <v>0</v>
      </c>
      <c r="R533" s="160" t="str">
        <f>VLOOKUP(A533,'BASE TRABAJO'!$A$1:$U$872,18,FALSE)</f>
        <v>93401.</v>
      </c>
      <c r="S533" s="160" t="str">
        <f>VLOOKUP(A533,'BASE TRABAJO'!$A$1:$U$872,19,FALSE)</f>
        <v xml:space="preserve">Certificado de antecedentes financieros, correspondientes al año 2019, APROBADOS por Subdepartamento de Supervisión Financiera Nacional para su actualización.
</v>
      </c>
      <c r="T533" s="161">
        <f>VLOOKUP(A533,'BASE TRABAJO'!$A$1:$U$872,20,FALSE)</f>
        <v>37970</v>
      </c>
      <c r="U533" s="160">
        <v>6979</v>
      </c>
      <c r="V533" s="162">
        <v>6933541</v>
      </c>
      <c r="W533" s="162">
        <v>80402052</v>
      </c>
      <c r="X533" s="161">
        <v>44135</v>
      </c>
      <c r="Y533" s="160" t="s">
        <v>3112</v>
      </c>
      <c r="Z533" s="160" t="s">
        <v>3113</v>
      </c>
      <c r="AA533" s="160" t="s">
        <v>3171</v>
      </c>
      <c r="AB533" s="160"/>
    </row>
    <row r="534" spans="1:28" x14ac:dyDescent="0.2">
      <c r="A534" s="163">
        <v>6979</v>
      </c>
      <c r="B534" s="160" t="str">
        <f>VLOOKUP(A534,'BASE TRABAJO'!$A$1:$U$872,2,TRUE)</f>
        <v>Fundación Tierra de Esperanza</v>
      </c>
      <c r="C534" s="160">
        <f>VLOOKUP(A534,'BASE TRABAJO'!$A$1:$U$872,3,FALSE)</f>
        <v>738689003</v>
      </c>
      <c r="D534" s="160" t="str">
        <f>VLOOKUP(A534,'BASE TRABAJO'!$A$1:$U$872,4,FALSE)</f>
        <v>Fundación de Derecho Privado.</v>
      </c>
      <c r="E534" s="160" t="str">
        <f>VLOOKUP(A534,'BASE TRABAJO'!$A$1:$U$872,5,FALSE)</f>
        <v>Otorgado por Decreto Supremo Nº 262, de fecha 2 de abril de 1997, por el Ministerio de Justicia. Publicado en el Diario Oficial con fecha 24 de abril de 1997.</v>
      </c>
      <c r="F534" s="160" t="str">
        <f>VLOOKUP(A534,'BASE TRABAJO'!$A$1:$U$872,6,FALSE)</f>
        <v>Certificado de Vigencia inscripción Nº7421 de fecha 02 de abril de 1997. Folio N° 500328926944, emitido por el Servicio de Registro Civil e Identificación, de fecha 13 de julio de 2020.</v>
      </c>
      <c r="G534" s="160" t="str">
        <f>VLOOKUP(A534,'BASE TRABAJO'!$A$1:$U$872,7,FALSE)</f>
        <v xml:space="preserve">Ayudar a la infancia desvalida sin distinción de sexo, sin distinción racial, creencia religiosa o política.
</v>
      </c>
      <c r="H534" s="160" t="str">
        <f>VLOOKUP(A534,'BASE TRABAJO'!$A$1:$U$872,8,FALSE)</f>
        <v xml:space="preserve">Presidente: Simona de la Barra Cruzat.           
Secretario: Julián Humberto Carrasco Poblete.
Tesorero: Leoncio Toro Araya.
Director Ejecutivo: Rafael Mella Gallegos.
Director: Carlos Javier Contzen Fuentes.
</v>
      </c>
      <c r="I534" s="160" t="str">
        <f>VLOOKUP(A534,'BASE TRABAJO'!$A$1:$U$872,9,FALSE)</f>
        <v>El Consejo durará tres años en sus cargos y se renovará tácita y sucesivamente cada tres años, salvo que la mayoría absoluta de los demás consejeros, resuelva su exclusión.</v>
      </c>
      <c r="J534" s="160" t="str">
        <f>VLOOKUP(A534,'BASE TRABAJO'!$A$1:$U$872,10,FALSE)</f>
        <v>10 de enero de 2017 – 10 de enero 2020</v>
      </c>
      <c r="K534" s="160" t="str">
        <f>VLOOKUP(A534,'BASE TRABAJO'!$A$1:$U$872,11,FALSE)</f>
        <v xml:space="preserve">Simona de la Barra Cruzat
Rafael Mella Gallegos.
Podrán actuar conjunta o separadamente.
</v>
      </c>
      <c r="L534" s="160" t="str">
        <f>VLOOKUP(A534,'BASE TRABAJO'!$A$1:$U$872,12,FALSE)</f>
        <v>Exeter Nº 540-D, Concepción.</v>
      </c>
      <c r="M534" s="160" t="str">
        <f>VLOOKUP(A534,'BASE TRABAJO'!$A$1:$U$872,13,FALSE)</f>
        <v>VIII</v>
      </c>
      <c r="N534" s="160" t="str">
        <f>VLOOKUP(A534,'BASE TRABAJO'!$A$1:$U$872,14,FALSE)</f>
        <v>Concepción.</v>
      </c>
      <c r="O534" s="160" t="str">
        <f>VLOOKUP(A534,'BASE TRABAJO'!$A$1:$U$872,15,FALSE)</f>
        <v xml:space="preserve"> 41-2106-850
</v>
      </c>
      <c r="P534" s="160" t="str">
        <f>VLOOKUP(A534,'BASE TRABAJO'!$A$1:$U$872,16,FALSE)</f>
        <v>contacto@tdesperanza.cl</v>
      </c>
      <c r="Q534" s="160">
        <f>VLOOKUP(A534,'BASE TRABAJO'!$A$1:$U$872,17,FALSE)</f>
        <v>0</v>
      </c>
      <c r="R534" s="160" t="str">
        <f>VLOOKUP(A534,'BASE TRABAJO'!$A$1:$U$872,18,FALSE)</f>
        <v>93401.</v>
      </c>
      <c r="S534" s="160" t="str">
        <f>VLOOKUP(A534,'BASE TRABAJO'!$A$1:$U$872,19,FALSE)</f>
        <v xml:space="preserve">Certificado de antecedentes financieros, correspondientes al año 2019, APROBADOS por Subdepartamento de Supervisión Financiera Nacional para su actualización.
</v>
      </c>
      <c r="T534" s="161">
        <f>VLOOKUP(A534,'BASE TRABAJO'!$A$1:$U$872,20,FALSE)</f>
        <v>37970</v>
      </c>
      <c r="U534" s="160">
        <v>6979</v>
      </c>
      <c r="V534" s="162">
        <v>5617609</v>
      </c>
      <c r="W534" s="162">
        <v>54704812</v>
      </c>
      <c r="X534" s="161">
        <v>44135</v>
      </c>
      <c r="Y534" s="160" t="s">
        <v>3112</v>
      </c>
      <c r="Z534" s="160" t="s">
        <v>3113</v>
      </c>
      <c r="AA534" s="160" t="s">
        <v>3122</v>
      </c>
      <c r="AB534" s="160"/>
    </row>
    <row r="535" spans="1:28" x14ac:dyDescent="0.2">
      <c r="A535" s="163">
        <v>6982</v>
      </c>
      <c r="B535" s="160" t="str">
        <f>VLOOKUP(A535,'BASE TRABAJO'!$A$1:$U$872,2,TRUE)</f>
        <v xml:space="preserve">
I. Municipalidad de Quellón  
</v>
      </c>
      <c r="C535" s="160">
        <f>VLOOKUP(A535,'BASE TRABAJO'!$A$1:$U$872,3,FALSE)</f>
        <v>692307003</v>
      </c>
      <c r="D535" s="160" t="str">
        <f>VLOOKUP(A535,'BASE TRABAJO'!$A$1:$U$872,4,FALSE)</f>
        <v>Municipalidad</v>
      </c>
      <c r="E535" s="160" t="str">
        <f>VLOOKUP(A535,'BASE TRABAJO'!$A$1:$U$872,5,FALSE)</f>
        <v>Constitución Política de la República, art. 107.</v>
      </c>
      <c r="F535" s="160" t="str">
        <f>VLOOKUP(A535,'BASE TRABAJO'!$A$1:$U$872,6,FALSE)</f>
        <v>Indefinida.</v>
      </c>
      <c r="G535" s="160" t="str">
        <f>VLOOKUP(A535,'BASE TRABAJO'!$A$1:$U$872,7,FALSE)</f>
        <v>Según Ley Orgánica Nº 18.695, arts. 1º al 4º.</v>
      </c>
      <c r="H535" s="160" t="str">
        <f>VLOOKUP(A535,'BASE TRABAJO'!$A$1:$U$872,8,FALSE)</f>
        <v>no tiene</v>
      </c>
      <c r="I535" s="160">
        <f>VLOOKUP(A535,'BASE TRABAJO'!$A$1:$U$872,9,FALSE)</f>
        <v>0</v>
      </c>
      <c r="J535" s="160">
        <f>VLOOKUP(A535,'BASE TRABAJO'!$A$1:$U$872,10,FALSE)</f>
        <v>0</v>
      </c>
      <c r="K535" s="160" t="str">
        <f>VLOOKUP(A535,'BASE TRABAJO'!$A$1:$U$872,11,FALSE)</f>
        <v xml:space="preserve">Cristian Felipe Ojeda Chiguay. </v>
      </c>
      <c r="L535" s="160" t="str">
        <f>VLOOKUP(A535,'BASE TRABAJO'!$A$1:$U$872,12,FALSE)</f>
        <v>22 de Mayo Nº 351, Quellón, Décima Región.</v>
      </c>
      <c r="M535" s="160" t="str">
        <f>VLOOKUP(A535,'BASE TRABAJO'!$A$1:$U$872,13,FALSE)</f>
        <v>X</v>
      </c>
      <c r="N535" s="160" t="str">
        <f>VLOOKUP(A535,'BASE TRABAJO'!$A$1:$U$872,14,FALSE)</f>
        <v>Quellón</v>
      </c>
      <c r="O535" s="160">
        <f>VLOOKUP(A535,'BASE TRABAJO'!$A$1:$U$872,15,FALSE)</f>
        <v>0</v>
      </c>
      <c r="P535" s="160">
        <f>VLOOKUP(A535,'BASE TRABAJO'!$A$1:$U$872,16,FALSE)</f>
        <v>0</v>
      </c>
      <c r="Q535" s="160">
        <f>VLOOKUP(A535,'BASE TRABAJO'!$A$1:$U$872,17,FALSE)</f>
        <v>0</v>
      </c>
      <c r="R535" s="160">
        <f>VLOOKUP(A535,'BASE TRABAJO'!$A$1:$U$872,18,FALSE)</f>
        <v>91001</v>
      </c>
      <c r="S535" s="160" t="str">
        <f>VLOOKUP(A535,'BASE TRABAJO'!$A$1:$U$872,19,FALSE)</f>
        <v xml:space="preserve">No se acompañan. Aplica Informe Jurídico Nº 09, de  fecha 14 de marzo de 2011 del Departamento Jurídico y Dictamen Nº 070791, de 2009, de la Contraloría General de la República.  
</v>
      </c>
      <c r="T535" s="161">
        <f>VLOOKUP(A535,'BASE TRABAJO'!$A$1:$U$872,20,FALSE)</f>
        <v>37970</v>
      </c>
      <c r="U535" s="160">
        <v>6982</v>
      </c>
      <c r="V535" s="162">
        <v>10670746</v>
      </c>
      <c r="W535" s="162">
        <v>48174530</v>
      </c>
      <c r="X535" s="161">
        <v>44135</v>
      </c>
      <c r="Y535" s="160" t="s">
        <v>3112</v>
      </c>
      <c r="Z535" s="160" t="s">
        <v>3113</v>
      </c>
      <c r="AA535" s="160" t="s">
        <v>3161</v>
      </c>
      <c r="AB535" s="160"/>
    </row>
    <row r="536" spans="1:28" x14ac:dyDescent="0.2">
      <c r="A536" s="163">
        <v>6983</v>
      </c>
      <c r="B536" s="160" t="str">
        <f>VLOOKUP(A536,'BASE TRABAJO'!$A$1:$U$872,2,TRUE)</f>
        <v>Fundación Instituto de Educación Popular IEP</v>
      </c>
      <c r="C536" s="160">
        <f>VLOOKUP(A536,'BASE TRABAJO'!$A$1:$U$872,3,FALSE)</f>
        <v>759917405</v>
      </c>
      <c r="D536" s="160" t="str">
        <f>VLOOKUP(A536,'BASE TRABAJO'!$A$1:$U$872,4,FALSE)</f>
        <v>Fundación de derecho público</v>
      </c>
      <c r="E536" s="160" t="str">
        <f>VLOOKUP(A536,'BASE TRABAJO'!$A$1:$U$872,5,FALSE)</f>
        <v>Decreto Eclesiástico del Obispado de Copiapó Nº 003/01, de 9 de marzo de 2001.</v>
      </c>
      <c r="F536" s="160" t="str">
        <f>VLOOKUP(A536,'BASE TRABAJO'!$A$1:$U$872,6,FALSE)</f>
        <v xml:space="preserve">Certificado de Vigencia SOC/148/20, de fecha 27 de agosto de 2020, del Obispado de Copiapó.
</v>
      </c>
      <c r="G536" s="160" t="str">
        <f>VLOOKUP(A536,'BASE TRABAJO'!$A$1:$U$872,7,FALSE)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6" s="160" t="str">
        <f>VLOOKUP(A536,'BASE TRABAJO'!$A$1:$U$872,8,FALSE)</f>
        <v xml:space="preserve">Presidente: Jorge Alfaro Colmans
Vicepresidenta: María Eugenia Cavada
Secretaria: Ximena Cáceres Maturana
Directora: Nélida Carmona Rojas
Directora: Alicia Gutiérrez Tapia
Director: Iván Farah Maffei
Directora Ejecutiva: Carla Brown Prato
</v>
      </c>
      <c r="I536" s="160" t="str">
        <f>VLOOKUP(A536,'BASE TRABAJO'!$A$1:$U$872,9,FALSE)</f>
        <v>no aparece</v>
      </c>
      <c r="J536" s="160" t="str">
        <f>VLOOKUP(A536,'BASE TRABAJO'!$A$1:$U$872,10,FALSE)</f>
        <v>19 de diciembre de 2018 al 19 de diciembre de 2019</v>
      </c>
      <c r="K536" s="160" t="str">
        <f>VLOOKUP(A536,'BASE TRABAJO'!$A$1:$U$872,11,FALSE)</f>
        <v xml:space="preserve">Presidente: Jorge Alfaro Colmans
Directora Ejecutiva: Carla Brown Prato
</v>
      </c>
      <c r="L536" s="160" t="str">
        <f>VLOOKUP(A536,'BASE TRABAJO'!$A$1:$U$872,12,FALSE)</f>
        <v xml:space="preserve">Calle O’Higgins Nº 555, piso 3, comuna de Copiapó, Región de Atacama
</v>
      </c>
      <c r="M536" s="160" t="str">
        <f>VLOOKUP(A536,'BASE TRABAJO'!$A$1:$U$872,13,FALSE)</f>
        <v>III</v>
      </c>
      <c r="N536" s="160" t="str">
        <f>VLOOKUP(A536,'BASE TRABAJO'!$A$1:$U$872,14,FALSE)</f>
        <v>Copiapó</v>
      </c>
      <c r="O536" s="160" t="str">
        <f>VLOOKUP(A536,'BASE TRABAJO'!$A$1:$U$872,15,FALSE)</f>
        <v xml:space="preserve">Fono fijo: 52-2247556
Fono celular: 9-68328551
</v>
      </c>
      <c r="P536" s="160" t="str">
        <f>VLOOKUP(A536,'BASE TRABAJO'!$A$1:$U$872,16,FALSE)</f>
        <v>svallejos@fundiep.cl</v>
      </c>
      <c r="Q536" s="160">
        <f>VLOOKUP(A536,'BASE TRABAJO'!$A$1:$U$872,17,FALSE)</f>
        <v>0</v>
      </c>
      <c r="R536" s="160">
        <f>VLOOKUP(A536,'BASE TRABAJO'!$A$1:$U$872,18,FALSE)</f>
        <v>93401</v>
      </c>
      <c r="S536" s="160" t="str">
        <f>VLOOKUP(A536,'BASE TRABAJO'!$A$1:$U$872,19,FALSE)</f>
        <v>Se acompaña certificado financiero correspondiente al 2019 aprobado por el Subdepartamento de Supervisión Financiera</v>
      </c>
      <c r="T536" s="161">
        <f>VLOOKUP(A536,'BASE TRABAJO'!$A$1:$U$872,20,FALSE)</f>
        <v>37970</v>
      </c>
      <c r="U536" s="160">
        <v>6983</v>
      </c>
      <c r="V536" s="162">
        <v>24617844</v>
      </c>
      <c r="W536" s="162">
        <v>244679965</v>
      </c>
      <c r="X536" s="161">
        <v>44135</v>
      </c>
      <c r="Y536" s="160" t="s">
        <v>3112</v>
      </c>
      <c r="Z536" s="160" t="s">
        <v>3113</v>
      </c>
      <c r="AA536" s="160" t="s">
        <v>3269</v>
      </c>
      <c r="AB536" s="160"/>
    </row>
    <row r="537" spans="1:28" x14ac:dyDescent="0.2">
      <c r="A537" s="163">
        <v>6983</v>
      </c>
      <c r="B537" s="160" t="str">
        <f>VLOOKUP(A537,'BASE TRABAJO'!$A$1:$U$872,2,TRUE)</f>
        <v>Fundación Instituto de Educación Popular IEP</v>
      </c>
      <c r="C537" s="160">
        <f>VLOOKUP(A537,'BASE TRABAJO'!$A$1:$U$872,3,FALSE)</f>
        <v>759917405</v>
      </c>
      <c r="D537" s="160" t="str">
        <f>VLOOKUP(A537,'BASE TRABAJO'!$A$1:$U$872,4,FALSE)</f>
        <v>Fundación de derecho público</v>
      </c>
      <c r="E537" s="160" t="str">
        <f>VLOOKUP(A537,'BASE TRABAJO'!$A$1:$U$872,5,FALSE)</f>
        <v>Decreto Eclesiástico del Obispado de Copiapó Nº 003/01, de 9 de marzo de 2001.</v>
      </c>
      <c r="F537" s="160" t="str">
        <f>VLOOKUP(A537,'BASE TRABAJO'!$A$1:$U$872,6,FALSE)</f>
        <v xml:space="preserve">Certificado de Vigencia SOC/148/20, de fecha 27 de agosto de 2020, del Obispado de Copiapó.
</v>
      </c>
      <c r="G537" s="160" t="str">
        <f>VLOOKUP(A537,'BASE TRABAJO'!$A$1:$U$872,7,FALSE)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7" s="160" t="str">
        <f>VLOOKUP(A537,'BASE TRABAJO'!$A$1:$U$872,8,FALSE)</f>
        <v xml:space="preserve">Presidente: Jorge Alfaro Colmans
Vicepresidenta: María Eugenia Cavada
Secretaria: Ximena Cáceres Maturana
Directora: Nélida Carmona Rojas
Directora: Alicia Gutiérrez Tapia
Director: Iván Farah Maffei
Directora Ejecutiva: Carla Brown Prato
</v>
      </c>
      <c r="I537" s="160" t="str">
        <f>VLOOKUP(A537,'BASE TRABAJO'!$A$1:$U$872,9,FALSE)</f>
        <v>no aparece</v>
      </c>
      <c r="J537" s="160" t="str">
        <f>VLOOKUP(A537,'BASE TRABAJO'!$A$1:$U$872,10,FALSE)</f>
        <v>19 de diciembre de 2018 al 19 de diciembre de 2019</v>
      </c>
      <c r="K537" s="160" t="str">
        <f>VLOOKUP(A537,'BASE TRABAJO'!$A$1:$U$872,11,FALSE)</f>
        <v xml:space="preserve">Presidente: Jorge Alfaro Colmans
Directora Ejecutiva: Carla Brown Prato
</v>
      </c>
      <c r="L537" s="160" t="str">
        <f>VLOOKUP(A537,'BASE TRABAJO'!$A$1:$U$872,12,FALSE)</f>
        <v xml:space="preserve">Calle O’Higgins Nº 555, piso 3, comuna de Copiapó, Región de Atacama
</v>
      </c>
      <c r="M537" s="160" t="str">
        <f>VLOOKUP(A537,'BASE TRABAJO'!$A$1:$U$872,13,FALSE)</f>
        <v>III</v>
      </c>
      <c r="N537" s="160" t="str">
        <f>VLOOKUP(A537,'BASE TRABAJO'!$A$1:$U$872,14,FALSE)</f>
        <v>Copiapó</v>
      </c>
      <c r="O537" s="160" t="str">
        <f>VLOOKUP(A537,'BASE TRABAJO'!$A$1:$U$872,15,FALSE)</f>
        <v xml:space="preserve">Fono fijo: 52-2247556
Fono celular: 9-68328551
</v>
      </c>
      <c r="P537" s="160" t="str">
        <f>VLOOKUP(A537,'BASE TRABAJO'!$A$1:$U$872,16,FALSE)</f>
        <v>svallejos@fundiep.cl</v>
      </c>
      <c r="Q537" s="160">
        <f>VLOOKUP(A537,'BASE TRABAJO'!$A$1:$U$872,17,FALSE)</f>
        <v>0</v>
      </c>
      <c r="R537" s="160">
        <f>VLOOKUP(A537,'BASE TRABAJO'!$A$1:$U$872,18,FALSE)</f>
        <v>93401</v>
      </c>
      <c r="S537" s="160" t="str">
        <f>VLOOKUP(A537,'BASE TRABAJO'!$A$1:$U$872,19,FALSE)</f>
        <v>Se acompaña certificado financiero correspondiente al 2019 aprobado por el Subdepartamento de Supervisión Financiera</v>
      </c>
      <c r="T537" s="161">
        <f>VLOOKUP(A537,'BASE TRABAJO'!$A$1:$U$872,20,FALSE)</f>
        <v>37970</v>
      </c>
      <c r="U537" s="160">
        <v>6983</v>
      </c>
      <c r="V537" s="162">
        <v>86701980</v>
      </c>
      <c r="W537" s="162">
        <v>1079188005</v>
      </c>
      <c r="X537" s="161">
        <v>44135</v>
      </c>
      <c r="Y537" s="160" t="s">
        <v>3112</v>
      </c>
      <c r="Z537" s="160" t="s">
        <v>3113</v>
      </c>
      <c r="AA537" s="160" t="s">
        <v>3186</v>
      </c>
      <c r="AB537" s="160"/>
    </row>
    <row r="538" spans="1:28" x14ac:dyDescent="0.2">
      <c r="A538" s="163">
        <v>6983</v>
      </c>
      <c r="B538" s="160" t="str">
        <f>VLOOKUP(A538,'BASE TRABAJO'!$A$1:$U$872,2,TRUE)</f>
        <v>Fundación Instituto de Educación Popular IEP</v>
      </c>
      <c r="C538" s="160">
        <f>VLOOKUP(A538,'BASE TRABAJO'!$A$1:$U$872,3,FALSE)</f>
        <v>759917405</v>
      </c>
      <c r="D538" s="160" t="str">
        <f>VLOOKUP(A538,'BASE TRABAJO'!$A$1:$U$872,4,FALSE)</f>
        <v>Fundación de derecho público</v>
      </c>
      <c r="E538" s="160" t="str">
        <f>VLOOKUP(A538,'BASE TRABAJO'!$A$1:$U$872,5,FALSE)</f>
        <v>Decreto Eclesiástico del Obispado de Copiapó Nº 003/01, de 9 de marzo de 2001.</v>
      </c>
      <c r="F538" s="160" t="str">
        <f>VLOOKUP(A538,'BASE TRABAJO'!$A$1:$U$872,6,FALSE)</f>
        <v xml:space="preserve">Certificado de Vigencia SOC/148/20, de fecha 27 de agosto de 2020, del Obispado de Copiapó.
</v>
      </c>
      <c r="G538" s="160" t="str">
        <f>VLOOKUP(A538,'BASE TRABAJO'!$A$1:$U$872,7,FALSE)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8" s="160" t="str">
        <f>VLOOKUP(A538,'BASE TRABAJO'!$A$1:$U$872,8,FALSE)</f>
        <v xml:space="preserve">Presidente: Jorge Alfaro Colmans
Vicepresidenta: María Eugenia Cavada
Secretaria: Ximena Cáceres Maturana
Directora: Nélida Carmona Rojas
Directora: Alicia Gutiérrez Tapia
Director: Iván Farah Maffei
Directora Ejecutiva: Carla Brown Prato
</v>
      </c>
      <c r="I538" s="160" t="str">
        <f>VLOOKUP(A538,'BASE TRABAJO'!$A$1:$U$872,9,FALSE)</f>
        <v>no aparece</v>
      </c>
      <c r="J538" s="160" t="str">
        <f>VLOOKUP(A538,'BASE TRABAJO'!$A$1:$U$872,10,FALSE)</f>
        <v>19 de diciembre de 2018 al 19 de diciembre de 2019</v>
      </c>
      <c r="K538" s="160" t="str">
        <f>VLOOKUP(A538,'BASE TRABAJO'!$A$1:$U$872,11,FALSE)</f>
        <v xml:space="preserve">Presidente: Jorge Alfaro Colmans
Directora Ejecutiva: Carla Brown Prato
</v>
      </c>
      <c r="L538" s="160" t="str">
        <f>VLOOKUP(A538,'BASE TRABAJO'!$A$1:$U$872,12,FALSE)</f>
        <v xml:space="preserve">Calle O’Higgins Nº 555, piso 3, comuna de Copiapó, Región de Atacama
</v>
      </c>
      <c r="M538" s="160" t="str">
        <f>VLOOKUP(A538,'BASE TRABAJO'!$A$1:$U$872,13,FALSE)</f>
        <v>III</v>
      </c>
      <c r="N538" s="160" t="str">
        <f>VLOOKUP(A538,'BASE TRABAJO'!$A$1:$U$872,14,FALSE)</f>
        <v>Copiapó</v>
      </c>
      <c r="O538" s="160" t="str">
        <f>VLOOKUP(A538,'BASE TRABAJO'!$A$1:$U$872,15,FALSE)</f>
        <v xml:space="preserve">Fono fijo: 52-2247556
Fono celular: 9-68328551
</v>
      </c>
      <c r="P538" s="160" t="str">
        <f>VLOOKUP(A538,'BASE TRABAJO'!$A$1:$U$872,16,FALSE)</f>
        <v>svallejos@fundiep.cl</v>
      </c>
      <c r="Q538" s="160">
        <f>VLOOKUP(A538,'BASE TRABAJO'!$A$1:$U$872,17,FALSE)</f>
        <v>0</v>
      </c>
      <c r="R538" s="160">
        <f>VLOOKUP(A538,'BASE TRABAJO'!$A$1:$U$872,18,FALSE)</f>
        <v>93401</v>
      </c>
      <c r="S538" s="160" t="str">
        <f>VLOOKUP(A538,'BASE TRABAJO'!$A$1:$U$872,19,FALSE)</f>
        <v>Se acompaña certificado financiero correspondiente al 2019 aprobado por el Subdepartamento de Supervisión Financiera</v>
      </c>
      <c r="T538" s="161">
        <f>VLOOKUP(A538,'BASE TRABAJO'!$A$1:$U$872,20,FALSE)</f>
        <v>37970</v>
      </c>
      <c r="U538" s="160">
        <v>6983</v>
      </c>
      <c r="V538" s="162">
        <v>7642982</v>
      </c>
      <c r="W538" s="162">
        <v>71620751</v>
      </c>
      <c r="X538" s="161">
        <v>44135</v>
      </c>
      <c r="Y538" s="160" t="s">
        <v>3112</v>
      </c>
      <c r="Z538" s="160" t="s">
        <v>3113</v>
      </c>
      <c r="AA538" s="160" t="s">
        <v>3285</v>
      </c>
      <c r="AB538" s="160"/>
    </row>
    <row r="539" spans="1:28" x14ac:dyDescent="0.2">
      <c r="A539" s="163">
        <v>6984</v>
      </c>
      <c r="B539" s="160" t="str">
        <f>VLOOKUP(A539,'BASE TRABAJO'!$A$1:$U$872,2,TRUE)</f>
        <v>I. Municipalidad de Puerto Varas</v>
      </c>
      <c r="C539" s="160">
        <f>VLOOKUP(A539,'BASE TRABAJO'!$A$1:$U$872,3,FALSE)</f>
        <v>692202007</v>
      </c>
      <c r="D539" s="160" t="str">
        <f>VLOOKUP(A539,'BASE TRABAJO'!$A$1:$U$872,4,FALSE)</f>
        <v>Municipalidad</v>
      </c>
      <c r="E539" s="160" t="str">
        <f>VLOOKUP(A539,'BASE TRABAJO'!$A$1:$U$872,5,FALSE)</f>
        <v>Constitución Política de la República, artículo 107</v>
      </c>
      <c r="F539" s="160" t="str">
        <f>VLOOKUP(A539,'BASE TRABAJO'!$A$1:$U$872,6,FALSE)</f>
        <v>Indefinida</v>
      </c>
      <c r="G539" s="160" t="str">
        <f>VLOOKUP(A539,'BASE TRABAJO'!$A$1:$U$872,7,FALSE)</f>
        <v>Según ley Orgánica N° 18.695, artículos 1° al 4°</v>
      </c>
      <c r="H539" s="160" t="str">
        <f>VLOOKUP(A539,'BASE TRABAJO'!$A$1:$U$872,8,FALSE)</f>
        <v>no tiene</v>
      </c>
      <c r="I539" s="160">
        <f>VLOOKUP(A539,'BASE TRABAJO'!$A$1:$U$872,9,FALSE)</f>
        <v>0</v>
      </c>
      <c r="J539" s="160">
        <f>VLOOKUP(A539,'BASE TRABAJO'!$A$1:$U$872,10,FALSE)</f>
        <v>0</v>
      </c>
      <c r="K539" s="160" t="str">
        <f>VLOOKUP(A539,'BASE TRABAJO'!$A$1:$U$872,11,FALSE)</f>
        <v xml:space="preserve">Álvaro Gonzalo Berger Schmidt,
</v>
      </c>
      <c r="L539" s="160" t="str">
        <f>VLOOKUP(A539,'BASE TRABAJO'!$A$1:$U$872,12,FALSE)</f>
        <v xml:space="preserve">San Francisco N° 413, comuna de Puerto Varas, Décima Región
</v>
      </c>
      <c r="M539" s="160" t="str">
        <f>VLOOKUP(A539,'BASE TRABAJO'!$A$1:$U$872,13,FALSE)</f>
        <v>X</v>
      </c>
      <c r="N539" s="160" t="str">
        <f>VLOOKUP(A539,'BASE TRABAJO'!$A$1:$U$872,14,FALSE)</f>
        <v>Puerto Varas</v>
      </c>
      <c r="O539" s="160" t="str">
        <f>VLOOKUP(A539,'BASE TRABAJO'!$A$1:$U$872,15,FALSE)</f>
        <v>Fonos: (56-65) 2361100 – 2361336 - 2361218</v>
      </c>
      <c r="P539" s="160" t="str">
        <f>VLOOKUP(A539,'BASE TRABAJO'!$A$1:$U$872,16,FALSE)</f>
        <v>Página web: www.ptovaras.cl</v>
      </c>
      <c r="Q539" s="160">
        <f>VLOOKUP(A539,'BASE TRABAJO'!$A$1:$U$872,17,FALSE)</f>
        <v>0</v>
      </c>
      <c r="R539" s="160">
        <f>VLOOKUP(A539,'BASE TRABAJO'!$A$1:$U$872,18,FALSE)</f>
        <v>91001</v>
      </c>
      <c r="S539" s="160" t="str">
        <f>VLOOKUP(A539,'BASE TRABAJO'!$A$1:$U$872,19,FALSE)</f>
        <v>No se acompañan. Aplica Informe Jurídico Nº 09, de fecha 14 de marzo de 2011 del Departamento Jurídico y Dictamen Nº 070791, de 2009, de la Contraloría General de la República.</v>
      </c>
      <c r="T539" s="161">
        <f>VLOOKUP(A539,'BASE TRABAJO'!$A$1:$U$872,20,FALSE)</f>
        <v>37970</v>
      </c>
      <c r="U539" s="160">
        <v>6984</v>
      </c>
      <c r="V539" s="162">
        <v>5543786</v>
      </c>
      <c r="W539" s="162">
        <v>50056347</v>
      </c>
      <c r="X539" s="161">
        <v>44135</v>
      </c>
      <c r="Y539" s="160" t="s">
        <v>3112</v>
      </c>
      <c r="Z539" s="160" t="s">
        <v>3113</v>
      </c>
      <c r="AA539" s="160" t="s">
        <v>3286</v>
      </c>
      <c r="AB539" s="160"/>
    </row>
    <row r="540" spans="1:28" x14ac:dyDescent="0.2">
      <c r="A540" s="163">
        <v>6997</v>
      </c>
      <c r="B540" s="160" t="str">
        <f>VLOOKUP(A540,'BASE TRABAJO'!$A$1:$U$872,2,TRUE)</f>
        <v xml:space="preserve">
I. Municipalidad de La Granja
</v>
      </c>
      <c r="C540" s="160">
        <f>VLOOKUP(A540,'BASE TRABAJO'!$A$1:$U$872,3,FALSE)</f>
        <v>690724006</v>
      </c>
      <c r="D540" s="160" t="str">
        <f>VLOOKUP(A540,'BASE TRABAJO'!$A$1:$U$872,4,FALSE)</f>
        <v>Municipalidad</v>
      </c>
      <c r="E540" s="160" t="str">
        <f>VLOOKUP(A540,'BASE TRABAJO'!$A$1:$U$872,5,FALSE)</f>
        <v>Constitución Política de la República, art. 107.</v>
      </c>
      <c r="F540" s="160" t="str">
        <f>VLOOKUP(A540,'BASE TRABAJO'!$A$1:$U$872,6,FALSE)</f>
        <v>Indefinida.</v>
      </c>
      <c r="G540" s="160" t="str">
        <f>VLOOKUP(A540,'BASE TRABAJO'!$A$1:$U$872,7,FALSE)</f>
        <v>Según Ley Orgánica Nº 18.695, arts. 1º al 4º.</v>
      </c>
      <c r="H540" s="160" t="str">
        <f>VLOOKUP(A540,'BASE TRABAJO'!$A$1:$U$872,8,FALSE)</f>
        <v>no tiene</v>
      </c>
      <c r="I540" s="160">
        <f>VLOOKUP(A540,'BASE TRABAJO'!$A$1:$U$872,9,FALSE)</f>
        <v>0</v>
      </c>
      <c r="J540" s="160">
        <f>VLOOKUP(A540,'BASE TRABAJO'!$A$1:$U$872,10,FALSE)</f>
        <v>0</v>
      </c>
      <c r="K540" s="160" t="str">
        <f>VLOOKUP(A540,'BASE TRABAJO'!$A$1:$U$872,11,FALSE)</f>
        <v xml:space="preserve">Luis Felipe Delpin Aguilar 
</v>
      </c>
      <c r="L540" s="160" t="str">
        <f>VLOOKUP(A540,'BASE TRABAJO'!$A$1:$U$872,12,FALSE)</f>
        <v xml:space="preserve">Avenida Américo Vespucio 002, paradero 25, comuna de La Granja, Región Metropolitana.
</v>
      </c>
      <c r="M540" s="160" t="str">
        <f>VLOOKUP(A540,'BASE TRABAJO'!$A$1:$U$872,13,FALSE)</f>
        <v>XIII</v>
      </c>
      <c r="N540" s="160" t="str">
        <f>VLOOKUP(A540,'BASE TRABAJO'!$A$1:$U$872,14,FALSE)</f>
        <v>La Granja</v>
      </c>
      <c r="O540" s="160" t="str">
        <f>VLOOKUP(A540,'BASE TRABAJO'!$A$1:$U$872,15,FALSE)</f>
        <v>Fono 5503700</v>
      </c>
      <c r="P540" s="160">
        <f>VLOOKUP(A540,'BASE TRABAJO'!$A$1:$U$872,16,FALSE)</f>
        <v>0</v>
      </c>
      <c r="Q540" s="160">
        <f>VLOOKUP(A540,'BASE TRABAJO'!$A$1:$U$872,17,FALSE)</f>
        <v>0</v>
      </c>
      <c r="R540" s="160">
        <f>VLOOKUP(A540,'BASE TRABAJO'!$A$1:$U$872,18,FALSE)</f>
        <v>91001</v>
      </c>
      <c r="S540" s="160" t="str">
        <f>VLOOKUP(A540,'BASE TRABAJO'!$A$1:$U$872,19,FALSE)</f>
        <v xml:space="preserve">No se acompañan. Aplica Informe Jurídico Nº 09, de  fecha 14 de marzo de 2011 del Departamento Jurídico y Dictamen Nº 070791, de 2009, de la Contraloría General de la República.  
</v>
      </c>
      <c r="T540" s="161">
        <f>VLOOKUP(A540,'BASE TRABAJO'!$A$1:$U$872,20,FALSE)</f>
        <v>37970</v>
      </c>
      <c r="U540" s="160">
        <v>6997</v>
      </c>
      <c r="V540" s="162">
        <v>22463875</v>
      </c>
      <c r="W540" s="162">
        <v>241921643</v>
      </c>
      <c r="X540" s="161">
        <v>44135</v>
      </c>
      <c r="Y540" s="160" t="s">
        <v>3112</v>
      </c>
      <c r="Z540" s="160" t="s">
        <v>3113</v>
      </c>
      <c r="AA540" s="160" t="s">
        <v>3208</v>
      </c>
      <c r="AB540" s="160"/>
    </row>
    <row r="541" spans="1:28" x14ac:dyDescent="0.2">
      <c r="A541" s="163">
        <v>6998</v>
      </c>
      <c r="B541" s="160" t="str">
        <f>VLOOKUP(A541,'BASE TRABAJO'!$A$1:$U$872,2,TRUE)</f>
        <v xml:space="preserve">
I. Municipalidad de Estación Central
</v>
      </c>
      <c r="C541" s="160">
        <f>VLOOKUP(A541,'BASE TRABAJO'!$A$1:$U$872,3,FALSE)</f>
        <v>692543009</v>
      </c>
      <c r="D541" s="160" t="str">
        <f>VLOOKUP(A541,'BASE TRABAJO'!$A$1:$U$872,4,FALSE)</f>
        <v>Municipalidad</v>
      </c>
      <c r="E541" s="160" t="str">
        <f>VLOOKUP(A541,'BASE TRABAJO'!$A$1:$U$872,5,FALSE)</f>
        <v>Constitución Política de la República, art. 107.</v>
      </c>
      <c r="F541" s="160" t="str">
        <f>VLOOKUP(A541,'BASE TRABAJO'!$A$1:$U$872,6,FALSE)</f>
        <v>Indefinida.</v>
      </c>
      <c r="G541" s="160" t="str">
        <f>VLOOKUP(A541,'BASE TRABAJO'!$A$1:$U$872,7,FALSE)</f>
        <v>Según Ley Orgánica Nº 18.695, arts. 1º al 4º.</v>
      </c>
      <c r="H541" s="160" t="str">
        <f>VLOOKUP(A541,'BASE TRABAJO'!$A$1:$U$872,8,FALSE)</f>
        <v>no tiene</v>
      </c>
      <c r="I541" s="160">
        <f>VLOOKUP(A541,'BASE TRABAJO'!$A$1:$U$872,9,FALSE)</f>
        <v>0</v>
      </c>
      <c r="J541" s="160">
        <f>VLOOKUP(A541,'BASE TRABAJO'!$A$1:$U$872,10,FALSE)</f>
        <v>0</v>
      </c>
      <c r="K541" s="160" t="str">
        <f>VLOOKUP(A541,'BASE TRABAJO'!$A$1:$U$872,11,FALSE)</f>
        <v xml:space="preserve">Rodrigo Javier Delgado Mocarquer </v>
      </c>
      <c r="L541" s="160" t="str">
        <f>VLOOKUP(A541,'BASE TRABAJO'!$A$1:$U$872,12,FALSE)</f>
        <v>Av. Libertador Bernardo O¨Higgins Nº3920, Estación Central, Región Metropolitana.</v>
      </c>
      <c r="M541" s="160" t="str">
        <f>VLOOKUP(A541,'BASE TRABAJO'!$A$1:$U$872,13,FALSE)</f>
        <v>XIII</v>
      </c>
      <c r="N541" s="160" t="str">
        <f>VLOOKUP(A541,'BASE TRABAJO'!$A$1:$U$872,14,FALSE)</f>
        <v>Estación Central</v>
      </c>
      <c r="O541" s="160">
        <f>VLOOKUP(A541,'BASE TRABAJO'!$A$1:$U$872,15,FALSE)</f>
        <v>0</v>
      </c>
      <c r="P541" s="160">
        <f>VLOOKUP(A541,'BASE TRABAJO'!$A$1:$U$872,16,FALSE)</f>
        <v>0</v>
      </c>
      <c r="Q541" s="160">
        <f>VLOOKUP(A541,'BASE TRABAJO'!$A$1:$U$872,17,FALSE)</f>
        <v>0</v>
      </c>
      <c r="R541" s="160">
        <f>VLOOKUP(A541,'BASE TRABAJO'!$A$1:$U$872,18,FALSE)</f>
        <v>91001</v>
      </c>
      <c r="S541" s="160" t="str">
        <f>VLOOKUP(A541,'BASE TRABAJO'!$A$1:$U$872,19,FALSE)</f>
        <v xml:space="preserve">No se acompañan. Aplica Informe Jurídico Nº 09, de  fecha 14 de marzo de 2011 del Departamento Jurídico y Dictamen Nº 070791, de 2009, de la Contraloría General de la República.  
</v>
      </c>
      <c r="T541" s="161">
        <f>VLOOKUP(A541,'BASE TRABAJO'!$A$1:$U$872,20,FALSE)</f>
        <v>37970</v>
      </c>
      <c r="U541" s="160">
        <v>6998</v>
      </c>
      <c r="V541" s="162">
        <v>0</v>
      </c>
      <c r="W541" s="162">
        <v>78189237</v>
      </c>
      <c r="X541" s="161">
        <v>44135</v>
      </c>
      <c r="Y541" s="160" t="s">
        <v>3112</v>
      </c>
      <c r="Z541" s="160" t="s">
        <v>3113</v>
      </c>
      <c r="AA541" s="160" t="s">
        <v>3198</v>
      </c>
      <c r="AB541" s="160"/>
    </row>
    <row r="542" spans="1:28" x14ac:dyDescent="0.2">
      <c r="A542" s="163">
        <v>6999</v>
      </c>
      <c r="B542" s="160" t="str">
        <f>VLOOKUP(A542,'BASE TRABAJO'!$A$1:$U$872,2,TRUE)</f>
        <v>Organización No Gubernamental de Desarrollo Humano ONG Proyecta</v>
      </c>
      <c r="C542" s="160">
        <f>VLOOKUP(A542,'BASE TRABAJO'!$A$1:$U$872,3,FALSE)</f>
        <v>741504006</v>
      </c>
      <c r="D542" s="160" t="str">
        <f>VLOOKUP(A542,'BASE TRABAJO'!$A$1:$U$872,4,FALSE)</f>
        <v>Corporación de Derecho Privado.</v>
      </c>
      <c r="E542" s="160" t="str">
        <f>VLOOKUP(A542,'BASE TRABAJO'!$A$1:$U$872,5,FALSE)</f>
        <v>Otorgado por Decreto Supremo Nº 241, de fecha 31 de marzo de 1997, del Ministerio de Justicia.</v>
      </c>
      <c r="F542" s="160" t="str">
        <f>VLOOKUP(A542,'BASE TRABAJO'!$A$1:$U$872,6,FALSE)</f>
        <v>Certificado de Vigencia  de personas jurídicas sin fines de lucro folio Nº 500325129654, del 17 de junio de 2020, emitido por SRCeI.</v>
      </c>
      <c r="G542" s="160" t="str">
        <f>VLOOKUP(A542,'BASE TRABAJO'!$A$1:$U$872,7,FALSE)</f>
        <v>93401: Institución de Asistencia Social</v>
      </c>
      <c r="H542" s="160" t="str">
        <f>VLOOKUP(A542,'BASE TRABAJO'!$A$1:$U$872,8,FALSE)</f>
        <v xml:space="preserve">Presidenta: Magdalena Toro Montecino x
Vice presidente: Pablo Ríos Toro          
Secretaria: Marcela Yañez Ruiz            
Tesorera: Carla Ríos Toro                    
Directoras:
Ximena  Ferrada Blank                        
Berta Blank Oyaneder                         
</v>
      </c>
      <c r="I542" s="160" t="str">
        <f>VLOOKUP(A542,'BASE TRABAJO'!$A$1:$U$872,9,FALSE)</f>
        <v xml:space="preserve">Durarán dos años en sus cargos.
</v>
      </c>
      <c r="J542" s="160" t="str">
        <f>VLOOKUP(A542,'BASE TRABAJO'!$A$1:$U$872,10,FALSE)</f>
        <v>De 23 de mayo de 2020 al 23 de mayo de 2022.</v>
      </c>
      <c r="K542" s="160" t="str">
        <f>VLOOKUP(A542,'BASE TRABAJO'!$A$1:$U$872,11,FALSE)</f>
        <v xml:space="preserve">Presidenta:  Magdalena Toro Montecino 
Representante de la Presidenta y el Directorio: María Alejandra Paulina Ríos Toro, (Coordinadora Institucional)
En la región de Los Lagos: Carlos Eduardo Vargas Rodríguez, 
</v>
      </c>
      <c r="L542" s="160" t="str">
        <f>VLOOKUP(A542,'BASE TRABAJO'!$A$1:$U$872,12,FALSE)</f>
        <v xml:space="preserve">Puren Nº 541, comuna de Angol, IX Región de La Araucanía.
</v>
      </c>
      <c r="M542" s="160" t="str">
        <f>VLOOKUP(A542,'BASE TRABAJO'!$A$1:$U$872,13,FALSE)</f>
        <v>IX</v>
      </c>
      <c r="N542" s="160" t="str">
        <f>VLOOKUP(A542,'BASE TRABAJO'!$A$1:$U$872,14,FALSE)</f>
        <v xml:space="preserve"> Angol</v>
      </c>
      <c r="O542" s="160">
        <f>VLOOKUP(A542,'BASE TRABAJO'!$A$1:$U$872,15,FALSE)</f>
        <v>0</v>
      </c>
      <c r="P542" s="160" t="str">
        <f>VLOOKUP(A542,'BASE TRABAJO'!$A$1:$U$872,16,FALSE)</f>
        <v xml:space="preserve"> ongproyecta@yahoo.es</v>
      </c>
      <c r="Q542" s="160">
        <f>VLOOKUP(A542,'BASE TRABAJO'!$A$1:$U$872,17,FALSE)</f>
        <v>0</v>
      </c>
      <c r="R542" s="160" t="str">
        <f>VLOOKUP(A542,'BASE TRABAJO'!$A$1:$U$872,18,FALSE)</f>
        <v>93401: Institución de Asistencia Social</v>
      </c>
      <c r="S542" s="160" t="str">
        <f>VLOOKUP(A542,'BASE TRABAJO'!$A$1:$U$872,19,FALSE)</f>
        <v>Recepción de antecedentes financieros del año 2019, aprobados por elSubdepartamento de Supervisión Financiera Nacional.</v>
      </c>
      <c r="T542" s="161">
        <f>VLOOKUP(A542,'BASE TRABAJO'!$A$1:$U$872,20,FALSE)</f>
        <v>37970</v>
      </c>
      <c r="U542" s="160">
        <v>6999</v>
      </c>
      <c r="V542" s="162">
        <v>10413619</v>
      </c>
      <c r="W542" s="162">
        <v>114591223</v>
      </c>
      <c r="X542" s="161">
        <v>44135</v>
      </c>
      <c r="Y542" s="160" t="s">
        <v>3112</v>
      </c>
      <c r="Z542" s="160" t="s">
        <v>3113</v>
      </c>
      <c r="AA542" s="160" t="s">
        <v>3139</v>
      </c>
      <c r="AB542" s="160"/>
    </row>
    <row r="543" spans="1:28" x14ac:dyDescent="0.2">
      <c r="A543" s="163">
        <v>6999</v>
      </c>
      <c r="B543" s="160" t="str">
        <f>VLOOKUP(A543,'BASE TRABAJO'!$A$1:$U$872,2,TRUE)</f>
        <v>Organización No Gubernamental de Desarrollo Humano ONG Proyecta</v>
      </c>
      <c r="C543" s="160">
        <f>VLOOKUP(A543,'BASE TRABAJO'!$A$1:$U$872,3,FALSE)</f>
        <v>741504006</v>
      </c>
      <c r="D543" s="160" t="str">
        <f>VLOOKUP(A543,'BASE TRABAJO'!$A$1:$U$872,4,FALSE)</f>
        <v>Corporación de Derecho Privado.</v>
      </c>
      <c r="E543" s="160" t="str">
        <f>VLOOKUP(A543,'BASE TRABAJO'!$A$1:$U$872,5,FALSE)</f>
        <v>Otorgado por Decreto Supremo Nº 241, de fecha 31 de marzo de 1997, del Ministerio de Justicia.</v>
      </c>
      <c r="F543" s="160" t="str">
        <f>VLOOKUP(A543,'BASE TRABAJO'!$A$1:$U$872,6,FALSE)</f>
        <v>Certificado de Vigencia  de personas jurídicas sin fines de lucro folio Nº 500325129654, del 17 de junio de 2020, emitido por SRCeI.</v>
      </c>
      <c r="G543" s="160" t="str">
        <f>VLOOKUP(A543,'BASE TRABAJO'!$A$1:$U$872,7,FALSE)</f>
        <v>93401: Institución de Asistencia Social</v>
      </c>
      <c r="H543" s="160" t="str">
        <f>VLOOKUP(A543,'BASE TRABAJO'!$A$1:$U$872,8,FALSE)</f>
        <v xml:space="preserve">Presidenta: Magdalena Toro Montecino x
Vice presidente: Pablo Ríos Toro          
Secretaria: Marcela Yañez Ruiz            
Tesorera: Carla Ríos Toro                    
Directoras:
Ximena  Ferrada Blank                        
Berta Blank Oyaneder                         
</v>
      </c>
      <c r="I543" s="160" t="str">
        <f>VLOOKUP(A543,'BASE TRABAJO'!$A$1:$U$872,9,FALSE)</f>
        <v xml:space="preserve">Durarán dos años en sus cargos.
</v>
      </c>
      <c r="J543" s="160" t="str">
        <f>VLOOKUP(A543,'BASE TRABAJO'!$A$1:$U$872,10,FALSE)</f>
        <v>De 23 de mayo de 2020 al 23 de mayo de 2022.</v>
      </c>
      <c r="K543" s="160" t="str">
        <f>VLOOKUP(A543,'BASE TRABAJO'!$A$1:$U$872,11,FALSE)</f>
        <v xml:space="preserve">Presidenta:  Magdalena Toro Montecino 
Representante de la Presidenta y el Directorio: María Alejandra Paulina Ríos Toro, (Coordinadora Institucional)
En la región de Los Lagos: Carlos Eduardo Vargas Rodríguez, 
</v>
      </c>
      <c r="L543" s="160" t="str">
        <f>VLOOKUP(A543,'BASE TRABAJO'!$A$1:$U$872,12,FALSE)</f>
        <v xml:space="preserve">Puren Nº 541, comuna de Angol, IX Región de La Araucanía.
</v>
      </c>
      <c r="M543" s="160" t="str">
        <f>VLOOKUP(A543,'BASE TRABAJO'!$A$1:$U$872,13,FALSE)</f>
        <v>IX</v>
      </c>
      <c r="N543" s="160" t="str">
        <f>VLOOKUP(A543,'BASE TRABAJO'!$A$1:$U$872,14,FALSE)</f>
        <v xml:space="preserve"> Angol</v>
      </c>
      <c r="O543" s="160">
        <f>VLOOKUP(A543,'BASE TRABAJO'!$A$1:$U$872,15,FALSE)</f>
        <v>0</v>
      </c>
      <c r="P543" s="160" t="str">
        <f>VLOOKUP(A543,'BASE TRABAJO'!$A$1:$U$872,16,FALSE)</f>
        <v xml:space="preserve"> ongproyecta@yahoo.es</v>
      </c>
      <c r="Q543" s="160">
        <f>VLOOKUP(A543,'BASE TRABAJO'!$A$1:$U$872,17,FALSE)</f>
        <v>0</v>
      </c>
      <c r="R543" s="160" t="str">
        <f>VLOOKUP(A543,'BASE TRABAJO'!$A$1:$U$872,18,FALSE)</f>
        <v>93401: Institución de Asistencia Social</v>
      </c>
      <c r="S543" s="160" t="str">
        <f>VLOOKUP(A543,'BASE TRABAJO'!$A$1:$U$872,19,FALSE)</f>
        <v>Recepción de antecedentes financieros del año 2019, aprobados por elSubdepartamento de Supervisión Financiera Nacional.</v>
      </c>
      <c r="T543" s="161">
        <f>VLOOKUP(A543,'BASE TRABAJO'!$A$1:$U$872,20,FALSE)</f>
        <v>37970</v>
      </c>
      <c r="U543" s="160">
        <v>6999</v>
      </c>
      <c r="V543" s="162">
        <v>4179161</v>
      </c>
      <c r="W543" s="162">
        <v>55610015</v>
      </c>
      <c r="X543" s="161">
        <v>44135</v>
      </c>
      <c r="Y543" s="160" t="s">
        <v>3112</v>
      </c>
      <c r="Z543" s="160" t="s">
        <v>3113</v>
      </c>
      <c r="AA543" s="160" t="s">
        <v>3140</v>
      </c>
      <c r="AB543" s="160"/>
    </row>
    <row r="544" spans="1:28" x14ac:dyDescent="0.2">
      <c r="A544" s="163">
        <v>6999</v>
      </c>
      <c r="B544" s="160" t="str">
        <f>VLOOKUP(A544,'BASE TRABAJO'!$A$1:$U$872,2,TRUE)</f>
        <v>Organización No Gubernamental de Desarrollo Humano ONG Proyecta</v>
      </c>
      <c r="C544" s="160">
        <f>VLOOKUP(A544,'BASE TRABAJO'!$A$1:$U$872,3,FALSE)</f>
        <v>741504006</v>
      </c>
      <c r="D544" s="160" t="str">
        <f>VLOOKUP(A544,'BASE TRABAJO'!$A$1:$U$872,4,FALSE)</f>
        <v>Corporación de Derecho Privado.</v>
      </c>
      <c r="E544" s="160" t="str">
        <f>VLOOKUP(A544,'BASE TRABAJO'!$A$1:$U$872,5,FALSE)</f>
        <v>Otorgado por Decreto Supremo Nº 241, de fecha 31 de marzo de 1997, del Ministerio de Justicia.</v>
      </c>
      <c r="F544" s="160" t="str">
        <f>VLOOKUP(A544,'BASE TRABAJO'!$A$1:$U$872,6,FALSE)</f>
        <v>Certificado de Vigencia  de personas jurídicas sin fines de lucro folio Nº 500325129654, del 17 de junio de 2020, emitido por SRCeI.</v>
      </c>
      <c r="G544" s="160" t="str">
        <f>VLOOKUP(A544,'BASE TRABAJO'!$A$1:$U$872,7,FALSE)</f>
        <v>93401: Institución de Asistencia Social</v>
      </c>
      <c r="H544" s="160" t="str">
        <f>VLOOKUP(A544,'BASE TRABAJO'!$A$1:$U$872,8,FALSE)</f>
        <v xml:space="preserve">Presidenta: Magdalena Toro Montecino x
Vice presidente: Pablo Ríos Toro          
Secretaria: Marcela Yañez Ruiz            
Tesorera: Carla Ríos Toro                    
Directoras:
Ximena  Ferrada Blank                        
Berta Blank Oyaneder                         
</v>
      </c>
      <c r="I544" s="160" t="str">
        <f>VLOOKUP(A544,'BASE TRABAJO'!$A$1:$U$872,9,FALSE)</f>
        <v xml:space="preserve">Durarán dos años en sus cargos.
</v>
      </c>
      <c r="J544" s="160" t="str">
        <f>VLOOKUP(A544,'BASE TRABAJO'!$A$1:$U$872,10,FALSE)</f>
        <v>De 23 de mayo de 2020 al 23 de mayo de 2022.</v>
      </c>
      <c r="K544" s="160" t="str">
        <f>VLOOKUP(A544,'BASE TRABAJO'!$A$1:$U$872,11,FALSE)</f>
        <v xml:space="preserve">Presidenta:  Magdalena Toro Montecino 
Representante de la Presidenta y el Directorio: María Alejandra Paulina Ríos Toro, (Coordinadora Institucional)
En la región de Los Lagos: Carlos Eduardo Vargas Rodríguez, 
</v>
      </c>
      <c r="L544" s="160" t="str">
        <f>VLOOKUP(A544,'BASE TRABAJO'!$A$1:$U$872,12,FALSE)</f>
        <v xml:space="preserve">Puren Nº 541, comuna de Angol, IX Región de La Araucanía.
</v>
      </c>
      <c r="M544" s="160" t="str">
        <f>VLOOKUP(A544,'BASE TRABAJO'!$A$1:$U$872,13,FALSE)</f>
        <v>IX</v>
      </c>
      <c r="N544" s="160" t="str">
        <f>VLOOKUP(A544,'BASE TRABAJO'!$A$1:$U$872,14,FALSE)</f>
        <v xml:space="preserve"> Angol</v>
      </c>
      <c r="O544" s="160">
        <f>VLOOKUP(A544,'BASE TRABAJO'!$A$1:$U$872,15,FALSE)</f>
        <v>0</v>
      </c>
      <c r="P544" s="160" t="str">
        <f>VLOOKUP(A544,'BASE TRABAJO'!$A$1:$U$872,16,FALSE)</f>
        <v xml:space="preserve"> ongproyecta@yahoo.es</v>
      </c>
      <c r="Q544" s="160">
        <f>VLOOKUP(A544,'BASE TRABAJO'!$A$1:$U$872,17,FALSE)</f>
        <v>0</v>
      </c>
      <c r="R544" s="160" t="str">
        <f>VLOOKUP(A544,'BASE TRABAJO'!$A$1:$U$872,18,FALSE)</f>
        <v>93401: Institución de Asistencia Social</v>
      </c>
      <c r="S544" s="160" t="str">
        <f>VLOOKUP(A544,'BASE TRABAJO'!$A$1:$U$872,19,FALSE)</f>
        <v>Recepción de antecedentes financieros del año 2019, aprobados por elSubdepartamento de Supervisión Financiera Nacional.</v>
      </c>
      <c r="T544" s="161">
        <f>VLOOKUP(A544,'BASE TRABAJO'!$A$1:$U$872,20,FALSE)</f>
        <v>37970</v>
      </c>
      <c r="U544" s="160">
        <v>6999</v>
      </c>
      <c r="V544" s="162">
        <v>9354781</v>
      </c>
      <c r="W544" s="162">
        <v>113832678</v>
      </c>
      <c r="X544" s="161">
        <v>44135</v>
      </c>
      <c r="Y544" s="160" t="s">
        <v>3112</v>
      </c>
      <c r="Z544" s="160" t="s">
        <v>3113</v>
      </c>
      <c r="AA544" s="160" t="s">
        <v>3155</v>
      </c>
      <c r="AB544" s="160"/>
    </row>
    <row r="545" spans="1:28" x14ac:dyDescent="0.2">
      <c r="A545" s="163">
        <v>6999</v>
      </c>
      <c r="B545" s="160" t="str">
        <f>VLOOKUP(A545,'BASE TRABAJO'!$A$1:$U$872,2,TRUE)</f>
        <v>Organización No Gubernamental de Desarrollo Humano ONG Proyecta</v>
      </c>
      <c r="C545" s="160">
        <f>VLOOKUP(A545,'BASE TRABAJO'!$A$1:$U$872,3,FALSE)</f>
        <v>741504006</v>
      </c>
      <c r="D545" s="160" t="str">
        <f>VLOOKUP(A545,'BASE TRABAJO'!$A$1:$U$872,4,FALSE)</f>
        <v>Corporación de Derecho Privado.</v>
      </c>
      <c r="E545" s="160" t="str">
        <f>VLOOKUP(A545,'BASE TRABAJO'!$A$1:$U$872,5,FALSE)</f>
        <v>Otorgado por Decreto Supremo Nº 241, de fecha 31 de marzo de 1997, del Ministerio de Justicia.</v>
      </c>
      <c r="F545" s="160" t="str">
        <f>VLOOKUP(A545,'BASE TRABAJO'!$A$1:$U$872,6,FALSE)</f>
        <v>Certificado de Vigencia  de personas jurídicas sin fines de lucro folio Nº 500325129654, del 17 de junio de 2020, emitido por SRCeI.</v>
      </c>
      <c r="G545" s="160" t="str">
        <f>VLOOKUP(A545,'BASE TRABAJO'!$A$1:$U$872,7,FALSE)</f>
        <v>93401: Institución de Asistencia Social</v>
      </c>
      <c r="H545" s="160" t="str">
        <f>VLOOKUP(A545,'BASE TRABAJO'!$A$1:$U$872,8,FALSE)</f>
        <v xml:space="preserve">Presidenta: Magdalena Toro Montecino x
Vice presidente: Pablo Ríos Toro          
Secretaria: Marcela Yañez Ruiz            
Tesorera: Carla Ríos Toro                    
Directoras:
Ximena  Ferrada Blank                        
Berta Blank Oyaneder                         
</v>
      </c>
      <c r="I545" s="160" t="str">
        <f>VLOOKUP(A545,'BASE TRABAJO'!$A$1:$U$872,9,FALSE)</f>
        <v xml:space="preserve">Durarán dos años en sus cargos.
</v>
      </c>
      <c r="J545" s="160" t="str">
        <f>VLOOKUP(A545,'BASE TRABAJO'!$A$1:$U$872,10,FALSE)</f>
        <v>De 23 de mayo de 2020 al 23 de mayo de 2022.</v>
      </c>
      <c r="K545" s="160" t="str">
        <f>VLOOKUP(A545,'BASE TRABAJO'!$A$1:$U$872,11,FALSE)</f>
        <v xml:space="preserve">Presidenta:  Magdalena Toro Montecino 
Representante de la Presidenta y el Directorio: María Alejandra Paulina Ríos Toro, (Coordinadora Institucional)
En la región de Los Lagos: Carlos Eduardo Vargas Rodríguez, 
</v>
      </c>
      <c r="L545" s="160" t="str">
        <f>VLOOKUP(A545,'BASE TRABAJO'!$A$1:$U$872,12,FALSE)</f>
        <v xml:space="preserve">Puren Nº 541, comuna de Angol, IX Región de La Araucanía.
</v>
      </c>
      <c r="M545" s="160" t="str">
        <f>VLOOKUP(A545,'BASE TRABAJO'!$A$1:$U$872,13,FALSE)</f>
        <v>IX</v>
      </c>
      <c r="N545" s="160" t="str">
        <f>VLOOKUP(A545,'BASE TRABAJO'!$A$1:$U$872,14,FALSE)</f>
        <v xml:space="preserve"> Angol</v>
      </c>
      <c r="O545" s="160">
        <f>VLOOKUP(A545,'BASE TRABAJO'!$A$1:$U$872,15,FALSE)</f>
        <v>0</v>
      </c>
      <c r="P545" s="160" t="str">
        <f>VLOOKUP(A545,'BASE TRABAJO'!$A$1:$U$872,16,FALSE)</f>
        <v xml:space="preserve"> ongproyecta@yahoo.es</v>
      </c>
      <c r="Q545" s="160">
        <f>VLOOKUP(A545,'BASE TRABAJO'!$A$1:$U$872,17,FALSE)</f>
        <v>0</v>
      </c>
      <c r="R545" s="160" t="str">
        <f>VLOOKUP(A545,'BASE TRABAJO'!$A$1:$U$872,18,FALSE)</f>
        <v>93401: Institución de Asistencia Social</v>
      </c>
      <c r="S545" s="160" t="str">
        <f>VLOOKUP(A545,'BASE TRABAJO'!$A$1:$U$872,19,FALSE)</f>
        <v>Recepción de antecedentes financieros del año 2019, aprobados por elSubdepartamento de Supervisión Financiera Nacional.</v>
      </c>
      <c r="T545" s="161">
        <f>VLOOKUP(A545,'BASE TRABAJO'!$A$1:$U$872,20,FALSE)</f>
        <v>37970</v>
      </c>
      <c r="U545" s="160">
        <v>6999</v>
      </c>
      <c r="V545" s="162">
        <v>0</v>
      </c>
      <c r="W545" s="162">
        <v>576889093</v>
      </c>
      <c r="X545" s="161">
        <v>44135</v>
      </c>
      <c r="Y545" s="160" t="s">
        <v>3112</v>
      </c>
      <c r="Z545" s="160" t="s">
        <v>3113</v>
      </c>
      <c r="AA545" s="160" t="s">
        <v>3160</v>
      </c>
      <c r="AB545" s="160"/>
    </row>
    <row r="546" spans="1:28" x14ac:dyDescent="0.2">
      <c r="A546" s="163">
        <v>6999</v>
      </c>
      <c r="B546" s="160" t="str">
        <f>VLOOKUP(A546,'BASE TRABAJO'!$A$1:$U$872,2,TRUE)</f>
        <v>Organización No Gubernamental de Desarrollo Humano ONG Proyecta</v>
      </c>
      <c r="C546" s="160">
        <f>VLOOKUP(A546,'BASE TRABAJO'!$A$1:$U$872,3,FALSE)</f>
        <v>741504006</v>
      </c>
      <c r="D546" s="160" t="str">
        <f>VLOOKUP(A546,'BASE TRABAJO'!$A$1:$U$872,4,FALSE)</f>
        <v>Corporación de Derecho Privado.</v>
      </c>
      <c r="E546" s="160" t="str">
        <f>VLOOKUP(A546,'BASE TRABAJO'!$A$1:$U$872,5,FALSE)</f>
        <v>Otorgado por Decreto Supremo Nº 241, de fecha 31 de marzo de 1997, del Ministerio de Justicia.</v>
      </c>
      <c r="F546" s="160" t="str">
        <f>VLOOKUP(A546,'BASE TRABAJO'!$A$1:$U$872,6,FALSE)</f>
        <v>Certificado de Vigencia  de personas jurídicas sin fines de lucro folio Nº 500325129654, del 17 de junio de 2020, emitido por SRCeI.</v>
      </c>
      <c r="G546" s="160" t="str">
        <f>VLOOKUP(A546,'BASE TRABAJO'!$A$1:$U$872,7,FALSE)</f>
        <v>93401: Institución de Asistencia Social</v>
      </c>
      <c r="H546" s="160" t="str">
        <f>VLOOKUP(A546,'BASE TRABAJO'!$A$1:$U$872,8,FALSE)</f>
        <v xml:space="preserve">Presidenta: Magdalena Toro Montecino x
Vice presidente: Pablo Ríos Toro          
Secretaria: Marcela Yañez Ruiz            
Tesorera: Carla Ríos Toro                    
Directoras:
Ximena  Ferrada Blank                        
Berta Blank Oyaneder                         
</v>
      </c>
      <c r="I546" s="160" t="str">
        <f>VLOOKUP(A546,'BASE TRABAJO'!$A$1:$U$872,9,FALSE)</f>
        <v xml:space="preserve">Durarán dos años en sus cargos.
</v>
      </c>
      <c r="J546" s="160" t="str">
        <f>VLOOKUP(A546,'BASE TRABAJO'!$A$1:$U$872,10,FALSE)</f>
        <v>De 23 de mayo de 2020 al 23 de mayo de 2022.</v>
      </c>
      <c r="K546" s="160" t="str">
        <f>VLOOKUP(A546,'BASE TRABAJO'!$A$1:$U$872,11,FALSE)</f>
        <v xml:space="preserve">Presidenta:  Magdalena Toro Montecino 
Representante de la Presidenta y el Directorio: María Alejandra Paulina Ríos Toro, (Coordinadora Institucional)
En la región de Los Lagos: Carlos Eduardo Vargas Rodríguez, 
</v>
      </c>
      <c r="L546" s="160" t="str">
        <f>VLOOKUP(A546,'BASE TRABAJO'!$A$1:$U$872,12,FALSE)</f>
        <v xml:space="preserve">Puren Nº 541, comuna de Angol, IX Región de La Araucanía.
</v>
      </c>
      <c r="M546" s="160" t="str">
        <f>VLOOKUP(A546,'BASE TRABAJO'!$A$1:$U$872,13,FALSE)</f>
        <v>IX</v>
      </c>
      <c r="N546" s="160" t="str">
        <f>VLOOKUP(A546,'BASE TRABAJO'!$A$1:$U$872,14,FALSE)</f>
        <v xml:space="preserve"> Angol</v>
      </c>
      <c r="O546" s="160">
        <f>VLOOKUP(A546,'BASE TRABAJO'!$A$1:$U$872,15,FALSE)</f>
        <v>0</v>
      </c>
      <c r="P546" s="160" t="str">
        <f>VLOOKUP(A546,'BASE TRABAJO'!$A$1:$U$872,16,FALSE)</f>
        <v xml:space="preserve"> ongproyecta@yahoo.es</v>
      </c>
      <c r="Q546" s="160">
        <f>VLOOKUP(A546,'BASE TRABAJO'!$A$1:$U$872,17,FALSE)</f>
        <v>0</v>
      </c>
      <c r="R546" s="160" t="str">
        <f>VLOOKUP(A546,'BASE TRABAJO'!$A$1:$U$872,18,FALSE)</f>
        <v>93401: Institución de Asistencia Social</v>
      </c>
      <c r="S546" s="160" t="str">
        <f>VLOOKUP(A546,'BASE TRABAJO'!$A$1:$U$872,19,FALSE)</f>
        <v>Recepción de antecedentes financieros del año 2019, aprobados por elSubdepartamento de Supervisión Financiera Nacional.</v>
      </c>
      <c r="T546" s="161">
        <f>VLOOKUP(A546,'BASE TRABAJO'!$A$1:$U$872,20,FALSE)</f>
        <v>37970</v>
      </c>
      <c r="U546" s="160">
        <v>6999</v>
      </c>
      <c r="V546" s="162">
        <v>0</v>
      </c>
      <c r="W546" s="162">
        <v>385544159</v>
      </c>
      <c r="X546" s="161">
        <v>44135</v>
      </c>
      <c r="Y546" s="160" t="s">
        <v>3112</v>
      </c>
      <c r="Z546" s="160" t="s">
        <v>3113</v>
      </c>
      <c r="AA546" s="160" t="s">
        <v>3132</v>
      </c>
      <c r="AB546" s="160"/>
    </row>
    <row r="547" spans="1:28" x14ac:dyDescent="0.2">
      <c r="A547" s="163">
        <v>6999</v>
      </c>
      <c r="B547" s="160" t="str">
        <f>VLOOKUP(A547,'BASE TRABAJO'!$A$1:$U$872,2,TRUE)</f>
        <v>Organización No Gubernamental de Desarrollo Humano ONG Proyecta</v>
      </c>
      <c r="C547" s="160">
        <f>VLOOKUP(A547,'BASE TRABAJO'!$A$1:$U$872,3,FALSE)</f>
        <v>741504006</v>
      </c>
      <c r="D547" s="160" t="str">
        <f>VLOOKUP(A547,'BASE TRABAJO'!$A$1:$U$872,4,FALSE)</f>
        <v>Corporación de Derecho Privado.</v>
      </c>
      <c r="E547" s="160" t="str">
        <f>VLOOKUP(A547,'BASE TRABAJO'!$A$1:$U$872,5,FALSE)</f>
        <v>Otorgado por Decreto Supremo Nº 241, de fecha 31 de marzo de 1997, del Ministerio de Justicia.</v>
      </c>
      <c r="F547" s="160" t="str">
        <f>VLOOKUP(A547,'BASE TRABAJO'!$A$1:$U$872,6,FALSE)</f>
        <v>Certificado de Vigencia  de personas jurídicas sin fines de lucro folio Nº 500325129654, del 17 de junio de 2020, emitido por SRCeI.</v>
      </c>
      <c r="G547" s="160" t="str">
        <f>VLOOKUP(A547,'BASE TRABAJO'!$A$1:$U$872,7,FALSE)</f>
        <v>93401: Institución de Asistencia Social</v>
      </c>
      <c r="H547" s="160" t="str">
        <f>VLOOKUP(A547,'BASE TRABAJO'!$A$1:$U$872,8,FALSE)</f>
        <v xml:space="preserve">Presidenta: Magdalena Toro Montecino x
Vice presidente: Pablo Ríos Toro          
Secretaria: Marcela Yañez Ruiz            
Tesorera: Carla Ríos Toro                    
Directoras:
Ximena  Ferrada Blank                        
Berta Blank Oyaneder                         
</v>
      </c>
      <c r="I547" s="160" t="str">
        <f>VLOOKUP(A547,'BASE TRABAJO'!$A$1:$U$872,9,FALSE)</f>
        <v xml:space="preserve">Durarán dos años en sus cargos.
</v>
      </c>
      <c r="J547" s="160" t="str">
        <f>VLOOKUP(A547,'BASE TRABAJO'!$A$1:$U$872,10,FALSE)</f>
        <v>De 23 de mayo de 2020 al 23 de mayo de 2022.</v>
      </c>
      <c r="K547" s="160" t="str">
        <f>VLOOKUP(A547,'BASE TRABAJO'!$A$1:$U$872,11,FALSE)</f>
        <v xml:space="preserve">Presidenta:  Magdalena Toro Montecino 
Representante de la Presidenta y el Directorio: María Alejandra Paulina Ríos Toro, (Coordinadora Institucional)
En la región de Los Lagos: Carlos Eduardo Vargas Rodríguez, 
</v>
      </c>
      <c r="L547" s="160" t="str">
        <f>VLOOKUP(A547,'BASE TRABAJO'!$A$1:$U$872,12,FALSE)</f>
        <v xml:space="preserve">Puren Nº 541, comuna de Angol, IX Región de La Araucanía.
</v>
      </c>
      <c r="M547" s="160" t="str">
        <f>VLOOKUP(A547,'BASE TRABAJO'!$A$1:$U$872,13,FALSE)</f>
        <v>IX</v>
      </c>
      <c r="N547" s="160" t="str">
        <f>VLOOKUP(A547,'BASE TRABAJO'!$A$1:$U$872,14,FALSE)</f>
        <v xml:space="preserve"> Angol</v>
      </c>
      <c r="O547" s="160">
        <f>VLOOKUP(A547,'BASE TRABAJO'!$A$1:$U$872,15,FALSE)</f>
        <v>0</v>
      </c>
      <c r="P547" s="160" t="str">
        <f>VLOOKUP(A547,'BASE TRABAJO'!$A$1:$U$872,16,FALSE)</f>
        <v xml:space="preserve"> ongproyecta@yahoo.es</v>
      </c>
      <c r="Q547" s="160">
        <f>VLOOKUP(A547,'BASE TRABAJO'!$A$1:$U$872,17,FALSE)</f>
        <v>0</v>
      </c>
      <c r="R547" s="160" t="str">
        <f>VLOOKUP(A547,'BASE TRABAJO'!$A$1:$U$872,18,FALSE)</f>
        <v>93401: Institución de Asistencia Social</v>
      </c>
      <c r="S547" s="160" t="str">
        <f>VLOOKUP(A547,'BASE TRABAJO'!$A$1:$U$872,19,FALSE)</f>
        <v>Recepción de antecedentes financieros del año 2019, aprobados por elSubdepartamento de Supervisión Financiera Nacional.</v>
      </c>
      <c r="T547" s="161">
        <f>VLOOKUP(A547,'BASE TRABAJO'!$A$1:$U$872,20,FALSE)</f>
        <v>37970</v>
      </c>
      <c r="U547" s="160">
        <v>6999</v>
      </c>
      <c r="V547" s="162">
        <v>9135119</v>
      </c>
      <c r="W547" s="162">
        <v>622031663</v>
      </c>
      <c r="X547" s="161">
        <v>44135</v>
      </c>
      <c r="Y547" s="160" t="s">
        <v>3112</v>
      </c>
      <c r="Z547" s="160" t="s">
        <v>3113</v>
      </c>
      <c r="AA547" s="160" t="s">
        <v>3170</v>
      </c>
      <c r="AB547" s="160"/>
    </row>
    <row r="548" spans="1:28" x14ac:dyDescent="0.2">
      <c r="A548" s="163">
        <v>7003</v>
      </c>
      <c r="B548" s="160" t="str">
        <f>VLOOKUP(A548,'BASE TRABAJO'!$A$1:$U$872,2,TRUE)</f>
        <v>Corporación Asociación Chilena Pro derechos de los Niños y Jóvenes PRODENI.</v>
      </c>
      <c r="C548" s="160">
        <f>VLOOKUP(A548,'BASE TRABAJO'!$A$1:$U$872,3,FALSE)</f>
        <v>731013004</v>
      </c>
      <c r="D548" s="160" t="str">
        <f>VLOOKUP(A548,'BASE TRABAJO'!$A$1:$U$872,4,FALSE)</f>
        <v>Corporación de Derecho Privado.</v>
      </c>
      <c r="E548" s="160" t="str">
        <f>VLOOKUP(A548,'BASE TRABAJO'!$A$1:$U$872,5,FALSE)</f>
        <v>Otorgada por Decreto Supremo Nº 1187, de fecha 19 de agosto de 1994, del Ministerio de Justicia, publicado en el Diario Oficial el día 13 de septiembre de 1994.</v>
      </c>
      <c r="F548" s="160" t="str">
        <f>VLOOKUP(A548,'BASE TRABAJO'!$A$1:$U$872,6,FALSE)</f>
        <v xml:space="preserve">Certificado de vigencia de Persona Jurídica sin fines de lucro, Folio N° 500227000045, de 13 de mayo de 2019, del Servicio de Registro Civil e Identificación.  
</v>
      </c>
      <c r="G548" s="160" t="str">
        <f>VLOOKUP(A548,'BASE TRABAJO'!$A$1:$U$872,7,FALSE)</f>
        <v xml:space="preserve">Desarrollar actividades por el reconocimiento y respeto de los derechos humanos de los niños, niñas y jóvenes, de la mujer y de las minorías étnicas, promoviendo los valores de un desarrollo democrático en un medio ambiente protegido.  </v>
      </c>
      <c r="H548" s="160" t="str">
        <f>VLOOKUP(A548,'BASE TRABAJO'!$A$1:$U$872,8,FALSE)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8" s="160" t="str">
        <f>VLOOKUP(A548,'BASE TRABAJO'!$A$1:$U$872,9,FALSE)</f>
        <v>Durarán 02 años en sus cargos</v>
      </c>
      <c r="J548" s="160" t="str">
        <f>VLOOKUP(A548,'BASE TRABAJO'!$A$1:$U$872,10,FALSE)</f>
        <v>De 28 de agosto de 2017 al 28 de agosto de 2019.</v>
      </c>
      <c r="K548" s="160" t="str">
        <f>VLOOKUP(A548,'BASE TRABAJO'!$A$1:$U$872,11,FALSE)</f>
        <v xml:space="preserve">María Isabel Matamala Vivaldi, 
Delegación de Poderes:
Francis Valverde Mosquera,
Patricia Rosa Larrea Bosshardt,  
</v>
      </c>
      <c r="L548" s="160" t="str">
        <f>VLOOKUP(A548,'BASE TRABAJO'!$A$1:$U$872,12,FALSE)</f>
        <v xml:space="preserve">Providencia 835, oficina 17, comuna de Providencia.
</v>
      </c>
      <c r="M548" s="160" t="str">
        <f>VLOOKUP(A548,'BASE TRABAJO'!$A$1:$U$872,13,FALSE)</f>
        <v>XIII</v>
      </c>
      <c r="N548" s="160" t="str">
        <f>VLOOKUP(A548,'BASE TRABAJO'!$A$1:$U$872,14,FALSE)</f>
        <v>Providencia</v>
      </c>
      <c r="O548" s="160" t="str">
        <f>VLOOKUP(A548,'BASE TRABAJO'!$A$1:$U$872,15,FALSE)</f>
        <v>fonos (02)- 2743150</v>
      </c>
      <c r="P548" s="160" t="str">
        <f>VLOOKUP(A548,'BASE TRABAJO'!$A$1:$U$872,16,FALSE)</f>
        <v>achnu@achnu.cl 
franscisvalverde@achnu.cl</v>
      </c>
      <c r="Q548" s="160">
        <f>VLOOKUP(A548,'BASE TRABAJO'!$A$1:$U$872,17,FALSE)</f>
        <v>0</v>
      </c>
      <c r="R548" s="160" t="str">
        <f>VLOOKUP(A548,'BASE TRABAJO'!$A$1:$U$872,18,FALSE)</f>
        <v>fonos (02)- 2743150</v>
      </c>
      <c r="S548" s="160" t="str">
        <f>VLOOKUP(A548,'BASE TRABAJO'!$A$1:$U$872,19,FALSE)</f>
        <v xml:space="preserve">Se acompaña certificado financiero, correspondiente al año 2018, aprobado por el Subdepartamento de Supervisión Financiera Nacional. </v>
      </c>
      <c r="T548" s="161">
        <f>VLOOKUP(A548,'BASE TRABAJO'!$A$1:$U$872,20,FALSE)</f>
        <v>37970</v>
      </c>
      <c r="U548" s="160">
        <v>7003</v>
      </c>
      <c r="V548" s="162">
        <v>15755420</v>
      </c>
      <c r="W548" s="162">
        <v>131492689</v>
      </c>
      <c r="X548" s="161">
        <v>44135</v>
      </c>
      <c r="Y548" s="160" t="s">
        <v>3112</v>
      </c>
      <c r="Z548" s="160" t="s">
        <v>3113</v>
      </c>
      <c r="AA548" s="160" t="s">
        <v>60</v>
      </c>
      <c r="AB548" s="160"/>
    </row>
    <row r="549" spans="1:28" x14ac:dyDescent="0.2">
      <c r="A549" s="163">
        <v>7003</v>
      </c>
      <c r="B549" s="160" t="str">
        <f>VLOOKUP(A549,'BASE TRABAJO'!$A$1:$U$872,2,TRUE)</f>
        <v>Corporación Asociación Chilena Pro derechos de los Niños y Jóvenes PRODENI.</v>
      </c>
      <c r="C549" s="160">
        <f>VLOOKUP(A549,'BASE TRABAJO'!$A$1:$U$872,3,FALSE)</f>
        <v>731013004</v>
      </c>
      <c r="D549" s="160" t="str">
        <f>VLOOKUP(A549,'BASE TRABAJO'!$A$1:$U$872,4,FALSE)</f>
        <v>Corporación de Derecho Privado.</v>
      </c>
      <c r="E549" s="160" t="str">
        <f>VLOOKUP(A549,'BASE TRABAJO'!$A$1:$U$872,5,FALSE)</f>
        <v>Otorgada por Decreto Supremo Nº 1187, de fecha 19 de agosto de 1994, del Ministerio de Justicia, publicado en el Diario Oficial el día 13 de septiembre de 1994.</v>
      </c>
      <c r="F549" s="160" t="str">
        <f>VLOOKUP(A549,'BASE TRABAJO'!$A$1:$U$872,6,FALSE)</f>
        <v xml:space="preserve">Certificado de vigencia de Persona Jurídica sin fines de lucro, Folio N° 500227000045, de 13 de mayo de 2019, del Servicio de Registro Civil e Identificación.  
</v>
      </c>
      <c r="G549" s="160" t="str">
        <f>VLOOKUP(A549,'BASE TRABAJO'!$A$1:$U$872,7,FALSE)</f>
        <v xml:space="preserve">Desarrollar actividades por el reconocimiento y respeto de los derechos humanos de los niños, niñas y jóvenes, de la mujer y de las minorías étnicas, promoviendo los valores de un desarrollo democrático en un medio ambiente protegido.  </v>
      </c>
      <c r="H549" s="160" t="str">
        <f>VLOOKUP(A549,'BASE TRABAJO'!$A$1:$U$872,8,FALSE)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9" s="160" t="str">
        <f>VLOOKUP(A549,'BASE TRABAJO'!$A$1:$U$872,9,FALSE)</f>
        <v>Durarán 02 años en sus cargos</v>
      </c>
      <c r="J549" s="160" t="str">
        <f>VLOOKUP(A549,'BASE TRABAJO'!$A$1:$U$872,10,FALSE)</f>
        <v>De 28 de agosto de 2017 al 28 de agosto de 2019.</v>
      </c>
      <c r="K549" s="160" t="str">
        <f>VLOOKUP(A549,'BASE TRABAJO'!$A$1:$U$872,11,FALSE)</f>
        <v xml:space="preserve">María Isabel Matamala Vivaldi, 
Delegación de Poderes:
Francis Valverde Mosquera,
Patricia Rosa Larrea Bosshardt,  
</v>
      </c>
      <c r="L549" s="160" t="str">
        <f>VLOOKUP(A549,'BASE TRABAJO'!$A$1:$U$872,12,FALSE)</f>
        <v xml:space="preserve">Providencia 835, oficina 17, comuna de Providencia.
</v>
      </c>
      <c r="M549" s="160" t="str">
        <f>VLOOKUP(A549,'BASE TRABAJO'!$A$1:$U$872,13,FALSE)</f>
        <v>XIII</v>
      </c>
      <c r="N549" s="160" t="str">
        <f>VLOOKUP(A549,'BASE TRABAJO'!$A$1:$U$872,14,FALSE)</f>
        <v>Providencia</v>
      </c>
      <c r="O549" s="160" t="str">
        <f>VLOOKUP(A549,'BASE TRABAJO'!$A$1:$U$872,15,FALSE)</f>
        <v>fonos (02)- 2743150</v>
      </c>
      <c r="P549" s="160" t="str">
        <f>VLOOKUP(A549,'BASE TRABAJO'!$A$1:$U$872,16,FALSE)</f>
        <v>achnu@achnu.cl 
franscisvalverde@achnu.cl</v>
      </c>
      <c r="Q549" s="160">
        <f>VLOOKUP(A549,'BASE TRABAJO'!$A$1:$U$872,17,FALSE)</f>
        <v>0</v>
      </c>
      <c r="R549" s="160" t="str">
        <f>VLOOKUP(A549,'BASE TRABAJO'!$A$1:$U$872,18,FALSE)</f>
        <v>fonos (02)- 2743150</v>
      </c>
      <c r="S549" s="160" t="str">
        <f>VLOOKUP(A549,'BASE TRABAJO'!$A$1:$U$872,19,FALSE)</f>
        <v xml:space="preserve">Se acompaña certificado financiero, correspondiente al año 2018, aprobado por el Subdepartamento de Supervisión Financiera Nacional. </v>
      </c>
      <c r="T549" s="161">
        <f>VLOOKUP(A549,'BASE TRABAJO'!$A$1:$U$872,20,FALSE)</f>
        <v>37970</v>
      </c>
      <c r="U549" s="160">
        <v>7003</v>
      </c>
      <c r="V549" s="162">
        <v>11517120</v>
      </c>
      <c r="W549" s="162">
        <v>96311916</v>
      </c>
      <c r="X549" s="161">
        <v>44135</v>
      </c>
      <c r="Y549" s="160" t="s">
        <v>3112</v>
      </c>
      <c r="Z549" s="160" t="s">
        <v>3113</v>
      </c>
      <c r="AA549" s="160" t="s">
        <v>3181</v>
      </c>
      <c r="AB549" s="160"/>
    </row>
    <row r="550" spans="1:28" x14ac:dyDescent="0.2">
      <c r="A550" s="163">
        <v>7003</v>
      </c>
      <c r="B550" s="160" t="str">
        <f>VLOOKUP(A550,'BASE TRABAJO'!$A$1:$U$872,2,TRUE)</f>
        <v>Corporación Asociación Chilena Pro derechos de los Niños y Jóvenes PRODENI.</v>
      </c>
      <c r="C550" s="160">
        <f>VLOOKUP(A550,'BASE TRABAJO'!$A$1:$U$872,3,FALSE)</f>
        <v>731013004</v>
      </c>
      <c r="D550" s="160" t="str">
        <f>VLOOKUP(A550,'BASE TRABAJO'!$A$1:$U$872,4,FALSE)</f>
        <v>Corporación de Derecho Privado.</v>
      </c>
      <c r="E550" s="160" t="str">
        <f>VLOOKUP(A550,'BASE TRABAJO'!$A$1:$U$872,5,FALSE)</f>
        <v>Otorgada por Decreto Supremo Nº 1187, de fecha 19 de agosto de 1994, del Ministerio de Justicia, publicado en el Diario Oficial el día 13 de septiembre de 1994.</v>
      </c>
      <c r="F550" s="160" t="str">
        <f>VLOOKUP(A550,'BASE TRABAJO'!$A$1:$U$872,6,FALSE)</f>
        <v xml:space="preserve">Certificado de vigencia de Persona Jurídica sin fines de lucro, Folio N° 500227000045, de 13 de mayo de 2019, del Servicio de Registro Civil e Identificación.  
</v>
      </c>
      <c r="G550" s="160" t="str">
        <f>VLOOKUP(A550,'BASE TRABAJO'!$A$1:$U$872,7,FALSE)</f>
        <v xml:space="preserve">Desarrollar actividades por el reconocimiento y respeto de los derechos humanos de los niños, niñas y jóvenes, de la mujer y de las minorías étnicas, promoviendo los valores de un desarrollo democrático en un medio ambiente protegido.  </v>
      </c>
      <c r="H550" s="160" t="str">
        <f>VLOOKUP(A550,'BASE TRABAJO'!$A$1:$U$872,8,FALSE)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0" s="160" t="str">
        <f>VLOOKUP(A550,'BASE TRABAJO'!$A$1:$U$872,9,FALSE)</f>
        <v>Durarán 02 años en sus cargos</v>
      </c>
      <c r="J550" s="160" t="str">
        <f>VLOOKUP(A550,'BASE TRABAJO'!$A$1:$U$872,10,FALSE)</f>
        <v>De 28 de agosto de 2017 al 28 de agosto de 2019.</v>
      </c>
      <c r="K550" s="160" t="str">
        <f>VLOOKUP(A550,'BASE TRABAJO'!$A$1:$U$872,11,FALSE)</f>
        <v xml:space="preserve">María Isabel Matamala Vivaldi, 
Delegación de Poderes:
Francis Valverde Mosquera,
Patricia Rosa Larrea Bosshardt,  
</v>
      </c>
      <c r="L550" s="160" t="str">
        <f>VLOOKUP(A550,'BASE TRABAJO'!$A$1:$U$872,12,FALSE)</f>
        <v xml:space="preserve">Providencia 835, oficina 17, comuna de Providencia.
</v>
      </c>
      <c r="M550" s="160" t="str">
        <f>VLOOKUP(A550,'BASE TRABAJO'!$A$1:$U$872,13,FALSE)</f>
        <v>XIII</v>
      </c>
      <c r="N550" s="160" t="str">
        <f>VLOOKUP(A550,'BASE TRABAJO'!$A$1:$U$872,14,FALSE)</f>
        <v>Providencia</v>
      </c>
      <c r="O550" s="160" t="str">
        <f>VLOOKUP(A550,'BASE TRABAJO'!$A$1:$U$872,15,FALSE)</f>
        <v>fonos (02)- 2743150</v>
      </c>
      <c r="P550" s="160" t="str">
        <f>VLOOKUP(A550,'BASE TRABAJO'!$A$1:$U$872,16,FALSE)</f>
        <v>achnu@achnu.cl 
franscisvalverde@achnu.cl</v>
      </c>
      <c r="Q550" s="160">
        <f>VLOOKUP(A550,'BASE TRABAJO'!$A$1:$U$872,17,FALSE)</f>
        <v>0</v>
      </c>
      <c r="R550" s="160" t="str">
        <f>VLOOKUP(A550,'BASE TRABAJO'!$A$1:$U$872,18,FALSE)</f>
        <v>fonos (02)- 2743150</v>
      </c>
      <c r="S550" s="160" t="str">
        <f>VLOOKUP(A550,'BASE TRABAJO'!$A$1:$U$872,19,FALSE)</f>
        <v xml:space="preserve">Se acompaña certificado financiero, correspondiente al año 2018, aprobado por el Subdepartamento de Supervisión Financiera Nacional. </v>
      </c>
      <c r="T550" s="161">
        <f>VLOOKUP(A550,'BASE TRABAJO'!$A$1:$U$872,20,FALSE)</f>
        <v>37970</v>
      </c>
      <c r="U550" s="160">
        <v>7003</v>
      </c>
      <c r="V550" s="162">
        <v>7784100</v>
      </c>
      <c r="W550" s="162">
        <v>77841000</v>
      </c>
      <c r="X550" s="161">
        <v>44135</v>
      </c>
      <c r="Y550" s="160" t="s">
        <v>3112</v>
      </c>
      <c r="Z550" s="160" t="s">
        <v>3113</v>
      </c>
      <c r="AA550" s="160" t="s">
        <v>3192</v>
      </c>
      <c r="AB550" s="160"/>
    </row>
    <row r="551" spans="1:28" x14ac:dyDescent="0.2">
      <c r="A551" s="163">
        <v>7003</v>
      </c>
      <c r="B551" s="160" t="str">
        <f>VLOOKUP(A551,'BASE TRABAJO'!$A$1:$U$872,2,TRUE)</f>
        <v>Corporación Asociación Chilena Pro derechos de los Niños y Jóvenes PRODENI.</v>
      </c>
      <c r="C551" s="160">
        <f>VLOOKUP(A551,'BASE TRABAJO'!$A$1:$U$872,3,FALSE)</f>
        <v>731013004</v>
      </c>
      <c r="D551" s="160" t="str">
        <f>VLOOKUP(A551,'BASE TRABAJO'!$A$1:$U$872,4,FALSE)</f>
        <v>Corporación de Derecho Privado.</v>
      </c>
      <c r="E551" s="160" t="str">
        <f>VLOOKUP(A551,'BASE TRABAJO'!$A$1:$U$872,5,FALSE)</f>
        <v>Otorgada por Decreto Supremo Nº 1187, de fecha 19 de agosto de 1994, del Ministerio de Justicia, publicado en el Diario Oficial el día 13 de septiembre de 1994.</v>
      </c>
      <c r="F551" s="160" t="str">
        <f>VLOOKUP(A551,'BASE TRABAJO'!$A$1:$U$872,6,FALSE)</f>
        <v xml:space="preserve">Certificado de vigencia de Persona Jurídica sin fines de lucro, Folio N° 500227000045, de 13 de mayo de 2019, del Servicio de Registro Civil e Identificación.  
</v>
      </c>
      <c r="G551" s="160" t="str">
        <f>VLOOKUP(A551,'BASE TRABAJO'!$A$1:$U$872,7,FALSE)</f>
        <v xml:space="preserve">Desarrollar actividades por el reconocimiento y respeto de los derechos humanos de los niños, niñas y jóvenes, de la mujer y de las minorías étnicas, promoviendo los valores de un desarrollo democrático en un medio ambiente protegido.  </v>
      </c>
      <c r="H551" s="160" t="str">
        <f>VLOOKUP(A551,'BASE TRABAJO'!$A$1:$U$872,8,FALSE)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1" s="160" t="str">
        <f>VLOOKUP(A551,'BASE TRABAJO'!$A$1:$U$872,9,FALSE)</f>
        <v>Durarán 02 años en sus cargos</v>
      </c>
      <c r="J551" s="160" t="str">
        <f>VLOOKUP(A551,'BASE TRABAJO'!$A$1:$U$872,10,FALSE)</f>
        <v>De 28 de agosto de 2017 al 28 de agosto de 2019.</v>
      </c>
      <c r="K551" s="160" t="str">
        <f>VLOOKUP(A551,'BASE TRABAJO'!$A$1:$U$872,11,FALSE)</f>
        <v xml:space="preserve">María Isabel Matamala Vivaldi, 
Delegación de Poderes:
Francis Valverde Mosquera,
Patricia Rosa Larrea Bosshardt,  
</v>
      </c>
      <c r="L551" s="160" t="str">
        <f>VLOOKUP(A551,'BASE TRABAJO'!$A$1:$U$872,12,FALSE)</f>
        <v xml:space="preserve">Providencia 835, oficina 17, comuna de Providencia.
</v>
      </c>
      <c r="M551" s="160" t="str">
        <f>VLOOKUP(A551,'BASE TRABAJO'!$A$1:$U$872,13,FALSE)</f>
        <v>XIII</v>
      </c>
      <c r="N551" s="160" t="str">
        <f>VLOOKUP(A551,'BASE TRABAJO'!$A$1:$U$872,14,FALSE)</f>
        <v>Providencia</v>
      </c>
      <c r="O551" s="160" t="str">
        <f>VLOOKUP(A551,'BASE TRABAJO'!$A$1:$U$872,15,FALSE)</f>
        <v>fonos (02)- 2743150</v>
      </c>
      <c r="P551" s="160" t="str">
        <f>VLOOKUP(A551,'BASE TRABAJO'!$A$1:$U$872,16,FALSE)</f>
        <v>achnu@achnu.cl 
franscisvalverde@achnu.cl</v>
      </c>
      <c r="Q551" s="160">
        <f>VLOOKUP(A551,'BASE TRABAJO'!$A$1:$U$872,17,FALSE)</f>
        <v>0</v>
      </c>
      <c r="R551" s="160" t="str">
        <f>VLOOKUP(A551,'BASE TRABAJO'!$A$1:$U$872,18,FALSE)</f>
        <v>fonos (02)- 2743150</v>
      </c>
      <c r="S551" s="160" t="str">
        <f>VLOOKUP(A551,'BASE TRABAJO'!$A$1:$U$872,19,FALSE)</f>
        <v xml:space="preserve">Se acompaña certificado financiero, correspondiente al año 2018, aprobado por el Subdepartamento de Supervisión Financiera Nacional. </v>
      </c>
      <c r="T551" s="161">
        <f>VLOOKUP(A551,'BASE TRABAJO'!$A$1:$U$872,20,FALSE)</f>
        <v>37970</v>
      </c>
      <c r="U551" s="160">
        <v>7003</v>
      </c>
      <c r="V551" s="162">
        <v>0</v>
      </c>
      <c r="W551" s="162">
        <v>41300928</v>
      </c>
      <c r="X551" s="161">
        <v>44135</v>
      </c>
      <c r="Y551" s="160" t="s">
        <v>3112</v>
      </c>
      <c r="Z551" s="160" t="s">
        <v>3113</v>
      </c>
      <c r="AA551" s="160" t="s">
        <v>3178</v>
      </c>
      <c r="AB551" s="160"/>
    </row>
    <row r="552" spans="1:28" x14ac:dyDescent="0.2">
      <c r="A552" s="163">
        <v>7003</v>
      </c>
      <c r="B552" s="160" t="str">
        <f>VLOOKUP(A552,'BASE TRABAJO'!$A$1:$U$872,2,TRUE)</f>
        <v>Corporación Asociación Chilena Pro derechos de los Niños y Jóvenes PRODENI.</v>
      </c>
      <c r="C552" s="160">
        <f>VLOOKUP(A552,'BASE TRABAJO'!$A$1:$U$872,3,FALSE)</f>
        <v>731013004</v>
      </c>
      <c r="D552" s="160" t="str">
        <f>VLOOKUP(A552,'BASE TRABAJO'!$A$1:$U$872,4,FALSE)</f>
        <v>Corporación de Derecho Privado.</v>
      </c>
      <c r="E552" s="160" t="str">
        <f>VLOOKUP(A552,'BASE TRABAJO'!$A$1:$U$872,5,FALSE)</f>
        <v>Otorgada por Decreto Supremo Nº 1187, de fecha 19 de agosto de 1994, del Ministerio de Justicia, publicado en el Diario Oficial el día 13 de septiembre de 1994.</v>
      </c>
      <c r="F552" s="160" t="str">
        <f>VLOOKUP(A552,'BASE TRABAJO'!$A$1:$U$872,6,FALSE)</f>
        <v xml:space="preserve">Certificado de vigencia de Persona Jurídica sin fines de lucro, Folio N° 500227000045, de 13 de mayo de 2019, del Servicio de Registro Civil e Identificación.  
</v>
      </c>
      <c r="G552" s="160" t="str">
        <f>VLOOKUP(A552,'BASE TRABAJO'!$A$1:$U$872,7,FALSE)</f>
        <v xml:space="preserve">Desarrollar actividades por el reconocimiento y respeto de los derechos humanos de los niños, niñas y jóvenes, de la mujer y de las minorías étnicas, promoviendo los valores de un desarrollo democrático en un medio ambiente protegido.  </v>
      </c>
      <c r="H552" s="160" t="str">
        <f>VLOOKUP(A552,'BASE TRABAJO'!$A$1:$U$872,8,FALSE)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2" s="160" t="str">
        <f>VLOOKUP(A552,'BASE TRABAJO'!$A$1:$U$872,9,FALSE)</f>
        <v>Durarán 02 años en sus cargos</v>
      </c>
      <c r="J552" s="160" t="str">
        <f>VLOOKUP(A552,'BASE TRABAJO'!$A$1:$U$872,10,FALSE)</f>
        <v>De 28 de agosto de 2017 al 28 de agosto de 2019.</v>
      </c>
      <c r="K552" s="160" t="str">
        <f>VLOOKUP(A552,'BASE TRABAJO'!$A$1:$U$872,11,FALSE)</f>
        <v xml:space="preserve">María Isabel Matamala Vivaldi, 
Delegación de Poderes:
Francis Valverde Mosquera,
Patricia Rosa Larrea Bosshardt,  
</v>
      </c>
      <c r="L552" s="160" t="str">
        <f>VLOOKUP(A552,'BASE TRABAJO'!$A$1:$U$872,12,FALSE)</f>
        <v xml:space="preserve">Providencia 835, oficina 17, comuna de Providencia.
</v>
      </c>
      <c r="M552" s="160" t="str">
        <f>VLOOKUP(A552,'BASE TRABAJO'!$A$1:$U$872,13,FALSE)</f>
        <v>XIII</v>
      </c>
      <c r="N552" s="160" t="str">
        <f>VLOOKUP(A552,'BASE TRABAJO'!$A$1:$U$872,14,FALSE)</f>
        <v>Providencia</v>
      </c>
      <c r="O552" s="160" t="str">
        <f>VLOOKUP(A552,'BASE TRABAJO'!$A$1:$U$872,15,FALSE)</f>
        <v>fonos (02)- 2743150</v>
      </c>
      <c r="P552" s="160" t="str">
        <f>VLOOKUP(A552,'BASE TRABAJO'!$A$1:$U$872,16,FALSE)</f>
        <v>achnu@achnu.cl 
franscisvalverde@achnu.cl</v>
      </c>
      <c r="Q552" s="160">
        <f>VLOOKUP(A552,'BASE TRABAJO'!$A$1:$U$872,17,FALSE)</f>
        <v>0</v>
      </c>
      <c r="R552" s="160" t="str">
        <f>VLOOKUP(A552,'BASE TRABAJO'!$A$1:$U$872,18,FALSE)</f>
        <v>fonos (02)- 2743150</v>
      </c>
      <c r="S552" s="160" t="str">
        <f>VLOOKUP(A552,'BASE TRABAJO'!$A$1:$U$872,19,FALSE)</f>
        <v xml:space="preserve">Se acompaña certificado financiero, correspondiente al año 2018, aprobado por el Subdepartamento de Supervisión Financiera Nacional. </v>
      </c>
      <c r="T552" s="161">
        <f>VLOOKUP(A552,'BASE TRABAJO'!$A$1:$U$872,20,FALSE)</f>
        <v>37970</v>
      </c>
      <c r="U552" s="160">
        <v>7003</v>
      </c>
      <c r="V552" s="162">
        <v>0</v>
      </c>
      <c r="W552" s="162">
        <v>95400683</v>
      </c>
      <c r="X552" s="161">
        <v>44135</v>
      </c>
      <c r="Y552" s="160" t="s">
        <v>3112</v>
      </c>
      <c r="Z552" s="160" t="s">
        <v>3113</v>
      </c>
      <c r="AA552" s="160" t="s">
        <v>3199</v>
      </c>
      <c r="AB552" s="160"/>
    </row>
    <row r="553" spans="1:28" x14ac:dyDescent="0.2">
      <c r="A553" s="163">
        <v>7003</v>
      </c>
      <c r="B553" s="160" t="str">
        <f>VLOOKUP(A553,'BASE TRABAJO'!$A$1:$U$872,2,TRUE)</f>
        <v>Corporación Asociación Chilena Pro derechos de los Niños y Jóvenes PRODENI.</v>
      </c>
      <c r="C553" s="160">
        <f>VLOOKUP(A553,'BASE TRABAJO'!$A$1:$U$872,3,FALSE)</f>
        <v>731013004</v>
      </c>
      <c r="D553" s="160" t="str">
        <f>VLOOKUP(A553,'BASE TRABAJO'!$A$1:$U$872,4,FALSE)</f>
        <v>Corporación de Derecho Privado.</v>
      </c>
      <c r="E553" s="160" t="str">
        <f>VLOOKUP(A553,'BASE TRABAJO'!$A$1:$U$872,5,FALSE)</f>
        <v>Otorgada por Decreto Supremo Nº 1187, de fecha 19 de agosto de 1994, del Ministerio de Justicia, publicado en el Diario Oficial el día 13 de septiembre de 1994.</v>
      </c>
      <c r="F553" s="160" t="str">
        <f>VLOOKUP(A553,'BASE TRABAJO'!$A$1:$U$872,6,FALSE)</f>
        <v xml:space="preserve">Certificado de vigencia de Persona Jurídica sin fines de lucro, Folio N° 500227000045, de 13 de mayo de 2019, del Servicio de Registro Civil e Identificación.  
</v>
      </c>
      <c r="G553" s="160" t="str">
        <f>VLOOKUP(A553,'BASE TRABAJO'!$A$1:$U$872,7,FALSE)</f>
        <v xml:space="preserve">Desarrollar actividades por el reconocimiento y respeto de los derechos humanos de los niños, niñas y jóvenes, de la mujer y de las minorías étnicas, promoviendo los valores de un desarrollo democrático en un medio ambiente protegido.  </v>
      </c>
      <c r="H553" s="160" t="str">
        <f>VLOOKUP(A553,'BASE TRABAJO'!$A$1:$U$872,8,FALSE)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3" s="160" t="str">
        <f>VLOOKUP(A553,'BASE TRABAJO'!$A$1:$U$872,9,FALSE)</f>
        <v>Durarán 02 años en sus cargos</v>
      </c>
      <c r="J553" s="160" t="str">
        <f>VLOOKUP(A553,'BASE TRABAJO'!$A$1:$U$872,10,FALSE)</f>
        <v>De 28 de agosto de 2017 al 28 de agosto de 2019.</v>
      </c>
      <c r="K553" s="160" t="str">
        <f>VLOOKUP(A553,'BASE TRABAJO'!$A$1:$U$872,11,FALSE)</f>
        <v xml:space="preserve">María Isabel Matamala Vivaldi, 
Delegación de Poderes:
Francis Valverde Mosquera,
Patricia Rosa Larrea Bosshardt,  
</v>
      </c>
      <c r="L553" s="160" t="str">
        <f>VLOOKUP(A553,'BASE TRABAJO'!$A$1:$U$872,12,FALSE)</f>
        <v xml:space="preserve">Providencia 835, oficina 17, comuna de Providencia.
</v>
      </c>
      <c r="M553" s="160" t="str">
        <f>VLOOKUP(A553,'BASE TRABAJO'!$A$1:$U$872,13,FALSE)</f>
        <v>XIII</v>
      </c>
      <c r="N553" s="160" t="str">
        <f>VLOOKUP(A553,'BASE TRABAJO'!$A$1:$U$872,14,FALSE)</f>
        <v>Providencia</v>
      </c>
      <c r="O553" s="160" t="str">
        <f>VLOOKUP(A553,'BASE TRABAJO'!$A$1:$U$872,15,FALSE)</f>
        <v>fonos (02)- 2743150</v>
      </c>
      <c r="P553" s="160" t="str">
        <f>VLOOKUP(A553,'BASE TRABAJO'!$A$1:$U$872,16,FALSE)</f>
        <v>achnu@achnu.cl 
franscisvalverde@achnu.cl</v>
      </c>
      <c r="Q553" s="160">
        <f>VLOOKUP(A553,'BASE TRABAJO'!$A$1:$U$872,17,FALSE)</f>
        <v>0</v>
      </c>
      <c r="R553" s="160" t="str">
        <f>VLOOKUP(A553,'BASE TRABAJO'!$A$1:$U$872,18,FALSE)</f>
        <v>fonos (02)- 2743150</v>
      </c>
      <c r="S553" s="160" t="str">
        <f>VLOOKUP(A553,'BASE TRABAJO'!$A$1:$U$872,19,FALSE)</f>
        <v xml:space="preserve">Se acompaña certificado financiero, correspondiente al año 2018, aprobado por el Subdepartamento de Supervisión Financiera Nacional. </v>
      </c>
      <c r="T553" s="161">
        <f>VLOOKUP(A553,'BASE TRABAJO'!$A$1:$U$872,20,FALSE)</f>
        <v>37970</v>
      </c>
      <c r="U553" s="160">
        <v>7003</v>
      </c>
      <c r="V553" s="162">
        <v>10298950</v>
      </c>
      <c r="W553" s="162">
        <v>108205852</v>
      </c>
      <c r="X553" s="161">
        <v>44135</v>
      </c>
      <c r="Y553" s="160" t="s">
        <v>3112</v>
      </c>
      <c r="Z553" s="160" t="s">
        <v>3113</v>
      </c>
      <c r="AA553" s="160" t="s">
        <v>3201</v>
      </c>
      <c r="AB553" s="160"/>
    </row>
    <row r="554" spans="1:28" x14ac:dyDescent="0.2">
      <c r="A554" s="163">
        <v>7004</v>
      </c>
      <c r="B554" s="160" t="str">
        <f>VLOOKUP(A554,'BASE TRABAJO'!$A$1:$U$872,2,TRUE)</f>
        <v xml:space="preserve">Fundación Paicaví </v>
      </c>
      <c r="C554" s="160">
        <f>VLOOKUP(A554,'BASE TRABAJO'!$A$1:$U$872,3,FALSE)</f>
        <v>716904008</v>
      </c>
      <c r="D554" s="160" t="str">
        <f>VLOOKUP(A554,'BASE TRABAJO'!$A$1:$U$872,4,FALSE)</f>
        <v>Fundación de Derecho Privado</v>
      </c>
      <c r="E554" s="160" t="str">
        <f>VLOOKUP(A554,'BASE TRABAJO'!$A$1:$U$872,5,FALSE)</f>
        <v>Otorgado por Decreto Supremo Nº 742 de fecha 13 de julio de 1989, del Ministerio de Justicia.</v>
      </c>
      <c r="F554" s="160" t="str">
        <f>VLOOKUP(A554,'BASE TRABAJO'!$A$1:$U$872,6,FALSE)</f>
        <v>Certificado de Vigencia folio Nº 500198762284, emitido por el SRCeI, con fecha 29 de octubre de 2018.</v>
      </c>
      <c r="G554" s="160" t="str">
        <f>VLOOKUP(A554,'BASE TRABAJO'!$A$1:$U$872,7,FALSE)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54" s="160" t="str">
        <f>VLOOKUP(A554,'BASE TRABAJO'!$A$1:$U$872,8,FALSE)</f>
        <v xml:space="preserve">Presidente: Ricardo Leiva Romero, 
Tesorero: Luis Eduardo Rodríguez Trucios, 
Secretario: José Elías Pinto Ramírez, 
Directora: Patricia Isolina Zúñiga González, 
Directora: María Angélica Leiva Romero, 
Director: Jorge Murillo Hernández, 
Director: Fernando Platón Marchant Ametler, 
</v>
      </c>
      <c r="I554" s="160" t="str">
        <f>VLOOKUP(A554,'BASE TRABAJO'!$A$1:$U$872,9,FALSE)</f>
        <v xml:space="preserve">Permanecerán en sus cargos indefinidamente y serán reemplazados en caso de impedimento o renuncia.
El Presidente, Secretario y Tesorero: duran 3 años en sus cargos.
</v>
      </c>
      <c r="J554" s="160" t="str">
        <f>VLOOKUP(A554,'BASE TRABAJO'!$A$1:$U$872,10,FALSE)</f>
        <v xml:space="preserve">04 de noviembre de 2017. </v>
      </c>
      <c r="K554" s="160" t="str">
        <f>VLOOKUP(A554,'BASE TRABAJO'!$A$1:$U$872,11,FALSE)</f>
        <v xml:space="preserve">Presidente. Ricardo Leiva Romero, 
</v>
      </c>
      <c r="L554" s="160" t="str">
        <f>VLOOKUP(A554,'BASE TRABAJO'!$A$1:$U$872,12,FALSE)</f>
        <v xml:space="preserve">Molina Nº 623, Buin, Maipo, Región Metropolitana 
</v>
      </c>
      <c r="M554" s="160" t="str">
        <f>VLOOKUP(A554,'BASE TRABAJO'!$A$1:$U$872,13,FALSE)</f>
        <v>XIII</v>
      </c>
      <c r="N554" s="160" t="str">
        <f>VLOOKUP(A554,'BASE TRABAJO'!$A$1:$U$872,14,FALSE)</f>
        <v>Maipo</v>
      </c>
      <c r="O554" s="160" t="str">
        <f>VLOOKUP(A554,'BASE TRABAJO'!$A$1:$U$872,15,FALSE)</f>
        <v>Teléfonos: 8212604 – 8221387</v>
      </c>
      <c r="P554" s="160" t="str">
        <f>VLOOKUP(A554,'BASE TRABAJO'!$A$1:$U$872,16,FALSE)</f>
        <v>hogarquillagua@yahoo.es      harepoki@yahoo.es</v>
      </c>
      <c r="Q554" s="160">
        <f>VLOOKUP(A554,'BASE TRABAJO'!$A$1:$U$872,17,FALSE)</f>
        <v>0</v>
      </c>
      <c r="R554" s="160">
        <f>VLOOKUP(A554,'BASE TRABAJO'!$A$1:$U$872,18,FALSE)</f>
        <v>93401</v>
      </c>
      <c r="S554" s="160" t="str">
        <f>VLOOKUP(A554,'BASE TRABAJO'!$A$1:$U$872,19,FALSE)</f>
        <v xml:space="preserve">Se acompañan antecednetes financieros año 2018 aprobado por el Subdepartamento de Supervisión Financiera. </v>
      </c>
      <c r="T554" s="161">
        <f>VLOOKUP(A554,'BASE TRABAJO'!$A$1:$U$872,20,FALSE)</f>
        <v>37970</v>
      </c>
      <c r="U554" s="160">
        <v>7004</v>
      </c>
      <c r="V554" s="162">
        <v>29876722</v>
      </c>
      <c r="W554" s="162">
        <v>286621543</v>
      </c>
      <c r="X554" s="161">
        <v>44135</v>
      </c>
      <c r="Y554" s="160" t="s">
        <v>3112</v>
      </c>
      <c r="Z554" s="160" t="s">
        <v>3113</v>
      </c>
      <c r="AA554" s="160" t="s">
        <v>3128</v>
      </c>
      <c r="AB554" s="160"/>
    </row>
    <row r="555" spans="1:28" x14ac:dyDescent="0.2">
      <c r="A555" s="163">
        <v>7010</v>
      </c>
      <c r="B555" s="160" t="str">
        <f>VLOOKUP(A555,'BASE TRABAJO'!$A$1:$U$872,2,TRUE)</f>
        <v xml:space="preserve">
Organización Comunitaria Funcional Haka Pupa o Te Nga Poki
</v>
      </c>
      <c r="C555" s="160">
        <f>VLOOKUP(A555,'BASE TRABAJO'!$A$1:$U$872,3,FALSE)</f>
        <v>747168008</v>
      </c>
      <c r="D555" s="160" t="str">
        <f>VLOOKUP(A555,'BASE TRABAJO'!$A$1:$U$872,4,FALSE)</f>
        <v xml:space="preserve">Organización comunitaria funcional.
</v>
      </c>
      <c r="E555" s="160" t="str">
        <f>VLOOKUP(A555,'BASE TRABAJO'!$A$1:$U$872,5,FALSE)</f>
        <v xml:space="preserve">Regida por Ley Nº 19.418, e inscrita en los Registros de organizaciones comunitarias territoriales y funcionales en la Secretaría Municipal de la I. Municipalidad de Isla de Pascua.
</v>
      </c>
      <c r="F555" s="160" t="str">
        <f>VLOOKUP(A555,'BASE TRABAJO'!$A$1:$U$872,6,FALSE)</f>
        <v xml:space="preserve">Certificado de vigencia de fecha 5 de abril de 2018, emitido por el SRCeI, folio Nº 47826397.
</v>
      </c>
      <c r="G555" s="160" t="str">
        <f>VLOOKUP(A555,'BASE TRABAJO'!$A$1:$U$872,7,FALSE)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55" s="160" t="str">
        <f>VLOOKUP(A555,'BASE TRABAJO'!$A$1:$U$872,8,FALSE)</f>
        <v xml:space="preserve">Miembros Titulares:
Presidenta: Irma Inés Riroroko Paoa. 
Vicepdte: Marcelo Ika Paoa. 
Secretaria: Abaleipua Ninoska Cuadros Hucke. 
Tesorero: Jorge Miranda Pacheco, 
Directores:
Zoilo Hucke Atan.
Marisol Rororoko Hormazábal. 
</v>
      </c>
      <c r="I555" s="160" t="str">
        <f>VLOOKUP(A555,'BASE TRABAJO'!$A$1:$U$872,9,FALSE)</f>
        <v>Durarán 02 años en sus cargos (de acuerdo al Acta de Constitución del 08 de octubre del año 1998)</v>
      </c>
      <c r="J555" s="160" t="str">
        <f>VLOOKUP(A555,'BASE TRABAJO'!$A$1:$U$872,10,FALSE)</f>
        <v>El 13 de noviembre de 2017 al 13 de noviembre de 2019</v>
      </c>
      <c r="K555" s="160" t="str">
        <f>VLOOKUP(A555,'BASE TRABAJO'!$A$1:$U$872,11,FALSE)</f>
        <v xml:space="preserve">Irma Inés Riroroko Paoa. </v>
      </c>
      <c r="L555" s="160" t="str">
        <f>VLOOKUP(A555,'BASE TRABAJO'!$A$1:$U$872,12,FALSE)</f>
        <v xml:space="preserve">Heki’l s/n, Sector Mataveri, I. de Pascua, Región de Valparaíso.
</v>
      </c>
      <c r="M555" s="160" t="str">
        <f>VLOOKUP(A555,'BASE TRABAJO'!$A$1:$U$872,13,FALSE)</f>
        <v>V</v>
      </c>
      <c r="N555" s="160" t="str">
        <f>VLOOKUP(A555,'BASE TRABAJO'!$A$1:$U$872,14,FALSE)</f>
        <v>I. de Pascua</v>
      </c>
      <c r="O555" s="160">
        <f>VLOOKUP(A555,'BASE TRABAJO'!$A$1:$U$872,15,FALSE)</f>
        <v>0</v>
      </c>
      <c r="P555" s="160" t="str">
        <f>VLOOKUP(A555,'BASE TRABAJO'!$A$1:$U$872,16,FALSE)</f>
        <v>Programappf.isladepascua@gmail.com</v>
      </c>
      <c r="Q555" s="160">
        <f>VLOOKUP(A555,'BASE TRABAJO'!$A$1:$U$872,17,FALSE)</f>
        <v>0</v>
      </c>
      <c r="R555" s="160" t="str">
        <f>VLOOKUP(A555,'BASE TRABAJO'!$A$1:$U$872,18,FALSE)</f>
        <v>93401 Institución de Asistencia Social.</v>
      </c>
      <c r="S555" s="160" t="str">
        <f>VLOOKUP(A555,'BASE TRABAJO'!$A$1:$U$872,19,FALSE)</f>
        <v>Se acompaña certificado financiero correspondiente al año 2017, aprobado por el Subdepartamento de Supervisión Financiera Nacional.</v>
      </c>
      <c r="T555" s="161">
        <f>VLOOKUP(A555,'BASE TRABAJO'!$A$1:$U$872,20,FALSE)</f>
        <v>37970</v>
      </c>
      <c r="U555" s="160">
        <v>7010</v>
      </c>
      <c r="V555" s="162">
        <v>1054620</v>
      </c>
      <c r="W555" s="162">
        <v>65378550</v>
      </c>
      <c r="X555" s="161">
        <v>44135</v>
      </c>
      <c r="Y555" s="160" t="s">
        <v>3112</v>
      </c>
      <c r="Z555" s="160" t="s">
        <v>3113</v>
      </c>
      <c r="AA555" s="160" t="s">
        <v>3218</v>
      </c>
      <c r="AB555" s="160"/>
    </row>
    <row r="556" spans="1:28" x14ac:dyDescent="0.2">
      <c r="A556" s="163">
        <v>7015</v>
      </c>
      <c r="B556" s="160" t="str">
        <f>VLOOKUP(A556,'BASE TRABAJO'!$A$1:$U$872,2,TRUE)</f>
        <v>Comunidad Papa Juan XXIII</v>
      </c>
      <c r="C556" s="160">
        <f>VLOOKUP(A556,'BASE TRABAJO'!$A$1:$U$872,3,FALSE)</f>
        <v>745046002</v>
      </c>
      <c r="D556" s="160" t="str">
        <f>VLOOKUP(A556,'BASE TRABAJO'!$A$1:$U$872,4,FALSE)</f>
        <v>Asociación de reconocimiento pontificio</v>
      </c>
      <c r="E556" s="160" t="str">
        <f>VLOOKUP(A556,'BASE TRABAJO'!$A$1:$U$872,5,FALSE)</f>
        <v>Erigida de acuerdo al Derecho Canónico, por decreto Nº 240, del Arzobispado de Santiago, de fecha 30 de junio de 1997.</v>
      </c>
      <c r="F556" s="160" t="str">
        <f>VLOOKUP(A556,'BASE TRABAJO'!$A$1:$U$872,6,FALSE)</f>
        <v>Indefinida.</v>
      </c>
      <c r="G556" s="160" t="str">
        <f>VLOOKUP(A556,'BASE TRABAJO'!$A$1:$U$872,7,FALSE)</f>
        <v>Participar en la misión de salvación de la iglesia, con afectuoso cuidado a todos aquellos que están afligidos a causa  de la debilidad humana.</v>
      </c>
      <c r="H556" s="160" t="str">
        <f>VLOOKUP(A556,'BASE TRABAJO'!$A$1:$U$872,8,FALSE)</f>
        <v>no aparece</v>
      </c>
      <c r="I556" s="160">
        <f>VLOOKUP(A556,'BASE TRABAJO'!$A$1:$U$872,9,FALSE)</f>
        <v>0</v>
      </c>
      <c r="J556" s="160">
        <f>VLOOKUP(A556,'BASE TRABAJO'!$A$1:$U$872,10,FALSE)</f>
        <v>0</v>
      </c>
      <c r="K556" s="160" t="str">
        <f>VLOOKUP(A556,'BASE TRABAJO'!$A$1:$U$872,11,FALSE)</f>
        <v xml:space="preserve">Gianni Casadei, 
Juan Acuña Montero, 
</v>
      </c>
      <c r="L556" s="160" t="str">
        <f>VLOOKUP(A556,'BASE TRABAJO'!$A$1:$U$872,12,FALSE)</f>
        <v xml:space="preserve">Toesca Nº1970, Santiago.
</v>
      </c>
      <c r="M556" s="160" t="str">
        <f>VLOOKUP(A556,'BASE TRABAJO'!$A$1:$U$872,13,FALSE)</f>
        <v>XIII</v>
      </c>
      <c r="N556" s="160" t="str">
        <f>VLOOKUP(A556,'BASE TRABAJO'!$A$1:$U$872,14,FALSE)</f>
        <v>Santiago</v>
      </c>
      <c r="O556" s="160" t="str">
        <f>VLOOKUP(A556,'BASE TRABAJO'!$A$1:$U$872,15,FALSE)</f>
        <v>Fono 6960491 – 5441198</v>
      </c>
      <c r="P556" s="160" t="str">
        <f>VLOOKUP(A556,'BASE TRABAJO'!$A$1:$U$872,16,FALSE)</f>
        <v xml:space="preserve">apjxxiiisec@yahoo.es
apexxiiigianni@yahoo.es
</v>
      </c>
      <c r="Q556" s="160">
        <f>VLOOKUP(A556,'BASE TRABAJO'!$A$1:$U$872,17,FALSE)</f>
        <v>0</v>
      </c>
      <c r="R556" s="160">
        <f>VLOOKUP(A556,'BASE TRABAJO'!$A$1:$U$872,18,FALSE)</f>
        <v>93401</v>
      </c>
      <c r="S556" s="160" t="str">
        <f>VLOOKUP(A556,'BASE TRABAJO'!$A$1:$U$872,19,FALSE)</f>
        <v xml:space="preserve">Certificado de Antecedentes Financieros, correspondientes al año 2019, aprobados por el  Subdepartamento de Supervisión Financiera Nacional .  </v>
      </c>
      <c r="T556" s="161">
        <f>VLOOKUP(A556,'BASE TRABAJO'!$A$1:$U$872,20,FALSE)</f>
        <v>37970</v>
      </c>
      <c r="U556" s="160">
        <v>7015</v>
      </c>
      <c r="V556" s="162">
        <v>6026400</v>
      </c>
      <c r="W556" s="162">
        <v>60715980</v>
      </c>
      <c r="X556" s="161">
        <v>44135</v>
      </c>
      <c r="Y556" s="160" t="s">
        <v>3112</v>
      </c>
      <c r="Z556" s="160" t="s">
        <v>3113</v>
      </c>
      <c r="AA556" s="160" t="s">
        <v>3173</v>
      </c>
      <c r="AB556" s="160"/>
    </row>
    <row r="557" spans="1:28" x14ac:dyDescent="0.2">
      <c r="A557" s="163">
        <v>7018</v>
      </c>
      <c r="B557" s="160" t="str">
        <f>VLOOKUP(A557,'BASE TRABAJO'!$A$1:$U$872,2,TRUE)</f>
        <v xml:space="preserve">
I. Municipalidad de Calbuco
</v>
      </c>
      <c r="C557" s="160">
        <f>VLOOKUP(A557,'BASE TRABAJO'!$A$1:$U$872,3,FALSE)</f>
        <v>692206002</v>
      </c>
      <c r="D557" s="160" t="str">
        <f>VLOOKUP(A557,'BASE TRABAJO'!$A$1:$U$872,4,FALSE)</f>
        <v>Municipalidad</v>
      </c>
      <c r="E557" s="160" t="str">
        <f>VLOOKUP(A557,'BASE TRABAJO'!$A$1:$U$872,5,FALSE)</f>
        <v>Constitución Política de la República, art. 107.</v>
      </c>
      <c r="F557" s="160" t="str">
        <f>VLOOKUP(A557,'BASE TRABAJO'!$A$1:$U$872,6,FALSE)</f>
        <v>Indefinida.</v>
      </c>
      <c r="G557" s="160" t="str">
        <f>VLOOKUP(A557,'BASE TRABAJO'!$A$1:$U$872,7,FALSE)</f>
        <v>Según Ley Orgánica Nº 18.695, arts. 1º al 4º.</v>
      </c>
      <c r="H557" s="160" t="str">
        <f>VLOOKUP(A557,'BASE TRABAJO'!$A$1:$U$872,8,FALSE)</f>
        <v>no tiene</v>
      </c>
      <c r="I557" s="160">
        <f>VLOOKUP(A557,'BASE TRABAJO'!$A$1:$U$872,9,FALSE)</f>
        <v>0</v>
      </c>
      <c r="J557" s="160">
        <f>VLOOKUP(A557,'BASE TRABAJO'!$A$1:$U$872,10,FALSE)</f>
        <v>0</v>
      </c>
      <c r="K557" s="160" t="str">
        <f>VLOOKUP(A557,'BASE TRABAJO'!$A$1:$U$872,11,FALSE)</f>
        <v xml:space="preserve">Rubén Rolando Cárdenas Gómez   </v>
      </c>
      <c r="L557" s="160" t="str">
        <f>VLOOKUP(A557,'BASE TRABAJO'!$A$1:$U$872,12,FALSE)</f>
        <v xml:space="preserve">Federico Errázuriz Nº 210, Calbuco, Décima Región
</v>
      </c>
      <c r="M557" s="160" t="str">
        <f>VLOOKUP(A557,'BASE TRABAJO'!$A$1:$U$872,13,FALSE)</f>
        <v>X</v>
      </c>
      <c r="N557" s="160" t="str">
        <f>VLOOKUP(A557,'BASE TRABAJO'!$A$1:$U$872,14,FALSE)</f>
        <v>Calbuco</v>
      </c>
      <c r="O557" s="160" t="str">
        <f>VLOOKUP(A557,'BASE TRABAJO'!$A$1:$U$872,15,FALSE)</f>
        <v>Fono: 065- 2460701</v>
      </c>
      <c r="P557" s="160" t="str">
        <f>VLOOKUP(A557,'BASE TRABAJO'!$A$1:$U$872,16,FALSE)</f>
        <v>Correo electrónico: didecocalbuco@entelchile.net</v>
      </c>
      <c r="Q557" s="160">
        <f>VLOOKUP(A557,'BASE TRABAJO'!$A$1:$U$872,17,FALSE)</f>
        <v>0</v>
      </c>
      <c r="R557" s="160">
        <f>VLOOKUP(A557,'BASE TRABAJO'!$A$1:$U$872,18,FALSE)</f>
        <v>91001</v>
      </c>
      <c r="S557" s="160" t="str">
        <f>VLOOKUP(A557,'BASE TRABAJO'!$A$1:$U$872,19,FALSE)</f>
        <v xml:space="preserve">No se acompañan. Aplica Informe Jurídico Nº 09, de  fecha 14 de marzo de 2011 del Departamento Jurídico y Dictamen Nº 070791, de 2009, de la Contraloría General de la República.  
</v>
      </c>
      <c r="T557" s="161">
        <f>VLOOKUP(A557,'BASE TRABAJO'!$A$1:$U$872,20,FALSE)</f>
        <v>37970</v>
      </c>
      <c r="U557" s="160">
        <v>7018</v>
      </c>
      <c r="V557" s="162">
        <v>4751816</v>
      </c>
      <c r="W557" s="162">
        <v>42905435</v>
      </c>
      <c r="X557" s="161">
        <v>44135</v>
      </c>
      <c r="Y557" s="160" t="s">
        <v>3112</v>
      </c>
      <c r="Z557" s="160" t="s">
        <v>3113</v>
      </c>
      <c r="AA557" s="160" t="s">
        <v>3203</v>
      </c>
      <c r="AB557" s="160"/>
    </row>
    <row r="558" spans="1:28" x14ac:dyDescent="0.2">
      <c r="A558" s="163">
        <v>7021</v>
      </c>
      <c r="B558" s="160" t="str">
        <f>VLOOKUP(A558,'BASE TRABAJO'!$A$1:$U$872,2,TRUE)</f>
        <v xml:space="preserve">
I. Municipalidad de Aysén
</v>
      </c>
      <c r="C558" s="160" t="str">
        <f>VLOOKUP(A558,'BASE TRABAJO'!$A$1:$U$872,3,FALSE)</f>
        <v>69240100K</v>
      </c>
      <c r="D558" s="160" t="str">
        <f>VLOOKUP(A558,'BASE TRABAJO'!$A$1:$U$872,4,FALSE)</f>
        <v>Municipalidad</v>
      </c>
      <c r="E558" s="160" t="str">
        <f>VLOOKUP(A558,'BASE TRABAJO'!$A$1:$U$872,5,FALSE)</f>
        <v>Constitución Política de la República, art. 107.</v>
      </c>
      <c r="F558" s="160" t="str">
        <f>VLOOKUP(A558,'BASE TRABAJO'!$A$1:$U$872,6,FALSE)</f>
        <v>Indefinida.</v>
      </c>
      <c r="G558" s="160" t="str">
        <f>VLOOKUP(A558,'BASE TRABAJO'!$A$1:$U$872,7,FALSE)</f>
        <v>Según Ley Orgánica Nº 18.695, arts. 1º al 4º.</v>
      </c>
      <c r="H558" s="160" t="str">
        <f>VLOOKUP(A558,'BASE TRABAJO'!$A$1:$U$872,8,FALSE)</f>
        <v>no tiene</v>
      </c>
      <c r="I558" s="160">
        <f>VLOOKUP(A558,'BASE TRABAJO'!$A$1:$U$872,9,FALSE)</f>
        <v>0</v>
      </c>
      <c r="J558" s="160">
        <f>VLOOKUP(A558,'BASE TRABAJO'!$A$1:$U$872,10,FALSE)</f>
        <v>0</v>
      </c>
      <c r="K558" s="160" t="str">
        <f>VLOOKUP(A558,'BASE TRABAJO'!$A$1:$U$872,11,FALSE)</f>
        <v xml:space="preserve">Óscar Catalán Sánchez
</v>
      </c>
      <c r="L558" s="160" t="str">
        <f>VLOOKUP(A558,'BASE TRABAJO'!$A$1:$U$872,12,FALSE)</f>
        <v xml:space="preserve">Esmeralda Nº 607, Aysén.
</v>
      </c>
      <c r="M558" s="160" t="str">
        <f>VLOOKUP(A558,'BASE TRABAJO'!$A$1:$U$872,13,FALSE)</f>
        <v>XI</v>
      </c>
      <c r="N558" s="160" t="str">
        <f>VLOOKUP(A558,'BASE TRABAJO'!$A$1:$U$872,14,FALSE)</f>
        <v>Aysén</v>
      </c>
      <c r="O558" s="160" t="str">
        <f>VLOOKUP(A558,'BASE TRABAJO'!$A$1:$U$872,15,FALSE)</f>
        <v>Teléfono: (67) 336500 / 336509 / 336510</v>
      </c>
      <c r="P558" s="160">
        <f>VLOOKUP(A558,'BASE TRABAJO'!$A$1:$U$872,16,FALSE)</f>
        <v>0</v>
      </c>
      <c r="Q558" s="160">
        <f>VLOOKUP(A558,'BASE TRABAJO'!$A$1:$U$872,17,FALSE)</f>
        <v>0</v>
      </c>
      <c r="R558" s="160">
        <f>VLOOKUP(A558,'BASE TRABAJO'!$A$1:$U$872,18,FALSE)</f>
        <v>91001</v>
      </c>
      <c r="S558" s="160" t="str">
        <f>VLOOKUP(A558,'BASE TRABAJO'!$A$1:$U$872,19,FALSE)</f>
        <v xml:space="preserve">No se acompañan. Aplica Informe Jurídico Nº 09, de  fecha 14 de marzo de 2011 del Departamento Jurídico y Dictamen Nº 070791, de 2009, de la Contraloría General de la República.  
</v>
      </c>
      <c r="T558" s="161">
        <f>VLOOKUP(A558,'BASE TRABAJO'!$A$1:$U$872,20,FALSE)</f>
        <v>37970</v>
      </c>
      <c r="U558" s="160">
        <v>7021</v>
      </c>
      <c r="V558" s="162">
        <v>5113066</v>
      </c>
      <c r="W558" s="162">
        <v>51130658</v>
      </c>
      <c r="X558" s="161">
        <v>44135</v>
      </c>
      <c r="Y558" s="160" t="s">
        <v>3112</v>
      </c>
      <c r="Z558" s="160" t="s">
        <v>3113</v>
      </c>
      <c r="AA558" s="160" t="s">
        <v>3245</v>
      </c>
      <c r="AB558" s="160"/>
    </row>
    <row r="559" spans="1:28" x14ac:dyDescent="0.2">
      <c r="A559" s="163">
        <v>7027</v>
      </c>
      <c r="B559" s="160" t="str">
        <f>VLOOKUP(A559,'BASE TRABAJO'!$A$1:$U$872,2,TRUE)</f>
        <v xml:space="preserve">
Organización No Gubernamental de Desarrollo Centro de Promoción y Apoyo a la Infancia - ONG. PAICABI
</v>
      </c>
      <c r="C559" s="160">
        <f>VLOOKUP(A559,'BASE TRABAJO'!$A$1:$U$872,3,FALSE)</f>
        <v>650364007</v>
      </c>
      <c r="D559" s="160" t="str">
        <f>VLOOKUP(A559,'BASE TRABAJO'!$A$1:$U$872,4,FALSE)</f>
        <v>Corporación de Derecho Privado.</v>
      </c>
      <c r="E559" s="160" t="str">
        <f>VLOOKUP(A559,'BASE TRABAJO'!$A$1:$U$872,5,FALSE)</f>
        <v>Otorgado por Decreto Supremo Nº223, de fecha 23 de febrero de 2001, del Ministerio de Justicia.</v>
      </c>
      <c r="F559" s="160" t="str">
        <f>VLOOKUP(A559,'BASE TRABAJO'!$A$1:$U$872,6,FALSE)</f>
        <v>Certificado de Vigencia de Persona Jurídica sin Fines de Lucro Nº de Folio 500340376225, de 13 de agosto de 2020, del Servicio de Registro Civil e Identificación</v>
      </c>
      <c r="G559" s="160" t="str">
        <f>VLOOKUP(A559,'BASE TRABAJO'!$A$1:$U$872,7,FALSE)</f>
        <v>Promoción del desarrollo, especialmente de las personas, familias, grupos y comunidades que viven en condiciones de pobreza y/o marginalidad.</v>
      </c>
      <c r="H559" s="160" t="str">
        <f>VLOOKUP(A559,'BASE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9" s="160" t="str">
        <f>VLOOKUP(A559,'BASE TRABAJO'!$A$1:$U$872,9,FALSE)</f>
        <v>Cada dos Años</v>
      </c>
      <c r="J559" s="160" t="str">
        <f>VLOOKUP(A559,'BASE TRABAJO'!$A$1:$U$872,10,FALSE)</f>
        <v>Inicia el 01-09-2020</v>
      </c>
      <c r="K559" s="160" t="str">
        <f>VLOOKUP(A559,'BASE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9" s="160" t="str">
        <f>VLOOKUP(A559,'BASE TRABAJO'!$A$1:$U$872,12,FALSE)</f>
        <v xml:space="preserve">11 Norte 967, Viña del Mar. Quinta Región </v>
      </c>
      <c r="M559" s="160" t="str">
        <f>VLOOKUP(A559,'BASE TRABAJO'!$A$1:$U$872,13,FALSE)</f>
        <v>V</v>
      </c>
      <c r="N559" s="160" t="str">
        <f>VLOOKUP(A559,'BASE TRABAJO'!$A$1:$U$872,14,FALSE)</f>
        <v xml:space="preserve"> Viña del Mar</v>
      </c>
      <c r="O559" s="160" t="str">
        <f>VLOOKUP(A559,'BASE TRABAJO'!$A$1:$U$872,15,FALSE)</f>
        <v>Fono: +56 (32) 2881777
Fono Director Ejecutivo Sr. Iván Zamora Zapata: 92401822
Fono Secretaria. Srta. Patricia Nanjari Valenzuela: 92541986</v>
      </c>
      <c r="P559" s="160" t="str">
        <f>VLOOKUP(A559,'BASE TRABAJO'!$A$1:$U$872,16,FALSE)</f>
        <v>paicabi@paicabi.cl</v>
      </c>
      <c r="Q559" s="160">
        <f>VLOOKUP(A559,'BASE TRABAJO'!$A$1:$U$872,17,FALSE)</f>
        <v>0</v>
      </c>
      <c r="R559" s="160" t="str">
        <f>VLOOKUP(A559,'BASE TRABAJO'!$A$1:$U$872,18,FALSE)</f>
        <v>93401: Institución de Asistencia Social</v>
      </c>
      <c r="S559" s="160" t="str">
        <f>VLOOKUP(A559,'BASE TRABAJO'!$A$1:$U$872,19,FALSE)</f>
        <v xml:space="preserve">
Se remite Certificado de antecedentes financieros del año 2019, que no esta autorizado ante notario público aprobado por el Subdepartamento de Supervisión Nacional.
</v>
      </c>
      <c r="T559" s="161">
        <f>VLOOKUP(A559,'BASE TRABAJO'!$A$1:$U$872,20,FALSE)</f>
        <v>37970</v>
      </c>
      <c r="U559" s="160">
        <v>7027</v>
      </c>
      <c r="V559" s="162">
        <v>19927296</v>
      </c>
      <c r="W559" s="162">
        <v>186039990</v>
      </c>
      <c r="X559" s="161">
        <v>44135</v>
      </c>
      <c r="Y559" s="160" t="s">
        <v>3112</v>
      </c>
      <c r="Z559" s="160" t="s">
        <v>3113</v>
      </c>
      <c r="AA559" s="160" t="s">
        <v>3117</v>
      </c>
      <c r="AB559" s="160"/>
    </row>
    <row r="560" spans="1:28" x14ac:dyDescent="0.2">
      <c r="A560" s="163">
        <v>7027</v>
      </c>
      <c r="B560" s="160" t="str">
        <f>VLOOKUP(A560,'BASE TRABAJO'!$A$1:$U$872,2,TRUE)</f>
        <v xml:space="preserve">
Organización No Gubernamental de Desarrollo Centro de Promoción y Apoyo a la Infancia - ONG. PAICABI
</v>
      </c>
      <c r="C560" s="160">
        <f>VLOOKUP(A560,'BASE TRABAJO'!$A$1:$U$872,3,FALSE)</f>
        <v>650364007</v>
      </c>
      <c r="D560" s="160" t="str">
        <f>VLOOKUP(A560,'BASE TRABAJO'!$A$1:$U$872,4,FALSE)</f>
        <v>Corporación de Derecho Privado.</v>
      </c>
      <c r="E560" s="160" t="str">
        <f>VLOOKUP(A560,'BASE TRABAJO'!$A$1:$U$872,5,FALSE)</f>
        <v>Otorgado por Decreto Supremo Nº223, de fecha 23 de febrero de 2001, del Ministerio de Justicia.</v>
      </c>
      <c r="F560" s="160" t="str">
        <f>VLOOKUP(A560,'BASE TRABAJO'!$A$1:$U$872,6,FALSE)</f>
        <v>Certificado de Vigencia de Persona Jurídica sin Fines de Lucro Nº de Folio 500340376225, de 13 de agosto de 2020, del Servicio de Registro Civil e Identificación</v>
      </c>
      <c r="G560" s="160" t="str">
        <f>VLOOKUP(A560,'BASE TRABAJO'!$A$1:$U$872,7,FALSE)</f>
        <v>Promoción del desarrollo, especialmente de las personas, familias, grupos y comunidades que viven en condiciones de pobreza y/o marginalidad.</v>
      </c>
      <c r="H560" s="160" t="str">
        <f>VLOOKUP(A560,'BASE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0" s="160" t="str">
        <f>VLOOKUP(A560,'BASE TRABAJO'!$A$1:$U$872,9,FALSE)</f>
        <v>Cada dos Años</v>
      </c>
      <c r="J560" s="160" t="str">
        <f>VLOOKUP(A560,'BASE TRABAJO'!$A$1:$U$872,10,FALSE)</f>
        <v>Inicia el 01-09-2020</v>
      </c>
      <c r="K560" s="160" t="str">
        <f>VLOOKUP(A560,'BASE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0" s="160" t="str">
        <f>VLOOKUP(A560,'BASE TRABAJO'!$A$1:$U$872,12,FALSE)</f>
        <v xml:space="preserve">11 Norte 967, Viña del Mar. Quinta Región </v>
      </c>
      <c r="M560" s="160" t="str">
        <f>VLOOKUP(A560,'BASE TRABAJO'!$A$1:$U$872,13,FALSE)</f>
        <v>V</v>
      </c>
      <c r="N560" s="160" t="str">
        <f>VLOOKUP(A560,'BASE TRABAJO'!$A$1:$U$872,14,FALSE)</f>
        <v xml:space="preserve"> Viña del Mar</v>
      </c>
      <c r="O560" s="160" t="str">
        <f>VLOOKUP(A560,'BASE TRABAJO'!$A$1:$U$872,15,FALSE)</f>
        <v>Fono: +56 (32) 2881777
Fono Director Ejecutivo Sr. Iván Zamora Zapata: 92401822
Fono Secretaria. Srta. Patricia Nanjari Valenzuela: 92541986</v>
      </c>
      <c r="P560" s="160" t="str">
        <f>VLOOKUP(A560,'BASE TRABAJO'!$A$1:$U$872,16,FALSE)</f>
        <v>paicabi@paicabi.cl</v>
      </c>
      <c r="Q560" s="160">
        <f>VLOOKUP(A560,'BASE TRABAJO'!$A$1:$U$872,17,FALSE)</f>
        <v>0</v>
      </c>
      <c r="R560" s="160" t="str">
        <f>VLOOKUP(A560,'BASE TRABAJO'!$A$1:$U$872,18,FALSE)</f>
        <v>93401: Institución de Asistencia Social</v>
      </c>
      <c r="S560" s="160" t="str">
        <f>VLOOKUP(A560,'BASE TRABAJO'!$A$1:$U$872,19,FALSE)</f>
        <v xml:space="preserve">
Se remite Certificado de antecedentes financieros del año 2019, que no esta autorizado ante notario público aprobado por el Subdepartamento de Supervisión Nacional.
</v>
      </c>
      <c r="T560" s="161">
        <f>VLOOKUP(A560,'BASE TRABAJO'!$A$1:$U$872,20,FALSE)</f>
        <v>37970</v>
      </c>
      <c r="U560" s="160">
        <v>7027</v>
      </c>
      <c r="V560" s="162">
        <v>78800004</v>
      </c>
      <c r="W560" s="162">
        <v>496305430</v>
      </c>
      <c r="X560" s="161">
        <v>44135</v>
      </c>
      <c r="Y560" s="160" t="s">
        <v>3112</v>
      </c>
      <c r="Z560" s="160" t="s">
        <v>3113</v>
      </c>
      <c r="AA560" s="160" t="s">
        <v>3125</v>
      </c>
      <c r="AB560" s="160"/>
    </row>
    <row r="561" spans="1:28" x14ac:dyDescent="0.2">
      <c r="A561" s="163">
        <v>7027</v>
      </c>
      <c r="B561" s="160" t="str">
        <f>VLOOKUP(A561,'BASE TRABAJO'!$A$1:$U$872,2,TRUE)</f>
        <v xml:space="preserve">
Organización No Gubernamental de Desarrollo Centro de Promoción y Apoyo a la Infancia - ONG. PAICABI
</v>
      </c>
      <c r="C561" s="160">
        <f>VLOOKUP(A561,'BASE TRABAJO'!$A$1:$U$872,3,FALSE)</f>
        <v>650364007</v>
      </c>
      <c r="D561" s="160" t="str">
        <f>VLOOKUP(A561,'BASE TRABAJO'!$A$1:$U$872,4,FALSE)</f>
        <v>Corporación de Derecho Privado.</v>
      </c>
      <c r="E561" s="160" t="str">
        <f>VLOOKUP(A561,'BASE TRABAJO'!$A$1:$U$872,5,FALSE)</f>
        <v>Otorgado por Decreto Supremo Nº223, de fecha 23 de febrero de 2001, del Ministerio de Justicia.</v>
      </c>
      <c r="F561" s="160" t="str">
        <f>VLOOKUP(A561,'BASE TRABAJO'!$A$1:$U$872,6,FALSE)</f>
        <v>Certificado de Vigencia de Persona Jurídica sin Fines de Lucro Nº de Folio 500340376225, de 13 de agosto de 2020, del Servicio de Registro Civil e Identificación</v>
      </c>
      <c r="G561" s="160" t="str">
        <f>VLOOKUP(A561,'BASE TRABAJO'!$A$1:$U$872,7,FALSE)</f>
        <v>Promoción del desarrollo, especialmente de las personas, familias, grupos y comunidades que viven en condiciones de pobreza y/o marginalidad.</v>
      </c>
      <c r="H561" s="160" t="str">
        <f>VLOOKUP(A561,'BASE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1" s="160" t="str">
        <f>VLOOKUP(A561,'BASE TRABAJO'!$A$1:$U$872,9,FALSE)</f>
        <v>Cada dos Años</v>
      </c>
      <c r="J561" s="160" t="str">
        <f>VLOOKUP(A561,'BASE TRABAJO'!$A$1:$U$872,10,FALSE)</f>
        <v>Inicia el 01-09-2020</v>
      </c>
      <c r="K561" s="160" t="str">
        <f>VLOOKUP(A561,'BASE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1" s="160" t="str">
        <f>VLOOKUP(A561,'BASE TRABAJO'!$A$1:$U$872,12,FALSE)</f>
        <v xml:space="preserve">11 Norte 967, Viña del Mar. Quinta Región </v>
      </c>
      <c r="M561" s="160" t="str">
        <f>VLOOKUP(A561,'BASE TRABAJO'!$A$1:$U$872,13,FALSE)</f>
        <v>V</v>
      </c>
      <c r="N561" s="160" t="str">
        <f>VLOOKUP(A561,'BASE TRABAJO'!$A$1:$U$872,14,FALSE)</f>
        <v xml:space="preserve"> Viña del Mar</v>
      </c>
      <c r="O561" s="160" t="str">
        <f>VLOOKUP(A561,'BASE TRABAJO'!$A$1:$U$872,15,FALSE)</f>
        <v>Fono: +56 (32) 2881777
Fono Director Ejecutivo Sr. Iván Zamora Zapata: 92401822
Fono Secretaria. Srta. Patricia Nanjari Valenzuela: 92541986</v>
      </c>
      <c r="P561" s="160" t="str">
        <f>VLOOKUP(A561,'BASE TRABAJO'!$A$1:$U$872,16,FALSE)</f>
        <v>paicabi@paicabi.cl</v>
      </c>
      <c r="Q561" s="160">
        <f>VLOOKUP(A561,'BASE TRABAJO'!$A$1:$U$872,17,FALSE)</f>
        <v>0</v>
      </c>
      <c r="R561" s="160" t="str">
        <f>VLOOKUP(A561,'BASE TRABAJO'!$A$1:$U$872,18,FALSE)</f>
        <v>93401: Institución de Asistencia Social</v>
      </c>
      <c r="S561" s="160" t="str">
        <f>VLOOKUP(A561,'BASE TRABAJO'!$A$1:$U$872,19,FALSE)</f>
        <v xml:space="preserve">
Se remite Certificado de antecedentes financieros del año 2019, que no esta autorizado ante notario público aprobado por el Subdepartamento de Supervisión Nacional.
</v>
      </c>
      <c r="T561" s="161">
        <f>VLOOKUP(A561,'BASE TRABAJO'!$A$1:$U$872,20,FALSE)</f>
        <v>37970</v>
      </c>
      <c r="U561" s="160">
        <v>7027</v>
      </c>
      <c r="V561" s="162">
        <v>11831832</v>
      </c>
      <c r="W561" s="162">
        <v>106264388</v>
      </c>
      <c r="X561" s="161">
        <v>44135</v>
      </c>
      <c r="Y561" s="160" t="s">
        <v>3112</v>
      </c>
      <c r="Z561" s="160" t="s">
        <v>3113</v>
      </c>
      <c r="AA561" s="160" t="s">
        <v>3196</v>
      </c>
      <c r="AB561" s="160"/>
    </row>
    <row r="562" spans="1:28" x14ac:dyDescent="0.2">
      <c r="A562" s="163">
        <v>7027</v>
      </c>
      <c r="B562" s="160" t="str">
        <f>VLOOKUP(A562,'BASE TRABAJO'!$A$1:$U$872,2,TRUE)</f>
        <v xml:space="preserve">
Organización No Gubernamental de Desarrollo Centro de Promoción y Apoyo a la Infancia - ONG. PAICABI
</v>
      </c>
      <c r="C562" s="160">
        <f>VLOOKUP(A562,'BASE TRABAJO'!$A$1:$U$872,3,FALSE)</f>
        <v>650364007</v>
      </c>
      <c r="D562" s="160" t="str">
        <f>VLOOKUP(A562,'BASE TRABAJO'!$A$1:$U$872,4,FALSE)</f>
        <v>Corporación de Derecho Privado.</v>
      </c>
      <c r="E562" s="160" t="str">
        <f>VLOOKUP(A562,'BASE TRABAJO'!$A$1:$U$872,5,FALSE)</f>
        <v>Otorgado por Decreto Supremo Nº223, de fecha 23 de febrero de 2001, del Ministerio de Justicia.</v>
      </c>
      <c r="F562" s="160" t="str">
        <f>VLOOKUP(A562,'BASE TRABAJO'!$A$1:$U$872,6,FALSE)</f>
        <v>Certificado de Vigencia de Persona Jurídica sin Fines de Lucro Nº de Folio 500340376225, de 13 de agosto de 2020, del Servicio de Registro Civil e Identificación</v>
      </c>
      <c r="G562" s="160" t="str">
        <f>VLOOKUP(A562,'BASE TRABAJO'!$A$1:$U$872,7,FALSE)</f>
        <v>Promoción del desarrollo, especialmente de las personas, familias, grupos y comunidades que viven en condiciones de pobreza y/o marginalidad.</v>
      </c>
      <c r="H562" s="160" t="str">
        <f>VLOOKUP(A562,'BASE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2" s="160" t="str">
        <f>VLOOKUP(A562,'BASE TRABAJO'!$A$1:$U$872,9,FALSE)</f>
        <v>Cada dos Años</v>
      </c>
      <c r="J562" s="160" t="str">
        <f>VLOOKUP(A562,'BASE TRABAJO'!$A$1:$U$872,10,FALSE)</f>
        <v>Inicia el 01-09-2020</v>
      </c>
      <c r="K562" s="160" t="str">
        <f>VLOOKUP(A562,'BASE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2" s="160" t="str">
        <f>VLOOKUP(A562,'BASE TRABAJO'!$A$1:$U$872,12,FALSE)</f>
        <v xml:space="preserve">11 Norte 967, Viña del Mar. Quinta Región </v>
      </c>
      <c r="M562" s="160" t="str">
        <f>VLOOKUP(A562,'BASE TRABAJO'!$A$1:$U$872,13,FALSE)</f>
        <v>V</v>
      </c>
      <c r="N562" s="160" t="str">
        <f>VLOOKUP(A562,'BASE TRABAJO'!$A$1:$U$872,14,FALSE)</f>
        <v xml:space="preserve"> Viña del Mar</v>
      </c>
      <c r="O562" s="160" t="str">
        <f>VLOOKUP(A562,'BASE TRABAJO'!$A$1:$U$872,15,FALSE)</f>
        <v>Fono: +56 (32) 2881777
Fono Director Ejecutivo Sr. Iván Zamora Zapata: 92401822
Fono Secretaria. Srta. Patricia Nanjari Valenzuela: 92541986</v>
      </c>
      <c r="P562" s="160" t="str">
        <f>VLOOKUP(A562,'BASE TRABAJO'!$A$1:$U$872,16,FALSE)</f>
        <v>paicabi@paicabi.cl</v>
      </c>
      <c r="Q562" s="160">
        <f>VLOOKUP(A562,'BASE TRABAJO'!$A$1:$U$872,17,FALSE)</f>
        <v>0</v>
      </c>
      <c r="R562" s="160" t="str">
        <f>VLOOKUP(A562,'BASE TRABAJO'!$A$1:$U$872,18,FALSE)</f>
        <v>93401: Institución de Asistencia Social</v>
      </c>
      <c r="S562" s="160" t="str">
        <f>VLOOKUP(A562,'BASE TRABAJO'!$A$1:$U$872,19,FALSE)</f>
        <v xml:space="preserve">
Se remite Certificado de antecedentes financieros del año 2019, que no esta autorizado ante notario público aprobado por el Subdepartamento de Supervisión Nacional.
</v>
      </c>
      <c r="T562" s="161">
        <f>VLOOKUP(A562,'BASE TRABAJO'!$A$1:$U$872,20,FALSE)</f>
        <v>37970</v>
      </c>
      <c r="U562" s="160">
        <v>7027</v>
      </c>
      <c r="V562" s="162">
        <v>35184132</v>
      </c>
      <c r="W562" s="162">
        <v>309340134</v>
      </c>
      <c r="X562" s="161">
        <v>44135</v>
      </c>
      <c r="Y562" s="160" t="s">
        <v>3112</v>
      </c>
      <c r="Z562" s="160" t="s">
        <v>3113</v>
      </c>
      <c r="AA562" s="160" t="s">
        <v>3136</v>
      </c>
      <c r="AB562" s="160"/>
    </row>
    <row r="563" spans="1:28" x14ac:dyDescent="0.2">
      <c r="A563" s="163">
        <v>7027</v>
      </c>
      <c r="B563" s="160" t="str">
        <f>VLOOKUP(A563,'BASE TRABAJO'!$A$1:$U$872,2,TRUE)</f>
        <v xml:space="preserve">
Organización No Gubernamental de Desarrollo Centro de Promoción y Apoyo a la Infancia - ONG. PAICABI
</v>
      </c>
      <c r="C563" s="160">
        <f>VLOOKUP(A563,'BASE TRABAJO'!$A$1:$U$872,3,FALSE)</f>
        <v>650364007</v>
      </c>
      <c r="D563" s="160" t="str">
        <f>VLOOKUP(A563,'BASE TRABAJO'!$A$1:$U$872,4,FALSE)</f>
        <v>Corporación de Derecho Privado.</v>
      </c>
      <c r="E563" s="160" t="str">
        <f>VLOOKUP(A563,'BASE TRABAJO'!$A$1:$U$872,5,FALSE)</f>
        <v>Otorgado por Decreto Supremo Nº223, de fecha 23 de febrero de 2001, del Ministerio de Justicia.</v>
      </c>
      <c r="F563" s="160" t="str">
        <f>VLOOKUP(A563,'BASE TRABAJO'!$A$1:$U$872,6,FALSE)</f>
        <v>Certificado de Vigencia de Persona Jurídica sin Fines de Lucro Nº de Folio 500340376225, de 13 de agosto de 2020, del Servicio de Registro Civil e Identificación</v>
      </c>
      <c r="G563" s="160" t="str">
        <f>VLOOKUP(A563,'BASE TRABAJO'!$A$1:$U$872,7,FALSE)</f>
        <v>Promoción del desarrollo, especialmente de las personas, familias, grupos y comunidades que viven en condiciones de pobreza y/o marginalidad.</v>
      </c>
      <c r="H563" s="160" t="str">
        <f>VLOOKUP(A563,'BASE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3" s="160" t="str">
        <f>VLOOKUP(A563,'BASE TRABAJO'!$A$1:$U$872,9,FALSE)</f>
        <v>Cada dos Años</v>
      </c>
      <c r="J563" s="160" t="str">
        <f>VLOOKUP(A563,'BASE TRABAJO'!$A$1:$U$872,10,FALSE)</f>
        <v>Inicia el 01-09-2020</v>
      </c>
      <c r="K563" s="160" t="str">
        <f>VLOOKUP(A563,'BASE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3" s="160" t="str">
        <f>VLOOKUP(A563,'BASE TRABAJO'!$A$1:$U$872,12,FALSE)</f>
        <v xml:space="preserve">11 Norte 967, Viña del Mar. Quinta Región </v>
      </c>
      <c r="M563" s="160" t="str">
        <f>VLOOKUP(A563,'BASE TRABAJO'!$A$1:$U$872,13,FALSE)</f>
        <v>V</v>
      </c>
      <c r="N563" s="160" t="str">
        <f>VLOOKUP(A563,'BASE TRABAJO'!$A$1:$U$872,14,FALSE)</f>
        <v xml:space="preserve"> Viña del Mar</v>
      </c>
      <c r="O563" s="160" t="str">
        <f>VLOOKUP(A563,'BASE TRABAJO'!$A$1:$U$872,15,FALSE)</f>
        <v>Fono: +56 (32) 2881777
Fono Director Ejecutivo Sr. Iván Zamora Zapata: 92401822
Fono Secretaria. Srta. Patricia Nanjari Valenzuela: 92541986</v>
      </c>
      <c r="P563" s="160" t="str">
        <f>VLOOKUP(A563,'BASE TRABAJO'!$A$1:$U$872,16,FALSE)</f>
        <v>paicabi@paicabi.cl</v>
      </c>
      <c r="Q563" s="160">
        <f>VLOOKUP(A563,'BASE TRABAJO'!$A$1:$U$872,17,FALSE)</f>
        <v>0</v>
      </c>
      <c r="R563" s="160" t="str">
        <f>VLOOKUP(A563,'BASE TRABAJO'!$A$1:$U$872,18,FALSE)</f>
        <v>93401: Institución de Asistencia Social</v>
      </c>
      <c r="S563" s="160" t="str">
        <f>VLOOKUP(A563,'BASE TRABAJO'!$A$1:$U$872,19,FALSE)</f>
        <v xml:space="preserve">
Se remite Certificado de antecedentes financieros del año 2019, que no esta autorizado ante notario público aprobado por el Subdepartamento de Supervisión Nacional.
</v>
      </c>
      <c r="T563" s="161">
        <f>VLOOKUP(A563,'BASE TRABAJO'!$A$1:$U$872,20,FALSE)</f>
        <v>37970</v>
      </c>
      <c r="U563" s="160">
        <v>7027</v>
      </c>
      <c r="V563" s="162">
        <v>66909012</v>
      </c>
      <c r="W563" s="162">
        <v>409594536</v>
      </c>
      <c r="X563" s="161">
        <v>44135</v>
      </c>
      <c r="Y563" s="160" t="s">
        <v>3112</v>
      </c>
      <c r="Z563" s="160" t="s">
        <v>3113</v>
      </c>
      <c r="AA563" s="160" t="s">
        <v>3149</v>
      </c>
      <c r="AB563" s="160"/>
    </row>
    <row r="564" spans="1:28" x14ac:dyDescent="0.2">
      <c r="A564" s="163">
        <v>7027</v>
      </c>
      <c r="B564" s="160" t="str">
        <f>VLOOKUP(A564,'BASE TRABAJO'!$A$1:$U$872,2,TRUE)</f>
        <v xml:space="preserve">
Organización No Gubernamental de Desarrollo Centro de Promoción y Apoyo a la Infancia - ONG. PAICABI
</v>
      </c>
      <c r="C564" s="160">
        <f>VLOOKUP(A564,'BASE TRABAJO'!$A$1:$U$872,3,FALSE)</f>
        <v>650364007</v>
      </c>
      <c r="D564" s="160" t="str">
        <f>VLOOKUP(A564,'BASE TRABAJO'!$A$1:$U$872,4,FALSE)</f>
        <v>Corporación de Derecho Privado.</v>
      </c>
      <c r="E564" s="160" t="str">
        <f>VLOOKUP(A564,'BASE TRABAJO'!$A$1:$U$872,5,FALSE)</f>
        <v>Otorgado por Decreto Supremo Nº223, de fecha 23 de febrero de 2001, del Ministerio de Justicia.</v>
      </c>
      <c r="F564" s="160" t="str">
        <f>VLOOKUP(A564,'BASE TRABAJO'!$A$1:$U$872,6,FALSE)</f>
        <v>Certificado de Vigencia de Persona Jurídica sin Fines de Lucro Nº de Folio 500340376225, de 13 de agosto de 2020, del Servicio de Registro Civil e Identificación</v>
      </c>
      <c r="G564" s="160" t="str">
        <f>VLOOKUP(A564,'BASE TRABAJO'!$A$1:$U$872,7,FALSE)</f>
        <v>Promoción del desarrollo, especialmente de las personas, familias, grupos y comunidades que viven en condiciones de pobreza y/o marginalidad.</v>
      </c>
      <c r="H564" s="160" t="str">
        <f>VLOOKUP(A564,'BASE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4" s="160" t="str">
        <f>VLOOKUP(A564,'BASE TRABAJO'!$A$1:$U$872,9,FALSE)</f>
        <v>Cada dos Años</v>
      </c>
      <c r="J564" s="160" t="str">
        <f>VLOOKUP(A564,'BASE TRABAJO'!$A$1:$U$872,10,FALSE)</f>
        <v>Inicia el 01-09-2020</v>
      </c>
      <c r="K564" s="160" t="str">
        <f>VLOOKUP(A564,'BASE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4" s="160" t="str">
        <f>VLOOKUP(A564,'BASE TRABAJO'!$A$1:$U$872,12,FALSE)</f>
        <v xml:space="preserve">11 Norte 967, Viña del Mar. Quinta Región </v>
      </c>
      <c r="M564" s="160" t="str">
        <f>VLOOKUP(A564,'BASE TRABAJO'!$A$1:$U$872,13,FALSE)</f>
        <v>V</v>
      </c>
      <c r="N564" s="160" t="str">
        <f>VLOOKUP(A564,'BASE TRABAJO'!$A$1:$U$872,14,FALSE)</f>
        <v xml:space="preserve"> Viña del Mar</v>
      </c>
      <c r="O564" s="160" t="str">
        <f>VLOOKUP(A564,'BASE TRABAJO'!$A$1:$U$872,15,FALSE)</f>
        <v>Fono: +56 (32) 2881777
Fono Director Ejecutivo Sr. Iván Zamora Zapata: 92401822
Fono Secretaria. Srta. Patricia Nanjari Valenzuela: 92541986</v>
      </c>
      <c r="P564" s="160" t="str">
        <f>VLOOKUP(A564,'BASE TRABAJO'!$A$1:$U$872,16,FALSE)</f>
        <v>paicabi@paicabi.cl</v>
      </c>
      <c r="Q564" s="160">
        <f>VLOOKUP(A564,'BASE TRABAJO'!$A$1:$U$872,17,FALSE)</f>
        <v>0</v>
      </c>
      <c r="R564" s="160" t="str">
        <f>VLOOKUP(A564,'BASE TRABAJO'!$A$1:$U$872,18,FALSE)</f>
        <v>93401: Institución de Asistencia Social</v>
      </c>
      <c r="S564" s="160" t="str">
        <f>VLOOKUP(A564,'BASE TRABAJO'!$A$1:$U$872,19,FALSE)</f>
        <v xml:space="preserve">
Se remite Certificado de antecedentes financieros del año 2019, que no esta autorizado ante notario público aprobado por el Subdepartamento de Supervisión Nacional.
</v>
      </c>
      <c r="T564" s="161">
        <f>VLOOKUP(A564,'BASE TRABAJO'!$A$1:$U$872,20,FALSE)</f>
        <v>37970</v>
      </c>
      <c r="U564" s="160">
        <v>7027</v>
      </c>
      <c r="V564" s="162">
        <v>43590960</v>
      </c>
      <c r="W564" s="162">
        <v>398390238</v>
      </c>
      <c r="X564" s="161">
        <v>44135</v>
      </c>
      <c r="Y564" s="160" t="s">
        <v>3112</v>
      </c>
      <c r="Z564" s="160" t="s">
        <v>3113</v>
      </c>
      <c r="AA564" s="160" t="s">
        <v>3234</v>
      </c>
      <c r="AB564" s="160"/>
    </row>
    <row r="565" spans="1:28" x14ac:dyDescent="0.2">
      <c r="A565" s="163">
        <v>7027</v>
      </c>
      <c r="B565" s="160" t="str">
        <f>VLOOKUP(A565,'BASE TRABAJO'!$A$1:$U$872,2,TRUE)</f>
        <v xml:space="preserve">
Organización No Gubernamental de Desarrollo Centro de Promoción y Apoyo a la Infancia - ONG. PAICABI
</v>
      </c>
      <c r="C565" s="160">
        <f>VLOOKUP(A565,'BASE TRABAJO'!$A$1:$U$872,3,FALSE)</f>
        <v>650364007</v>
      </c>
      <c r="D565" s="160" t="str">
        <f>VLOOKUP(A565,'BASE TRABAJO'!$A$1:$U$872,4,FALSE)</f>
        <v>Corporación de Derecho Privado.</v>
      </c>
      <c r="E565" s="160" t="str">
        <f>VLOOKUP(A565,'BASE TRABAJO'!$A$1:$U$872,5,FALSE)</f>
        <v>Otorgado por Decreto Supremo Nº223, de fecha 23 de febrero de 2001, del Ministerio de Justicia.</v>
      </c>
      <c r="F565" s="160" t="str">
        <f>VLOOKUP(A565,'BASE TRABAJO'!$A$1:$U$872,6,FALSE)</f>
        <v>Certificado de Vigencia de Persona Jurídica sin Fines de Lucro Nº de Folio 500340376225, de 13 de agosto de 2020, del Servicio de Registro Civil e Identificación</v>
      </c>
      <c r="G565" s="160" t="str">
        <f>VLOOKUP(A565,'BASE TRABAJO'!$A$1:$U$872,7,FALSE)</f>
        <v>Promoción del desarrollo, especialmente de las personas, familias, grupos y comunidades que viven en condiciones de pobreza y/o marginalidad.</v>
      </c>
      <c r="H565" s="160" t="str">
        <f>VLOOKUP(A565,'BASE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5" s="160" t="str">
        <f>VLOOKUP(A565,'BASE TRABAJO'!$A$1:$U$872,9,FALSE)</f>
        <v>Cada dos Años</v>
      </c>
      <c r="J565" s="160" t="str">
        <f>VLOOKUP(A565,'BASE TRABAJO'!$A$1:$U$872,10,FALSE)</f>
        <v>Inicia el 01-09-2020</v>
      </c>
      <c r="K565" s="160" t="str">
        <f>VLOOKUP(A565,'BASE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5" s="160" t="str">
        <f>VLOOKUP(A565,'BASE TRABAJO'!$A$1:$U$872,12,FALSE)</f>
        <v xml:space="preserve">11 Norte 967, Viña del Mar. Quinta Región </v>
      </c>
      <c r="M565" s="160" t="str">
        <f>VLOOKUP(A565,'BASE TRABAJO'!$A$1:$U$872,13,FALSE)</f>
        <v>V</v>
      </c>
      <c r="N565" s="160" t="str">
        <f>VLOOKUP(A565,'BASE TRABAJO'!$A$1:$U$872,14,FALSE)</f>
        <v xml:space="preserve"> Viña del Mar</v>
      </c>
      <c r="O565" s="160" t="str">
        <f>VLOOKUP(A565,'BASE TRABAJO'!$A$1:$U$872,15,FALSE)</f>
        <v>Fono: +56 (32) 2881777
Fono Director Ejecutivo Sr. Iván Zamora Zapata: 92401822
Fono Secretaria. Srta. Patricia Nanjari Valenzuela: 92541986</v>
      </c>
      <c r="P565" s="160" t="str">
        <f>VLOOKUP(A565,'BASE TRABAJO'!$A$1:$U$872,16,FALSE)</f>
        <v>paicabi@paicabi.cl</v>
      </c>
      <c r="Q565" s="160">
        <f>VLOOKUP(A565,'BASE TRABAJO'!$A$1:$U$872,17,FALSE)</f>
        <v>0</v>
      </c>
      <c r="R565" s="160" t="str">
        <f>VLOOKUP(A565,'BASE TRABAJO'!$A$1:$U$872,18,FALSE)</f>
        <v>93401: Institución de Asistencia Social</v>
      </c>
      <c r="S565" s="160" t="str">
        <f>VLOOKUP(A565,'BASE TRABAJO'!$A$1:$U$872,19,FALSE)</f>
        <v xml:space="preserve">
Se remite Certificado de antecedentes financieros del año 2019, que no esta autorizado ante notario público aprobado por el Subdepartamento de Supervisión Nacional.
</v>
      </c>
      <c r="T565" s="161">
        <f>VLOOKUP(A565,'BASE TRABAJO'!$A$1:$U$872,20,FALSE)</f>
        <v>37970</v>
      </c>
      <c r="U565" s="160">
        <v>7027</v>
      </c>
      <c r="V565" s="162">
        <v>0</v>
      </c>
      <c r="W565" s="162">
        <v>16055915</v>
      </c>
      <c r="X565" s="161">
        <v>44135</v>
      </c>
      <c r="Y565" s="160" t="s">
        <v>3112</v>
      </c>
      <c r="Z565" s="160" t="s">
        <v>3113</v>
      </c>
      <c r="AA565" s="160" t="s">
        <v>3273</v>
      </c>
      <c r="AB565" s="160"/>
    </row>
    <row r="566" spans="1:28" x14ac:dyDescent="0.2">
      <c r="A566" s="163">
        <v>7027</v>
      </c>
      <c r="B566" s="160" t="str">
        <f>VLOOKUP(A566,'BASE TRABAJO'!$A$1:$U$872,2,TRUE)</f>
        <v xml:space="preserve">
Organización No Gubernamental de Desarrollo Centro de Promoción y Apoyo a la Infancia - ONG. PAICABI
</v>
      </c>
      <c r="C566" s="160">
        <f>VLOOKUP(A566,'BASE TRABAJO'!$A$1:$U$872,3,FALSE)</f>
        <v>650364007</v>
      </c>
      <c r="D566" s="160" t="str">
        <f>VLOOKUP(A566,'BASE TRABAJO'!$A$1:$U$872,4,FALSE)</f>
        <v>Corporación de Derecho Privado.</v>
      </c>
      <c r="E566" s="160" t="str">
        <f>VLOOKUP(A566,'BASE TRABAJO'!$A$1:$U$872,5,FALSE)</f>
        <v>Otorgado por Decreto Supremo Nº223, de fecha 23 de febrero de 2001, del Ministerio de Justicia.</v>
      </c>
      <c r="F566" s="160" t="str">
        <f>VLOOKUP(A566,'BASE TRABAJO'!$A$1:$U$872,6,FALSE)</f>
        <v>Certificado de Vigencia de Persona Jurídica sin Fines de Lucro Nº de Folio 500340376225, de 13 de agosto de 2020, del Servicio de Registro Civil e Identificación</v>
      </c>
      <c r="G566" s="160" t="str">
        <f>VLOOKUP(A566,'BASE TRABAJO'!$A$1:$U$872,7,FALSE)</f>
        <v>Promoción del desarrollo, especialmente de las personas, familias, grupos y comunidades que viven en condiciones de pobreza y/o marginalidad.</v>
      </c>
      <c r="H566" s="160" t="str">
        <f>VLOOKUP(A566,'BASE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6" s="160" t="str">
        <f>VLOOKUP(A566,'BASE TRABAJO'!$A$1:$U$872,9,FALSE)</f>
        <v>Cada dos Años</v>
      </c>
      <c r="J566" s="160" t="str">
        <f>VLOOKUP(A566,'BASE TRABAJO'!$A$1:$U$872,10,FALSE)</f>
        <v>Inicia el 01-09-2020</v>
      </c>
      <c r="K566" s="160" t="str">
        <f>VLOOKUP(A566,'BASE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6" s="160" t="str">
        <f>VLOOKUP(A566,'BASE TRABAJO'!$A$1:$U$872,12,FALSE)</f>
        <v xml:space="preserve">11 Norte 967, Viña del Mar. Quinta Región </v>
      </c>
      <c r="M566" s="160" t="str">
        <f>VLOOKUP(A566,'BASE TRABAJO'!$A$1:$U$872,13,FALSE)</f>
        <v>V</v>
      </c>
      <c r="N566" s="160" t="str">
        <f>VLOOKUP(A566,'BASE TRABAJO'!$A$1:$U$872,14,FALSE)</f>
        <v xml:space="preserve"> Viña del Mar</v>
      </c>
      <c r="O566" s="160" t="str">
        <f>VLOOKUP(A566,'BASE TRABAJO'!$A$1:$U$872,15,FALSE)</f>
        <v>Fono: +56 (32) 2881777
Fono Director Ejecutivo Sr. Iván Zamora Zapata: 92401822
Fono Secretaria. Srta. Patricia Nanjari Valenzuela: 92541986</v>
      </c>
      <c r="P566" s="160" t="str">
        <f>VLOOKUP(A566,'BASE TRABAJO'!$A$1:$U$872,16,FALSE)</f>
        <v>paicabi@paicabi.cl</v>
      </c>
      <c r="Q566" s="160">
        <f>VLOOKUP(A566,'BASE TRABAJO'!$A$1:$U$872,17,FALSE)</f>
        <v>0</v>
      </c>
      <c r="R566" s="160" t="str">
        <f>VLOOKUP(A566,'BASE TRABAJO'!$A$1:$U$872,18,FALSE)</f>
        <v>93401: Institución de Asistencia Social</v>
      </c>
      <c r="S566" s="160" t="str">
        <f>VLOOKUP(A566,'BASE TRABAJO'!$A$1:$U$872,19,FALSE)</f>
        <v xml:space="preserve">
Se remite Certificado de antecedentes financieros del año 2019, que no esta autorizado ante notario público aprobado por el Subdepartamento de Supervisión Nacional.
</v>
      </c>
      <c r="T566" s="161">
        <f>VLOOKUP(A566,'BASE TRABAJO'!$A$1:$U$872,20,FALSE)</f>
        <v>37970</v>
      </c>
      <c r="U566" s="160">
        <v>7027</v>
      </c>
      <c r="V566" s="162">
        <v>21829730</v>
      </c>
      <c r="W566" s="162">
        <v>193268139</v>
      </c>
      <c r="X566" s="161">
        <v>44135</v>
      </c>
      <c r="Y566" s="160" t="s">
        <v>3112</v>
      </c>
      <c r="Z566" s="160" t="s">
        <v>3113</v>
      </c>
      <c r="AA566" s="160" t="s">
        <v>3188</v>
      </c>
      <c r="AB566" s="160"/>
    </row>
    <row r="567" spans="1:28" x14ac:dyDescent="0.2">
      <c r="A567" s="163">
        <v>7027</v>
      </c>
      <c r="B567" s="160" t="str">
        <f>VLOOKUP(A567,'BASE TRABAJO'!$A$1:$U$872,2,TRUE)</f>
        <v xml:space="preserve">
Organización No Gubernamental de Desarrollo Centro de Promoción y Apoyo a la Infancia - ONG. PAICABI
</v>
      </c>
      <c r="C567" s="160">
        <f>VLOOKUP(A567,'BASE TRABAJO'!$A$1:$U$872,3,FALSE)</f>
        <v>650364007</v>
      </c>
      <c r="D567" s="160" t="str">
        <f>VLOOKUP(A567,'BASE TRABAJO'!$A$1:$U$872,4,FALSE)</f>
        <v>Corporación de Derecho Privado.</v>
      </c>
      <c r="E567" s="160" t="str">
        <f>VLOOKUP(A567,'BASE TRABAJO'!$A$1:$U$872,5,FALSE)</f>
        <v>Otorgado por Decreto Supremo Nº223, de fecha 23 de febrero de 2001, del Ministerio de Justicia.</v>
      </c>
      <c r="F567" s="160" t="str">
        <f>VLOOKUP(A567,'BASE TRABAJO'!$A$1:$U$872,6,FALSE)</f>
        <v>Certificado de Vigencia de Persona Jurídica sin Fines de Lucro Nº de Folio 500340376225, de 13 de agosto de 2020, del Servicio de Registro Civil e Identificación</v>
      </c>
      <c r="G567" s="160" t="str">
        <f>VLOOKUP(A567,'BASE TRABAJO'!$A$1:$U$872,7,FALSE)</f>
        <v>Promoción del desarrollo, especialmente de las personas, familias, grupos y comunidades que viven en condiciones de pobreza y/o marginalidad.</v>
      </c>
      <c r="H567" s="160" t="str">
        <f>VLOOKUP(A567,'BASE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7" s="160" t="str">
        <f>VLOOKUP(A567,'BASE TRABAJO'!$A$1:$U$872,9,FALSE)</f>
        <v>Cada dos Años</v>
      </c>
      <c r="J567" s="160" t="str">
        <f>VLOOKUP(A567,'BASE TRABAJO'!$A$1:$U$872,10,FALSE)</f>
        <v>Inicia el 01-09-2020</v>
      </c>
      <c r="K567" s="160" t="str">
        <f>VLOOKUP(A567,'BASE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7" s="160" t="str">
        <f>VLOOKUP(A567,'BASE TRABAJO'!$A$1:$U$872,12,FALSE)</f>
        <v xml:space="preserve">11 Norte 967, Viña del Mar. Quinta Región </v>
      </c>
      <c r="M567" s="160" t="str">
        <f>VLOOKUP(A567,'BASE TRABAJO'!$A$1:$U$872,13,FALSE)</f>
        <v>V</v>
      </c>
      <c r="N567" s="160" t="str">
        <f>VLOOKUP(A567,'BASE TRABAJO'!$A$1:$U$872,14,FALSE)</f>
        <v xml:space="preserve"> Viña del Mar</v>
      </c>
      <c r="O567" s="160" t="str">
        <f>VLOOKUP(A567,'BASE TRABAJO'!$A$1:$U$872,15,FALSE)</f>
        <v>Fono: +56 (32) 2881777
Fono Director Ejecutivo Sr. Iván Zamora Zapata: 92401822
Fono Secretaria. Srta. Patricia Nanjari Valenzuela: 92541986</v>
      </c>
      <c r="P567" s="160" t="str">
        <f>VLOOKUP(A567,'BASE TRABAJO'!$A$1:$U$872,16,FALSE)</f>
        <v>paicabi@paicabi.cl</v>
      </c>
      <c r="Q567" s="160">
        <f>VLOOKUP(A567,'BASE TRABAJO'!$A$1:$U$872,17,FALSE)</f>
        <v>0</v>
      </c>
      <c r="R567" s="160" t="str">
        <f>VLOOKUP(A567,'BASE TRABAJO'!$A$1:$U$872,18,FALSE)</f>
        <v>93401: Institución de Asistencia Social</v>
      </c>
      <c r="S567" s="160" t="str">
        <f>VLOOKUP(A567,'BASE TRABAJO'!$A$1:$U$872,19,FALSE)</f>
        <v xml:space="preserve">
Se remite Certificado de antecedentes financieros del año 2019, que no esta autorizado ante notario público aprobado por el Subdepartamento de Supervisión Nacional.
</v>
      </c>
      <c r="T567" s="161">
        <f>VLOOKUP(A567,'BASE TRABAJO'!$A$1:$U$872,20,FALSE)</f>
        <v>37970</v>
      </c>
      <c r="U567" s="160">
        <v>7027</v>
      </c>
      <c r="V567" s="162">
        <v>14011380</v>
      </c>
      <c r="W567" s="162">
        <v>161451629</v>
      </c>
      <c r="X567" s="161">
        <v>44135</v>
      </c>
      <c r="Y567" s="160" t="s">
        <v>3112</v>
      </c>
      <c r="Z567" s="160" t="s">
        <v>3113</v>
      </c>
      <c r="AA567" s="160" t="s">
        <v>3118</v>
      </c>
      <c r="AB567" s="160"/>
    </row>
    <row r="568" spans="1:28" x14ac:dyDescent="0.2">
      <c r="A568" s="163">
        <v>7027</v>
      </c>
      <c r="B568" s="160" t="str">
        <f>VLOOKUP(A568,'BASE TRABAJO'!$A$1:$U$872,2,TRUE)</f>
        <v xml:space="preserve">
Organización No Gubernamental de Desarrollo Centro de Promoción y Apoyo a la Infancia - ONG. PAICABI
</v>
      </c>
      <c r="C568" s="160">
        <f>VLOOKUP(A568,'BASE TRABAJO'!$A$1:$U$872,3,FALSE)</f>
        <v>650364007</v>
      </c>
      <c r="D568" s="160" t="str">
        <f>VLOOKUP(A568,'BASE TRABAJO'!$A$1:$U$872,4,FALSE)</f>
        <v>Corporación de Derecho Privado.</v>
      </c>
      <c r="E568" s="160" t="str">
        <f>VLOOKUP(A568,'BASE TRABAJO'!$A$1:$U$872,5,FALSE)</f>
        <v>Otorgado por Decreto Supremo Nº223, de fecha 23 de febrero de 2001, del Ministerio de Justicia.</v>
      </c>
      <c r="F568" s="160" t="str">
        <f>VLOOKUP(A568,'BASE TRABAJO'!$A$1:$U$872,6,FALSE)</f>
        <v>Certificado de Vigencia de Persona Jurídica sin Fines de Lucro Nº de Folio 500340376225, de 13 de agosto de 2020, del Servicio de Registro Civil e Identificación</v>
      </c>
      <c r="G568" s="160" t="str">
        <f>VLOOKUP(A568,'BASE TRABAJO'!$A$1:$U$872,7,FALSE)</f>
        <v>Promoción del desarrollo, especialmente de las personas, familias, grupos y comunidades que viven en condiciones de pobreza y/o marginalidad.</v>
      </c>
      <c r="H568" s="160" t="str">
        <f>VLOOKUP(A568,'BASE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8" s="160" t="str">
        <f>VLOOKUP(A568,'BASE TRABAJO'!$A$1:$U$872,9,FALSE)</f>
        <v>Cada dos Años</v>
      </c>
      <c r="J568" s="160" t="str">
        <f>VLOOKUP(A568,'BASE TRABAJO'!$A$1:$U$872,10,FALSE)</f>
        <v>Inicia el 01-09-2020</v>
      </c>
      <c r="K568" s="160" t="str">
        <f>VLOOKUP(A568,'BASE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8" s="160" t="str">
        <f>VLOOKUP(A568,'BASE TRABAJO'!$A$1:$U$872,12,FALSE)</f>
        <v xml:space="preserve">11 Norte 967, Viña del Mar. Quinta Región </v>
      </c>
      <c r="M568" s="160" t="str">
        <f>VLOOKUP(A568,'BASE TRABAJO'!$A$1:$U$872,13,FALSE)</f>
        <v>V</v>
      </c>
      <c r="N568" s="160" t="str">
        <f>VLOOKUP(A568,'BASE TRABAJO'!$A$1:$U$872,14,FALSE)</f>
        <v xml:space="preserve"> Viña del Mar</v>
      </c>
      <c r="O568" s="160" t="str">
        <f>VLOOKUP(A568,'BASE TRABAJO'!$A$1:$U$872,15,FALSE)</f>
        <v>Fono: +56 (32) 2881777
Fono Director Ejecutivo Sr. Iván Zamora Zapata: 92401822
Fono Secretaria. Srta. Patricia Nanjari Valenzuela: 92541986</v>
      </c>
      <c r="P568" s="160" t="str">
        <f>VLOOKUP(A568,'BASE TRABAJO'!$A$1:$U$872,16,FALSE)</f>
        <v>paicabi@paicabi.cl</v>
      </c>
      <c r="Q568" s="160">
        <f>VLOOKUP(A568,'BASE TRABAJO'!$A$1:$U$872,17,FALSE)</f>
        <v>0</v>
      </c>
      <c r="R568" s="160" t="str">
        <f>VLOOKUP(A568,'BASE TRABAJO'!$A$1:$U$872,18,FALSE)</f>
        <v>93401: Institución de Asistencia Social</v>
      </c>
      <c r="S568" s="160" t="str">
        <f>VLOOKUP(A568,'BASE TRABAJO'!$A$1:$U$872,19,FALSE)</f>
        <v xml:space="preserve">
Se remite Certificado de antecedentes financieros del año 2019, que no esta autorizado ante notario público aprobado por el Subdepartamento de Supervisión Nacional.
</v>
      </c>
      <c r="T568" s="161">
        <f>VLOOKUP(A568,'BASE TRABAJO'!$A$1:$U$872,20,FALSE)</f>
        <v>37970</v>
      </c>
      <c r="U568" s="160">
        <v>7027</v>
      </c>
      <c r="V568" s="162">
        <v>52153470</v>
      </c>
      <c r="W568" s="162">
        <v>441312652</v>
      </c>
      <c r="X568" s="161">
        <v>44135</v>
      </c>
      <c r="Y568" s="160" t="s">
        <v>3112</v>
      </c>
      <c r="Z568" s="160" t="s">
        <v>3113</v>
      </c>
      <c r="AA568" s="160" t="s">
        <v>3119</v>
      </c>
      <c r="AB568" s="160"/>
    </row>
    <row r="569" spans="1:28" x14ac:dyDescent="0.2">
      <c r="A569" s="163">
        <v>7027</v>
      </c>
      <c r="B569" s="160" t="str">
        <f>VLOOKUP(A569,'BASE TRABAJO'!$A$1:$U$872,2,TRUE)</f>
        <v xml:space="preserve">
Organización No Gubernamental de Desarrollo Centro de Promoción y Apoyo a la Infancia - ONG. PAICABI
</v>
      </c>
      <c r="C569" s="160">
        <f>VLOOKUP(A569,'BASE TRABAJO'!$A$1:$U$872,3,FALSE)</f>
        <v>650364007</v>
      </c>
      <c r="D569" s="160" t="str">
        <f>VLOOKUP(A569,'BASE TRABAJO'!$A$1:$U$872,4,FALSE)</f>
        <v>Corporación de Derecho Privado.</v>
      </c>
      <c r="E569" s="160" t="str">
        <f>VLOOKUP(A569,'BASE TRABAJO'!$A$1:$U$872,5,FALSE)</f>
        <v>Otorgado por Decreto Supremo Nº223, de fecha 23 de febrero de 2001, del Ministerio de Justicia.</v>
      </c>
      <c r="F569" s="160" t="str">
        <f>VLOOKUP(A569,'BASE TRABAJO'!$A$1:$U$872,6,FALSE)</f>
        <v>Certificado de Vigencia de Persona Jurídica sin Fines de Lucro Nº de Folio 500340376225, de 13 de agosto de 2020, del Servicio de Registro Civil e Identificación</v>
      </c>
      <c r="G569" s="160" t="str">
        <f>VLOOKUP(A569,'BASE TRABAJO'!$A$1:$U$872,7,FALSE)</f>
        <v>Promoción del desarrollo, especialmente de las personas, familias, grupos y comunidades que viven en condiciones de pobreza y/o marginalidad.</v>
      </c>
      <c r="H569" s="160" t="str">
        <f>VLOOKUP(A569,'BASE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9" s="160" t="str">
        <f>VLOOKUP(A569,'BASE TRABAJO'!$A$1:$U$872,9,FALSE)</f>
        <v>Cada dos Años</v>
      </c>
      <c r="J569" s="160" t="str">
        <f>VLOOKUP(A569,'BASE TRABAJO'!$A$1:$U$872,10,FALSE)</f>
        <v>Inicia el 01-09-2020</v>
      </c>
      <c r="K569" s="160" t="str">
        <f>VLOOKUP(A569,'BASE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9" s="160" t="str">
        <f>VLOOKUP(A569,'BASE TRABAJO'!$A$1:$U$872,12,FALSE)</f>
        <v xml:space="preserve">11 Norte 967, Viña del Mar. Quinta Región </v>
      </c>
      <c r="M569" s="160" t="str">
        <f>VLOOKUP(A569,'BASE TRABAJO'!$A$1:$U$872,13,FALSE)</f>
        <v>V</v>
      </c>
      <c r="N569" s="160" t="str">
        <f>VLOOKUP(A569,'BASE TRABAJO'!$A$1:$U$872,14,FALSE)</f>
        <v xml:space="preserve"> Viña del Mar</v>
      </c>
      <c r="O569" s="160" t="str">
        <f>VLOOKUP(A569,'BASE TRABAJO'!$A$1:$U$872,15,FALSE)</f>
        <v>Fono: +56 (32) 2881777
Fono Director Ejecutivo Sr. Iván Zamora Zapata: 92401822
Fono Secretaria. Srta. Patricia Nanjari Valenzuela: 92541986</v>
      </c>
      <c r="P569" s="160" t="str">
        <f>VLOOKUP(A569,'BASE TRABAJO'!$A$1:$U$872,16,FALSE)</f>
        <v>paicabi@paicabi.cl</v>
      </c>
      <c r="Q569" s="160">
        <f>VLOOKUP(A569,'BASE TRABAJO'!$A$1:$U$872,17,FALSE)</f>
        <v>0</v>
      </c>
      <c r="R569" s="160" t="str">
        <f>VLOOKUP(A569,'BASE TRABAJO'!$A$1:$U$872,18,FALSE)</f>
        <v>93401: Institución de Asistencia Social</v>
      </c>
      <c r="S569" s="160" t="str">
        <f>VLOOKUP(A569,'BASE TRABAJO'!$A$1:$U$872,19,FALSE)</f>
        <v xml:space="preserve">
Se remite Certificado de antecedentes financieros del año 2019, que no esta autorizado ante notario público aprobado por el Subdepartamento de Supervisión Nacional.
</v>
      </c>
      <c r="T569" s="161">
        <f>VLOOKUP(A569,'BASE TRABAJO'!$A$1:$U$872,20,FALSE)</f>
        <v>37970</v>
      </c>
      <c r="U569" s="160">
        <v>7027</v>
      </c>
      <c r="V569" s="162">
        <v>18246600</v>
      </c>
      <c r="W569" s="162">
        <v>188219444</v>
      </c>
      <c r="X569" s="161">
        <v>44135</v>
      </c>
      <c r="Y569" s="160" t="s">
        <v>3112</v>
      </c>
      <c r="Z569" s="160" t="s">
        <v>3113</v>
      </c>
      <c r="AA569" s="160" t="s">
        <v>3165</v>
      </c>
      <c r="AB569" s="160"/>
    </row>
    <row r="570" spans="1:28" x14ac:dyDescent="0.2">
      <c r="A570" s="163">
        <v>7027</v>
      </c>
      <c r="B570" s="160" t="str">
        <f>VLOOKUP(A570,'BASE TRABAJO'!$A$1:$U$872,2,TRUE)</f>
        <v xml:space="preserve">
Organización No Gubernamental de Desarrollo Centro de Promoción y Apoyo a la Infancia - ONG. PAICABI
</v>
      </c>
      <c r="C570" s="160">
        <f>VLOOKUP(A570,'BASE TRABAJO'!$A$1:$U$872,3,FALSE)</f>
        <v>650364007</v>
      </c>
      <c r="D570" s="160" t="str">
        <f>VLOOKUP(A570,'BASE TRABAJO'!$A$1:$U$872,4,FALSE)</f>
        <v>Corporación de Derecho Privado.</v>
      </c>
      <c r="E570" s="160" t="str">
        <f>VLOOKUP(A570,'BASE TRABAJO'!$A$1:$U$872,5,FALSE)</f>
        <v>Otorgado por Decreto Supremo Nº223, de fecha 23 de febrero de 2001, del Ministerio de Justicia.</v>
      </c>
      <c r="F570" s="160" t="str">
        <f>VLOOKUP(A570,'BASE TRABAJO'!$A$1:$U$872,6,FALSE)</f>
        <v>Certificado de Vigencia de Persona Jurídica sin Fines de Lucro Nº de Folio 500340376225, de 13 de agosto de 2020, del Servicio de Registro Civil e Identificación</v>
      </c>
      <c r="G570" s="160" t="str">
        <f>VLOOKUP(A570,'BASE TRABAJO'!$A$1:$U$872,7,FALSE)</f>
        <v>Promoción del desarrollo, especialmente de las personas, familias, grupos y comunidades que viven en condiciones de pobreza y/o marginalidad.</v>
      </c>
      <c r="H570" s="160" t="str">
        <f>VLOOKUP(A570,'BASE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0" s="160" t="str">
        <f>VLOOKUP(A570,'BASE TRABAJO'!$A$1:$U$872,9,FALSE)</f>
        <v>Cada dos Años</v>
      </c>
      <c r="J570" s="160" t="str">
        <f>VLOOKUP(A570,'BASE TRABAJO'!$A$1:$U$872,10,FALSE)</f>
        <v>Inicia el 01-09-2020</v>
      </c>
      <c r="K570" s="160" t="str">
        <f>VLOOKUP(A570,'BASE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0" s="160" t="str">
        <f>VLOOKUP(A570,'BASE TRABAJO'!$A$1:$U$872,12,FALSE)</f>
        <v xml:space="preserve">11 Norte 967, Viña del Mar. Quinta Región </v>
      </c>
      <c r="M570" s="160" t="str">
        <f>VLOOKUP(A570,'BASE TRABAJO'!$A$1:$U$872,13,FALSE)</f>
        <v>V</v>
      </c>
      <c r="N570" s="160" t="str">
        <f>VLOOKUP(A570,'BASE TRABAJO'!$A$1:$U$872,14,FALSE)</f>
        <v xml:space="preserve"> Viña del Mar</v>
      </c>
      <c r="O570" s="160" t="str">
        <f>VLOOKUP(A570,'BASE TRABAJO'!$A$1:$U$872,15,FALSE)</f>
        <v>Fono: +56 (32) 2881777
Fono Director Ejecutivo Sr. Iván Zamora Zapata: 92401822
Fono Secretaria. Srta. Patricia Nanjari Valenzuela: 92541986</v>
      </c>
      <c r="P570" s="160" t="str">
        <f>VLOOKUP(A570,'BASE TRABAJO'!$A$1:$U$872,16,FALSE)</f>
        <v>paicabi@paicabi.cl</v>
      </c>
      <c r="Q570" s="160">
        <f>VLOOKUP(A570,'BASE TRABAJO'!$A$1:$U$872,17,FALSE)</f>
        <v>0</v>
      </c>
      <c r="R570" s="160" t="str">
        <f>VLOOKUP(A570,'BASE TRABAJO'!$A$1:$U$872,18,FALSE)</f>
        <v>93401: Institución de Asistencia Social</v>
      </c>
      <c r="S570" s="160" t="str">
        <f>VLOOKUP(A570,'BASE TRABAJO'!$A$1:$U$872,19,FALSE)</f>
        <v xml:space="preserve">
Se remite Certificado de antecedentes financieros del año 2019, que no esta autorizado ante notario público aprobado por el Subdepartamento de Supervisión Nacional.
</v>
      </c>
      <c r="T570" s="161">
        <f>VLOOKUP(A570,'BASE TRABAJO'!$A$1:$U$872,20,FALSE)</f>
        <v>37970</v>
      </c>
      <c r="U570" s="160">
        <v>7027</v>
      </c>
      <c r="V570" s="162">
        <v>110524176</v>
      </c>
      <c r="W570" s="162">
        <v>925052043</v>
      </c>
      <c r="X570" s="161">
        <v>44135</v>
      </c>
      <c r="Y570" s="160" t="s">
        <v>3112</v>
      </c>
      <c r="Z570" s="160" t="s">
        <v>3113</v>
      </c>
      <c r="AA570" s="160" t="s">
        <v>3121</v>
      </c>
      <c r="AB570" s="160"/>
    </row>
    <row r="571" spans="1:28" x14ac:dyDescent="0.2">
      <c r="A571" s="163">
        <v>7027</v>
      </c>
      <c r="B571" s="160" t="str">
        <f>VLOOKUP(A571,'BASE TRABAJO'!$A$1:$U$872,2,TRUE)</f>
        <v xml:space="preserve">
Organización No Gubernamental de Desarrollo Centro de Promoción y Apoyo a la Infancia - ONG. PAICABI
</v>
      </c>
      <c r="C571" s="160">
        <f>VLOOKUP(A571,'BASE TRABAJO'!$A$1:$U$872,3,FALSE)</f>
        <v>650364007</v>
      </c>
      <c r="D571" s="160" t="str">
        <f>VLOOKUP(A571,'BASE TRABAJO'!$A$1:$U$872,4,FALSE)</f>
        <v>Corporación de Derecho Privado.</v>
      </c>
      <c r="E571" s="160" t="str">
        <f>VLOOKUP(A571,'BASE TRABAJO'!$A$1:$U$872,5,FALSE)</f>
        <v>Otorgado por Decreto Supremo Nº223, de fecha 23 de febrero de 2001, del Ministerio de Justicia.</v>
      </c>
      <c r="F571" s="160" t="str">
        <f>VLOOKUP(A571,'BASE TRABAJO'!$A$1:$U$872,6,FALSE)</f>
        <v>Certificado de Vigencia de Persona Jurídica sin Fines de Lucro Nº de Folio 500340376225, de 13 de agosto de 2020, del Servicio de Registro Civil e Identificación</v>
      </c>
      <c r="G571" s="160" t="str">
        <f>VLOOKUP(A571,'BASE TRABAJO'!$A$1:$U$872,7,FALSE)</f>
        <v>Promoción del desarrollo, especialmente de las personas, familias, grupos y comunidades que viven en condiciones de pobreza y/o marginalidad.</v>
      </c>
      <c r="H571" s="160" t="str">
        <f>VLOOKUP(A571,'BASE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1" s="160" t="str">
        <f>VLOOKUP(A571,'BASE TRABAJO'!$A$1:$U$872,9,FALSE)</f>
        <v>Cada dos Años</v>
      </c>
      <c r="J571" s="160" t="str">
        <f>VLOOKUP(A571,'BASE TRABAJO'!$A$1:$U$872,10,FALSE)</f>
        <v>Inicia el 01-09-2020</v>
      </c>
      <c r="K571" s="160" t="str">
        <f>VLOOKUP(A571,'BASE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1" s="160" t="str">
        <f>VLOOKUP(A571,'BASE TRABAJO'!$A$1:$U$872,12,FALSE)</f>
        <v xml:space="preserve">11 Norte 967, Viña del Mar. Quinta Región </v>
      </c>
      <c r="M571" s="160" t="str">
        <f>VLOOKUP(A571,'BASE TRABAJO'!$A$1:$U$872,13,FALSE)</f>
        <v>V</v>
      </c>
      <c r="N571" s="160" t="str">
        <f>VLOOKUP(A571,'BASE TRABAJO'!$A$1:$U$872,14,FALSE)</f>
        <v xml:space="preserve"> Viña del Mar</v>
      </c>
      <c r="O571" s="160" t="str">
        <f>VLOOKUP(A571,'BASE TRABAJO'!$A$1:$U$872,15,FALSE)</f>
        <v>Fono: +56 (32) 2881777
Fono Director Ejecutivo Sr. Iván Zamora Zapata: 92401822
Fono Secretaria. Srta. Patricia Nanjari Valenzuela: 92541986</v>
      </c>
      <c r="P571" s="160" t="str">
        <f>VLOOKUP(A571,'BASE TRABAJO'!$A$1:$U$872,16,FALSE)</f>
        <v>paicabi@paicabi.cl</v>
      </c>
      <c r="Q571" s="160">
        <f>VLOOKUP(A571,'BASE TRABAJO'!$A$1:$U$872,17,FALSE)</f>
        <v>0</v>
      </c>
      <c r="R571" s="160" t="str">
        <f>VLOOKUP(A571,'BASE TRABAJO'!$A$1:$U$872,18,FALSE)</f>
        <v>93401: Institución de Asistencia Social</v>
      </c>
      <c r="S571" s="160" t="str">
        <f>VLOOKUP(A571,'BASE TRABAJO'!$A$1:$U$872,19,FALSE)</f>
        <v xml:space="preserve">
Se remite Certificado de antecedentes financieros del año 2019, que no esta autorizado ante notario público aprobado por el Subdepartamento de Supervisión Nacional.
</v>
      </c>
      <c r="T571" s="161">
        <f>VLOOKUP(A571,'BASE TRABAJO'!$A$1:$U$872,20,FALSE)</f>
        <v>37970</v>
      </c>
      <c r="U571" s="160">
        <v>7027</v>
      </c>
      <c r="V571" s="162">
        <v>24909120</v>
      </c>
      <c r="W571" s="162">
        <v>188558427</v>
      </c>
      <c r="X571" s="161">
        <v>44135</v>
      </c>
      <c r="Y571" s="160" t="s">
        <v>3112</v>
      </c>
      <c r="Z571" s="160" t="s">
        <v>3113</v>
      </c>
      <c r="AA571" s="160" t="s">
        <v>3171</v>
      </c>
      <c r="AB571" s="160"/>
    </row>
    <row r="572" spans="1:28" x14ac:dyDescent="0.2">
      <c r="A572" s="163">
        <v>7027</v>
      </c>
      <c r="B572" s="160" t="str">
        <f>VLOOKUP(A572,'BASE TRABAJO'!$A$1:$U$872,2,TRUE)</f>
        <v xml:space="preserve">
Organización No Gubernamental de Desarrollo Centro de Promoción y Apoyo a la Infancia - ONG. PAICABI
</v>
      </c>
      <c r="C572" s="160">
        <f>VLOOKUP(A572,'BASE TRABAJO'!$A$1:$U$872,3,FALSE)</f>
        <v>650364007</v>
      </c>
      <c r="D572" s="160" t="str">
        <f>VLOOKUP(A572,'BASE TRABAJO'!$A$1:$U$872,4,FALSE)</f>
        <v>Corporación de Derecho Privado.</v>
      </c>
      <c r="E572" s="160" t="str">
        <f>VLOOKUP(A572,'BASE TRABAJO'!$A$1:$U$872,5,FALSE)</f>
        <v>Otorgado por Decreto Supremo Nº223, de fecha 23 de febrero de 2001, del Ministerio de Justicia.</v>
      </c>
      <c r="F572" s="160" t="str">
        <f>VLOOKUP(A572,'BASE TRABAJO'!$A$1:$U$872,6,FALSE)</f>
        <v>Certificado de Vigencia de Persona Jurídica sin Fines de Lucro Nº de Folio 500340376225, de 13 de agosto de 2020, del Servicio de Registro Civil e Identificación</v>
      </c>
      <c r="G572" s="160" t="str">
        <f>VLOOKUP(A572,'BASE TRABAJO'!$A$1:$U$872,7,FALSE)</f>
        <v>Promoción del desarrollo, especialmente de las personas, familias, grupos y comunidades que viven en condiciones de pobreza y/o marginalidad.</v>
      </c>
      <c r="H572" s="160" t="str">
        <f>VLOOKUP(A572,'BASE TRABAJO'!$A$1:$U$872,8,FALSE)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2" s="160" t="str">
        <f>VLOOKUP(A572,'BASE TRABAJO'!$A$1:$U$872,9,FALSE)</f>
        <v>Cada dos Años</v>
      </c>
      <c r="J572" s="160" t="str">
        <f>VLOOKUP(A572,'BASE TRABAJO'!$A$1:$U$872,10,FALSE)</f>
        <v>Inicia el 01-09-2020</v>
      </c>
      <c r="K572" s="160" t="str">
        <f>VLOOKUP(A572,'BASE TRABAJO'!$A$1:$U$872,11,FALSE)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2" s="160" t="str">
        <f>VLOOKUP(A572,'BASE TRABAJO'!$A$1:$U$872,12,FALSE)</f>
        <v xml:space="preserve">11 Norte 967, Viña del Mar. Quinta Región </v>
      </c>
      <c r="M572" s="160" t="str">
        <f>VLOOKUP(A572,'BASE TRABAJO'!$A$1:$U$872,13,FALSE)</f>
        <v>V</v>
      </c>
      <c r="N572" s="160" t="str">
        <f>VLOOKUP(A572,'BASE TRABAJO'!$A$1:$U$872,14,FALSE)</f>
        <v xml:space="preserve"> Viña del Mar</v>
      </c>
      <c r="O572" s="160" t="str">
        <f>VLOOKUP(A572,'BASE TRABAJO'!$A$1:$U$872,15,FALSE)</f>
        <v>Fono: +56 (32) 2881777
Fono Director Ejecutivo Sr. Iván Zamora Zapata: 92401822
Fono Secretaria. Srta. Patricia Nanjari Valenzuela: 92541986</v>
      </c>
      <c r="P572" s="160" t="str">
        <f>VLOOKUP(A572,'BASE TRABAJO'!$A$1:$U$872,16,FALSE)</f>
        <v>paicabi@paicabi.cl</v>
      </c>
      <c r="Q572" s="160">
        <f>VLOOKUP(A572,'BASE TRABAJO'!$A$1:$U$872,17,FALSE)</f>
        <v>0</v>
      </c>
      <c r="R572" s="160" t="str">
        <f>VLOOKUP(A572,'BASE TRABAJO'!$A$1:$U$872,18,FALSE)</f>
        <v>93401: Institución de Asistencia Social</v>
      </c>
      <c r="S572" s="160" t="str">
        <f>VLOOKUP(A572,'BASE TRABAJO'!$A$1:$U$872,19,FALSE)</f>
        <v xml:space="preserve">
Se remite Certificado de antecedentes financieros del año 2019, que no esta autorizado ante notario público aprobado por el Subdepartamento de Supervisión Nacional.
</v>
      </c>
      <c r="T572" s="161">
        <f>VLOOKUP(A572,'BASE TRABAJO'!$A$1:$U$872,20,FALSE)</f>
        <v>37970</v>
      </c>
      <c r="U572" s="160">
        <v>7027</v>
      </c>
      <c r="V572" s="162">
        <v>26465940</v>
      </c>
      <c r="W572" s="162">
        <v>374570894</v>
      </c>
      <c r="X572" s="161">
        <v>44135</v>
      </c>
      <c r="Y572" s="160" t="s">
        <v>3112</v>
      </c>
      <c r="Z572" s="160" t="s">
        <v>3113</v>
      </c>
      <c r="AA572" s="160" t="s">
        <v>3122</v>
      </c>
      <c r="AB572" s="160"/>
    </row>
    <row r="573" spans="1:28" x14ac:dyDescent="0.2">
      <c r="A573" s="163">
        <v>7031</v>
      </c>
      <c r="B573" s="160" t="str">
        <f>VLOOKUP(A573,'BASE TRABAJO'!$A$1:$U$872,2,TRUE)</f>
        <v xml:space="preserve">
O.N.G. Corporación de Apoyo al Desarrollo Autogestionado Grada.
O.N.G. Grada.
</v>
      </c>
      <c r="C573" s="160">
        <f>VLOOKUP(A573,'BASE TRABAJO'!$A$1:$U$872,3,FALSE)</f>
        <v>731026009</v>
      </c>
      <c r="D573" s="160" t="str">
        <f>VLOOKUP(A573,'BASE TRABAJO'!$A$1:$U$872,4,FALSE)</f>
        <v>Corporación de Derecho Privado.</v>
      </c>
      <c r="E573" s="160" t="str">
        <f>VLOOKUP(A573,'BASE TRABAJO'!$A$1:$U$872,5,FALSE)</f>
        <v>Otorgado por Decreto Supremo Nº 256, de fecha 09 de Marzo de 1995, del Ministerio de Justicia.</v>
      </c>
      <c r="F573" s="160" t="str">
        <f>VLOOKUP(A573,'BASE TRABAJO'!$A$1:$U$872,6,FALSE)</f>
        <v xml:space="preserve">Se acompaña Certificado de Vigencia Folio 500342591781, de fecha 26 de agosto de 2020, del SRCEI
</v>
      </c>
      <c r="G573" s="160" t="str">
        <f>VLOOKUP(A573,'BASE TRABAJO'!$A$1:$U$872,7,FALSE)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73" s="160" t="str">
        <f>VLOOKUP(A573,'BASE TRABAJO'!$A$1:$U$872,8,FALSE)</f>
        <v>Presidente: Marcelo Cristian Zambra Yáñez,         
Vicepresidente: Francisco Prado Oyarzo, 
Secretaria: Luz María Loreto Baghetti Gómez, 
Tesorero: José Guillermo Ríos Campos,           
Directora: María Elena Campusano Bakovic,</v>
      </c>
      <c r="I573" s="160" t="str">
        <f>VLOOKUP(A573,'BASE TRABAJO'!$A$1:$U$872,9,FALSE)</f>
        <v>Durarán dos años en sus cargos</v>
      </c>
      <c r="J573" s="160" t="str">
        <f>VLOOKUP(A573,'BASE TRABAJO'!$A$1:$U$872,10,FALSE)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73" s="160" t="str">
        <f>VLOOKUP(A573,'BASE TRABAJO'!$A$1:$U$872,11,FALSE)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73" s="160" t="str">
        <f>VLOOKUP(A573,'BASE TRABAJO'!$A$1:$U$872,12,FALSE)</f>
        <v xml:space="preserve">Carmen Covarrubias número 213, Comuna de Ñuñoa.
</v>
      </c>
      <c r="M573" s="160" t="str">
        <f>VLOOKUP(A573,'BASE TRABAJO'!$A$1:$U$872,13,FALSE)</f>
        <v>XIII</v>
      </c>
      <c r="N573" s="160" t="str">
        <f>VLOOKUP(A573,'BASE TRABAJO'!$A$1:$U$872,14,FALSE)</f>
        <v>Ñuñoa</v>
      </c>
      <c r="O573" s="160" t="str">
        <f>VLOOKUP(A573,'BASE TRABAJO'!$A$1:$U$872,15,FALSE)</f>
        <v xml:space="preserve">Fono 56-2-22693942
</v>
      </c>
      <c r="P573" s="160" t="str">
        <f>VLOOKUP(A573,'BASE TRABAJO'!$A$1:$U$872,16,FALSE)</f>
        <v xml:space="preserve">info@grada.cl  onggrada@gmail.com </v>
      </c>
      <c r="Q573" s="160">
        <f>VLOOKUP(A573,'BASE TRABAJO'!$A$1:$U$872,17,FALSE)</f>
        <v>0</v>
      </c>
      <c r="R573" s="160" t="str">
        <f>VLOOKUP(A573,'BASE TRABAJO'!$A$1:$U$872,18,FALSE)</f>
        <v xml:space="preserve">
93401
</v>
      </c>
      <c r="S573" s="160" t="str">
        <f>VLOOKUP(A573,'BASE TRABAJO'!$A$1:$U$872,19,FALSE)</f>
        <v xml:space="preserve">Se acompaña Certificado Financiero al año 2019, el cual es aprobado por USUFI con fecha 3 de septiembre de 2020. Se hace presente que éste no ha sido autorizado ante notario. 
</v>
      </c>
      <c r="T573" s="161">
        <f>VLOOKUP(A573,'BASE TRABAJO'!$A$1:$U$872,20,FALSE)</f>
        <v>37970</v>
      </c>
      <c r="U573" s="160">
        <v>7031</v>
      </c>
      <c r="V573" s="162">
        <v>0</v>
      </c>
      <c r="W573" s="162">
        <v>91148416</v>
      </c>
      <c r="X573" s="161">
        <v>44135</v>
      </c>
      <c r="Y573" s="160" t="s">
        <v>3112</v>
      </c>
      <c r="Z573" s="160" t="s">
        <v>3113</v>
      </c>
      <c r="AA573" s="160" t="s">
        <v>3178</v>
      </c>
      <c r="AB573" s="160"/>
    </row>
    <row r="574" spans="1:28" x14ac:dyDescent="0.2">
      <c r="A574" s="163">
        <v>7036</v>
      </c>
      <c r="B574" s="160" t="str">
        <f>VLOOKUP(A574,'BASE TRABAJO'!$A$1:$U$872,2,TRUE)</f>
        <v xml:space="preserve">
Fundación  María de la Luz Zañartu
</v>
      </c>
      <c r="C574" s="160" t="str">
        <f>VLOOKUP(A574,'BASE TRABAJO'!$A$1:$U$872,3,FALSE)</f>
        <v>75187300K</v>
      </c>
      <c r="D574" s="160" t="str">
        <f>VLOOKUP(A574,'BASE TRABAJO'!$A$1:$U$872,4,FALSE)</f>
        <v>Fundación de Derecho Privado</v>
      </c>
      <c r="E574" s="160" t="str">
        <f>VLOOKUP(A574,'BASE TRABAJO'!$A$1:$U$872,5,FALSE)</f>
        <v>Otorgado por Decreto Supremo Nº496, de fecha 18 de mayo de 1999, del Ministerio de Justicia.</v>
      </c>
      <c r="F574" s="160" t="str">
        <f>VLOOKUP(A574,'BASE TRABAJO'!$A$1:$U$872,6,FALSE)</f>
        <v xml:space="preserve">Certificado de Vigencia folio Nº 500348195324, de fecha 30 de septiembre de 2020, emitido por el Servicio de Registro Civil e Identificación. </v>
      </c>
      <c r="G574" s="160" t="str">
        <f>VLOOKUP(A574,'BASE TRABAJO'!$A$1:$U$872,7,FALSE)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4" s="160" t="str">
        <f>VLOOKUP(A574,'BASE TRABAJO'!$A$1:$U$872,8,FALSE)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74" s="160" t="str">
        <f>VLOOKUP(A574,'BASE TRABAJO'!$A$1:$U$872,9,FALSE)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4" s="160" t="str">
        <f>VLOOKUP(A574,'BASE TRABAJO'!$A$1:$U$872,10,FALSE)</f>
        <v>10 de julio de 2017, según Certificado de directorio de persona jurídica, folio Nº 500348005479, de fecha 29 de septiembre de 2020, emitido por el Servicio de Registro Civil e Identificación</v>
      </c>
      <c r="K574" s="160" t="str">
        <f>VLOOKUP(A574,'BASE TRABAJO'!$A$1:$U$872,11,FALSE)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4" s="160" t="str">
        <f>VLOOKUP(A574,'BASE TRABAJO'!$A$1:$U$872,12,FALSE)</f>
        <v xml:space="preserve">Calle Uno Nº 3011, comuna de Quilicura, Región Metropolitana.
</v>
      </c>
      <c r="M574" s="160" t="str">
        <f>VLOOKUP(A574,'BASE TRABAJO'!$A$1:$U$872,13,FALSE)</f>
        <v>XIII</v>
      </c>
      <c r="N574" s="160" t="str">
        <f>VLOOKUP(A574,'BASE TRABAJO'!$A$1:$U$872,14,FALSE)</f>
        <v>Quilicura</v>
      </c>
      <c r="O574" s="160" t="str">
        <f>VLOOKUP(A574,'BASE TRABAJO'!$A$1:$U$872,15,FALSE)</f>
        <v>Teléfono:  984991231.</v>
      </c>
      <c r="P574" s="160" t="str">
        <f>VLOOKUP(A574,'BASE TRABAJO'!$A$1:$U$872,16,FALSE)</f>
        <v>lisette@fundacionmariadelaluz.cl 
gerente@fmdl.cl</v>
      </c>
      <c r="Q574" s="160">
        <f>VLOOKUP(A574,'BASE TRABAJO'!$A$1:$U$872,17,FALSE)</f>
        <v>0</v>
      </c>
      <c r="R574" s="160" t="str">
        <f>VLOOKUP(A574,'BASE TRABAJO'!$A$1:$U$872,18,FALSE)</f>
        <v>93401: Instituciones de asistencia social.</v>
      </c>
      <c r="S574" s="160" t="str">
        <f>VLOOKUP(A574,'BASE TRABAJO'!$A$1:$U$872,19,FALSE)</f>
        <v>Se acompaña certificado financiero correspondiente al año 2019, aprobado por el Sub Departamento de Supervisión Financiera Nacional</v>
      </c>
      <c r="T574" s="161">
        <f>VLOOKUP(A574,'BASE TRABAJO'!$A$1:$U$872,20,FALSE)</f>
        <v>37970</v>
      </c>
      <c r="U574" s="160">
        <v>7036</v>
      </c>
      <c r="V574" s="162">
        <v>21588242</v>
      </c>
      <c r="W574" s="162">
        <v>246588569</v>
      </c>
      <c r="X574" s="161">
        <v>44135</v>
      </c>
      <c r="Y574" s="160" t="s">
        <v>3112</v>
      </c>
      <c r="Z574" s="160" t="s">
        <v>3113</v>
      </c>
      <c r="AA574" s="160" t="s">
        <v>3287</v>
      </c>
      <c r="AB574" s="160"/>
    </row>
    <row r="575" spans="1:28" x14ac:dyDescent="0.2">
      <c r="A575" s="163">
        <v>7036</v>
      </c>
      <c r="B575" s="160" t="str">
        <f>VLOOKUP(A575,'BASE TRABAJO'!$A$1:$U$872,2,TRUE)</f>
        <v xml:space="preserve">
Fundación  María de la Luz Zañartu
</v>
      </c>
      <c r="C575" s="160" t="str">
        <f>VLOOKUP(A575,'BASE TRABAJO'!$A$1:$U$872,3,FALSE)</f>
        <v>75187300K</v>
      </c>
      <c r="D575" s="160" t="str">
        <f>VLOOKUP(A575,'BASE TRABAJO'!$A$1:$U$872,4,FALSE)</f>
        <v>Fundación de Derecho Privado</v>
      </c>
      <c r="E575" s="160" t="str">
        <f>VLOOKUP(A575,'BASE TRABAJO'!$A$1:$U$872,5,FALSE)</f>
        <v>Otorgado por Decreto Supremo Nº496, de fecha 18 de mayo de 1999, del Ministerio de Justicia.</v>
      </c>
      <c r="F575" s="160" t="str">
        <f>VLOOKUP(A575,'BASE TRABAJO'!$A$1:$U$872,6,FALSE)</f>
        <v xml:space="preserve">Certificado de Vigencia folio Nº 500348195324, de fecha 30 de septiembre de 2020, emitido por el Servicio de Registro Civil e Identificación. </v>
      </c>
      <c r="G575" s="160" t="str">
        <f>VLOOKUP(A575,'BASE TRABAJO'!$A$1:$U$872,7,FALSE)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5" s="160" t="str">
        <f>VLOOKUP(A575,'BASE TRABAJO'!$A$1:$U$872,8,FALSE)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75" s="160" t="str">
        <f>VLOOKUP(A575,'BASE TRABAJO'!$A$1:$U$872,9,FALSE)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5" s="160" t="str">
        <f>VLOOKUP(A575,'BASE TRABAJO'!$A$1:$U$872,10,FALSE)</f>
        <v>10 de julio de 2017, según Certificado de directorio de persona jurídica, folio Nº 500348005479, de fecha 29 de septiembre de 2020, emitido por el Servicio de Registro Civil e Identificación</v>
      </c>
      <c r="K575" s="160" t="str">
        <f>VLOOKUP(A575,'BASE TRABAJO'!$A$1:$U$872,11,FALSE)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5" s="160" t="str">
        <f>VLOOKUP(A575,'BASE TRABAJO'!$A$1:$U$872,12,FALSE)</f>
        <v xml:space="preserve">Calle Uno Nº 3011, comuna de Quilicura, Región Metropolitana.
</v>
      </c>
      <c r="M575" s="160" t="str">
        <f>VLOOKUP(A575,'BASE TRABAJO'!$A$1:$U$872,13,FALSE)</f>
        <v>XIII</v>
      </c>
      <c r="N575" s="160" t="str">
        <f>VLOOKUP(A575,'BASE TRABAJO'!$A$1:$U$872,14,FALSE)</f>
        <v>Quilicura</v>
      </c>
      <c r="O575" s="160" t="str">
        <f>VLOOKUP(A575,'BASE TRABAJO'!$A$1:$U$872,15,FALSE)</f>
        <v>Teléfono:  984991231.</v>
      </c>
      <c r="P575" s="160" t="str">
        <f>VLOOKUP(A575,'BASE TRABAJO'!$A$1:$U$872,16,FALSE)</f>
        <v>lisette@fundacionmariadelaluz.cl 
gerente@fmdl.cl</v>
      </c>
      <c r="Q575" s="160">
        <f>VLOOKUP(A575,'BASE TRABAJO'!$A$1:$U$872,17,FALSE)</f>
        <v>0</v>
      </c>
      <c r="R575" s="160" t="str">
        <f>VLOOKUP(A575,'BASE TRABAJO'!$A$1:$U$872,18,FALSE)</f>
        <v>93401: Instituciones de asistencia social.</v>
      </c>
      <c r="S575" s="160" t="str">
        <f>VLOOKUP(A575,'BASE TRABAJO'!$A$1:$U$872,19,FALSE)</f>
        <v>Se acompaña certificado financiero correspondiente al año 2019, aprobado por el Sub Departamento de Supervisión Financiera Nacional</v>
      </c>
      <c r="T575" s="161">
        <f>VLOOKUP(A575,'BASE TRABAJO'!$A$1:$U$872,20,FALSE)</f>
        <v>37970</v>
      </c>
      <c r="U575" s="160">
        <v>7036</v>
      </c>
      <c r="V575" s="162">
        <v>66205949</v>
      </c>
      <c r="W575" s="162">
        <v>422109996</v>
      </c>
      <c r="X575" s="161">
        <v>44135</v>
      </c>
      <c r="Y575" s="160" t="s">
        <v>3112</v>
      </c>
      <c r="Z575" s="160" t="s">
        <v>3113</v>
      </c>
      <c r="AA575" s="160" t="s">
        <v>3120</v>
      </c>
      <c r="AB575" s="160"/>
    </row>
    <row r="576" spans="1:28" x14ac:dyDescent="0.2">
      <c r="A576" s="163">
        <v>7037</v>
      </c>
      <c r="B576" s="160" t="str">
        <f>VLOOKUP(A576,'BASE TRABAJO'!$A$1:$U$872,2,TRUE)</f>
        <v xml:space="preserve">
Organización no gubernamental de Desarrollo Integral del Joven y su Familia Surcos, u ONG Surcos.
</v>
      </c>
      <c r="C576" s="160">
        <f>VLOOKUP(A576,'BASE TRABAJO'!$A$1:$U$872,3,FALSE)</f>
        <v>753474005</v>
      </c>
      <c r="D576" s="160" t="str">
        <f>VLOOKUP(A576,'BASE TRABAJO'!$A$1:$U$872,4,FALSE)</f>
        <v>Corporación de Derecho Privado.</v>
      </c>
      <c r="E576" s="160" t="str">
        <f>VLOOKUP(A576,'BASE TRABAJO'!$A$1:$U$872,5,FALSE)</f>
        <v>Decreto Supremo Nº 739, de 7 de septiembre de 1999, del Ministerio de Justicia.</v>
      </c>
      <c r="F576" s="160" t="str">
        <f>VLOOKUP(A576,'BASE TRABAJO'!$A$1:$U$872,6,FALSE)</f>
        <v xml:space="preserve">Certificado de Vigencia de Persona Jurídica sin Fines de Lucro, Folio Nº 500236593789, de 02 de julio de 2019, del Servicio de Registro Civil e Identificación.
</v>
      </c>
      <c r="G576" s="160" t="str">
        <f>VLOOKUP(A576,'BASE TRABAJO'!$A$1:$U$872,7,FALSE)</f>
        <v xml:space="preserve">Promoción y desarrollo, especialmente de las personas, familias, grupos y comunidades que viven en condiciones de pobreza y/o marginalidad.  </v>
      </c>
      <c r="H576" s="160" t="str">
        <f>VLOOKUP(A576,'BASE TRABAJO'!$A$1:$U$872,8,FALSE)</f>
        <v xml:space="preserve">Presidente: Marcelo Ovalle Briones .Vicepresidente: Emma Alejandra Miarnda Luna 
Secretario: Marjorie Alejandra Matinez Marciel 
Tesorero: Claudio Iván Gutierrez Torres, 
</v>
      </c>
      <c r="I576" s="160" t="str">
        <f>VLOOKUP(A576,'BASE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6" s="160" t="str">
        <f>VLOOKUP(A576,'BASE TRABAJO'!$A$1:$U$872,10,FALSE)</f>
        <v>26 de abril de 2018 al 26 de abril de 2021.</v>
      </c>
      <c r="K576" s="160" t="str">
        <f>VLOOKUP(A576,'BASE TRABAJO'!$A$1:$U$872,11,FALSE)</f>
        <v xml:space="preserve">Presidente: Marcelo Ovalle Briones 
Ercilia Bereniche Silva Barra, 
</v>
      </c>
      <c r="L576" s="160" t="str">
        <f>VLOOKUP(A576,'BASE TRABAJO'!$A$1:$U$872,12,FALSE)</f>
        <v xml:space="preserve">Las Verónicas Nº 9656, Comuna de El Bosque, Región Metropolitana.
</v>
      </c>
      <c r="M576" s="160" t="str">
        <f>VLOOKUP(A576,'BASE TRABAJO'!$A$1:$U$872,13,FALSE)</f>
        <v>XIII</v>
      </c>
      <c r="N576" s="160" t="str">
        <f>VLOOKUP(A576,'BASE TRABAJO'!$A$1:$U$872,14,FALSE)</f>
        <v>El Bosque</v>
      </c>
      <c r="O576" s="160" t="str">
        <f>VLOOKUP(A576,'BASE TRABAJO'!$A$1:$U$872,15,FALSE)</f>
        <v>Fono: 02-26387566</v>
      </c>
      <c r="P576" s="160">
        <f>VLOOKUP(A576,'BASE TRABAJO'!$A$1:$U$872,16,FALSE)</f>
        <v>0</v>
      </c>
      <c r="Q576" s="160">
        <f>VLOOKUP(A576,'BASE TRABAJO'!$A$1:$U$872,17,FALSE)</f>
        <v>0</v>
      </c>
      <c r="R576" s="160" t="str">
        <f>VLOOKUP(A576,'BASE TRABAJO'!$A$1:$U$872,18,FALSE)</f>
        <v>93401 Institución de Asistencia Social.</v>
      </c>
      <c r="S576" s="160" t="str">
        <f>VLOOKUP(A576,'BASE TRABAJO'!$A$1:$U$872,19,FALSE)</f>
        <v>Certificado de antecedentes financieros correspondientes al año 2018, aprobados por el Subdepartamento de Supervisión Nacional.</v>
      </c>
      <c r="T576" s="161">
        <f>VLOOKUP(A576,'BASE TRABAJO'!$A$1:$U$872,20,FALSE)</f>
        <v>37970</v>
      </c>
      <c r="U576" s="160">
        <v>7037</v>
      </c>
      <c r="V576" s="162">
        <v>6177060</v>
      </c>
      <c r="W576" s="162">
        <v>61393950</v>
      </c>
      <c r="X576" s="161">
        <v>44135</v>
      </c>
      <c r="Y576" s="160" t="s">
        <v>3112</v>
      </c>
      <c r="Z576" s="160" t="s">
        <v>3113</v>
      </c>
      <c r="AA576" s="160" t="s">
        <v>3181</v>
      </c>
      <c r="AB576" s="160"/>
    </row>
    <row r="577" spans="1:28" x14ac:dyDescent="0.2">
      <c r="A577" s="163">
        <v>7037</v>
      </c>
      <c r="B577" s="160" t="str">
        <f>VLOOKUP(A577,'BASE TRABAJO'!$A$1:$U$872,2,TRUE)</f>
        <v xml:space="preserve">
Organización no gubernamental de Desarrollo Integral del Joven y su Familia Surcos, u ONG Surcos.
</v>
      </c>
      <c r="C577" s="160">
        <f>VLOOKUP(A577,'BASE TRABAJO'!$A$1:$U$872,3,FALSE)</f>
        <v>753474005</v>
      </c>
      <c r="D577" s="160" t="str">
        <f>VLOOKUP(A577,'BASE TRABAJO'!$A$1:$U$872,4,FALSE)</f>
        <v>Corporación de Derecho Privado.</v>
      </c>
      <c r="E577" s="160" t="str">
        <f>VLOOKUP(A577,'BASE TRABAJO'!$A$1:$U$872,5,FALSE)</f>
        <v>Decreto Supremo Nº 739, de 7 de septiembre de 1999, del Ministerio de Justicia.</v>
      </c>
      <c r="F577" s="160" t="str">
        <f>VLOOKUP(A577,'BASE TRABAJO'!$A$1:$U$872,6,FALSE)</f>
        <v xml:space="preserve">Certificado de Vigencia de Persona Jurídica sin Fines de Lucro, Folio Nº 500236593789, de 02 de julio de 2019, del Servicio de Registro Civil e Identificación.
</v>
      </c>
      <c r="G577" s="160" t="str">
        <f>VLOOKUP(A577,'BASE TRABAJO'!$A$1:$U$872,7,FALSE)</f>
        <v xml:space="preserve">Promoción y desarrollo, especialmente de las personas, familias, grupos y comunidades que viven en condiciones de pobreza y/o marginalidad.  </v>
      </c>
      <c r="H577" s="160" t="str">
        <f>VLOOKUP(A577,'BASE TRABAJO'!$A$1:$U$872,8,FALSE)</f>
        <v xml:space="preserve">Presidente: Marcelo Ovalle Briones .Vicepresidente: Emma Alejandra Miarnda Luna 
Secretario: Marjorie Alejandra Matinez Marciel 
Tesorero: Claudio Iván Gutierrez Torres, 
</v>
      </c>
      <c r="I577" s="160" t="str">
        <f>VLOOKUP(A577,'BASE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7" s="160" t="str">
        <f>VLOOKUP(A577,'BASE TRABAJO'!$A$1:$U$872,10,FALSE)</f>
        <v>26 de abril de 2018 al 26 de abril de 2021.</v>
      </c>
      <c r="K577" s="160" t="str">
        <f>VLOOKUP(A577,'BASE TRABAJO'!$A$1:$U$872,11,FALSE)</f>
        <v xml:space="preserve">Presidente: Marcelo Ovalle Briones 
Ercilia Bereniche Silva Barra, 
</v>
      </c>
      <c r="L577" s="160" t="str">
        <f>VLOOKUP(A577,'BASE TRABAJO'!$A$1:$U$872,12,FALSE)</f>
        <v xml:space="preserve">Las Verónicas Nº 9656, Comuna de El Bosque, Región Metropolitana.
</v>
      </c>
      <c r="M577" s="160" t="str">
        <f>VLOOKUP(A577,'BASE TRABAJO'!$A$1:$U$872,13,FALSE)</f>
        <v>XIII</v>
      </c>
      <c r="N577" s="160" t="str">
        <f>VLOOKUP(A577,'BASE TRABAJO'!$A$1:$U$872,14,FALSE)</f>
        <v>El Bosque</v>
      </c>
      <c r="O577" s="160" t="str">
        <f>VLOOKUP(A577,'BASE TRABAJO'!$A$1:$U$872,15,FALSE)</f>
        <v>Fono: 02-26387566</v>
      </c>
      <c r="P577" s="160">
        <f>VLOOKUP(A577,'BASE TRABAJO'!$A$1:$U$872,16,FALSE)</f>
        <v>0</v>
      </c>
      <c r="Q577" s="160">
        <f>VLOOKUP(A577,'BASE TRABAJO'!$A$1:$U$872,17,FALSE)</f>
        <v>0</v>
      </c>
      <c r="R577" s="160" t="str">
        <f>VLOOKUP(A577,'BASE TRABAJO'!$A$1:$U$872,18,FALSE)</f>
        <v>93401 Institución de Asistencia Social.</v>
      </c>
      <c r="S577" s="160" t="str">
        <f>VLOOKUP(A577,'BASE TRABAJO'!$A$1:$U$872,19,FALSE)</f>
        <v>Certificado de antecedentes financieros correspondientes al año 2018, aprobados por el Subdepartamento de Supervisión Nacional.</v>
      </c>
      <c r="T577" s="161">
        <f>VLOOKUP(A577,'BASE TRABAJO'!$A$1:$U$872,20,FALSE)</f>
        <v>37970</v>
      </c>
      <c r="U577" s="160">
        <v>7037</v>
      </c>
      <c r="V577" s="162">
        <v>6177060</v>
      </c>
      <c r="W577" s="162">
        <v>71737710</v>
      </c>
      <c r="X577" s="161">
        <v>44135</v>
      </c>
      <c r="Y577" s="160" t="s">
        <v>3112</v>
      </c>
      <c r="Z577" s="160" t="s">
        <v>3113</v>
      </c>
      <c r="AA577" s="160" t="s">
        <v>3198</v>
      </c>
      <c r="AB577" s="160"/>
    </row>
    <row r="578" spans="1:28" x14ac:dyDescent="0.2">
      <c r="A578" s="163">
        <v>7037</v>
      </c>
      <c r="B578" s="160" t="str">
        <f>VLOOKUP(A578,'BASE TRABAJO'!$A$1:$U$872,2,TRUE)</f>
        <v xml:space="preserve">
Organización no gubernamental de Desarrollo Integral del Joven y su Familia Surcos, u ONG Surcos.
</v>
      </c>
      <c r="C578" s="160">
        <f>VLOOKUP(A578,'BASE TRABAJO'!$A$1:$U$872,3,FALSE)</f>
        <v>753474005</v>
      </c>
      <c r="D578" s="160" t="str">
        <f>VLOOKUP(A578,'BASE TRABAJO'!$A$1:$U$872,4,FALSE)</f>
        <v>Corporación de Derecho Privado.</v>
      </c>
      <c r="E578" s="160" t="str">
        <f>VLOOKUP(A578,'BASE TRABAJO'!$A$1:$U$872,5,FALSE)</f>
        <v>Decreto Supremo Nº 739, de 7 de septiembre de 1999, del Ministerio de Justicia.</v>
      </c>
      <c r="F578" s="160" t="str">
        <f>VLOOKUP(A578,'BASE TRABAJO'!$A$1:$U$872,6,FALSE)</f>
        <v xml:space="preserve">Certificado de Vigencia de Persona Jurídica sin Fines de Lucro, Folio Nº 500236593789, de 02 de julio de 2019, del Servicio de Registro Civil e Identificación.
</v>
      </c>
      <c r="G578" s="160" t="str">
        <f>VLOOKUP(A578,'BASE TRABAJO'!$A$1:$U$872,7,FALSE)</f>
        <v xml:space="preserve">Promoción y desarrollo, especialmente de las personas, familias, grupos y comunidades que viven en condiciones de pobreza y/o marginalidad.  </v>
      </c>
      <c r="H578" s="160" t="str">
        <f>VLOOKUP(A578,'BASE TRABAJO'!$A$1:$U$872,8,FALSE)</f>
        <v xml:space="preserve">Presidente: Marcelo Ovalle Briones .Vicepresidente: Emma Alejandra Miarnda Luna 
Secretario: Marjorie Alejandra Matinez Marciel 
Tesorero: Claudio Iván Gutierrez Torres, 
</v>
      </c>
      <c r="I578" s="160" t="str">
        <f>VLOOKUP(A578,'BASE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8" s="160" t="str">
        <f>VLOOKUP(A578,'BASE TRABAJO'!$A$1:$U$872,10,FALSE)</f>
        <v>26 de abril de 2018 al 26 de abril de 2021.</v>
      </c>
      <c r="K578" s="160" t="str">
        <f>VLOOKUP(A578,'BASE TRABAJO'!$A$1:$U$872,11,FALSE)</f>
        <v xml:space="preserve">Presidente: Marcelo Ovalle Briones 
Ercilia Bereniche Silva Barra, 
</v>
      </c>
      <c r="L578" s="160" t="str">
        <f>VLOOKUP(A578,'BASE TRABAJO'!$A$1:$U$872,12,FALSE)</f>
        <v xml:space="preserve">Las Verónicas Nº 9656, Comuna de El Bosque, Región Metropolitana.
</v>
      </c>
      <c r="M578" s="160" t="str">
        <f>VLOOKUP(A578,'BASE TRABAJO'!$A$1:$U$872,13,FALSE)</f>
        <v>XIII</v>
      </c>
      <c r="N578" s="160" t="str">
        <f>VLOOKUP(A578,'BASE TRABAJO'!$A$1:$U$872,14,FALSE)</f>
        <v>El Bosque</v>
      </c>
      <c r="O578" s="160" t="str">
        <f>VLOOKUP(A578,'BASE TRABAJO'!$A$1:$U$872,15,FALSE)</f>
        <v>Fono: 02-26387566</v>
      </c>
      <c r="P578" s="160">
        <f>VLOOKUP(A578,'BASE TRABAJO'!$A$1:$U$872,16,FALSE)</f>
        <v>0</v>
      </c>
      <c r="Q578" s="160">
        <f>VLOOKUP(A578,'BASE TRABAJO'!$A$1:$U$872,17,FALSE)</f>
        <v>0</v>
      </c>
      <c r="R578" s="160" t="str">
        <f>VLOOKUP(A578,'BASE TRABAJO'!$A$1:$U$872,18,FALSE)</f>
        <v>93401 Institución de Asistencia Social.</v>
      </c>
      <c r="S578" s="160" t="str">
        <f>VLOOKUP(A578,'BASE TRABAJO'!$A$1:$U$872,19,FALSE)</f>
        <v>Certificado de antecedentes financieros correspondientes al año 2018, aprobados por el Subdepartamento de Supervisión Nacional.</v>
      </c>
      <c r="T578" s="161">
        <f>VLOOKUP(A578,'BASE TRABAJO'!$A$1:$U$872,20,FALSE)</f>
        <v>37970</v>
      </c>
      <c r="U578" s="160">
        <v>7037</v>
      </c>
      <c r="V578" s="162">
        <v>6026400</v>
      </c>
      <c r="W578" s="162">
        <v>72229320</v>
      </c>
      <c r="X578" s="161">
        <v>44135</v>
      </c>
      <c r="Y578" s="160" t="s">
        <v>3112</v>
      </c>
      <c r="Z578" s="160" t="s">
        <v>3113</v>
      </c>
      <c r="AA578" s="160" t="s">
        <v>3208</v>
      </c>
      <c r="AB578" s="160"/>
    </row>
    <row r="579" spans="1:28" x14ac:dyDescent="0.2">
      <c r="A579" s="163">
        <v>7037</v>
      </c>
      <c r="B579" s="160" t="str">
        <f>VLOOKUP(A579,'BASE TRABAJO'!$A$1:$U$872,2,TRUE)</f>
        <v xml:space="preserve">
Organización no gubernamental de Desarrollo Integral del Joven y su Familia Surcos, u ONG Surcos.
</v>
      </c>
      <c r="C579" s="160">
        <f>VLOOKUP(A579,'BASE TRABAJO'!$A$1:$U$872,3,FALSE)</f>
        <v>753474005</v>
      </c>
      <c r="D579" s="160" t="str">
        <f>VLOOKUP(A579,'BASE TRABAJO'!$A$1:$U$872,4,FALSE)</f>
        <v>Corporación de Derecho Privado.</v>
      </c>
      <c r="E579" s="160" t="str">
        <f>VLOOKUP(A579,'BASE TRABAJO'!$A$1:$U$872,5,FALSE)</f>
        <v>Decreto Supremo Nº 739, de 7 de septiembre de 1999, del Ministerio de Justicia.</v>
      </c>
      <c r="F579" s="160" t="str">
        <f>VLOOKUP(A579,'BASE TRABAJO'!$A$1:$U$872,6,FALSE)</f>
        <v xml:space="preserve">Certificado de Vigencia de Persona Jurídica sin Fines de Lucro, Folio Nº 500236593789, de 02 de julio de 2019, del Servicio de Registro Civil e Identificación.
</v>
      </c>
      <c r="G579" s="160" t="str">
        <f>VLOOKUP(A579,'BASE TRABAJO'!$A$1:$U$872,7,FALSE)</f>
        <v xml:space="preserve">Promoción y desarrollo, especialmente de las personas, familias, grupos y comunidades que viven en condiciones de pobreza y/o marginalidad.  </v>
      </c>
      <c r="H579" s="160" t="str">
        <f>VLOOKUP(A579,'BASE TRABAJO'!$A$1:$U$872,8,FALSE)</f>
        <v xml:space="preserve">Presidente: Marcelo Ovalle Briones .Vicepresidente: Emma Alejandra Miarnda Luna 
Secretario: Marjorie Alejandra Matinez Marciel 
Tesorero: Claudio Iván Gutierrez Torres, 
</v>
      </c>
      <c r="I579" s="160" t="str">
        <f>VLOOKUP(A579,'BASE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9" s="160" t="str">
        <f>VLOOKUP(A579,'BASE TRABAJO'!$A$1:$U$872,10,FALSE)</f>
        <v>26 de abril de 2018 al 26 de abril de 2021.</v>
      </c>
      <c r="K579" s="160" t="str">
        <f>VLOOKUP(A579,'BASE TRABAJO'!$A$1:$U$872,11,FALSE)</f>
        <v xml:space="preserve">Presidente: Marcelo Ovalle Briones 
Ercilia Bereniche Silva Barra, 
</v>
      </c>
      <c r="L579" s="160" t="str">
        <f>VLOOKUP(A579,'BASE TRABAJO'!$A$1:$U$872,12,FALSE)</f>
        <v xml:space="preserve">Las Verónicas Nº 9656, Comuna de El Bosque, Región Metropolitana.
</v>
      </c>
      <c r="M579" s="160" t="str">
        <f>VLOOKUP(A579,'BASE TRABAJO'!$A$1:$U$872,13,FALSE)</f>
        <v>XIII</v>
      </c>
      <c r="N579" s="160" t="str">
        <f>VLOOKUP(A579,'BASE TRABAJO'!$A$1:$U$872,14,FALSE)</f>
        <v>El Bosque</v>
      </c>
      <c r="O579" s="160" t="str">
        <f>VLOOKUP(A579,'BASE TRABAJO'!$A$1:$U$872,15,FALSE)</f>
        <v>Fono: 02-26387566</v>
      </c>
      <c r="P579" s="160">
        <f>VLOOKUP(A579,'BASE TRABAJO'!$A$1:$U$872,16,FALSE)</f>
        <v>0</v>
      </c>
      <c r="Q579" s="160">
        <f>VLOOKUP(A579,'BASE TRABAJO'!$A$1:$U$872,17,FALSE)</f>
        <v>0</v>
      </c>
      <c r="R579" s="160" t="str">
        <f>VLOOKUP(A579,'BASE TRABAJO'!$A$1:$U$872,18,FALSE)</f>
        <v>93401 Institución de Asistencia Social.</v>
      </c>
      <c r="S579" s="160" t="str">
        <f>VLOOKUP(A579,'BASE TRABAJO'!$A$1:$U$872,19,FALSE)</f>
        <v>Certificado de antecedentes financieros correspondientes al año 2018, aprobados por el Subdepartamento de Supervisión Nacional.</v>
      </c>
      <c r="T579" s="161">
        <f>VLOOKUP(A579,'BASE TRABAJO'!$A$1:$U$872,20,FALSE)</f>
        <v>37970</v>
      </c>
      <c r="U579" s="160">
        <v>7037</v>
      </c>
      <c r="V579" s="162">
        <v>7608330</v>
      </c>
      <c r="W579" s="162">
        <v>78418530</v>
      </c>
      <c r="X579" s="161">
        <v>44135</v>
      </c>
      <c r="Y579" s="160" t="s">
        <v>3112</v>
      </c>
      <c r="Z579" s="160" t="s">
        <v>3113</v>
      </c>
      <c r="AA579" s="160" t="s">
        <v>3225</v>
      </c>
      <c r="AB579" s="160"/>
    </row>
    <row r="580" spans="1:28" x14ac:dyDescent="0.2">
      <c r="A580" s="163">
        <v>7037</v>
      </c>
      <c r="B580" s="160" t="str">
        <f>VLOOKUP(A580,'BASE TRABAJO'!$A$1:$U$872,2,TRUE)</f>
        <v xml:space="preserve">
Organización no gubernamental de Desarrollo Integral del Joven y su Familia Surcos, u ONG Surcos.
</v>
      </c>
      <c r="C580" s="160">
        <f>VLOOKUP(A580,'BASE TRABAJO'!$A$1:$U$872,3,FALSE)</f>
        <v>753474005</v>
      </c>
      <c r="D580" s="160" t="str">
        <f>VLOOKUP(A580,'BASE TRABAJO'!$A$1:$U$872,4,FALSE)</f>
        <v>Corporación de Derecho Privado.</v>
      </c>
      <c r="E580" s="160" t="str">
        <f>VLOOKUP(A580,'BASE TRABAJO'!$A$1:$U$872,5,FALSE)</f>
        <v>Decreto Supremo Nº 739, de 7 de septiembre de 1999, del Ministerio de Justicia.</v>
      </c>
      <c r="F580" s="160" t="str">
        <f>VLOOKUP(A580,'BASE TRABAJO'!$A$1:$U$872,6,FALSE)</f>
        <v xml:space="preserve">Certificado de Vigencia de Persona Jurídica sin Fines de Lucro, Folio Nº 500236593789, de 02 de julio de 2019, del Servicio de Registro Civil e Identificación.
</v>
      </c>
      <c r="G580" s="160" t="str">
        <f>VLOOKUP(A580,'BASE TRABAJO'!$A$1:$U$872,7,FALSE)</f>
        <v xml:space="preserve">Promoción y desarrollo, especialmente de las personas, familias, grupos y comunidades que viven en condiciones de pobreza y/o marginalidad.  </v>
      </c>
      <c r="H580" s="160" t="str">
        <f>VLOOKUP(A580,'BASE TRABAJO'!$A$1:$U$872,8,FALSE)</f>
        <v xml:space="preserve">Presidente: Marcelo Ovalle Briones .Vicepresidente: Emma Alejandra Miarnda Luna 
Secretario: Marjorie Alejandra Matinez Marciel 
Tesorero: Claudio Iván Gutierrez Torres, 
</v>
      </c>
      <c r="I580" s="160" t="str">
        <f>VLOOKUP(A580,'BASE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0" s="160" t="str">
        <f>VLOOKUP(A580,'BASE TRABAJO'!$A$1:$U$872,10,FALSE)</f>
        <v>26 de abril de 2018 al 26 de abril de 2021.</v>
      </c>
      <c r="K580" s="160" t="str">
        <f>VLOOKUP(A580,'BASE TRABAJO'!$A$1:$U$872,11,FALSE)</f>
        <v xml:space="preserve">Presidente: Marcelo Ovalle Briones 
Ercilia Bereniche Silva Barra, 
</v>
      </c>
      <c r="L580" s="160" t="str">
        <f>VLOOKUP(A580,'BASE TRABAJO'!$A$1:$U$872,12,FALSE)</f>
        <v xml:space="preserve">Las Verónicas Nº 9656, Comuna de El Bosque, Región Metropolitana.
</v>
      </c>
      <c r="M580" s="160" t="str">
        <f>VLOOKUP(A580,'BASE TRABAJO'!$A$1:$U$872,13,FALSE)</f>
        <v>XIII</v>
      </c>
      <c r="N580" s="160" t="str">
        <f>VLOOKUP(A580,'BASE TRABAJO'!$A$1:$U$872,14,FALSE)</f>
        <v>El Bosque</v>
      </c>
      <c r="O580" s="160" t="str">
        <f>VLOOKUP(A580,'BASE TRABAJO'!$A$1:$U$872,15,FALSE)</f>
        <v>Fono: 02-26387566</v>
      </c>
      <c r="P580" s="160">
        <f>VLOOKUP(A580,'BASE TRABAJO'!$A$1:$U$872,16,FALSE)</f>
        <v>0</v>
      </c>
      <c r="Q580" s="160">
        <f>VLOOKUP(A580,'BASE TRABAJO'!$A$1:$U$872,17,FALSE)</f>
        <v>0</v>
      </c>
      <c r="R580" s="160" t="str">
        <f>VLOOKUP(A580,'BASE TRABAJO'!$A$1:$U$872,18,FALSE)</f>
        <v>93401 Institución de Asistencia Social.</v>
      </c>
      <c r="S580" s="160" t="str">
        <f>VLOOKUP(A580,'BASE TRABAJO'!$A$1:$U$872,19,FALSE)</f>
        <v>Certificado de antecedentes financieros correspondientes al año 2018, aprobados por el Subdepartamento de Supervisión Nacional.</v>
      </c>
      <c r="T580" s="161">
        <f>VLOOKUP(A580,'BASE TRABAJO'!$A$1:$U$872,20,FALSE)</f>
        <v>37970</v>
      </c>
      <c r="U580" s="160">
        <v>7037</v>
      </c>
      <c r="V580" s="162">
        <v>6101730</v>
      </c>
      <c r="W580" s="162">
        <v>60339330</v>
      </c>
      <c r="X580" s="161">
        <v>44135</v>
      </c>
      <c r="Y580" s="160" t="s">
        <v>3112</v>
      </c>
      <c r="Z580" s="160" t="s">
        <v>3113</v>
      </c>
      <c r="AA580" s="160" t="s">
        <v>3210</v>
      </c>
      <c r="AB580" s="160"/>
    </row>
    <row r="581" spans="1:28" x14ac:dyDescent="0.2">
      <c r="A581" s="163">
        <v>7037</v>
      </c>
      <c r="B581" s="160" t="str">
        <f>VLOOKUP(A581,'BASE TRABAJO'!$A$1:$U$872,2,TRUE)</f>
        <v xml:space="preserve">
Organización no gubernamental de Desarrollo Integral del Joven y su Familia Surcos, u ONG Surcos.
</v>
      </c>
      <c r="C581" s="160">
        <f>VLOOKUP(A581,'BASE TRABAJO'!$A$1:$U$872,3,FALSE)</f>
        <v>753474005</v>
      </c>
      <c r="D581" s="160" t="str">
        <f>VLOOKUP(A581,'BASE TRABAJO'!$A$1:$U$872,4,FALSE)</f>
        <v>Corporación de Derecho Privado.</v>
      </c>
      <c r="E581" s="160" t="str">
        <f>VLOOKUP(A581,'BASE TRABAJO'!$A$1:$U$872,5,FALSE)</f>
        <v>Decreto Supremo Nº 739, de 7 de septiembre de 1999, del Ministerio de Justicia.</v>
      </c>
      <c r="F581" s="160" t="str">
        <f>VLOOKUP(A581,'BASE TRABAJO'!$A$1:$U$872,6,FALSE)</f>
        <v xml:space="preserve">Certificado de Vigencia de Persona Jurídica sin Fines de Lucro, Folio Nº 500236593789, de 02 de julio de 2019, del Servicio de Registro Civil e Identificación.
</v>
      </c>
      <c r="G581" s="160" t="str">
        <f>VLOOKUP(A581,'BASE TRABAJO'!$A$1:$U$872,7,FALSE)</f>
        <v xml:space="preserve">Promoción y desarrollo, especialmente de las personas, familias, grupos y comunidades que viven en condiciones de pobreza y/o marginalidad.  </v>
      </c>
      <c r="H581" s="160" t="str">
        <f>VLOOKUP(A581,'BASE TRABAJO'!$A$1:$U$872,8,FALSE)</f>
        <v xml:space="preserve">Presidente: Marcelo Ovalle Briones .Vicepresidente: Emma Alejandra Miarnda Luna 
Secretario: Marjorie Alejandra Matinez Marciel 
Tesorero: Claudio Iván Gutierrez Torres, 
</v>
      </c>
      <c r="I581" s="160" t="str">
        <f>VLOOKUP(A581,'BASE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1" s="160" t="str">
        <f>VLOOKUP(A581,'BASE TRABAJO'!$A$1:$U$872,10,FALSE)</f>
        <v>26 de abril de 2018 al 26 de abril de 2021.</v>
      </c>
      <c r="K581" s="160" t="str">
        <f>VLOOKUP(A581,'BASE TRABAJO'!$A$1:$U$872,11,FALSE)</f>
        <v xml:space="preserve">Presidente: Marcelo Ovalle Briones 
Ercilia Bereniche Silva Barra, 
</v>
      </c>
      <c r="L581" s="160" t="str">
        <f>VLOOKUP(A581,'BASE TRABAJO'!$A$1:$U$872,12,FALSE)</f>
        <v xml:space="preserve">Las Verónicas Nº 9656, Comuna de El Bosque, Región Metropolitana.
</v>
      </c>
      <c r="M581" s="160" t="str">
        <f>VLOOKUP(A581,'BASE TRABAJO'!$A$1:$U$872,13,FALSE)</f>
        <v>XIII</v>
      </c>
      <c r="N581" s="160" t="str">
        <f>VLOOKUP(A581,'BASE TRABAJO'!$A$1:$U$872,14,FALSE)</f>
        <v>El Bosque</v>
      </c>
      <c r="O581" s="160" t="str">
        <f>VLOOKUP(A581,'BASE TRABAJO'!$A$1:$U$872,15,FALSE)</f>
        <v>Fono: 02-26387566</v>
      </c>
      <c r="P581" s="160">
        <f>VLOOKUP(A581,'BASE TRABAJO'!$A$1:$U$872,16,FALSE)</f>
        <v>0</v>
      </c>
      <c r="Q581" s="160">
        <f>VLOOKUP(A581,'BASE TRABAJO'!$A$1:$U$872,17,FALSE)</f>
        <v>0</v>
      </c>
      <c r="R581" s="160" t="str">
        <f>VLOOKUP(A581,'BASE TRABAJO'!$A$1:$U$872,18,FALSE)</f>
        <v>93401 Institución de Asistencia Social.</v>
      </c>
      <c r="S581" s="160" t="str">
        <f>VLOOKUP(A581,'BASE TRABAJO'!$A$1:$U$872,19,FALSE)</f>
        <v>Certificado de antecedentes financieros correspondientes al año 2018, aprobados por el Subdepartamento de Supervisión Nacional.</v>
      </c>
      <c r="T581" s="161">
        <f>VLOOKUP(A581,'BASE TRABAJO'!$A$1:$U$872,20,FALSE)</f>
        <v>37970</v>
      </c>
      <c r="U581" s="160">
        <v>7037</v>
      </c>
      <c r="V581" s="162">
        <v>7834320</v>
      </c>
      <c r="W581" s="162">
        <v>73672740</v>
      </c>
      <c r="X581" s="161">
        <v>44135</v>
      </c>
      <c r="Y581" s="160" t="s">
        <v>3112</v>
      </c>
      <c r="Z581" s="160" t="s">
        <v>3113</v>
      </c>
      <c r="AA581" s="160" t="s">
        <v>3153</v>
      </c>
      <c r="AB581" s="160"/>
    </row>
    <row r="582" spans="1:28" x14ac:dyDescent="0.2">
      <c r="A582" s="163">
        <v>7037</v>
      </c>
      <c r="B582" s="160" t="str">
        <f>VLOOKUP(A582,'BASE TRABAJO'!$A$1:$U$872,2,TRUE)</f>
        <v xml:space="preserve">
Organización no gubernamental de Desarrollo Integral del Joven y su Familia Surcos, u ONG Surcos.
</v>
      </c>
      <c r="C582" s="160">
        <f>VLOOKUP(A582,'BASE TRABAJO'!$A$1:$U$872,3,FALSE)</f>
        <v>753474005</v>
      </c>
      <c r="D582" s="160" t="str">
        <f>VLOOKUP(A582,'BASE TRABAJO'!$A$1:$U$872,4,FALSE)</f>
        <v>Corporación de Derecho Privado.</v>
      </c>
      <c r="E582" s="160" t="str">
        <f>VLOOKUP(A582,'BASE TRABAJO'!$A$1:$U$872,5,FALSE)</f>
        <v>Decreto Supremo Nº 739, de 7 de septiembre de 1999, del Ministerio de Justicia.</v>
      </c>
      <c r="F582" s="160" t="str">
        <f>VLOOKUP(A582,'BASE TRABAJO'!$A$1:$U$872,6,FALSE)</f>
        <v xml:space="preserve">Certificado de Vigencia de Persona Jurídica sin Fines de Lucro, Folio Nº 500236593789, de 02 de julio de 2019, del Servicio de Registro Civil e Identificación.
</v>
      </c>
      <c r="G582" s="160" t="str">
        <f>VLOOKUP(A582,'BASE TRABAJO'!$A$1:$U$872,7,FALSE)</f>
        <v xml:space="preserve">Promoción y desarrollo, especialmente de las personas, familias, grupos y comunidades que viven en condiciones de pobreza y/o marginalidad.  </v>
      </c>
      <c r="H582" s="160" t="str">
        <f>VLOOKUP(A582,'BASE TRABAJO'!$A$1:$U$872,8,FALSE)</f>
        <v xml:space="preserve">Presidente: Marcelo Ovalle Briones .Vicepresidente: Emma Alejandra Miarnda Luna 
Secretario: Marjorie Alejandra Matinez Marciel 
Tesorero: Claudio Iván Gutierrez Torres, 
</v>
      </c>
      <c r="I582" s="160" t="str">
        <f>VLOOKUP(A582,'BASE TRABAJO'!$A$1:$U$872,9,FALSE)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2" s="160" t="str">
        <f>VLOOKUP(A582,'BASE TRABAJO'!$A$1:$U$872,10,FALSE)</f>
        <v>26 de abril de 2018 al 26 de abril de 2021.</v>
      </c>
      <c r="K582" s="160" t="str">
        <f>VLOOKUP(A582,'BASE TRABAJO'!$A$1:$U$872,11,FALSE)</f>
        <v xml:space="preserve">Presidente: Marcelo Ovalle Briones 
Ercilia Bereniche Silva Barra, 
</v>
      </c>
      <c r="L582" s="160" t="str">
        <f>VLOOKUP(A582,'BASE TRABAJO'!$A$1:$U$872,12,FALSE)</f>
        <v xml:space="preserve">Las Verónicas Nº 9656, Comuna de El Bosque, Región Metropolitana.
</v>
      </c>
      <c r="M582" s="160" t="str">
        <f>VLOOKUP(A582,'BASE TRABAJO'!$A$1:$U$872,13,FALSE)</f>
        <v>XIII</v>
      </c>
      <c r="N582" s="160" t="str">
        <f>VLOOKUP(A582,'BASE TRABAJO'!$A$1:$U$872,14,FALSE)</f>
        <v>El Bosque</v>
      </c>
      <c r="O582" s="160" t="str">
        <f>VLOOKUP(A582,'BASE TRABAJO'!$A$1:$U$872,15,FALSE)</f>
        <v>Fono: 02-26387566</v>
      </c>
      <c r="P582" s="160">
        <f>VLOOKUP(A582,'BASE TRABAJO'!$A$1:$U$872,16,FALSE)</f>
        <v>0</v>
      </c>
      <c r="Q582" s="160">
        <f>VLOOKUP(A582,'BASE TRABAJO'!$A$1:$U$872,17,FALSE)</f>
        <v>0</v>
      </c>
      <c r="R582" s="160" t="str">
        <f>VLOOKUP(A582,'BASE TRABAJO'!$A$1:$U$872,18,FALSE)</f>
        <v>93401 Institución de Asistencia Social.</v>
      </c>
      <c r="S582" s="160" t="str">
        <f>VLOOKUP(A582,'BASE TRABAJO'!$A$1:$U$872,19,FALSE)</f>
        <v>Certificado de antecedentes financieros correspondientes al año 2018, aprobados por el Subdepartamento de Supervisión Nacional.</v>
      </c>
      <c r="T582" s="161">
        <f>VLOOKUP(A582,'BASE TRABAJO'!$A$1:$U$872,20,FALSE)</f>
        <v>37970</v>
      </c>
      <c r="U582" s="160">
        <v>7037</v>
      </c>
      <c r="V582" s="162">
        <v>6101730</v>
      </c>
      <c r="W582" s="162">
        <v>60866640</v>
      </c>
      <c r="X582" s="161">
        <v>44135</v>
      </c>
      <c r="Y582" s="160" t="s">
        <v>3112</v>
      </c>
      <c r="Z582" s="160" t="s">
        <v>3113</v>
      </c>
      <c r="AA582" s="160" t="s">
        <v>3201</v>
      </c>
      <c r="AB582" s="160"/>
    </row>
    <row r="583" spans="1:28" x14ac:dyDescent="0.2">
      <c r="A583" s="163">
        <v>7038</v>
      </c>
      <c r="B583" s="160" t="str">
        <f>VLOOKUP(A583,'BASE TRABAJO'!$A$1:$U$872,2,TRUE)</f>
        <v xml:space="preserve">
Organización no gubernamental de desarrollo María Madre.
</v>
      </c>
      <c r="C583" s="160">
        <f>VLOOKUP(A583,'BASE TRABAJO'!$A$1:$U$872,3,FALSE)</f>
        <v>759418204</v>
      </c>
      <c r="D583" s="160" t="str">
        <f>VLOOKUP(A583,'BASE TRABAJO'!$A$1:$U$872,4,FALSE)</f>
        <v>Corporación de Derecho Privado.</v>
      </c>
      <c r="E583" s="160" t="str">
        <f>VLOOKUP(A583,'BASE TRABAJO'!$A$1:$U$872,5,FALSE)</f>
        <v>Decreto Nº 1222, de 29 de noviembre de 1996, del Ministerio de Justicia.</v>
      </c>
      <c r="F583" s="160" t="str">
        <f>VLOOKUP(A583,'BASE TRABAJO'!$A$1:$U$872,6,FALSE)</f>
        <v>Certificado de Vigencia  de persona jurídica sin fines de lucro, folio Nº 500353086754, emitido el 29 de octubre de 2020 por el SRCeI</v>
      </c>
      <c r="G583" s="160" t="str">
        <f>VLOOKUP(A583,'BASE TRABAJO'!$A$1:$U$872,7,FALSE)</f>
        <v xml:space="preserve">La promoción y desarrollo, especialmente de las personas, familias, grupos y comunidades que viven en condiciones de pobreza y/o marginalidad.  </v>
      </c>
      <c r="H583" s="160" t="str">
        <f>VLOOKUP(A583,'BASE TRABAJO'!$A$1:$U$872,8,FALSE)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83" s="160" t="str">
        <f>VLOOKUP(A583,'BASE TRABAJO'!$A$1:$U$872,9,FALSE)</f>
        <v xml:space="preserve">
Conforme a Estatutos de la ONG de Desarrollo María Madre, la elección del Directorio se realiza cada 2 años</v>
      </c>
      <c r="J583" s="160" t="str">
        <f>VLOOKUP(A583,'BASE TRABAJO'!$A$1:$U$872,10,FALSE)</f>
        <v xml:space="preserve">2 años (Directorio no se encuentra vigente, expirando en funciones el 10 de septiembre de 2020)
</v>
      </c>
      <c r="K583" s="160" t="str">
        <f>VLOOKUP(A583,'BASE TRABAJO'!$A$1:$U$872,11,FALSE)</f>
        <v xml:space="preserve">Claudia Marambio Valencia, </v>
      </c>
      <c r="L583" s="160" t="str">
        <f>VLOOKUP(A583,'BASE TRABAJO'!$A$1:$U$872,12,FALSE)</f>
        <v xml:space="preserve">Madrid Nº 570, Recreo, Viña del Mar, Región de Valparaíso.
</v>
      </c>
      <c r="M583" s="160" t="str">
        <f>VLOOKUP(A583,'BASE TRABAJO'!$A$1:$U$872,13,FALSE)</f>
        <v>V</v>
      </c>
      <c r="N583" s="160" t="str">
        <f>VLOOKUP(A583,'BASE TRABAJO'!$A$1:$U$872,14,FALSE)</f>
        <v>Viña del Mar</v>
      </c>
      <c r="O583" s="160" t="str">
        <f>VLOOKUP(A583,'BASE TRABAJO'!$A$1:$U$872,15,FALSE)</f>
        <v>032-2622210</v>
      </c>
      <c r="P583" s="160">
        <f>VLOOKUP(A583,'BASE TRABAJO'!$A$1:$U$872,16,FALSE)</f>
        <v>0</v>
      </c>
      <c r="Q583" s="160">
        <f>VLOOKUP(A583,'BASE TRABAJO'!$A$1:$U$872,17,FALSE)</f>
        <v>0</v>
      </c>
      <c r="R583" s="160" t="str">
        <f>VLOOKUP(A583,'BASE TRABAJO'!$A$1:$U$872,18,FALSE)</f>
        <v>93401 Institución de Asistencia Social.</v>
      </c>
      <c r="S583" s="160" t="str">
        <f>VLOOKUP(A583,'BASE TRABAJO'!$A$1:$U$872,19,FALSE)</f>
        <v xml:space="preserve">
Antecedentes financieros del año 2019, Aprobados por Subdepartamento de Supervisión Financiera.-
</v>
      </c>
      <c r="T583" s="161">
        <f>VLOOKUP(A583,'BASE TRABAJO'!$A$1:$U$872,20,FALSE)</f>
        <v>37970</v>
      </c>
      <c r="U583" s="160">
        <v>7038</v>
      </c>
      <c r="V583" s="162">
        <v>17212867</v>
      </c>
      <c r="W583" s="162">
        <v>203706079</v>
      </c>
      <c r="X583" s="161">
        <v>44135</v>
      </c>
      <c r="Y583" s="160" t="s">
        <v>3112</v>
      </c>
      <c r="Z583" s="160" t="s">
        <v>3113</v>
      </c>
      <c r="AA583" s="160" t="s">
        <v>3122</v>
      </c>
      <c r="AB583" s="160"/>
    </row>
    <row r="584" spans="1:28" x14ac:dyDescent="0.2">
      <c r="A584" s="163">
        <v>7039</v>
      </c>
      <c r="B584" s="160" t="str">
        <f>VLOOKUP(A584,'BASE TRABAJO'!$A$1:$U$872,2,TRUE)</f>
        <v>Fundación de Beneficencia Hogar de Niños San José</v>
      </c>
      <c r="C584" s="160">
        <f>VLOOKUP(A584,'BASE TRABAJO'!$A$1:$U$872,3,FALSE)</f>
        <v>700249204</v>
      </c>
      <c r="D584" s="160" t="str">
        <f>VLOOKUP(A584,'BASE TRABAJO'!$A$1:$U$872,4,FALSE)</f>
        <v>Fundación de Derecho Privado.</v>
      </c>
      <c r="E584" s="160" t="str">
        <f>VLOOKUP(A584,'BASE TRABAJO'!$A$1:$U$872,5,FALSE)</f>
        <v xml:space="preserve">Decreto Supremo Nº2962, de 15 de octubre de 1964, del Ministerio de Justicia. </v>
      </c>
      <c r="F584" s="160" t="str">
        <f>VLOOKUP(A584,'BASE TRABAJO'!$A$1:$U$872,6,FALSE)</f>
        <v>Certificado de Vigencia Folio Nº 500237086084, de 4 de JULIO de 2019, del Servicio de Registro Civil e Identificación.</v>
      </c>
      <c r="G584" s="160" t="str">
        <f>VLOOKUP(A584,'BASE TRABAJO'!$A$1:$U$872,7,FALSE)</f>
        <v xml:space="preserve">La creación, atención y mantenimiento de hogares para niños huérfanos, indigentes o abandonados por sus familiares y la creación de establecimientos educacionales que permitan un desarrollo integral del menor en situación irregular.
</v>
      </c>
      <c r="H584" s="160" t="str">
        <f>VLOOKUP(A584,'BASE TRABAJO'!$A$1:$U$872,8,FALSE)</f>
        <v xml:space="preserve">DIRECTORIO:
Presidente: José Esteban Raúl Ahumada Figueroa, 
Secretario: Martín Santa María Oyanadel, 
Tesorero: Ricardo Majluf Sapag, 
Consejeros:
Hno. Mathew Andrew Lyons, Ximena Osorio Urzua, 
Pablo González Figardi, 
</v>
      </c>
      <c r="I584" s="160" t="str">
        <f>VLOOKUP(A584,'BASE TRABAJO'!$A$1:$U$872,9,FALSE)</f>
        <v xml:space="preserve">Los religiosos duran 3 años en sus cargos y los laicos, 4 años.
Renovación parcial anual.
</v>
      </c>
      <c r="J584" s="160" t="str">
        <f>VLOOKUP(A584,'BASE TRABAJO'!$A$1:$U$872,10,FALSE)</f>
        <v>16.04.2019</v>
      </c>
      <c r="K584" s="160" t="str">
        <f>VLOOKUP(A584,'BASE TRABAJO'!$A$1:$U$872,11,FALSE)</f>
        <v xml:space="preserve">José Esteban Raúl Ahumada Figueroa, 
Poder de Representación:
María Jesús Egaña Velarde, 
María Dolores González Ramírez, 
Daniel Anthony Panchot Schaefer, 
Directora Ejecutiva: Carolina Judith Gana Ahumada,
</v>
      </c>
      <c r="L584" s="160" t="str">
        <f>VLOOKUP(A584,'BASE TRABAJO'!$A$1:$U$872,12,FALSE)</f>
        <v xml:space="preserve">Egaña N°940, comuna de Peñalolen, Región Metropolitana
</v>
      </c>
      <c r="M584" s="160" t="str">
        <f>VLOOKUP(A584,'BASE TRABAJO'!$A$1:$U$872,13,FALSE)</f>
        <v>XIII</v>
      </c>
      <c r="N584" s="160" t="str">
        <f>VLOOKUP(A584,'BASE TRABAJO'!$A$1:$U$872,14,FALSE)</f>
        <v>Peñalolen</v>
      </c>
      <c r="O584" s="160" t="str">
        <f>VLOOKUP(A584,'BASE TRABAJO'!$A$1:$U$872,15,FALSE)</f>
        <v>Fonos 22268000-2776769</v>
      </c>
      <c r="P584" s="160" t="str">
        <f>VLOOKUP(A584,'BASE TRABAJO'!$A$1:$U$872,16,FALSE)</f>
        <v xml:space="preserve">e-mdoloresama@hotmail.com
</v>
      </c>
      <c r="Q584" s="160">
        <f>VLOOKUP(A584,'BASE TRABAJO'!$A$1:$U$872,17,FALSE)</f>
        <v>0</v>
      </c>
      <c r="R584" s="160" t="str">
        <f>VLOOKUP(A584,'BASE TRABAJO'!$A$1:$U$872,18,FALSE)</f>
        <v>93401: Institución de Asistencia Social.</v>
      </c>
      <c r="S584" s="160" t="str">
        <f>VLOOKUP(A584,'BASE TRABAJO'!$A$1:$U$872,19,FALSE)</f>
        <v>Antecedentes Financieros correspondientes al año 2018 aprobados Subdepartamento de Supervisión Financiera Nacional.</v>
      </c>
      <c r="T584" s="161">
        <f>VLOOKUP(A584,'BASE TRABAJO'!$A$1:$U$872,20,FALSE)</f>
        <v>37970</v>
      </c>
      <c r="U584" s="160">
        <v>7039</v>
      </c>
      <c r="V584" s="162">
        <v>44859427</v>
      </c>
      <c r="W584" s="162">
        <v>397153904</v>
      </c>
      <c r="X584" s="161">
        <v>44135</v>
      </c>
      <c r="Y584" s="160" t="s">
        <v>3112</v>
      </c>
      <c r="Z584" s="160" t="s">
        <v>3113</v>
      </c>
      <c r="AA584" s="160" t="s">
        <v>3193</v>
      </c>
      <c r="AB584" s="160"/>
    </row>
    <row r="585" spans="1:28" x14ac:dyDescent="0.2">
      <c r="A585" s="163">
        <v>7041</v>
      </c>
      <c r="B585" s="160" t="str">
        <f>VLOOKUP(A585,'BASE TRABAJO'!$A$1:$U$872,2,TRUE)</f>
        <v>Corporación de Educación y Desarrollo Popular “El Trampolín”</v>
      </c>
      <c r="C585" s="160">
        <f>VLOOKUP(A585,'BASE TRABAJO'!$A$1:$U$872,3,FALSE)</f>
        <v>725712006</v>
      </c>
      <c r="D585" s="160" t="str">
        <f>VLOOKUP(A585,'BASE TRABAJO'!$A$1:$U$872,4,FALSE)</f>
        <v>Corporación de Derecho Privado.</v>
      </c>
      <c r="E585" s="160" t="str">
        <f>VLOOKUP(A585,'BASE TRABAJO'!$A$1:$U$872,5,FALSE)</f>
        <v>Otorgada por Decreto Supremo Nº 833, de fecha 31 de mayo de 1994, del Ministerio de Justicia, publicado en el Diario Oficial el día 27 de julio de 1994.</v>
      </c>
      <c r="F585" s="160" t="str">
        <f>VLOOKUP(A585,'BASE TRABAJO'!$A$1:$U$872,6,FALSE)</f>
        <v xml:space="preserve">Certificado de directorio de persona jurídica sin fines de lucro, donde consta su vigencia, folio Nº 500327212955, de fecha 2 de julio de 2020, del Servicio de Registro Civil e Identificación.
</v>
      </c>
      <c r="G585" s="160" t="str">
        <f>VLOOKUP(A585,'BASE TRABAJO'!$A$1:$U$872,7,FALSE)</f>
        <v xml:space="preserve">La promoción del desarrollo, especialmente de las personas, famitas, grupos y comunidades que viven en condiciones de pobreza y/o marginalidad.  </v>
      </c>
      <c r="H585" s="160" t="str">
        <f>VLOOKUP(A585,'BASE TRABAJO'!$A$1:$U$872,8,FALSE)</f>
        <v xml:space="preserve">Presidente: Hugo Francisco Palma Aguilera
Vicepresidenta: Marlene Sepúlveda Penroz, 
Secretaria: Vilma Chavarría Rubilar,
Tesorera: Nancy Pennings, 
Primera Directora: Paula Villablanca Plaza, 
Segunda Directora: Vilma Elizabeth Aguilera Saavedra, 
</v>
      </c>
      <c r="I585" s="160" t="str">
        <f>VLOOKUP(A585,'BASE TRABAJO'!$A$1:$U$872,9,FALSE)</f>
        <v xml:space="preserve">Durarán 01 año en sus cargos.
</v>
      </c>
      <c r="J585" s="160" t="str">
        <f>VLOOKUP(A585,'BASE TRABAJO'!$A$1:$U$872,10,FALSE)</f>
        <v>De 15 de mayo de 2020 al 15 de mayo de 2021.</v>
      </c>
      <c r="K585" s="160" t="str">
        <f>VLOOKUP(A585,'BASE TRABAJO'!$A$1:$U$872,11,FALSE)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5" s="160" t="str">
        <f>VLOOKUP(A585,'BASE TRABAJO'!$A$1:$U$872,12,FALSE)</f>
        <v xml:space="preserve">La Candelaria Nº 1998, comuna de Maipú, Región Metropolitana,  </v>
      </c>
      <c r="M585" s="160" t="str">
        <f>VLOOKUP(A585,'BASE TRABAJO'!$A$1:$U$872,13,FALSE)</f>
        <v>XIII</v>
      </c>
      <c r="N585" s="160" t="str">
        <f>VLOOKUP(A585,'BASE TRABAJO'!$A$1:$U$872,14,FALSE)</f>
        <v>maipú</v>
      </c>
      <c r="O585" s="160" t="str">
        <f>VLOOKUP(A585,'BASE TRABAJO'!$A$1:$U$872,15,FALSE)</f>
        <v>(56) 2 5315700</v>
      </c>
      <c r="P585" s="160">
        <f>VLOOKUP(A585,'BASE TRABAJO'!$A$1:$U$872,16,FALSE)</f>
        <v>0</v>
      </c>
      <c r="Q585" s="160">
        <f>VLOOKUP(A585,'BASE TRABAJO'!$A$1:$U$872,17,FALSE)</f>
        <v>0</v>
      </c>
      <c r="R585" s="160" t="str">
        <f>VLOOKUP(A585,'BASE TRABAJO'!$A$1:$U$872,18,FALSE)</f>
        <v>93401: Institución de Asistencia Social</v>
      </c>
      <c r="S585" s="160" t="str">
        <f>VLOOKUP(A585,'BASE TRABAJO'!$A$1:$U$872,19,FALSE)</f>
        <v xml:space="preserve">Se acompaña certificado financiero, correspondiente al año 2019 y balance general año 2019, aprobado por el  Sub Departamento de Supervisión Financiera Nacional. </v>
      </c>
      <c r="T585" s="161">
        <f>VLOOKUP(A585,'BASE TRABAJO'!$A$1:$U$872,20,FALSE)</f>
        <v>37970</v>
      </c>
      <c r="U585" s="160">
        <v>7041</v>
      </c>
      <c r="V585" s="162">
        <v>8244115</v>
      </c>
      <c r="W585" s="162">
        <v>75788465</v>
      </c>
      <c r="X585" s="161">
        <v>44135</v>
      </c>
      <c r="Y585" s="160" t="s">
        <v>3112</v>
      </c>
      <c r="Z585" s="160" t="s">
        <v>3113</v>
      </c>
      <c r="AA585" s="160" t="s">
        <v>3288</v>
      </c>
      <c r="AB585" s="160"/>
    </row>
    <row r="586" spans="1:28" x14ac:dyDescent="0.2">
      <c r="A586" s="163">
        <v>7041</v>
      </c>
      <c r="B586" s="160" t="str">
        <f>VLOOKUP(A586,'BASE TRABAJO'!$A$1:$U$872,2,TRUE)</f>
        <v>Corporación de Educación y Desarrollo Popular “El Trampolín”</v>
      </c>
      <c r="C586" s="160">
        <f>VLOOKUP(A586,'BASE TRABAJO'!$A$1:$U$872,3,FALSE)</f>
        <v>725712006</v>
      </c>
      <c r="D586" s="160" t="str">
        <f>VLOOKUP(A586,'BASE TRABAJO'!$A$1:$U$872,4,FALSE)</f>
        <v>Corporación de Derecho Privado.</v>
      </c>
      <c r="E586" s="160" t="str">
        <f>VLOOKUP(A586,'BASE TRABAJO'!$A$1:$U$872,5,FALSE)</f>
        <v>Otorgada por Decreto Supremo Nº 833, de fecha 31 de mayo de 1994, del Ministerio de Justicia, publicado en el Diario Oficial el día 27 de julio de 1994.</v>
      </c>
      <c r="F586" s="160" t="str">
        <f>VLOOKUP(A586,'BASE TRABAJO'!$A$1:$U$872,6,FALSE)</f>
        <v xml:space="preserve">Certificado de directorio de persona jurídica sin fines de lucro, donde consta su vigencia, folio Nº 500327212955, de fecha 2 de julio de 2020, del Servicio de Registro Civil e Identificación.
</v>
      </c>
      <c r="G586" s="160" t="str">
        <f>VLOOKUP(A586,'BASE TRABAJO'!$A$1:$U$872,7,FALSE)</f>
        <v xml:space="preserve">La promoción del desarrollo, especialmente de las personas, famitas, grupos y comunidades que viven en condiciones de pobreza y/o marginalidad.  </v>
      </c>
      <c r="H586" s="160" t="str">
        <f>VLOOKUP(A586,'BASE TRABAJO'!$A$1:$U$872,8,FALSE)</f>
        <v xml:space="preserve">Presidente: Hugo Francisco Palma Aguilera
Vicepresidenta: Marlene Sepúlveda Penroz, 
Secretaria: Vilma Chavarría Rubilar,
Tesorera: Nancy Pennings, 
Primera Directora: Paula Villablanca Plaza, 
Segunda Directora: Vilma Elizabeth Aguilera Saavedra, 
</v>
      </c>
      <c r="I586" s="160" t="str">
        <f>VLOOKUP(A586,'BASE TRABAJO'!$A$1:$U$872,9,FALSE)</f>
        <v xml:space="preserve">Durarán 01 año en sus cargos.
</v>
      </c>
      <c r="J586" s="160" t="str">
        <f>VLOOKUP(A586,'BASE TRABAJO'!$A$1:$U$872,10,FALSE)</f>
        <v>De 15 de mayo de 2020 al 15 de mayo de 2021.</v>
      </c>
      <c r="K586" s="160" t="str">
        <f>VLOOKUP(A586,'BASE TRABAJO'!$A$1:$U$872,11,FALSE)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6" s="160" t="str">
        <f>VLOOKUP(A586,'BASE TRABAJO'!$A$1:$U$872,12,FALSE)</f>
        <v xml:space="preserve">La Candelaria Nº 1998, comuna de Maipú, Región Metropolitana,  </v>
      </c>
      <c r="M586" s="160" t="str">
        <f>VLOOKUP(A586,'BASE TRABAJO'!$A$1:$U$872,13,FALSE)</f>
        <v>XIII</v>
      </c>
      <c r="N586" s="160" t="str">
        <f>VLOOKUP(A586,'BASE TRABAJO'!$A$1:$U$872,14,FALSE)</f>
        <v>maipú</v>
      </c>
      <c r="O586" s="160" t="str">
        <f>VLOOKUP(A586,'BASE TRABAJO'!$A$1:$U$872,15,FALSE)</f>
        <v>(56) 2 5315700</v>
      </c>
      <c r="P586" s="160">
        <f>VLOOKUP(A586,'BASE TRABAJO'!$A$1:$U$872,16,FALSE)</f>
        <v>0</v>
      </c>
      <c r="Q586" s="160">
        <f>VLOOKUP(A586,'BASE TRABAJO'!$A$1:$U$872,17,FALSE)</f>
        <v>0</v>
      </c>
      <c r="R586" s="160" t="str">
        <f>VLOOKUP(A586,'BASE TRABAJO'!$A$1:$U$872,18,FALSE)</f>
        <v>93401: Institución de Asistencia Social</v>
      </c>
      <c r="S586" s="160" t="str">
        <f>VLOOKUP(A586,'BASE TRABAJO'!$A$1:$U$872,19,FALSE)</f>
        <v xml:space="preserve">Se acompaña certificado financiero, correspondiente al año 2019 y balance general año 2019, aprobado por el  Sub Departamento de Supervisión Financiera Nacional. </v>
      </c>
      <c r="T586" s="161">
        <f>VLOOKUP(A586,'BASE TRABAJO'!$A$1:$U$872,20,FALSE)</f>
        <v>37970</v>
      </c>
      <c r="U586" s="160">
        <v>7041</v>
      </c>
      <c r="V586" s="162">
        <v>8135640</v>
      </c>
      <c r="W586" s="162">
        <v>78117210</v>
      </c>
      <c r="X586" s="161">
        <v>44135</v>
      </c>
      <c r="Y586" s="160" t="s">
        <v>3112</v>
      </c>
      <c r="Z586" s="160" t="s">
        <v>3113</v>
      </c>
      <c r="AA586" s="160" t="s">
        <v>3153</v>
      </c>
      <c r="AB586" s="160"/>
    </row>
    <row r="587" spans="1:28" x14ac:dyDescent="0.2">
      <c r="A587" s="163">
        <v>7049</v>
      </c>
      <c r="B587" s="160" t="str">
        <f>VLOOKUP(A587,'BASE TRABAJO'!$A$1:$U$872,2,TRUE)</f>
        <v xml:space="preserve">
I. Municipalidad de Valparaíso
</v>
      </c>
      <c r="C587" s="160">
        <f>VLOOKUP(A587,'BASE TRABAJO'!$A$1:$U$872,3,FALSE)</f>
        <v>690609002</v>
      </c>
      <c r="D587" s="160" t="str">
        <f>VLOOKUP(A587,'BASE TRABAJO'!$A$1:$U$872,4,FALSE)</f>
        <v>Municipalidad</v>
      </c>
      <c r="E587" s="160" t="str">
        <f>VLOOKUP(A587,'BASE TRABAJO'!$A$1:$U$872,5,FALSE)</f>
        <v>Constitución Política de la República, art. 118</v>
      </c>
      <c r="F587" s="160" t="str">
        <f>VLOOKUP(A587,'BASE TRABAJO'!$A$1:$U$872,6,FALSE)</f>
        <v>Indefinida.</v>
      </c>
      <c r="G587" s="160" t="str">
        <f>VLOOKUP(A587,'BASE TRABAJO'!$A$1:$U$872,7,FALSE)</f>
        <v>Según Ley Orgánica Nº 18.695, arts. 1º al 4º.</v>
      </c>
      <c r="H587" s="160" t="str">
        <f>VLOOKUP(A587,'BASE TRABAJO'!$A$1:$U$872,8,FALSE)</f>
        <v>no tiene</v>
      </c>
      <c r="I587" s="160">
        <f>VLOOKUP(A587,'BASE TRABAJO'!$A$1:$U$872,9,FALSE)</f>
        <v>0</v>
      </c>
      <c r="J587" s="160">
        <f>VLOOKUP(A587,'BASE TRABAJO'!$A$1:$U$872,10,FALSE)</f>
        <v>0</v>
      </c>
      <c r="K587" s="160" t="str">
        <f>VLOOKUP(A587,'BASE TRABAJO'!$A$1:$U$872,11,FALSE)</f>
        <v xml:space="preserve">Jorge Enrique Castro Múñoz, </v>
      </c>
      <c r="L587" s="160" t="str">
        <f>VLOOKUP(A587,'BASE TRABAJO'!$A$1:$U$872,12,FALSE)</f>
        <v>Condell Nº 1490, Valparaíso, Quinta Región.</v>
      </c>
      <c r="M587" s="160" t="str">
        <f>VLOOKUP(A587,'BASE TRABAJO'!$A$1:$U$872,13,FALSE)</f>
        <v>V</v>
      </c>
      <c r="N587" s="160" t="str">
        <f>VLOOKUP(A587,'BASE TRABAJO'!$A$1:$U$872,14,FALSE)</f>
        <v>Valparaíso</v>
      </c>
      <c r="O587" s="160">
        <f>VLOOKUP(A587,'BASE TRABAJO'!$A$1:$U$872,15,FALSE)</f>
        <v>0</v>
      </c>
      <c r="P587" s="160">
        <f>VLOOKUP(A587,'BASE TRABAJO'!$A$1:$U$872,16,FALSE)</f>
        <v>0</v>
      </c>
      <c r="Q587" s="160">
        <f>VLOOKUP(A587,'BASE TRABAJO'!$A$1:$U$872,17,FALSE)</f>
        <v>0</v>
      </c>
      <c r="R587" s="160">
        <f>VLOOKUP(A587,'BASE TRABAJO'!$A$1:$U$872,18,FALSE)</f>
        <v>91001</v>
      </c>
      <c r="S587" s="160" t="str">
        <f>VLOOKUP(A587,'BASE TRABAJO'!$A$1:$U$872,19,FALSE)</f>
        <v xml:space="preserve">No se acompañan. Aplica Informe Jurídico Nº 09, de  fecha 14 de marzo de 2011 del Departamento Jurídico y Dictamen Nº 070791, de 2009, de la Contraloría General de la República.  
</v>
      </c>
      <c r="T587" s="161">
        <f>VLOOKUP(A587,'BASE TRABAJO'!$A$1:$U$872,20,FALSE)</f>
        <v>37970</v>
      </c>
      <c r="U587" s="160">
        <v>7049</v>
      </c>
      <c r="V587" s="162">
        <v>0</v>
      </c>
      <c r="W587" s="162">
        <v>87708528</v>
      </c>
      <c r="X587" s="161">
        <v>44135</v>
      </c>
      <c r="Y587" s="160" t="s">
        <v>3112</v>
      </c>
      <c r="Z587" s="160" t="s">
        <v>3113</v>
      </c>
      <c r="AA587" s="160" t="s">
        <v>3121</v>
      </c>
      <c r="AB587" s="160"/>
    </row>
    <row r="588" spans="1:28" x14ac:dyDescent="0.2">
      <c r="A588" s="163">
        <v>7050</v>
      </c>
      <c r="B588" s="160" t="str">
        <f>VLOOKUP(A588,'BASE TRABAJO'!$A$1:$U$872,2,TRUE)</f>
        <v>I. Municipalidad de Talcahuano</v>
      </c>
      <c r="C588" s="160">
        <f>VLOOKUP(A588,'BASE TRABAJO'!$A$1:$U$872,3,FALSE)</f>
        <v>691508005</v>
      </c>
      <c r="D588" s="160" t="str">
        <f>VLOOKUP(A588,'BASE TRABAJO'!$A$1:$U$872,4,FALSE)</f>
        <v>Municipalidad</v>
      </c>
      <c r="E588" s="160" t="str">
        <f>VLOOKUP(A588,'BASE TRABAJO'!$A$1:$U$872,5,FALSE)</f>
        <v>Constitución Política de la República, art. 107.</v>
      </c>
      <c r="F588" s="160" t="str">
        <f>VLOOKUP(A588,'BASE TRABAJO'!$A$1:$U$872,6,FALSE)</f>
        <v>Indefinida.</v>
      </c>
      <c r="G588" s="160" t="str">
        <f>VLOOKUP(A588,'BASE TRABAJO'!$A$1:$U$872,7,FALSE)</f>
        <v>Según Ley Orgánica Nº 18.695, arts. 1º al 4º.</v>
      </c>
      <c r="H588" s="160" t="str">
        <f>VLOOKUP(A588,'BASE TRABAJO'!$A$1:$U$872,8,FALSE)</f>
        <v>no tiene</v>
      </c>
      <c r="I588" s="160">
        <f>VLOOKUP(A588,'BASE TRABAJO'!$A$1:$U$872,9,FALSE)</f>
        <v>0</v>
      </c>
      <c r="J588" s="160">
        <f>VLOOKUP(A588,'BASE TRABAJO'!$A$1:$U$872,10,FALSE)</f>
        <v>0</v>
      </c>
      <c r="K588" s="160" t="str">
        <f>VLOOKUP(A588,'BASE TRABAJO'!$A$1:$U$872,11,FALSE)</f>
        <v xml:space="preserve">Henry Campos Coa,                 </v>
      </c>
      <c r="L588" s="160" t="str">
        <f>VLOOKUP(A588,'BASE TRABAJO'!$A$1:$U$872,12,FALSE)</f>
        <v>Sargento Aldea Nº250, Talcahuano, Octava Región.</v>
      </c>
      <c r="M588" s="160" t="str">
        <f>VLOOKUP(A588,'BASE TRABAJO'!$A$1:$U$872,13,FALSE)</f>
        <v>VIII</v>
      </c>
      <c r="N588" s="160" t="str">
        <f>VLOOKUP(A588,'BASE TRABAJO'!$A$1:$U$872,14,FALSE)</f>
        <v xml:space="preserve"> Talcahuano</v>
      </c>
      <c r="O588" s="160" t="str">
        <f>VLOOKUP(A588,'BASE TRABAJO'!$A$1:$U$872,15,FALSE)</f>
        <v xml:space="preserve">Teléfonos: 41-3835302- 98088293
</v>
      </c>
      <c r="P588" s="160" t="str">
        <f>VLOOKUP(A588,'BASE TRABAJO'!$A$1:$U$872,16,FALSE)</f>
        <v>alcaldia@talcahuano.cl
Ximena.pantoja@talcahuano.cl</v>
      </c>
      <c r="Q588" s="160">
        <f>VLOOKUP(A588,'BASE TRABAJO'!$A$1:$U$872,17,FALSE)</f>
        <v>0</v>
      </c>
      <c r="R588" s="160">
        <f>VLOOKUP(A588,'BASE TRABAJO'!$A$1:$U$872,18,FALSE)</f>
        <v>91001</v>
      </c>
      <c r="S588" s="160" t="str">
        <f>VLOOKUP(A588,'BASE TRABAJO'!$A$1:$U$872,19,FALSE)</f>
        <v xml:space="preserve">No se acompañan. Aplica Informe Jurídico Nº 09, de  fecha 14 de marzo de 2011 del Departamento Jurídico y Dictamen Nº 070791, de 2009, de la Contraloría General de la República.  
</v>
      </c>
      <c r="T588" s="161">
        <f>VLOOKUP(A588,'BASE TRABAJO'!$A$1:$U$872,20,FALSE)</f>
        <v>37970</v>
      </c>
      <c r="U588" s="160">
        <v>7050</v>
      </c>
      <c r="V588" s="162">
        <v>6969331</v>
      </c>
      <c r="W588" s="162">
        <v>62927980</v>
      </c>
      <c r="X588" s="161">
        <v>44135</v>
      </c>
      <c r="Y588" s="160" t="s">
        <v>3112</v>
      </c>
      <c r="Z588" s="160" t="s">
        <v>3113</v>
      </c>
      <c r="AA588" s="160" t="s">
        <v>3197</v>
      </c>
      <c r="AB588" s="160"/>
    </row>
    <row r="589" spans="1:28" x14ac:dyDescent="0.2">
      <c r="A589" s="163">
        <v>7051</v>
      </c>
      <c r="B589" s="160" t="str">
        <f>VLOOKUP(A589,'BASE TRABAJO'!$A$1:$U$872,2,TRUE)</f>
        <v xml:space="preserve">
I. Municipalidad de La Pintana
</v>
      </c>
      <c r="C589" s="160">
        <f>VLOOKUP(A589,'BASE TRABAJO'!$A$1:$U$872,3,FALSE)</f>
        <v>692538005</v>
      </c>
      <c r="D589" s="160" t="str">
        <f>VLOOKUP(A589,'BASE TRABAJO'!$A$1:$U$872,4,FALSE)</f>
        <v>Municipalidad</v>
      </c>
      <c r="E589" s="160" t="str">
        <f>VLOOKUP(A589,'BASE TRABAJO'!$A$1:$U$872,5,FALSE)</f>
        <v>Constitución Política de la República, art. 107.</v>
      </c>
      <c r="F589" s="160" t="str">
        <f>VLOOKUP(A589,'BASE TRABAJO'!$A$1:$U$872,6,FALSE)</f>
        <v>Indefinida.</v>
      </c>
      <c r="G589" s="160" t="str">
        <f>VLOOKUP(A589,'BASE TRABAJO'!$A$1:$U$872,7,FALSE)</f>
        <v>Según Ley Orgánica Nº 18.695, arts. 1º al 4º.</v>
      </c>
      <c r="H589" s="160" t="str">
        <f>VLOOKUP(A589,'BASE TRABAJO'!$A$1:$U$872,8,FALSE)</f>
        <v>no tiene</v>
      </c>
      <c r="I589" s="160">
        <f>VLOOKUP(A589,'BASE TRABAJO'!$A$1:$U$872,9,FALSE)</f>
        <v>0</v>
      </c>
      <c r="J589" s="160">
        <f>VLOOKUP(A589,'BASE TRABAJO'!$A$1:$U$872,10,FALSE)</f>
        <v>0</v>
      </c>
      <c r="K589" s="160" t="str">
        <f>VLOOKUP(A589,'BASE TRABAJO'!$A$1:$U$872,11,FALSE)</f>
        <v xml:space="preserve">Claudia Gerlene Pizarro Peña, </v>
      </c>
      <c r="L589" s="160" t="str">
        <f>VLOOKUP(A589,'BASE TRABAJO'!$A$1:$U$872,12,FALSE)</f>
        <v>Santa Rosa Nº 12.975, comuna de La Pintana, Región Metropolitana.</v>
      </c>
      <c r="M589" s="160" t="str">
        <f>VLOOKUP(A589,'BASE TRABAJO'!$A$1:$U$872,13,FALSE)</f>
        <v>XIII</v>
      </c>
      <c r="N589" s="160" t="str">
        <f>VLOOKUP(A589,'BASE TRABAJO'!$A$1:$U$872,14,FALSE)</f>
        <v>La Pintana</v>
      </c>
      <c r="O589" s="160">
        <f>VLOOKUP(A589,'BASE TRABAJO'!$A$1:$U$872,15,FALSE)</f>
        <v>0</v>
      </c>
      <c r="P589" s="160">
        <f>VLOOKUP(A589,'BASE TRABAJO'!$A$1:$U$872,16,FALSE)</f>
        <v>0</v>
      </c>
      <c r="Q589" s="160">
        <f>VLOOKUP(A589,'BASE TRABAJO'!$A$1:$U$872,17,FALSE)</f>
        <v>0</v>
      </c>
      <c r="R589" s="160">
        <f>VLOOKUP(A589,'BASE TRABAJO'!$A$1:$U$872,18,FALSE)</f>
        <v>91001</v>
      </c>
      <c r="S589" s="160" t="str">
        <f>VLOOKUP(A589,'BASE TRABAJO'!$A$1:$U$872,19,FALSE)</f>
        <v xml:space="preserve"> No se acompañan. Aplica Informe Jurídico Nº 09, de  fecha 14 de marzo de 2011 del Departamento Jurídico y Dictamen Nº 070791, de 2009, de la Contraloría General de la República.  
</v>
      </c>
      <c r="T589" s="161">
        <f>VLOOKUP(A589,'BASE TRABAJO'!$A$1:$U$872,20,FALSE)</f>
        <v>37970</v>
      </c>
      <c r="U589" s="160">
        <v>7051</v>
      </c>
      <c r="V589" s="162">
        <v>10275012</v>
      </c>
      <c r="W589" s="162">
        <v>339993621</v>
      </c>
      <c r="X589" s="161">
        <v>44135</v>
      </c>
      <c r="Y589" s="160" t="s">
        <v>3112</v>
      </c>
      <c r="Z589" s="160" t="s">
        <v>3113</v>
      </c>
      <c r="AA589" s="160" t="s">
        <v>3173</v>
      </c>
      <c r="AB589" s="160"/>
    </row>
    <row r="590" spans="1:28" x14ac:dyDescent="0.2">
      <c r="A590" s="163">
        <v>7052</v>
      </c>
      <c r="B590" s="160" t="str">
        <f>VLOOKUP(A590,'BASE TRABAJO'!$A$1:$U$872,2,TRUE)</f>
        <v xml:space="preserve">
I. Municipalidad de Rengo
</v>
      </c>
      <c r="C590" s="160">
        <f>VLOOKUP(A590,'BASE TRABAJO'!$A$1:$U$872,3,FALSE)</f>
        <v>690812002</v>
      </c>
      <c r="D590" s="160" t="str">
        <f>VLOOKUP(A590,'BASE TRABAJO'!$A$1:$U$872,4,FALSE)</f>
        <v>Municipalidad</v>
      </c>
      <c r="E590" s="160" t="str">
        <f>VLOOKUP(A590,'BASE TRABAJO'!$A$1:$U$872,5,FALSE)</f>
        <v>Constitución Política de la República, art. 107.</v>
      </c>
      <c r="F590" s="160" t="str">
        <f>VLOOKUP(A590,'BASE TRABAJO'!$A$1:$U$872,6,FALSE)</f>
        <v>Indefinida.</v>
      </c>
      <c r="G590" s="160" t="str">
        <f>VLOOKUP(A590,'BASE TRABAJO'!$A$1:$U$872,7,FALSE)</f>
        <v>Según Ley Orgánica Nº 18.695, arts. 1º al 4º.</v>
      </c>
      <c r="H590" s="160" t="str">
        <f>VLOOKUP(A590,'BASE TRABAJO'!$A$1:$U$872,8,FALSE)</f>
        <v>no tiene</v>
      </c>
      <c r="I590" s="160">
        <f>VLOOKUP(A590,'BASE TRABAJO'!$A$1:$U$872,9,FALSE)</f>
        <v>0</v>
      </c>
      <c r="J590" s="160">
        <f>VLOOKUP(A590,'BASE TRABAJO'!$A$1:$U$872,10,FALSE)</f>
        <v>0</v>
      </c>
      <c r="K590" s="160" t="str">
        <f>VLOOKUP(A590,'BASE TRABAJO'!$A$1:$U$872,11,FALSE)</f>
        <v xml:space="preserve">Carolos Ernesto Soto González, </v>
      </c>
      <c r="L590" s="160" t="str">
        <f>VLOOKUP(A590,'BASE TRABAJO'!$A$1:$U$872,12,FALSE)</f>
        <v xml:space="preserve">Urriola Nº26, Rengo, Sexta Región. </v>
      </c>
      <c r="M590" s="160" t="str">
        <f>VLOOKUP(A590,'BASE TRABAJO'!$A$1:$U$872,13,FALSE)</f>
        <v>VI</v>
      </c>
      <c r="N590" s="160" t="str">
        <f>VLOOKUP(A590,'BASE TRABAJO'!$A$1:$U$872,14,FALSE)</f>
        <v>Rengo</v>
      </c>
      <c r="O590" s="160" t="str">
        <f>VLOOKUP(A590,'BASE TRABAJO'!$A$1:$U$872,15,FALSE)</f>
        <v>Teléfono (72) 512060</v>
      </c>
      <c r="P590" s="160">
        <f>VLOOKUP(A590,'BASE TRABAJO'!$A$1:$U$872,16,FALSE)</f>
        <v>0</v>
      </c>
      <c r="Q590" s="160">
        <f>VLOOKUP(A590,'BASE TRABAJO'!$A$1:$U$872,17,FALSE)</f>
        <v>0</v>
      </c>
      <c r="R590" s="160">
        <f>VLOOKUP(A590,'BASE TRABAJO'!$A$1:$U$872,18,FALSE)</f>
        <v>91001</v>
      </c>
      <c r="S590" s="160" t="str">
        <f>VLOOKUP(A590,'BASE TRABAJO'!$A$1:$U$872,19,FALSE)</f>
        <v xml:space="preserve">No se acompañan. Aplica Informe Jurídico Nº 09, de  fecha 14 de marzo de 2011 del Departamento Jurídico y Dictamen Nº 070791, de 2009, de la Contraloría General de la República.  
</v>
      </c>
      <c r="T590" s="161">
        <f>VLOOKUP(A590,'BASE TRABAJO'!$A$1:$U$872,20,FALSE)</f>
        <v>37970</v>
      </c>
      <c r="U590" s="160">
        <v>7052</v>
      </c>
      <c r="V590" s="162">
        <v>4168260</v>
      </c>
      <c r="W590" s="162">
        <v>37636350</v>
      </c>
      <c r="X590" s="161">
        <v>44135</v>
      </c>
      <c r="Y590" s="160" t="s">
        <v>3112</v>
      </c>
      <c r="Z590" s="160" t="s">
        <v>3113</v>
      </c>
      <c r="AA590" s="160" t="s">
        <v>3200</v>
      </c>
      <c r="AB590" s="160"/>
    </row>
    <row r="591" spans="1:28" x14ac:dyDescent="0.2">
      <c r="A591" s="163">
        <v>7053</v>
      </c>
      <c r="B591" s="160" t="str">
        <f>VLOOKUP(A591,'BASE TRABAJO'!$A$1:$U$872,2,TRUE)</f>
        <v xml:space="preserve">
Fundación Paréntesis
</v>
      </c>
      <c r="C591" s="160">
        <f>VLOOKUP(A591,'BASE TRABAJO'!$A$1:$U$872,3,FALSE)</f>
        <v>724210007</v>
      </c>
      <c r="D591" s="160" t="str">
        <f>VLOOKUP(A591,'BASE TRABAJO'!$A$1:$U$872,4,FALSE)</f>
        <v>Fundación de Derecho Privado.</v>
      </c>
      <c r="E591" s="160" t="str">
        <f>VLOOKUP(A591,'BASE TRABAJO'!$A$1:$U$872,5,FALSE)</f>
        <v xml:space="preserve">Decreto Supremo Nº 1393, de 26 de noviembre de 1993 y Decreto Exento N° 1900, de 25 de junio de 2007, del Ministerio de Justicia. </v>
      </c>
      <c r="F591" s="160" t="str">
        <f>VLOOKUP(A591,'BASE TRABAJO'!$A$1:$U$872,6,FALSE)</f>
        <v>Certificado de vigencia  Nº35005 con fecha 26 de junio de 1993, emitido por el Servicio de Registro Civil con fecha 17 de octubre de 2018.</v>
      </c>
      <c r="G591" s="160" t="str">
        <f>VLOOKUP(A591,'BASE TRABAJO'!$A$1:$U$872,7,FALSE)</f>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
      <c r="H591" s="160" t="str">
        <f>VLOOKUP(A591,'BASE TRABAJO'!$A$1:$U$872,8,FALSE)</f>
        <v xml:space="preserve">Presidente:
Pedro Pablo Alamos Zañartu,
Vice- Presidente:
Alejandra Mehech Castellon, 
Secretario:
María Elena Alvarado Breton 
Tesorero:
José Luis Herrera Amenábar, 
Director:
María Francisca Werth Wainer, 
</v>
      </c>
      <c r="I591" s="160" t="str">
        <f>VLOOKUP(A591,'BASE TRABAJO'!$A$1:$U$872,9,FALSE)</f>
        <v>Tres años en sus cargos. Cada tres años, el Directorio elegirá Presidente, Vicepresidente, Secretario y Tesorero.</v>
      </c>
      <c r="J591" s="160" t="str">
        <f>VLOOKUP(A591,'BASE TRABAJO'!$A$1:$U$872,10,FALSE)</f>
        <v>05 de julio de 2016 al 05 de julio de 2019.</v>
      </c>
      <c r="K591" s="160" t="str">
        <f>VLOOKUP(A591,'BASE TRABAJO'!$A$1:$U$872,11,FALSE)</f>
        <v xml:space="preserve">Carlos Manuel Vöhringer Cárdenas, </v>
      </c>
      <c r="L591" s="160" t="str">
        <f>VLOOKUP(A591,'BASE TRABAJO'!$A$1:$U$872,12,FALSE)</f>
        <v xml:space="preserve">Calle Lafayette N°1610, comuna de Independencia, Santiago, Región Metropolitana
</v>
      </c>
      <c r="M591" s="160" t="str">
        <f>VLOOKUP(A591,'BASE TRABAJO'!$A$1:$U$872,13,FALSE)</f>
        <v>XIII</v>
      </c>
      <c r="N591" s="160" t="str">
        <f>VLOOKUP(A591,'BASE TRABAJO'!$A$1:$U$872,14,FALSE)</f>
        <v>Independencia</v>
      </c>
      <c r="O591" s="160">
        <f>VLOOKUP(A591,'BASE TRABAJO'!$A$1:$U$872,15,FALSE)</f>
        <v>0</v>
      </c>
      <c r="P591" s="160" t="str">
        <f>VLOOKUP(A591,'BASE TRABAJO'!$A$1:$U$872,16,FALSE)</f>
        <v xml:space="preserve"> info@fundacionparentesis.cl</v>
      </c>
      <c r="Q591" s="160">
        <f>VLOOKUP(A591,'BASE TRABAJO'!$A$1:$U$872,17,FALSE)</f>
        <v>0</v>
      </c>
      <c r="R591" s="160">
        <f>VLOOKUP(A591,'BASE TRABAJO'!$A$1:$U$872,18,FALSE)</f>
        <v>93401</v>
      </c>
      <c r="S591" s="160" t="str">
        <f>VLOOKUP(A591,'BASE TRABAJO'!$A$1:$U$872,19,FALSE)</f>
        <v>Se acompaña Certificado financiero de la Institución, correspondiente al año 2019, aprobado por el  Subdepartamento de Supervisión Nacional.</v>
      </c>
      <c r="T591" s="161">
        <f>VLOOKUP(A591,'BASE TRABAJO'!$A$1:$U$872,20,FALSE)</f>
        <v>37970</v>
      </c>
      <c r="U591" s="160">
        <v>7053</v>
      </c>
      <c r="V591" s="162">
        <v>0</v>
      </c>
      <c r="W591" s="162">
        <v>63030921</v>
      </c>
      <c r="X591" s="161">
        <v>44135</v>
      </c>
      <c r="Y591" s="160" t="s">
        <v>3112</v>
      </c>
      <c r="Z591" s="160" t="s">
        <v>3113</v>
      </c>
      <c r="AA591" s="160" t="s">
        <v>98</v>
      </c>
      <c r="AB591" s="160"/>
    </row>
    <row r="592" spans="1:28" x14ac:dyDescent="0.2">
      <c r="A592" s="163">
        <v>7054</v>
      </c>
      <c r="B592" s="160" t="str">
        <f>VLOOKUP(A592,'BASE TRABAJO'!$A$1:$U$872,2,TRUE)</f>
        <v xml:space="preserve">
I. Municipalidad de Cerro Navia
</v>
      </c>
      <c r="C592" s="160">
        <f>VLOOKUP(A592,'BASE TRABAJO'!$A$1:$U$872,3,FALSE)</f>
        <v>692542002</v>
      </c>
      <c r="D592" s="160" t="str">
        <f>VLOOKUP(A592,'BASE TRABAJO'!$A$1:$U$872,4,FALSE)</f>
        <v>Municipalidad</v>
      </c>
      <c r="E592" s="160" t="str">
        <f>VLOOKUP(A592,'BASE TRABAJO'!$A$1:$U$872,5,FALSE)</f>
        <v>Constitución Política de la República, art. 107.</v>
      </c>
      <c r="F592" s="160" t="str">
        <f>VLOOKUP(A592,'BASE TRABAJO'!$A$1:$U$872,6,FALSE)</f>
        <v>Indefinida.</v>
      </c>
      <c r="G592" s="160" t="str">
        <f>VLOOKUP(A592,'BASE TRABAJO'!$A$1:$U$872,7,FALSE)</f>
        <v>Según Ley Orgánica Nº 18.695, arts. 1º al 4º.</v>
      </c>
      <c r="H592" s="160" t="str">
        <f>VLOOKUP(A592,'BASE TRABAJO'!$A$1:$U$872,8,FALSE)</f>
        <v>no tiene</v>
      </c>
      <c r="I592" s="160">
        <f>VLOOKUP(A592,'BASE TRABAJO'!$A$1:$U$872,9,FALSE)</f>
        <v>0</v>
      </c>
      <c r="J592" s="160">
        <f>VLOOKUP(A592,'BASE TRABAJO'!$A$1:$U$872,10,FALSE)</f>
        <v>0</v>
      </c>
      <c r="K592" s="160" t="str">
        <f>VLOOKUP(A592,'BASE TRABAJO'!$A$1:$U$872,11,FALSE)</f>
        <v xml:space="preserve">Mauro Elias Tamayo Rozas, </v>
      </c>
      <c r="L592" s="160" t="str">
        <f>VLOOKUP(A592,'BASE TRABAJO'!$A$1:$U$872,12,FALSE)</f>
        <v xml:space="preserve">Del Consistorial Nº 6645, comuna de Cerro Navia, Región Metropolitana.
</v>
      </c>
      <c r="M592" s="160" t="str">
        <f>VLOOKUP(A592,'BASE TRABAJO'!$A$1:$U$872,13,FALSE)</f>
        <v>XIII</v>
      </c>
      <c r="N592" s="160" t="str">
        <f>VLOOKUP(A592,'BASE TRABAJO'!$A$1:$U$872,14,FALSE)</f>
        <v>Cerro Navia</v>
      </c>
      <c r="O592" s="160" t="str">
        <f>VLOOKUP(A592,'BASE TRABAJO'!$A$1:$U$872,15,FALSE)</f>
        <v xml:space="preserve">Teléfono Alcalde: 223804196, 
Teléfono Jefe de Gabinete: 223804020,
Teléfono Jefe de la Oficina de la Niñez: 223804024,
</v>
      </c>
      <c r="P592" s="160" t="str">
        <f>VLOOKUP(A592,'BASE TRABAJO'!$A$1:$U$872,16,FALSE)</f>
        <v xml:space="preserve">E-mail Alcalde:mauro.tamayo@cerronavia.cl
E-mail Jefe de Gabinete: nicolas.cataldo@cerronavia.cl
E-mail Jefe de la Oficina de la Niñez: juan.veloz@cerronavia.cl.
</v>
      </c>
      <c r="Q592" s="160">
        <f>VLOOKUP(A592,'BASE TRABAJO'!$A$1:$U$872,17,FALSE)</f>
        <v>0</v>
      </c>
      <c r="R592" s="160">
        <f>VLOOKUP(A592,'BASE TRABAJO'!$A$1:$U$872,18,FALSE)</f>
        <v>91001</v>
      </c>
      <c r="S592" s="160" t="str">
        <f>VLOOKUP(A592,'BASE TRABAJO'!$A$1:$U$872,19,FALSE)</f>
        <v xml:space="preserve">No se acompañan. Aplica Informe Jurídico Nº 09, de  fecha 14 de marzo de 2011 del Departamento Jurídico y Dictamen Nº 070791, de 2009, de la Contraloría General de la República.  
</v>
      </c>
      <c r="T592" s="161">
        <f>VLOOKUP(A592,'BASE TRABAJO'!$A$1:$U$872,20,FALSE)</f>
        <v>37970</v>
      </c>
      <c r="U592" s="160">
        <v>7054</v>
      </c>
      <c r="V592" s="162">
        <v>8753346</v>
      </c>
      <c r="W592" s="162">
        <v>79036335</v>
      </c>
      <c r="X592" s="161">
        <v>44135</v>
      </c>
      <c r="Y592" s="160" t="s">
        <v>3112</v>
      </c>
      <c r="Z592" s="160" t="s">
        <v>3113</v>
      </c>
      <c r="AA592" s="160" t="s">
        <v>3246</v>
      </c>
      <c r="AB592" s="160"/>
    </row>
    <row r="593" spans="1:28" x14ac:dyDescent="0.2">
      <c r="A593" s="163">
        <v>7056</v>
      </c>
      <c r="B593" s="160" t="str">
        <f>VLOOKUP(A593,'BASE TRABAJO'!$A$1:$U$872,2,TRUE)</f>
        <v xml:space="preserve">
I. Municipalidad de Quilicura
</v>
      </c>
      <c r="C593" s="160">
        <f>VLOOKUP(A593,'BASE TRABAJO'!$A$1:$U$872,3,FALSE)</f>
        <v>690713004</v>
      </c>
      <c r="D593" s="160" t="str">
        <f>VLOOKUP(A593,'BASE TRABAJO'!$A$1:$U$872,4,FALSE)</f>
        <v>Municipalidad</v>
      </c>
      <c r="E593" s="160" t="str">
        <f>VLOOKUP(A593,'BASE TRABAJO'!$A$1:$U$872,5,FALSE)</f>
        <v>Constitución Política de la República, art. 107.</v>
      </c>
      <c r="F593" s="160" t="str">
        <f>VLOOKUP(A593,'BASE TRABAJO'!$A$1:$U$872,6,FALSE)</f>
        <v>Indefinida.</v>
      </c>
      <c r="G593" s="160" t="str">
        <f>VLOOKUP(A593,'BASE TRABAJO'!$A$1:$U$872,7,FALSE)</f>
        <v>Según Ley Orgánica Nº 18.695, arts. 1º al 4º.</v>
      </c>
      <c r="H593" s="160" t="str">
        <f>VLOOKUP(A593,'BASE TRABAJO'!$A$1:$U$872,8,FALSE)</f>
        <v>no tiene</v>
      </c>
      <c r="I593" s="160">
        <f>VLOOKUP(A593,'BASE TRABAJO'!$A$1:$U$872,9,FALSE)</f>
        <v>0</v>
      </c>
      <c r="J593" s="160">
        <f>VLOOKUP(A593,'BASE TRABAJO'!$A$1:$U$872,10,FALSE)</f>
        <v>0</v>
      </c>
      <c r="K593" s="160" t="str">
        <f>VLOOKUP(A593,'BASE TRABAJO'!$A$1:$U$872,11,FALSE)</f>
        <v xml:space="preserve">Juan Carrasco Contreras </v>
      </c>
      <c r="L593" s="160" t="str">
        <f>VLOOKUP(A593,'BASE TRABAJO'!$A$1:$U$872,12,FALSE)</f>
        <v xml:space="preserve">José Francisco Vergara Nº450, Quilicura, Región Metropolitana. </v>
      </c>
      <c r="M593" s="160" t="str">
        <f>VLOOKUP(A593,'BASE TRABAJO'!$A$1:$U$872,13,FALSE)</f>
        <v>XIII</v>
      </c>
      <c r="N593" s="160" t="str">
        <f>VLOOKUP(A593,'BASE TRABAJO'!$A$1:$U$872,14,FALSE)</f>
        <v>Quilicura</v>
      </c>
      <c r="O593" s="160" t="str">
        <f>VLOOKUP(A593,'BASE TRABAJO'!$A$1:$U$872,15,FALSE)</f>
        <v>Fono mesa central 3666700, Dideco 3666730.</v>
      </c>
      <c r="P593" s="160">
        <f>VLOOKUP(A593,'BASE TRABAJO'!$A$1:$U$872,16,FALSE)</f>
        <v>0</v>
      </c>
      <c r="Q593" s="160">
        <f>VLOOKUP(A593,'BASE TRABAJO'!$A$1:$U$872,17,FALSE)</f>
        <v>0</v>
      </c>
      <c r="R593" s="160">
        <f>VLOOKUP(A593,'BASE TRABAJO'!$A$1:$U$872,18,FALSE)</f>
        <v>91001</v>
      </c>
      <c r="S593" s="160" t="str">
        <f>VLOOKUP(A593,'BASE TRABAJO'!$A$1:$U$872,19,FALSE)</f>
        <v xml:space="preserve">No se acompañan. Aplica Informe Jurídico Nº 09, de  fecha 14 de marzo de 2011 del Departamento Jurídico y Dictamen Nº 070791, de 2009, de la Contraloría General de la República.  
</v>
      </c>
      <c r="T593" s="161">
        <f>VLOOKUP(A593,'BASE TRABAJO'!$A$1:$U$872,20,FALSE)</f>
        <v>37970</v>
      </c>
      <c r="U593" s="160">
        <v>7056</v>
      </c>
      <c r="V593" s="162">
        <v>18556290</v>
      </c>
      <c r="W593" s="162">
        <v>174368288</v>
      </c>
      <c r="X593" s="161">
        <v>44135</v>
      </c>
      <c r="Y593" s="160" t="s">
        <v>3112</v>
      </c>
      <c r="Z593" s="160" t="s">
        <v>3113</v>
      </c>
      <c r="AA593" s="160" t="s">
        <v>3162</v>
      </c>
      <c r="AB593" s="160"/>
    </row>
    <row r="594" spans="1:28" x14ac:dyDescent="0.2">
      <c r="A594" s="163">
        <v>7057</v>
      </c>
      <c r="B594" s="160" t="str">
        <f>VLOOKUP(A594,'BASE TRABAJO'!$A$1:$U$872,2,TRUE)</f>
        <v xml:space="preserve">
I. Municipalidad de Temuco
</v>
      </c>
      <c r="C594" s="160">
        <f>VLOOKUP(A594,'BASE TRABAJO'!$A$1:$U$872,3,FALSE)</f>
        <v>691907007</v>
      </c>
      <c r="D594" s="160" t="str">
        <f>VLOOKUP(A594,'BASE TRABAJO'!$A$1:$U$872,4,FALSE)</f>
        <v>Municipalidad</v>
      </c>
      <c r="E594" s="160" t="str">
        <f>VLOOKUP(A594,'BASE TRABAJO'!$A$1:$U$872,5,FALSE)</f>
        <v>Constitución Política de la República, art. 107.</v>
      </c>
      <c r="F594" s="160" t="str">
        <f>VLOOKUP(A594,'BASE TRABAJO'!$A$1:$U$872,6,FALSE)</f>
        <v>Indefinida.</v>
      </c>
      <c r="G594" s="160" t="str">
        <f>VLOOKUP(A594,'BASE TRABAJO'!$A$1:$U$872,7,FALSE)</f>
        <v>Según Ley Orgánica Nº 18.695, arts. 1º al 4º.</v>
      </c>
      <c r="H594" s="160" t="str">
        <f>VLOOKUP(A594,'BASE TRABAJO'!$A$1:$U$872,8,FALSE)</f>
        <v>no tiene</v>
      </c>
      <c r="I594" s="160">
        <f>VLOOKUP(A594,'BASE TRABAJO'!$A$1:$U$872,9,FALSE)</f>
        <v>0</v>
      </c>
      <c r="J594" s="160">
        <f>VLOOKUP(A594,'BASE TRABAJO'!$A$1:$U$872,10,FALSE)</f>
        <v>0</v>
      </c>
      <c r="K594" s="160" t="str">
        <f>VLOOKUP(A594,'BASE TRABAJO'!$A$1:$U$872,11,FALSE)</f>
        <v xml:space="preserve">Miguel Ángel Becker Alvear     
</v>
      </c>
      <c r="L594" s="160" t="str">
        <f>VLOOKUP(A594,'BASE TRABAJO'!$A$1:$U$872,12,FALSE)</f>
        <v xml:space="preserve">Arturo Prat Nº 650, Temuco, Novena Región.
</v>
      </c>
      <c r="M594" s="160" t="str">
        <f>VLOOKUP(A594,'BASE TRABAJO'!$A$1:$U$872,13,FALSE)</f>
        <v>IX</v>
      </c>
      <c r="N594" s="160" t="str">
        <f>VLOOKUP(A594,'BASE TRABAJO'!$A$1:$U$872,14,FALSE)</f>
        <v xml:space="preserve"> Temuco,</v>
      </c>
      <c r="O594" s="160">
        <f>VLOOKUP(A594,'BASE TRABAJO'!$A$1:$U$872,15,FALSE)</f>
        <v>452973427</v>
      </c>
      <c r="P594" s="160" t="str">
        <f>VLOOKUP(A594,'BASE TRABAJO'!$A$1:$U$872,16,FALSE)</f>
        <v>Emails: mbecker@temuco.cl</v>
      </c>
      <c r="Q594" s="160">
        <f>VLOOKUP(A594,'BASE TRABAJO'!$A$1:$U$872,17,FALSE)</f>
        <v>0</v>
      </c>
      <c r="R594" s="160">
        <f>VLOOKUP(A594,'BASE TRABAJO'!$A$1:$U$872,18,FALSE)</f>
        <v>91001</v>
      </c>
      <c r="S594" s="160" t="str">
        <f>VLOOKUP(A594,'BASE TRABAJO'!$A$1:$U$872,19,FALSE)</f>
        <v xml:space="preserve">No se acompañan. Aplica Informe Jurídico Nº 09, de  fecha 14 de marzo de 2011 del Departamento Jurídico y Dictamen Nº 070791, de 2009, de la Contraloría General de la República.  
</v>
      </c>
      <c r="T594" s="161">
        <f>VLOOKUP(A594,'BASE TRABAJO'!$A$1:$U$872,20,FALSE)</f>
        <v>37970</v>
      </c>
      <c r="U594" s="160">
        <v>7057</v>
      </c>
      <c r="V594" s="162">
        <v>10295602</v>
      </c>
      <c r="W594" s="162">
        <v>92961782</v>
      </c>
      <c r="X594" s="161">
        <v>44135</v>
      </c>
      <c r="Y594" s="160" t="s">
        <v>3112</v>
      </c>
      <c r="Z594" s="160" t="s">
        <v>3113</v>
      </c>
      <c r="AA594" s="160" t="s">
        <v>82</v>
      </c>
      <c r="AB594" s="160"/>
    </row>
    <row r="595" spans="1:28" x14ac:dyDescent="0.2">
      <c r="A595" s="163">
        <v>7064</v>
      </c>
      <c r="B595" s="160" t="str">
        <f>VLOOKUP(A595,'BASE TRABAJO'!$A$1:$U$872,2,TRUE)</f>
        <v xml:space="preserve">
I. Municipalidad de Quillota
</v>
      </c>
      <c r="C595" s="160">
        <f>VLOOKUP(A595,'BASE TRABAJO'!$A$1:$U$872,3,FALSE)</f>
        <v>690601001</v>
      </c>
      <c r="D595" s="160" t="str">
        <f>VLOOKUP(A595,'BASE TRABAJO'!$A$1:$U$872,4,FALSE)</f>
        <v>Municipalidad</v>
      </c>
      <c r="E595" s="160" t="str">
        <f>VLOOKUP(A595,'BASE TRABAJO'!$A$1:$U$872,5,FALSE)</f>
        <v>Constitución Política de la República, artículo 107</v>
      </c>
      <c r="F595" s="160" t="str">
        <f>VLOOKUP(A595,'BASE TRABAJO'!$A$1:$U$872,6,FALSE)</f>
        <v>Indefinida</v>
      </c>
      <c r="G595" s="160" t="str">
        <f>VLOOKUP(A595,'BASE TRABAJO'!$A$1:$U$872,7,FALSE)</f>
        <v>Según Ley Orgánica N° 18.695, artículos 1°al 4°</v>
      </c>
      <c r="H595" s="160" t="str">
        <f>VLOOKUP(A595,'BASE TRABAJO'!$A$1:$U$872,8,FALSE)</f>
        <v>no tiene</v>
      </c>
      <c r="I595" s="160">
        <f>VLOOKUP(A595,'BASE TRABAJO'!$A$1:$U$872,9,FALSE)</f>
        <v>0</v>
      </c>
      <c r="J595" s="160">
        <f>VLOOKUP(A595,'BASE TRABAJO'!$A$1:$U$872,10,FALSE)</f>
        <v>0</v>
      </c>
      <c r="K595" s="160" t="str">
        <f>VLOOKUP(A595,'BASE TRABAJO'!$A$1:$U$872,11,FALSE)</f>
        <v xml:space="preserve"> Luis Alberto Mella Gajardo, 
</v>
      </c>
      <c r="L595" s="160" t="str">
        <f>VLOOKUP(A595,'BASE TRABAJO'!$A$1:$U$872,12,FALSE)</f>
        <v xml:space="preserve">Maipú N°330, comuna de Quillota, Quinta Región.
</v>
      </c>
      <c r="M595" s="160" t="str">
        <f>VLOOKUP(A595,'BASE TRABAJO'!$A$1:$U$872,13,FALSE)</f>
        <v>V</v>
      </c>
      <c r="N595" s="160" t="str">
        <f>VLOOKUP(A595,'BASE TRABAJO'!$A$1:$U$872,14,FALSE)</f>
        <v>Quillota</v>
      </c>
      <c r="O595" s="160">
        <f>VLOOKUP(A595,'BASE TRABAJO'!$A$1:$U$872,15,FALSE)</f>
        <v>0</v>
      </c>
      <c r="P595" s="160">
        <f>VLOOKUP(A595,'BASE TRABAJO'!$A$1:$U$872,16,FALSE)</f>
        <v>0</v>
      </c>
      <c r="Q595" s="160">
        <f>VLOOKUP(A595,'BASE TRABAJO'!$A$1:$U$872,17,FALSE)</f>
        <v>0</v>
      </c>
      <c r="R595" s="160">
        <f>VLOOKUP(A595,'BASE TRABAJO'!$A$1:$U$872,18,FALSE)</f>
        <v>91001</v>
      </c>
      <c r="S595" s="160" t="str">
        <f>VLOOKUP(A595,'BASE TRABAJO'!$A$1:$U$872,19,FALSE)</f>
        <v xml:space="preserve">No se acompañan. Aplica Informe Jurídico Nº 09, de  fecha 14 de marzo de 2011 del Departamento Jurídico y Dictamen Nº 070791, de 2009, de la Contraloría General de la República.  </v>
      </c>
      <c r="T595" s="161">
        <f>VLOOKUP(A595,'BASE TRABAJO'!$A$1:$U$872,20,FALSE)</f>
        <v>37970</v>
      </c>
      <c r="U595" s="160">
        <v>7064</v>
      </c>
      <c r="V595" s="162">
        <v>6252390</v>
      </c>
      <c r="W595" s="162">
        <v>56454525</v>
      </c>
      <c r="X595" s="161">
        <v>44135</v>
      </c>
      <c r="Y595" s="160" t="s">
        <v>3112</v>
      </c>
      <c r="Z595" s="160" t="s">
        <v>3113</v>
      </c>
      <c r="AA595" s="160" t="s">
        <v>3118</v>
      </c>
      <c r="AB595" s="160"/>
    </row>
    <row r="596" spans="1:28" x14ac:dyDescent="0.2">
      <c r="A596" s="163">
        <v>7066</v>
      </c>
      <c r="B596" s="160" t="str">
        <f>VLOOKUP(A596,'BASE TRABAJO'!$A$1:$U$872,2,TRUE)</f>
        <v xml:space="preserve">
I. Municipalidad de Ñuñoa
</v>
      </c>
      <c r="C596" s="160">
        <f>VLOOKUP(A596,'BASE TRABAJO'!$A$1:$U$872,3,FALSE)</f>
        <v>690705001</v>
      </c>
      <c r="D596" s="160" t="str">
        <f>VLOOKUP(A596,'BASE TRABAJO'!$A$1:$U$872,4,FALSE)</f>
        <v>Municipalidad</v>
      </c>
      <c r="E596" s="160" t="str">
        <f>VLOOKUP(A596,'BASE TRABAJO'!$A$1:$U$872,5,FALSE)</f>
        <v>Constitución Política de la República, art. 107.</v>
      </c>
      <c r="F596" s="160" t="str">
        <f>VLOOKUP(A596,'BASE TRABAJO'!$A$1:$U$872,6,FALSE)</f>
        <v>Indefinida.</v>
      </c>
      <c r="G596" s="160" t="str">
        <f>VLOOKUP(A596,'BASE TRABAJO'!$A$1:$U$872,7,FALSE)</f>
        <v>Según Ley Orgánica Nº 18.695, arts. 1º al 4º.</v>
      </c>
      <c r="H596" s="160" t="str">
        <f>VLOOKUP(A596,'BASE TRABAJO'!$A$1:$U$872,8,FALSE)</f>
        <v>no tiene</v>
      </c>
      <c r="I596" s="160">
        <f>VLOOKUP(A596,'BASE TRABAJO'!$A$1:$U$872,9,FALSE)</f>
        <v>0</v>
      </c>
      <c r="J596" s="160">
        <f>VLOOKUP(A596,'BASE TRABAJO'!$A$1:$U$872,10,FALSE)</f>
        <v>0</v>
      </c>
      <c r="K596" s="160" t="str">
        <f>VLOOKUP(A596,'BASE TRABAJO'!$A$1:$U$872,11,FALSE)</f>
        <v xml:space="preserve">Andrés Enrique Zarhi Troy, </v>
      </c>
      <c r="L596" s="160" t="str">
        <f>VLOOKUP(A596,'BASE TRABAJO'!$A$1:$U$872,12,FALSE)</f>
        <v>Avenida Irarrázaval Nº3550, Ñuñoa, Región Metropolitana.</v>
      </c>
      <c r="M596" s="160" t="str">
        <f>VLOOKUP(A596,'BASE TRABAJO'!$A$1:$U$872,13,FALSE)</f>
        <v>XIII</v>
      </c>
      <c r="N596" s="160" t="str">
        <f>VLOOKUP(A596,'BASE TRABAJO'!$A$1:$U$872,14,FALSE)</f>
        <v>Ñuñoa</v>
      </c>
      <c r="O596" s="160" t="str">
        <f>VLOOKUP(A596,'BASE TRABAJO'!$A$1:$U$872,15,FALSE)</f>
        <v>232407050/ 232407005</v>
      </c>
      <c r="P596" s="160" t="str">
        <f>VLOOKUP(A596,'BASE TRABAJO'!$A$1:$U$872,16,FALSE)</f>
        <v xml:space="preserve">Correo electrónico: alcalde@nunoa.cl
</v>
      </c>
      <c r="Q596" s="160">
        <f>VLOOKUP(A596,'BASE TRABAJO'!$A$1:$U$872,17,FALSE)</f>
        <v>0</v>
      </c>
      <c r="R596" s="160">
        <f>VLOOKUP(A596,'BASE TRABAJO'!$A$1:$U$872,18,FALSE)</f>
        <v>91001</v>
      </c>
      <c r="S596" s="160" t="str">
        <f>VLOOKUP(A596,'BASE TRABAJO'!$A$1:$U$872,19,FALSE)</f>
        <v xml:space="preserve">No se acompañan. Aplica Informe Jurídico Nº 09, de  fecha 14 de marzo de 2011 del Departamento Jurídico y Dictamen Nº 070791, de 2009, de la Contraloría General de la República.  
.
</v>
      </c>
      <c r="T596" s="161">
        <f>VLOOKUP(A596,'BASE TRABAJO'!$A$1:$U$872,20,FALSE)</f>
        <v>37970</v>
      </c>
      <c r="U596" s="160">
        <v>7066</v>
      </c>
      <c r="V596" s="162">
        <v>6669216</v>
      </c>
      <c r="W596" s="162">
        <v>60218160</v>
      </c>
      <c r="X596" s="161">
        <v>44135</v>
      </c>
      <c r="Y596" s="160" t="s">
        <v>3112</v>
      </c>
      <c r="Z596" s="160" t="s">
        <v>3113</v>
      </c>
      <c r="AA596" s="160" t="s">
        <v>3178</v>
      </c>
      <c r="AB596" s="160"/>
    </row>
    <row r="597" spans="1:28" x14ac:dyDescent="0.2">
      <c r="A597" s="163">
        <v>7067</v>
      </c>
      <c r="B597" s="160" t="str">
        <f>VLOOKUP(A597,'BASE TRABAJO'!$A$1:$U$872,2,TRUE)</f>
        <v xml:space="preserve">
Instituto de Educación y Desarrollo Carlos Casanueva.
</v>
      </c>
      <c r="C597" s="160">
        <f>VLOOKUP(A597,'BASE TRABAJO'!$A$1:$U$872,3,FALSE)</f>
        <v>825652000</v>
      </c>
      <c r="D597" s="160" t="str">
        <f>VLOOKUP(A597,'BASE TRABAJO'!$A$1:$U$872,4,FALSE)</f>
        <v xml:space="preserve">Corporación de Desarrollo Privado.
</v>
      </c>
      <c r="E597" s="160" t="str">
        <f>VLOOKUP(A597,'BASE TRABAJO'!$A$1:$U$872,5,FALSE)</f>
        <v xml:space="preserve">Otorgado por Decreto Supremo Nº 1118 de 24 de junio de 1968, del Ministerio de Justicia.
</v>
      </c>
      <c r="F597" s="160" t="str">
        <f>VLOOKUP(A597,'BASE TRABAJO'!$A$1:$U$872,6,FALSE)</f>
        <v xml:space="preserve">Certificado de vigencia folio Nº500214138398, de 04 de marzo de 2019, emitido por el Servicio de Registro Civil e Identificación.
</v>
      </c>
      <c r="G597" s="160" t="str">
        <f>VLOOKUP(A597,'BASE TRABAJO'!$A$1:$U$872,7,FALSE)</f>
        <v xml:space="preserve">Promover el desarrollo educacional, social, cultural y comunitario de todos sus asociados y de todos los habitantes del país.
</v>
      </c>
      <c r="H597" s="160" t="str">
        <f>VLOOKUP(A597,'BASE TRABAJO'!$A$1:$U$872,8,FALSE)</f>
        <v xml:space="preserve">Presidenta: 
Patricia Caselli de la Carrera.
Vice presidente: 
Carlos Espinoza Villanueva 
Secretaria:
Daniela Danae Pozo Castro. 
Tesorero:
Juan Carlos Figueroa Huenumilla.
Directores: 
Manuel Aros Malgue    
María Alicia Rosales Muñoz, 
Jaime Hueraleo Vega,
</v>
      </c>
      <c r="I597" s="160" t="str">
        <f>VLOOKUP(A597,'BASE TRABAJO'!$A$1:$U$872,9,FALSE)</f>
        <v>Directorio dura dos años</v>
      </c>
      <c r="J597" s="160" t="str">
        <f>VLOOKUP(A597,'BASE TRABAJO'!$A$1:$U$872,10,FALSE)</f>
        <v>vigente desde el 28 de junio de 2017.</v>
      </c>
      <c r="K597" s="160" t="str">
        <f>VLOOKUP(A597,'BASE TRABAJO'!$A$1:$U$872,11,FALSE)</f>
        <v xml:space="preserve">Patricia Caselli de la Carrera. 
</v>
      </c>
      <c r="L597" s="160" t="str">
        <f>VLOOKUP(A597,'BASE TRABAJO'!$A$1:$U$872,12,FALSE)</f>
        <v xml:space="preserve">José Miguel Carrera Nº 027, Quilicura, Región Metropolitana.
</v>
      </c>
      <c r="M597" s="160" t="str">
        <f>VLOOKUP(A597,'BASE TRABAJO'!$A$1:$U$872,13,FALSE)</f>
        <v>XIII</v>
      </c>
      <c r="N597" s="160" t="str">
        <f>VLOOKUP(A597,'BASE TRABAJO'!$A$1:$U$872,14,FALSE)</f>
        <v>Quilicura</v>
      </c>
      <c r="O597" s="160" t="str">
        <f>VLOOKUP(A597,'BASE TRABAJO'!$A$1:$U$872,15,FALSE)</f>
        <v>Teléfono 9963279</v>
      </c>
      <c r="P597" s="160" t="str">
        <f>VLOOKUP(A597,'BASE TRABAJO'!$A$1:$U$872,16,FALSE)</f>
        <v xml:space="preserve">
Corporacion.carloscasanueva@gmail.com</v>
      </c>
      <c r="Q597" s="160">
        <f>VLOOKUP(A597,'BASE TRABAJO'!$A$1:$U$872,17,FALSE)</f>
        <v>0</v>
      </c>
      <c r="R597" s="160" t="str">
        <f>VLOOKUP(A597,'BASE TRABAJO'!$A$1:$U$872,18,FALSE)</f>
        <v>93401 Institución de Asistencia Social.</v>
      </c>
      <c r="S597" s="160" t="str">
        <f>VLOOKUP(A597,'BASE TRABAJO'!$A$1:$U$872,19,FALSE)</f>
        <v>Antecedentes financieros correspondientes al año 2018, aprobados por el Subdepartamento de Supervisión Financiera.</v>
      </c>
      <c r="T597" s="161">
        <f>VLOOKUP(A597,'BASE TRABAJO'!$A$1:$U$872,20,FALSE)</f>
        <v>37970</v>
      </c>
      <c r="U597" s="160">
        <v>7067</v>
      </c>
      <c r="V597" s="162">
        <v>7784100</v>
      </c>
      <c r="W597" s="162">
        <v>77841000</v>
      </c>
      <c r="X597" s="161">
        <v>44135</v>
      </c>
      <c r="Y597" s="160" t="s">
        <v>3112</v>
      </c>
      <c r="Z597" s="160" t="s">
        <v>3113</v>
      </c>
      <c r="AA597" s="160" t="s">
        <v>3153</v>
      </c>
      <c r="AB597" s="160"/>
    </row>
    <row r="598" spans="1:28" x14ac:dyDescent="0.2">
      <c r="A598" s="163">
        <v>7067</v>
      </c>
      <c r="B598" s="160" t="str">
        <f>VLOOKUP(A598,'BASE TRABAJO'!$A$1:$U$872,2,TRUE)</f>
        <v xml:space="preserve">
Instituto de Educación y Desarrollo Carlos Casanueva.
</v>
      </c>
      <c r="C598" s="160">
        <f>VLOOKUP(A598,'BASE TRABAJO'!$A$1:$U$872,3,FALSE)</f>
        <v>825652000</v>
      </c>
      <c r="D598" s="160" t="str">
        <f>VLOOKUP(A598,'BASE TRABAJO'!$A$1:$U$872,4,FALSE)</f>
        <v xml:space="preserve">Corporación de Desarrollo Privado.
</v>
      </c>
      <c r="E598" s="160" t="str">
        <f>VLOOKUP(A598,'BASE TRABAJO'!$A$1:$U$872,5,FALSE)</f>
        <v xml:space="preserve">Otorgado por Decreto Supremo Nº 1118 de 24 de junio de 1968, del Ministerio de Justicia.
</v>
      </c>
      <c r="F598" s="160" t="str">
        <f>VLOOKUP(A598,'BASE TRABAJO'!$A$1:$U$872,6,FALSE)</f>
        <v xml:space="preserve">Certificado de vigencia folio Nº500214138398, de 04 de marzo de 2019, emitido por el Servicio de Registro Civil e Identificación.
</v>
      </c>
      <c r="G598" s="160" t="str">
        <f>VLOOKUP(A598,'BASE TRABAJO'!$A$1:$U$872,7,FALSE)</f>
        <v xml:space="preserve">Promover el desarrollo educacional, social, cultural y comunitario de todos sus asociados y de todos los habitantes del país.
</v>
      </c>
      <c r="H598" s="160" t="str">
        <f>VLOOKUP(A598,'BASE TRABAJO'!$A$1:$U$872,8,FALSE)</f>
        <v xml:space="preserve">Presidenta: 
Patricia Caselli de la Carrera.
Vice presidente: 
Carlos Espinoza Villanueva 
Secretaria:
Daniela Danae Pozo Castro. 
Tesorero:
Juan Carlos Figueroa Huenumilla.
Directores: 
Manuel Aros Malgue    
María Alicia Rosales Muñoz, 
Jaime Hueraleo Vega,
</v>
      </c>
      <c r="I598" s="160" t="str">
        <f>VLOOKUP(A598,'BASE TRABAJO'!$A$1:$U$872,9,FALSE)</f>
        <v>Directorio dura dos años</v>
      </c>
      <c r="J598" s="160" t="str">
        <f>VLOOKUP(A598,'BASE TRABAJO'!$A$1:$U$872,10,FALSE)</f>
        <v>vigente desde el 28 de junio de 2017.</v>
      </c>
      <c r="K598" s="160" t="str">
        <f>VLOOKUP(A598,'BASE TRABAJO'!$A$1:$U$872,11,FALSE)</f>
        <v xml:space="preserve">Patricia Caselli de la Carrera. 
</v>
      </c>
      <c r="L598" s="160" t="str">
        <f>VLOOKUP(A598,'BASE TRABAJO'!$A$1:$U$872,12,FALSE)</f>
        <v xml:space="preserve">José Miguel Carrera Nº 027, Quilicura, Región Metropolitana.
</v>
      </c>
      <c r="M598" s="160" t="str">
        <f>VLOOKUP(A598,'BASE TRABAJO'!$A$1:$U$872,13,FALSE)</f>
        <v>XIII</v>
      </c>
      <c r="N598" s="160" t="str">
        <f>VLOOKUP(A598,'BASE TRABAJO'!$A$1:$U$872,14,FALSE)</f>
        <v>Quilicura</v>
      </c>
      <c r="O598" s="160" t="str">
        <f>VLOOKUP(A598,'BASE TRABAJO'!$A$1:$U$872,15,FALSE)</f>
        <v>Teléfono 9963279</v>
      </c>
      <c r="P598" s="160" t="str">
        <f>VLOOKUP(A598,'BASE TRABAJO'!$A$1:$U$872,16,FALSE)</f>
        <v xml:space="preserve">
Corporacion.carloscasanueva@gmail.com</v>
      </c>
      <c r="Q598" s="160">
        <f>VLOOKUP(A598,'BASE TRABAJO'!$A$1:$U$872,17,FALSE)</f>
        <v>0</v>
      </c>
      <c r="R598" s="160" t="str">
        <f>VLOOKUP(A598,'BASE TRABAJO'!$A$1:$U$872,18,FALSE)</f>
        <v>93401 Institución de Asistencia Social.</v>
      </c>
      <c r="S598" s="160" t="str">
        <f>VLOOKUP(A598,'BASE TRABAJO'!$A$1:$U$872,19,FALSE)</f>
        <v>Antecedentes financieros correspondientes al año 2018, aprobados por el Subdepartamento de Supervisión Financiera.</v>
      </c>
      <c r="T598" s="161">
        <f>VLOOKUP(A598,'BASE TRABAJO'!$A$1:$U$872,20,FALSE)</f>
        <v>37970</v>
      </c>
      <c r="U598" s="160">
        <v>7067</v>
      </c>
      <c r="V598" s="162">
        <v>7784100</v>
      </c>
      <c r="W598" s="162">
        <v>79709184</v>
      </c>
      <c r="X598" s="161">
        <v>44135</v>
      </c>
      <c r="Y598" s="160" t="s">
        <v>3112</v>
      </c>
      <c r="Z598" s="160" t="s">
        <v>3113</v>
      </c>
      <c r="AA598" s="160" t="s">
        <v>3162</v>
      </c>
      <c r="AB598" s="160"/>
    </row>
    <row r="599" spans="1:28" x14ac:dyDescent="0.2">
      <c r="A599" s="163">
        <v>7070</v>
      </c>
      <c r="B599" s="160" t="str">
        <f>VLOOKUP(A599,'BASE TRABAJO'!$A$1:$U$872,2,TRUE)</f>
        <v>Asociación Cristiana de Jóvenes ACJ de Iquique</v>
      </c>
      <c r="C599" s="160">
        <f>VLOOKUP(A599,'BASE TRABAJO'!$A$1:$U$872,3,FALSE)</f>
        <v>718395003</v>
      </c>
      <c r="D599" s="160" t="str">
        <f>VLOOKUP(A599,'BASE TRABAJO'!$A$1:$U$872,4,FALSE)</f>
        <v>Corporación de Derecho Privado.</v>
      </c>
      <c r="E599" s="160" t="str">
        <f>VLOOKUP(A599,'BASE TRABAJO'!$A$1:$U$872,5,FALSE)</f>
        <v xml:space="preserve">Otorgado por Decreto Supremo Nº 1548, de fecha 7 de diciembre de 1990, por el Ministerio de Justicia.  </v>
      </c>
      <c r="F599" s="160" t="str">
        <f>VLOOKUP(A599,'BASE TRABAJO'!$A$1:$U$872,6,FALSE)</f>
        <v>Certificado Nº 017894, de 06 de agosto de 2012, del SEREMI de Justicia, de la Región de Tarapacá.</v>
      </c>
      <c r="G599" s="160" t="str">
        <f>VLOOKUP(A599,'BASE TRABAJO'!$A$1:$U$872,7,FALSE)</f>
        <v>Difundir las enseñanzas cristianas en toda su pureza, primordialmente entre la niñez y la juventud, base de la sociedad, ofreciendo un testimonio del poder salvador de Jesucristo en un lenguaje que la juventud pueda comprender</v>
      </c>
      <c r="H599" s="160" t="str">
        <f>VLOOKUP(A599,'BASE TRABAJO'!$A$1:$U$872,8,FALSE)</f>
        <v xml:space="preserve">Presidente: Juan Manuel Torres Santibáñez, 
Vicepresidente: Ernesto Cellino Brown, 
Tesorero: Juan Raimundo Valdivia Ríos, 
Directores:
Juan Carlos Salgado Magna, 
Álvaro Rolando Serrano Salas, 
Patricio Francisco Mira Duarte,
Carlos Merino Pinochet, 
</v>
      </c>
      <c r="I599" s="160" t="str">
        <f>VLOOKUP(A599,'BASE TRABAJO'!$A$1:$U$872,9,FALSE)</f>
        <v>Durarán dos años en sus cargos</v>
      </c>
      <c r="J599" s="160" t="str">
        <f>VLOOKUP(A599,'BASE TRABAJO'!$A$1:$U$872,10,FALSE)</f>
        <v>28 de septiembre de 2018 a 28 de septiembre de 2020</v>
      </c>
      <c r="K599" s="160" t="str">
        <f>VLOOKUP(A599,'BASE TRABAJO'!$A$1:$U$872,11,FALSE)</f>
        <v xml:space="preserve">Presidente: Juan Manuel Torres Santibáñez, </v>
      </c>
      <c r="L599" s="160" t="str">
        <f>VLOOKUP(A599,'BASE TRABAJO'!$A$1:$U$872,12,FALSE)</f>
        <v>Ramírez Nº1346, Iquique.</v>
      </c>
      <c r="M599" s="160" t="str">
        <f>VLOOKUP(A599,'BASE TRABAJO'!$A$1:$U$872,13,FALSE)</f>
        <v>I</v>
      </c>
      <c r="N599" s="160" t="str">
        <f>VLOOKUP(A599,'BASE TRABAJO'!$A$1:$U$872,14,FALSE)</f>
        <v>IQUIQUE</v>
      </c>
      <c r="O599" s="160" t="str">
        <f>VLOOKUP(A599,'BASE TRABAJO'!$A$1:$U$872,15,FALSE)</f>
        <v>Fono (57) 2471939</v>
      </c>
      <c r="P599" s="160" t="str">
        <f>VLOOKUP(A599,'BASE TRABAJO'!$A$1:$U$872,16,FALSE)</f>
        <v xml:space="preserve">paularojas@ymcaiquique.com 
jtorres@ymcaiquique.com
kamanchako2011qgmail.com
</v>
      </c>
      <c r="Q599" s="160">
        <f>VLOOKUP(A599,'BASE TRABAJO'!$A$1:$U$872,17,FALSE)</f>
        <v>0</v>
      </c>
      <c r="R599" s="160">
        <f>VLOOKUP(A599,'BASE TRABAJO'!$A$1:$U$872,18,FALSE)</f>
        <v>93401</v>
      </c>
      <c r="S599" s="160" t="str">
        <f>VLOOKUP(A599,'BASE TRABAJO'!$A$1:$U$872,19,FALSE)</f>
        <v>Se acompañan Certificados de Antecedentes Financieros correspondientes al año 2018, aprobados por el Subdepartamento de Supervisión Financiera Nacional.</v>
      </c>
      <c r="T599" s="161">
        <f>VLOOKUP(A599,'BASE TRABAJO'!$A$1:$U$872,20,FALSE)</f>
        <v>37970</v>
      </c>
      <c r="U599" s="160">
        <v>7070</v>
      </c>
      <c r="V599" s="162">
        <v>0</v>
      </c>
      <c r="W599" s="162">
        <v>26891577</v>
      </c>
      <c r="X599" s="161">
        <v>44135</v>
      </c>
      <c r="Y599" s="160" t="s">
        <v>3112</v>
      </c>
      <c r="Z599" s="160" t="s">
        <v>3113</v>
      </c>
      <c r="AA599" s="160" t="s">
        <v>80</v>
      </c>
      <c r="AB599" s="160"/>
    </row>
    <row r="600" spans="1:28" x14ac:dyDescent="0.2">
      <c r="A600" s="163">
        <v>7071</v>
      </c>
      <c r="B600" s="160" t="str">
        <f>VLOOKUP(A600,'BASE TRABAJO'!$A$1:$U$872,2,TRUE)</f>
        <v xml:space="preserve">
I. Municipalidad de Lo Prado
</v>
      </c>
      <c r="C600" s="160">
        <f>VLOOKUP(A600,'BASE TRABAJO'!$A$1:$U$872,3,FALSE)</f>
        <v>692541006</v>
      </c>
      <c r="D600" s="160" t="str">
        <f>VLOOKUP(A600,'BASE TRABAJO'!$A$1:$U$872,4,FALSE)</f>
        <v>Municipalidad</v>
      </c>
      <c r="E600" s="160" t="str">
        <f>VLOOKUP(A600,'BASE TRABAJO'!$A$1:$U$872,5,FALSE)</f>
        <v>Constitución Política de la República, art. 107.</v>
      </c>
      <c r="F600" s="160" t="str">
        <f>VLOOKUP(A600,'BASE TRABAJO'!$A$1:$U$872,6,FALSE)</f>
        <v>Indefinida.</v>
      </c>
      <c r="G600" s="160" t="str">
        <f>VLOOKUP(A600,'BASE TRABAJO'!$A$1:$U$872,7,FALSE)</f>
        <v>Según Ley Orgánica Nº 18.695, arts. 1º al 4º.</v>
      </c>
      <c r="H600" s="160" t="str">
        <f>VLOOKUP(A600,'BASE TRABAJO'!$A$1:$U$872,8,FALSE)</f>
        <v>no tiene</v>
      </c>
      <c r="I600" s="160">
        <f>VLOOKUP(A600,'BASE TRABAJO'!$A$1:$U$872,9,FALSE)</f>
        <v>0</v>
      </c>
      <c r="J600" s="160">
        <f>VLOOKUP(A600,'BASE TRABAJO'!$A$1:$U$872,10,FALSE)</f>
        <v>0</v>
      </c>
      <c r="K600" s="160" t="str">
        <f>VLOOKUP(A600,'BASE TRABAJO'!$A$1:$U$872,11,FALSE)</f>
        <v xml:space="preserve">Maximiliano Ríos Galleguillos. </v>
      </c>
      <c r="L600" s="160" t="str">
        <f>VLOOKUP(A600,'BASE TRABAJO'!$A$1:$U$872,12,FALSE)</f>
        <v>Avenida San Pablo Nº5959, Lo Prado, Región Metropolitana.</v>
      </c>
      <c r="M600" s="160" t="str">
        <f>VLOOKUP(A600,'BASE TRABAJO'!$A$1:$U$872,13,FALSE)</f>
        <v>XIII</v>
      </c>
      <c r="N600" s="160" t="str">
        <f>VLOOKUP(A600,'BASE TRABAJO'!$A$1:$U$872,14,FALSE)</f>
        <v>Lo Prado</v>
      </c>
      <c r="O600" s="160">
        <f>VLOOKUP(A600,'BASE TRABAJO'!$A$1:$U$872,15,FALSE)</f>
        <v>0</v>
      </c>
      <c r="P600" s="160">
        <f>VLOOKUP(A600,'BASE TRABAJO'!$A$1:$U$872,16,FALSE)</f>
        <v>0</v>
      </c>
      <c r="Q600" s="160">
        <f>VLOOKUP(A600,'BASE TRABAJO'!$A$1:$U$872,17,FALSE)</f>
        <v>0</v>
      </c>
      <c r="R600" s="160">
        <f>VLOOKUP(A600,'BASE TRABAJO'!$A$1:$U$872,18,FALSE)</f>
        <v>91001</v>
      </c>
      <c r="S600" s="160" t="str">
        <f>VLOOKUP(A600,'BASE TRABAJO'!$A$1:$U$872,19,FALSE)</f>
        <v xml:space="preserve">No se acompañan. Aplica Informe Jurídico Nº 09, de  fecha 14 de marzo de 2011 del Departamento Jurídico y Dictamen Nº 070791, de 2009, de la Contraloría General de la República.  
</v>
      </c>
      <c r="T600" s="161">
        <f>VLOOKUP(A600,'BASE TRABAJO'!$A$1:$U$872,20,FALSE)</f>
        <v>37970</v>
      </c>
      <c r="U600" s="160">
        <v>7071</v>
      </c>
      <c r="V600" s="162">
        <v>0</v>
      </c>
      <c r="W600" s="162">
        <v>70282989</v>
      </c>
      <c r="X600" s="161">
        <v>44135</v>
      </c>
      <c r="Y600" s="160" t="s">
        <v>3112</v>
      </c>
      <c r="Z600" s="160" t="s">
        <v>3113</v>
      </c>
      <c r="AA600" s="160" t="s">
        <v>3210</v>
      </c>
      <c r="AB600" s="160"/>
    </row>
    <row r="601" spans="1:28" x14ac:dyDescent="0.2">
      <c r="A601" s="163">
        <v>7072</v>
      </c>
      <c r="B601" s="160" t="str">
        <f>VLOOKUP(A601,'BASE TRABAJO'!$A$1:$U$872,2,TRUE)</f>
        <v xml:space="preserve">
I. Municipalidad de Coquimbo
</v>
      </c>
      <c r="C601" s="160">
        <f>VLOOKUP(A601,'BASE TRABAJO'!$A$1:$U$872,3,FALSE)</f>
        <v>690403005</v>
      </c>
      <c r="D601" s="160" t="str">
        <f>VLOOKUP(A601,'BASE TRABAJO'!$A$1:$U$872,4,FALSE)</f>
        <v>Municipalidad</v>
      </c>
      <c r="E601" s="160" t="str">
        <f>VLOOKUP(A601,'BASE TRABAJO'!$A$1:$U$872,5,FALSE)</f>
        <v>Constitución Política de la República, art. 107.</v>
      </c>
      <c r="F601" s="160" t="str">
        <f>VLOOKUP(A601,'BASE TRABAJO'!$A$1:$U$872,6,FALSE)</f>
        <v>Indefinida.</v>
      </c>
      <c r="G601" s="160" t="str">
        <f>VLOOKUP(A601,'BASE TRABAJO'!$A$1:$U$872,7,FALSE)</f>
        <v>Según Ley Orgánica Nº 18.695, arts. 1º al 4º.</v>
      </c>
      <c r="H601" s="160" t="str">
        <f>VLOOKUP(A601,'BASE TRABAJO'!$A$1:$U$872,8,FALSE)</f>
        <v>no tiene</v>
      </c>
      <c r="I601" s="160">
        <f>VLOOKUP(A601,'BASE TRABAJO'!$A$1:$U$872,9,FALSE)</f>
        <v>0</v>
      </c>
      <c r="J601" s="160">
        <f>VLOOKUP(A601,'BASE TRABAJO'!$A$1:$U$872,10,FALSE)</f>
        <v>0</v>
      </c>
      <c r="K601" s="160" t="str">
        <f>VLOOKUP(A601,'BASE TRABAJO'!$A$1:$U$872,11,FALSE)</f>
        <v xml:space="preserve">Alcalde Titular: Marcelo Alejandro Pereira Peralta; </v>
      </c>
      <c r="L601" s="160" t="str">
        <f>VLOOKUP(A601,'BASE TRABAJO'!$A$1:$U$872,12,FALSE)</f>
        <v xml:space="preserve">Bilbao Nº 348, ciudad de Coquimbo, Cuarta Región.
</v>
      </c>
      <c r="M601" s="160" t="str">
        <f>VLOOKUP(A601,'BASE TRABAJO'!$A$1:$U$872,13,FALSE)</f>
        <v>IV</v>
      </c>
      <c r="N601" s="160" t="str">
        <f>VLOOKUP(A601,'BASE TRABAJO'!$A$1:$U$872,14,FALSE)</f>
        <v>Coquimbo</v>
      </c>
      <c r="O601" s="160" t="str">
        <f>VLOOKUP(A601,'BASE TRABAJO'!$A$1:$U$872,15,FALSE)</f>
        <v>Fono 51- 335300</v>
      </c>
      <c r="P601" s="160">
        <f>VLOOKUP(A601,'BASE TRABAJO'!$A$1:$U$872,16,FALSE)</f>
        <v>0</v>
      </c>
      <c r="Q601" s="160">
        <f>VLOOKUP(A601,'BASE TRABAJO'!$A$1:$U$872,17,FALSE)</f>
        <v>0</v>
      </c>
      <c r="R601" s="160">
        <f>VLOOKUP(A601,'BASE TRABAJO'!$A$1:$U$872,18,FALSE)</f>
        <v>91001</v>
      </c>
      <c r="S601" s="160" t="str">
        <f>VLOOKUP(A601,'BASE TRABAJO'!$A$1:$U$872,19,FALSE)</f>
        <v xml:space="preserve">No se acompañan. Aplica Informe Jurídico Nº 09, de  fecha 14 de marzo de 2011 del Departamento Jurídico y Dictamen Nº 070791, de 2009, de la Contraloría General de la República.  
</v>
      </c>
      <c r="T601" s="161">
        <f>VLOOKUP(A601,'BASE TRABAJO'!$A$1:$U$872,20,FALSE)</f>
        <v>37970</v>
      </c>
      <c r="U601" s="160">
        <v>7072</v>
      </c>
      <c r="V601" s="162">
        <v>64550494</v>
      </c>
      <c r="W601" s="162">
        <v>683487997</v>
      </c>
      <c r="X601" s="161">
        <v>44135</v>
      </c>
      <c r="Y601" s="160" t="s">
        <v>3112</v>
      </c>
      <c r="Z601" s="160" t="s">
        <v>3113</v>
      </c>
      <c r="AA601" s="160" t="s">
        <v>3125</v>
      </c>
      <c r="AB601" s="160"/>
    </row>
    <row r="602" spans="1:28" x14ac:dyDescent="0.2">
      <c r="A602" s="163">
        <v>7076</v>
      </c>
      <c r="B602" s="160" t="str">
        <f>VLOOKUP(A602,'BASE TRABAJO'!$A$1:$U$872,2,TRUE)</f>
        <v xml:space="preserve">Organización No Gubernamental de Desarrollo Corporación Educación El Quijote O.N.G. El Quijote
</v>
      </c>
      <c r="C602" s="160">
        <f>VLOOKUP(A602,'BASE TRABAJO'!$A$1:$U$872,3,FALSE)</f>
        <v>650852001</v>
      </c>
      <c r="D602" s="160" t="str">
        <f>VLOOKUP(A602,'BASE TRABAJO'!$A$1:$U$872,4,FALSE)</f>
        <v>Corporación de Derecho Privado.</v>
      </c>
      <c r="E602" s="160" t="str">
        <f>VLOOKUP(A602,'BASE TRABAJO'!$A$1:$U$872,5,FALSE)</f>
        <v>Otorgado por Decreto Supremo Nº 646, de fecha 29 de junio de 2001, del Ministerio de Justicia.</v>
      </c>
      <c r="F602" s="160" t="str">
        <f>VLOOKUP(A602,'BASE TRABAJO'!$A$1:$U$872,6,FALSE)</f>
        <v xml:space="preserve">Certificado de Vigencia Nº 9237, de 31 de enero de 2013, del Servicio de Registro Civil e Identificación, emitido con fecha 12 de diciembre de 2018. Folio N° 500203764189.
</v>
      </c>
      <c r="G602" s="160" t="str">
        <f>VLOOKUP(A602,'BASE TRABAJO'!$A$1:$U$872,7,FALSE)</f>
        <v>Promoción del desarrollo, especialmente de las personas, familias, grupos y comunidades que viven en condiciones de pobreza y/o marginalidad.</v>
      </c>
      <c r="H602" s="160" t="str">
        <f>VLOOKUP(A602,'BASE TRABAJO'!$A$1:$U$872,8,FALSE)</f>
        <v xml:space="preserve">Presidente: María Cecilia Sarmiento Videla 
Vicepresidente: Paula Andrea Carreño Vallejos, 
Tesorero: Lenin Iván Chacón Romero 
Secretario: Erick Humberto Martínez Silva, 
Directores : 
Gonzalo Andrés Ibarra Chacón 
Helia Miriam Yáñez Morales 
</v>
      </c>
      <c r="I602" s="160" t="str">
        <f>VLOOKUP(A602,'BASE TRABAJO'!$A$1:$U$872,9,FALSE)</f>
        <v>Durarán dos años en sus cargos.</v>
      </c>
      <c r="J602" s="160" t="str">
        <f>VLOOKUP(A602,'BASE TRABAJO'!$A$1:$U$872,10,FALSE)</f>
        <v>Periodo 6 de octubre del 2018 al 6 de octubre del 2020.</v>
      </c>
      <c r="K602" s="160" t="str">
        <f>VLOOKUP(A602,'BASE TRABAJO'!$A$1:$U$872,11,FALSE)</f>
        <v xml:space="preserve"> Presidente: María Cecilia Sarmiento Videla  
</v>
      </c>
      <c r="L602" s="160" t="str">
        <f>VLOOKUP(A602,'BASE TRABAJO'!$A$1:$U$872,12,FALSE)</f>
        <v xml:space="preserve">CalleAlmirante Cristobal Colón N° 523, Quilicura, Región Metropolitana.
</v>
      </c>
      <c r="M602" s="160" t="str">
        <f>VLOOKUP(A602,'BASE TRABAJO'!$A$1:$U$872,13,FALSE)</f>
        <v>XIII</v>
      </c>
      <c r="N602" s="160" t="str">
        <f>VLOOKUP(A602,'BASE TRABAJO'!$A$1:$U$872,14,FALSE)</f>
        <v>Quilicura</v>
      </c>
      <c r="O602" s="160">
        <f>VLOOKUP(A602,'BASE TRABAJO'!$A$1:$U$872,15,FALSE)</f>
        <v>981829131</v>
      </c>
      <c r="P602" s="160" t="str">
        <f>VLOOKUP(A602,'BASE TRABAJO'!$A$1:$U$872,16,FALSE)</f>
        <v>elquijote5@gmail.com</v>
      </c>
      <c r="Q602" s="160">
        <f>VLOOKUP(A602,'BASE TRABAJO'!$A$1:$U$872,17,FALSE)</f>
        <v>0</v>
      </c>
      <c r="R602" s="160" t="str">
        <f>VLOOKUP(A602,'BASE TRABAJO'!$A$1:$U$872,18,FALSE)</f>
        <v>93401: Institución de Asistencia Social</v>
      </c>
      <c r="S602" s="160" t="str">
        <f>VLOOKUP(A602,'BASE TRABAJO'!$A$1:$U$872,19,FALSE)</f>
        <v>Acompañó Certificado financiero correspondiente al año 2018, aprobado por el departamento de administración y finanzas</v>
      </c>
      <c r="T602" s="161">
        <f>VLOOKUP(A602,'BASE TRABAJO'!$A$1:$U$872,20,FALSE)</f>
        <v>37970</v>
      </c>
      <c r="U602" s="160">
        <v>7076</v>
      </c>
      <c r="V602" s="162">
        <v>15568200</v>
      </c>
      <c r="W602" s="162">
        <v>181030328</v>
      </c>
      <c r="X602" s="161">
        <v>44135</v>
      </c>
      <c r="Y602" s="160" t="s">
        <v>3112</v>
      </c>
      <c r="Z602" s="160" t="s">
        <v>3113</v>
      </c>
      <c r="AA602" s="160" t="s">
        <v>41</v>
      </c>
      <c r="AB602" s="160"/>
    </row>
    <row r="603" spans="1:28" x14ac:dyDescent="0.2">
      <c r="A603" s="163">
        <v>7079</v>
      </c>
      <c r="B603" s="160" t="str">
        <f>VLOOKUP(A603,'BASE TRABAJO'!$A$1:$U$872,2,TRUE)</f>
        <v>Corporación Municipal de Castro para la Educación, Salud y Atención al Menor</v>
      </c>
      <c r="C603" s="160">
        <f>VLOOKUP(A603,'BASE TRABAJO'!$A$1:$U$872,3,FALSE)</f>
        <v>711497005</v>
      </c>
      <c r="D603" s="160" t="str">
        <f>VLOOKUP(A603,'BASE TRABAJO'!$A$1:$U$872,4,FALSE)</f>
        <v>Corporación de Derecho Privado.</v>
      </c>
      <c r="E603" s="160" t="str">
        <f>VLOOKUP(A603,'BASE TRABAJO'!$A$1:$U$872,5,FALSE)</f>
        <v xml:space="preserve">Decreto Supremo Nº 530, de 26 de junio de 1984, del Ministerio de Justicia. </v>
      </c>
      <c r="F603" s="160" t="str">
        <f>VLOOKUP(A603,'BASE TRABAJO'!$A$1:$U$872,6,FALSE)</f>
        <v>Certificado de Vigencia Folio Nº 500227067786, de 13 mayo de 2019, del Servicio de Registro Civil e Identificación.</v>
      </c>
      <c r="G603" s="160" t="str">
        <f>VLOOKUP(A603,'BASE TRABAJO'!$A$1:$U$872,7,FALSE)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603" s="160" t="str">
        <f>VLOOKUP(A603,'BASE TRABAJO'!$A$1:$U$872,8,FALSE)</f>
        <v xml:space="preserve">Presidente: (Alcalde) Juan Eduardo Vera Sanhueza
Miembros del Directorio: 
(Presidenta de la Unión Comunal Junta de Vecinos de Castro) Doris Chiguay Chacón
( Director Unión Comunal de Junta de Vecinos de Castro) Luis Guerrero Alarcón
 (Profesores jubilados) Alberto Viches Paredes
(libre designación del Alcalde) Claudio Alvarado Andrade
Alex Galindo Díaz
</v>
      </c>
      <c r="I603" s="160" t="str">
        <f>VLOOKUP(A603,'BASE TRABAJO'!$A$1:$U$872,9,FALSE)</f>
        <v>Durarán 2 años en sus cargos.</v>
      </c>
      <c r="J603" s="160" t="str">
        <f>VLOOKUP(A603,'BASE TRABAJO'!$A$1:$U$872,10,FALSE)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603" s="160" t="str">
        <f>VLOOKUP(A603,'BASE TRABAJO'!$A$1:$U$872,11,FALSE)</f>
        <v xml:space="preserve">Presidente: (Alcalde) Juan Eduardo Vera Sanhueza
Secretario General: Marcelo Fuentes García
</v>
      </c>
      <c r="L603" s="160" t="str">
        <f>VLOOKUP(A603,'BASE TRABAJO'!$A$1:$U$872,12,FALSE)</f>
        <v xml:space="preserve">Bernardo O´Higgins N° 557,  comuna de Castro, Décima Región 
</v>
      </c>
      <c r="M603" s="160" t="str">
        <f>VLOOKUP(A603,'BASE TRABAJO'!$A$1:$U$872,13,FALSE)</f>
        <v>X</v>
      </c>
      <c r="N603" s="160" t="str">
        <f>VLOOKUP(A603,'BASE TRABAJO'!$A$1:$U$872,14,FALSE)</f>
        <v>Castro</v>
      </c>
      <c r="O603" s="160" t="str">
        <f>VLOOKUP(A603,'BASE TRABAJO'!$A$1:$U$872,15,FALSE)</f>
        <v xml:space="preserve">Fono: 632780- 531200, </v>
      </c>
      <c r="P603" s="160" t="str">
        <f>VLOOKUP(A603,'BASE TRABAJO'!$A$1:$U$872,16,FALSE)</f>
        <v>secretaria@corpocas.cl</v>
      </c>
      <c r="Q603" s="160">
        <f>VLOOKUP(A603,'BASE TRABAJO'!$A$1:$U$872,17,FALSE)</f>
        <v>0</v>
      </c>
      <c r="R603" s="160">
        <f>VLOOKUP(A603,'BASE TRABAJO'!$A$1:$U$872,18,FALSE)</f>
        <v>93401</v>
      </c>
      <c r="S603" s="160" t="str">
        <f>VLOOKUP(A603,'BASE TRABAJO'!$A$1:$U$872,19,FALSE)</f>
        <v>Se acompaña Certificado Financiero de la Institución, correspondiente al año 2018, aprobado por el  Subdepartamento de  Supervisión Financiera Nacional.</v>
      </c>
      <c r="T603" s="161">
        <f>VLOOKUP(A603,'BASE TRABAJO'!$A$1:$U$872,20,FALSE)</f>
        <v>37970</v>
      </c>
      <c r="U603" s="160">
        <v>7079</v>
      </c>
      <c r="V603" s="162">
        <v>6224602</v>
      </c>
      <c r="W603" s="162">
        <v>56203620</v>
      </c>
      <c r="X603" s="161">
        <v>44135</v>
      </c>
      <c r="Y603" s="160" t="s">
        <v>3112</v>
      </c>
      <c r="Z603" s="160" t="s">
        <v>3113</v>
      </c>
      <c r="AA603" s="160" t="s">
        <v>3140</v>
      </c>
      <c r="AB603" s="160"/>
    </row>
    <row r="604" spans="1:28" x14ac:dyDescent="0.2">
      <c r="A604" s="163">
        <v>7081</v>
      </c>
      <c r="B604" s="160" t="str">
        <f>VLOOKUP(A604,'BASE TRABAJO'!$A$1:$U$872,2,TRUE)</f>
        <v xml:space="preserve">
I. Municipalidad de Macul
</v>
      </c>
      <c r="C604" s="160">
        <f>VLOOKUP(A604,'BASE TRABAJO'!$A$1:$U$872,3,FALSE)</f>
        <v>692537009</v>
      </c>
      <c r="D604" s="160" t="str">
        <f>VLOOKUP(A604,'BASE TRABAJO'!$A$1:$U$872,4,FALSE)</f>
        <v xml:space="preserve">Municipalidad
</v>
      </c>
      <c r="E604" s="160" t="str">
        <f>VLOOKUP(A604,'BASE TRABAJO'!$A$1:$U$872,5,FALSE)</f>
        <v>Constitución Política de la República, art. 107.</v>
      </c>
      <c r="F604" s="160" t="str">
        <f>VLOOKUP(A604,'BASE TRABAJO'!$A$1:$U$872,6,FALSE)</f>
        <v xml:space="preserve">Indefinida.
</v>
      </c>
      <c r="G604" s="160" t="str">
        <f>VLOOKUP(A604,'BASE TRABAJO'!$A$1:$U$872,7,FALSE)</f>
        <v>Según Ley Orgánica Nº 18.695, arts. 1º al 4º.</v>
      </c>
      <c r="H604" s="160" t="str">
        <f>VLOOKUP(A604,'BASE TRABAJO'!$A$1:$U$872,8,FALSE)</f>
        <v>no tiene</v>
      </c>
      <c r="I604" s="160">
        <f>VLOOKUP(A604,'BASE TRABAJO'!$A$1:$U$872,9,FALSE)</f>
        <v>0</v>
      </c>
      <c r="J604" s="160">
        <f>VLOOKUP(A604,'BASE TRABAJO'!$A$1:$U$872,10,FALSE)</f>
        <v>0</v>
      </c>
      <c r="K604" s="160" t="str">
        <f>VLOOKUP(A604,'BASE TRABAJO'!$A$1:$U$872,11,FALSE)</f>
        <v xml:space="preserve">Gonzalo Eugenio Montoya Riquelme  </v>
      </c>
      <c r="L604" s="160" t="str">
        <f>VLOOKUP(A604,'BASE TRABAJO'!$A$1:$U$872,12,FALSE)</f>
        <v xml:space="preserve">Avenida Los Plátanos Nº3130, Macul, Región Metropolitana.
</v>
      </c>
      <c r="M604" s="160" t="str">
        <f>VLOOKUP(A604,'BASE TRABAJO'!$A$1:$U$872,13,FALSE)</f>
        <v>XIII</v>
      </c>
      <c r="N604" s="160" t="str">
        <f>VLOOKUP(A604,'BASE TRABAJO'!$A$1:$U$872,14,FALSE)</f>
        <v>Macul</v>
      </c>
      <c r="O604" s="160" t="str">
        <f>VLOOKUP(A604,'BASE TRABAJO'!$A$1:$U$872,15,FALSE)</f>
        <v>Fono: 56) - (2) - 28100600</v>
      </c>
      <c r="P604" s="160" t="str">
        <f>VLOOKUP(A604,'BASE TRABAJO'!$A$1:$U$872,16,FALSE)</f>
        <v xml:space="preserve">gmontoya@munimacul.cl
acampos@munimacul.cl
evaldesm@munimacul.cl
</v>
      </c>
      <c r="Q604" s="160">
        <f>VLOOKUP(A604,'BASE TRABAJO'!$A$1:$U$872,17,FALSE)</f>
        <v>0</v>
      </c>
      <c r="R604" s="160">
        <f>VLOOKUP(A604,'BASE TRABAJO'!$A$1:$U$872,18,FALSE)</f>
        <v>91001</v>
      </c>
      <c r="S604" s="160" t="str">
        <f>VLOOKUP(A604,'BASE TRABAJO'!$A$1:$U$872,19,FALSE)</f>
        <v xml:space="preserve">No se acompañan. Aplica Informe Jurídico Nº 09, de  fecha 14 de marzo de 2011 del Departamento Jurídico y Dictamen Nº 070791, de 2009, de la Contraloría General de la República.  
</v>
      </c>
      <c r="T604" s="161">
        <f>VLOOKUP(A604,'BASE TRABAJO'!$A$1:$U$872,20,FALSE)</f>
        <v>37970</v>
      </c>
      <c r="U604" s="160">
        <v>7081</v>
      </c>
      <c r="V604" s="162">
        <v>0</v>
      </c>
      <c r="W604" s="162">
        <v>70282989</v>
      </c>
      <c r="X604" s="161">
        <v>44135</v>
      </c>
      <c r="Y604" s="160" t="s">
        <v>3112</v>
      </c>
      <c r="Z604" s="160" t="s">
        <v>3113</v>
      </c>
      <c r="AA604" s="160" t="s">
        <v>3182</v>
      </c>
      <c r="AB604" s="160"/>
    </row>
    <row r="605" spans="1:28" x14ac:dyDescent="0.2">
      <c r="A605" s="163">
        <v>7082</v>
      </c>
      <c r="B605" s="160" t="str">
        <f>VLOOKUP(A605,'BASE TRABAJO'!$A$1:$U$872,2,TRUE)</f>
        <v xml:space="preserve">
I. Municipalidad de San Bernardo
</v>
      </c>
      <c r="C605" s="160">
        <f>VLOOKUP(A605,'BASE TRABAJO'!$A$1:$U$872,3,FALSE)</f>
        <v>690727005</v>
      </c>
      <c r="D605" s="160" t="str">
        <f>VLOOKUP(A605,'BASE TRABAJO'!$A$1:$U$872,4,FALSE)</f>
        <v>Municipalidad</v>
      </c>
      <c r="E605" s="160" t="str">
        <f>VLOOKUP(A605,'BASE TRABAJO'!$A$1:$U$872,5,FALSE)</f>
        <v>Constitución Política de la República, art. 107.</v>
      </c>
      <c r="F605" s="160" t="str">
        <f>VLOOKUP(A605,'BASE TRABAJO'!$A$1:$U$872,6,FALSE)</f>
        <v>Indefinida.</v>
      </c>
      <c r="G605" s="160" t="str">
        <f>VLOOKUP(A605,'BASE TRABAJO'!$A$1:$U$872,7,FALSE)</f>
        <v>Según Ley Orgánica Nº 18.695, arts. 1º al 4º.</v>
      </c>
      <c r="H605" s="160" t="str">
        <f>VLOOKUP(A605,'BASE TRABAJO'!$A$1:$U$872,8,FALSE)</f>
        <v>no tiene</v>
      </c>
      <c r="I605" s="160">
        <f>VLOOKUP(A605,'BASE TRABAJO'!$A$1:$U$872,9,FALSE)</f>
        <v>0</v>
      </c>
      <c r="J605" s="160">
        <f>VLOOKUP(A605,'BASE TRABAJO'!$A$1:$U$872,10,FALSE)</f>
        <v>0</v>
      </c>
      <c r="K605" s="160" t="str">
        <f>VLOOKUP(A605,'BASE TRABAJO'!$A$1:$U$872,11,FALSE)</f>
        <v xml:space="preserve">María Nora Cuevas Contreras </v>
      </c>
      <c r="L605" s="160" t="str">
        <f>VLOOKUP(A605,'BASE TRABAJO'!$A$1:$U$872,12,FALSE)</f>
        <v xml:space="preserve">Eyzaguirre Nº 450, San Bernardo, Región Metropolitana.
</v>
      </c>
      <c r="M605" s="160" t="str">
        <f>VLOOKUP(A605,'BASE TRABAJO'!$A$1:$U$872,13,FALSE)</f>
        <v>XIII</v>
      </c>
      <c r="N605" s="160" t="str">
        <f>VLOOKUP(A605,'BASE TRABAJO'!$A$1:$U$872,14,FALSE)</f>
        <v>San Bernardo</v>
      </c>
      <c r="O605" s="160" t="str">
        <f>VLOOKUP(A605,'BASE TRABAJO'!$A$1:$U$872,15,FALSE)</f>
        <v xml:space="preserve">Fono: 2927 0000 – 2927 0724
</v>
      </c>
      <c r="P605" s="160">
        <f>VLOOKUP(A605,'BASE TRABAJO'!$A$1:$U$872,16,FALSE)</f>
        <v>0</v>
      </c>
      <c r="Q605" s="160">
        <f>VLOOKUP(A605,'BASE TRABAJO'!$A$1:$U$872,17,FALSE)</f>
        <v>0</v>
      </c>
      <c r="R605" s="160">
        <f>VLOOKUP(A605,'BASE TRABAJO'!$A$1:$U$872,18,FALSE)</f>
        <v>91001</v>
      </c>
      <c r="S605" s="160" t="str">
        <f>VLOOKUP(A605,'BASE TRABAJO'!$A$1:$U$872,19,FALSE)</f>
        <v>No se acompañan. Aplica Informe Jurídico Nº 09, de fecha 14 de marzo de 2011 del Departamento Jurídico y Dictamen Nº 070791, de 2009, de la Contraloría General de la República.</v>
      </c>
      <c r="T605" s="161">
        <f>VLOOKUP(A605,'BASE TRABAJO'!$A$1:$U$872,20,FALSE)</f>
        <v>37970</v>
      </c>
      <c r="U605" s="160">
        <v>7082</v>
      </c>
      <c r="V605" s="162">
        <v>0</v>
      </c>
      <c r="W605" s="162">
        <v>79207813</v>
      </c>
      <c r="X605" s="161">
        <v>44135</v>
      </c>
      <c r="Y605" s="160" t="s">
        <v>3112</v>
      </c>
      <c r="Z605" s="160" t="s">
        <v>3113</v>
      </c>
      <c r="AA605" s="160" t="s">
        <v>3201</v>
      </c>
      <c r="AB605" s="160"/>
    </row>
    <row r="606" spans="1:28" x14ac:dyDescent="0.2">
      <c r="A606" s="163">
        <v>7083</v>
      </c>
      <c r="B606" s="160" t="str">
        <f>VLOOKUP(A606,'BASE TRABAJO'!$A$1:$U$872,2,TRUE)</f>
        <v xml:space="preserve">
I. Municipalidad de Copiapó
</v>
      </c>
      <c r="C606" s="160">
        <f>VLOOKUP(A606,'BASE TRABAJO'!$A$1:$U$872,3,FALSE)</f>
        <v>690302004</v>
      </c>
      <c r="D606" s="160" t="str">
        <f>VLOOKUP(A606,'BASE TRABAJO'!$A$1:$U$872,4,FALSE)</f>
        <v>Municipalidad</v>
      </c>
      <c r="E606" s="160" t="str">
        <f>VLOOKUP(A606,'BASE TRABAJO'!$A$1:$U$872,5,FALSE)</f>
        <v>Constitución Política de la República, art. 107.</v>
      </c>
      <c r="F606" s="160" t="str">
        <f>VLOOKUP(A606,'BASE TRABAJO'!$A$1:$U$872,6,FALSE)</f>
        <v>Indefinida.</v>
      </c>
      <c r="G606" s="160" t="str">
        <f>VLOOKUP(A606,'BASE TRABAJO'!$A$1:$U$872,7,FALSE)</f>
        <v>Según Ley Orgánica Nº 18.695, arts. 1º al 4º.</v>
      </c>
      <c r="H606" s="160" t="str">
        <f>VLOOKUP(A606,'BASE TRABAJO'!$A$1:$U$872,8,FALSE)</f>
        <v>no tiene</v>
      </c>
      <c r="I606" s="160">
        <f>VLOOKUP(A606,'BASE TRABAJO'!$A$1:$U$872,9,FALSE)</f>
        <v>0</v>
      </c>
      <c r="J606" s="160">
        <f>VLOOKUP(A606,'BASE TRABAJO'!$A$1:$U$872,10,FALSE)</f>
        <v>0</v>
      </c>
      <c r="K606" s="160" t="str">
        <f>VLOOKUP(A606,'BASE TRABAJO'!$A$1:$U$872,11,FALSE)</f>
        <v>Marcos Rodrigo López Rivera</v>
      </c>
      <c r="L606" s="160" t="str">
        <f>VLOOKUP(A606,'BASE TRABAJO'!$A$1:$U$872,12,FALSE)</f>
        <v>Chacabuco Nº 857, Copiapó, Tercera Región</v>
      </c>
      <c r="M606" s="160" t="str">
        <f>VLOOKUP(A606,'BASE TRABAJO'!$A$1:$U$872,13,FALSE)</f>
        <v>III</v>
      </c>
      <c r="N606" s="160" t="str">
        <f>VLOOKUP(A606,'BASE TRABAJO'!$A$1:$U$872,14,FALSE)</f>
        <v>Copiapó</v>
      </c>
      <c r="O606" s="160">
        <f>VLOOKUP(A606,'BASE TRABAJO'!$A$1:$U$872,15,FALSE)</f>
        <v>0</v>
      </c>
      <c r="P606" s="160">
        <f>VLOOKUP(A606,'BASE TRABAJO'!$A$1:$U$872,16,FALSE)</f>
        <v>0</v>
      </c>
      <c r="Q606" s="160">
        <f>VLOOKUP(A606,'BASE TRABAJO'!$A$1:$U$872,17,FALSE)</f>
        <v>0</v>
      </c>
      <c r="R606" s="160" t="str">
        <f>VLOOKUP(A606,'BASE TRABAJO'!$A$1:$U$872,18,FALSE)</f>
        <v>91001: Administración Pública</v>
      </c>
      <c r="S606" s="160" t="str">
        <f>VLOOKUP(A606,'BASE TRABAJO'!$A$1:$U$872,19,FALSE)</f>
        <v xml:space="preserve">Se acompañan Balance de comprobación y de Saldos, correspondientes al año 2009, aprobados por la Unidad de Supervisión Financiera Nacional. </v>
      </c>
      <c r="T606" s="161">
        <f>VLOOKUP(A606,'BASE TRABAJO'!$A$1:$U$872,20,FALSE)</f>
        <v>37970</v>
      </c>
      <c r="U606" s="160">
        <v>7083</v>
      </c>
      <c r="V606" s="162">
        <v>16127550</v>
      </c>
      <c r="W606" s="162">
        <v>150026637</v>
      </c>
      <c r="X606" s="161">
        <v>44135</v>
      </c>
      <c r="Y606" s="160" t="s">
        <v>3112</v>
      </c>
      <c r="Z606" s="160" t="s">
        <v>3113</v>
      </c>
      <c r="AA606" s="160" t="s">
        <v>3186</v>
      </c>
      <c r="AB606" s="160"/>
    </row>
    <row r="607" spans="1:28" x14ac:dyDescent="0.2">
      <c r="A607" s="163">
        <v>7085</v>
      </c>
      <c r="B607" s="160" t="str">
        <f>VLOOKUP(A607,'BASE TRABAJO'!$A$1:$U$872,2,TRUE)</f>
        <v>Corporación Educacional y de Beneficencia Cristo Joven</v>
      </c>
      <c r="C607" s="160">
        <f>VLOOKUP(A607,'BASE TRABAJO'!$A$1:$U$872,3,FALSE)</f>
        <v>730998007</v>
      </c>
      <c r="D607" s="160" t="str">
        <f>VLOOKUP(A607,'BASE TRABAJO'!$A$1:$U$872,4,FALSE)</f>
        <v>Corporación de Derecho Privado.</v>
      </c>
      <c r="E607" s="160" t="str">
        <f>VLOOKUP(A607,'BASE TRABAJO'!$A$1:$U$872,5,FALSE)</f>
        <v>Otorgada por Decreto Supremo Nº 93, de fecha 23 de enero de 1995, del Ministerio de Justicia, publicado en el Diario Oficial el día 23 de enero de 1995.</v>
      </c>
      <c r="F607" s="160" t="str">
        <f>VLOOKUP(A607,'BASE TRABAJO'!$A$1:$U$872,6,FALSE)</f>
        <v xml:space="preserve">Certificado de vigencia, folio Nº 500243554199, de fecha 06 de agosto de 2019, del Servicio de Registro Civil e Identificación. 
</v>
      </c>
      <c r="G607" s="160" t="str">
        <f>VLOOKUP(A607,'BASE TRABAJO'!$A$1:$U$872,7,FALSE)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607" s="160" t="str">
        <f>VLOOKUP(A607,'BASE TRABAJO'!$A$1:$U$872,8,FALSE)</f>
        <v xml:space="preserve">Presidenta: Ana María Ordenes Lopez, 
Vicepresidenta: Ximena Godoy Kü, 
Tesorero: Javier Armando Rivera Arce, 
Secretaria: Juana Maricel Yañez Alvarado, 
Director: Víctor Hugo Nogales Flores, 
</v>
      </c>
      <c r="I607" s="160" t="str">
        <f>VLOOKUP(A607,'BASE TRABAJO'!$A$1:$U$872,9,FALSE)</f>
        <v xml:space="preserve">Durarán 01 año en sus cargos.
</v>
      </c>
      <c r="J607" s="160" t="str">
        <f>VLOOKUP(A607,'BASE TRABAJO'!$A$1:$U$872,10,FALSE)</f>
        <v>De  03 de julio de 2019 al 03 de julio de 2020.</v>
      </c>
      <c r="K607" s="160" t="str">
        <f>VLOOKUP(A607,'BASE TRABAJO'!$A$1:$U$872,11,FALSE)</f>
        <v xml:space="preserve">Presidenta: Ana María Ordenes Lopez 
Director Ejecutivo: Justo Pastor Valdes Manzanares
</v>
      </c>
      <c r="L607" s="160" t="str">
        <f>VLOOKUP(A607,'BASE TRABAJO'!$A$1:$U$872,12,FALSE)</f>
        <v xml:space="preserve">Venezuela Nº 5950, Lo Hermida, comuna de Peñalolén, Región Metropolitana. 
</v>
      </c>
      <c r="M607" s="160" t="str">
        <f>VLOOKUP(A607,'BASE TRABAJO'!$A$1:$U$872,13,FALSE)</f>
        <v>XIII</v>
      </c>
      <c r="N607" s="160" t="str">
        <f>VLOOKUP(A607,'BASE TRABAJO'!$A$1:$U$872,14,FALSE)</f>
        <v>Peñalolén</v>
      </c>
      <c r="O607" s="160" t="str">
        <f>VLOOKUP(A607,'BASE TRABAJO'!$A$1:$U$872,15,FALSE)</f>
        <v>(02) 2728144- 2716913</v>
      </c>
      <c r="P607" s="160" t="str">
        <f>VLOOKUP(A607,'BASE TRABAJO'!$A$1:$U$872,16,FALSE)</f>
        <v xml:space="preserve">corporación@cristojoven.cl
www.cristojoven.cl 
</v>
      </c>
      <c r="Q607" s="160">
        <f>VLOOKUP(A607,'BASE TRABAJO'!$A$1:$U$872,17,FALSE)</f>
        <v>0</v>
      </c>
      <c r="R607" s="160" t="str">
        <f>VLOOKUP(A607,'BASE TRABAJO'!$A$1:$U$872,18,FALSE)</f>
        <v>93401: Institución de Asistencia Social</v>
      </c>
      <c r="S607" s="160" t="str">
        <f>VLOOKUP(A607,'BASE TRABAJO'!$A$1:$U$872,19,FALSE)</f>
        <v>Se acompaña certificado financiero correspondiente al año 2018 aprobado por el  Sub Departamento de Supervisión Financiera Nacional.</v>
      </c>
      <c r="T607" s="161">
        <f>VLOOKUP(A607,'BASE TRABAJO'!$A$1:$U$872,20,FALSE)</f>
        <v>37970</v>
      </c>
      <c r="U607" s="160">
        <v>7085</v>
      </c>
      <c r="V607" s="162">
        <v>6101730</v>
      </c>
      <c r="W607" s="162">
        <v>62297910</v>
      </c>
      <c r="X607" s="161">
        <v>44135</v>
      </c>
      <c r="Y607" s="160" t="s">
        <v>3112</v>
      </c>
      <c r="Z607" s="160" t="s">
        <v>3113</v>
      </c>
      <c r="AA607" s="160" t="s">
        <v>3193</v>
      </c>
      <c r="AB607" s="160"/>
    </row>
    <row r="608" spans="1:28" x14ac:dyDescent="0.2">
      <c r="A608" s="163">
        <v>7086</v>
      </c>
      <c r="B608" s="160" t="str">
        <f>VLOOKUP(A608,'BASE TRABAJO'!$A$1:$U$872,2,TRUE)</f>
        <v xml:space="preserve">Organización No Gubernamental de Desarrollo SocialCreativa -  O.N.G. SocialCreativa (ex ONG Cordillera).
</v>
      </c>
      <c r="C608" s="160">
        <f>VLOOKUP(A608,'BASE TRABAJO'!$A$1:$U$872,3,FALSE)</f>
        <v>746157002</v>
      </c>
      <c r="D608" s="160" t="str">
        <f>VLOOKUP(A608,'BASE TRABAJO'!$A$1:$U$872,4,FALSE)</f>
        <v>Corporación de Derecho Privado.</v>
      </c>
      <c r="E608" s="160" t="str">
        <f>VLOOKUP(A608,'BASE TRABAJO'!$A$1:$U$872,5,FALSE)</f>
        <v>Otorgado por Decreto Supremo Nº 1314, de fecha 10 de diciembre de 1998, del Ministerio de Justicia.</v>
      </c>
      <c r="F608" s="160" t="str">
        <f>VLOOKUP(A608,'BASE TRABAJO'!$A$1:$U$872,6,FALSE)</f>
        <v>Certificado de Vigencia de Persona Jurídica sin fines de lucro, de fecha 22 de noviembre de 2018, Folio Nº 500201392908, del Servicio de Registro Civil e Identificación.</v>
      </c>
      <c r="G608" s="160" t="str">
        <f>VLOOKUP(A608,'BASE TRABAJO'!$A$1:$U$872,7,FALSE)</f>
        <v>Promoción del desarrollo, especialmente de las personas, familias, grupos y comunidades que viven en condiciones de pobreza y/o marginalidad.</v>
      </c>
      <c r="H608" s="160" t="str">
        <f>VLOOKUP(A608,'BASE TRABAJO'!$A$1:$U$872,8,FALSE)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08" s="160" t="str">
        <f>VLOOKUP(A608,'BASE TRABAJO'!$A$1:$U$872,9,FALSE)</f>
        <v>Durarán dos años en sus cargos</v>
      </c>
      <c r="J608" s="160" t="str">
        <f>VLOOKUP(A608,'BASE TRABAJO'!$A$1:$U$872,10,FALSE)</f>
        <v>Del 19 de julio de 2018 al 19 de julio de 2020.</v>
      </c>
      <c r="K608" s="160" t="str">
        <f>VLOOKUP(A608,'BASE TRABAJO'!$A$1:$U$872,11,FALSE)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08" s="160" t="str">
        <f>VLOOKUP(A608,'BASE TRABAJO'!$A$1:$U$872,12,FALSE)</f>
        <v xml:space="preserve">Juan de Pineda 7580 La Florida Santiago.
</v>
      </c>
      <c r="M608" s="160" t="str">
        <f>VLOOKUP(A608,'BASE TRABAJO'!$A$1:$U$872,13,FALSE)</f>
        <v>XIII</v>
      </c>
      <c r="N608" s="160" t="str">
        <f>VLOOKUP(A608,'BASE TRABAJO'!$A$1:$U$872,14,FALSE)</f>
        <v>La Florida</v>
      </c>
      <c r="O608" s="160" t="str">
        <f>VLOOKUP(A608,'BASE TRABAJO'!$A$1:$U$872,15,FALSE)</f>
        <v xml:space="preserve">25130083/25130087.
</v>
      </c>
      <c r="P608" s="160" t="str">
        <f>VLOOKUP(A608,'BASE TRABAJO'!$A$1:$U$872,16,FALSE)</f>
        <v>direccionadministrativa@socialcreativa.cl</v>
      </c>
      <c r="Q608" s="160">
        <f>VLOOKUP(A608,'BASE TRABAJO'!$A$1:$U$872,17,FALSE)</f>
        <v>0</v>
      </c>
      <c r="R608" s="160" t="str">
        <f>VLOOKUP(A608,'BASE TRABAJO'!$A$1:$U$872,18,FALSE)</f>
        <v>93401: Institución de Asistencia Social</v>
      </c>
      <c r="S608" s="160" t="str">
        <f>VLOOKUP(A608,'BASE TRABAJO'!$A$1:$U$872,19,FALSE)</f>
        <v xml:space="preserve">Antecedentes financieros correspondientes al año 2018, aprobados por el Subdepartamento de Administración y Finanzas. </v>
      </c>
      <c r="T608" s="161">
        <f>VLOOKUP(A608,'BASE TRABAJO'!$A$1:$U$872,20,FALSE)</f>
        <v>37970</v>
      </c>
      <c r="U608" s="160">
        <v>7086</v>
      </c>
      <c r="V608" s="162">
        <v>22106844</v>
      </c>
      <c r="W608" s="162">
        <v>141981984</v>
      </c>
      <c r="X608" s="161">
        <v>44135</v>
      </c>
      <c r="Y608" s="160" t="s">
        <v>3112</v>
      </c>
      <c r="Z608" s="160" t="s">
        <v>3113</v>
      </c>
      <c r="AA608" s="160" t="s">
        <v>3181</v>
      </c>
      <c r="AB608" s="160"/>
    </row>
    <row r="609" spans="1:28" x14ac:dyDescent="0.2">
      <c r="A609" s="163">
        <v>7086</v>
      </c>
      <c r="B609" s="160" t="str">
        <f>VLOOKUP(A609,'BASE TRABAJO'!$A$1:$U$872,2,TRUE)</f>
        <v xml:space="preserve">Organización No Gubernamental de Desarrollo SocialCreativa -  O.N.G. SocialCreativa (ex ONG Cordillera).
</v>
      </c>
      <c r="C609" s="160">
        <f>VLOOKUP(A609,'BASE TRABAJO'!$A$1:$U$872,3,FALSE)</f>
        <v>746157002</v>
      </c>
      <c r="D609" s="160" t="str">
        <f>VLOOKUP(A609,'BASE TRABAJO'!$A$1:$U$872,4,FALSE)</f>
        <v>Corporación de Derecho Privado.</v>
      </c>
      <c r="E609" s="160" t="str">
        <f>VLOOKUP(A609,'BASE TRABAJO'!$A$1:$U$872,5,FALSE)</f>
        <v>Otorgado por Decreto Supremo Nº 1314, de fecha 10 de diciembre de 1998, del Ministerio de Justicia.</v>
      </c>
      <c r="F609" s="160" t="str">
        <f>VLOOKUP(A609,'BASE TRABAJO'!$A$1:$U$872,6,FALSE)</f>
        <v>Certificado de Vigencia de Persona Jurídica sin fines de lucro, de fecha 22 de noviembre de 2018, Folio Nº 500201392908, del Servicio de Registro Civil e Identificación.</v>
      </c>
      <c r="G609" s="160" t="str">
        <f>VLOOKUP(A609,'BASE TRABAJO'!$A$1:$U$872,7,FALSE)</f>
        <v>Promoción del desarrollo, especialmente de las personas, familias, grupos y comunidades que viven en condiciones de pobreza y/o marginalidad.</v>
      </c>
      <c r="H609" s="160" t="str">
        <f>VLOOKUP(A609,'BASE TRABAJO'!$A$1:$U$872,8,FALSE)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09" s="160" t="str">
        <f>VLOOKUP(A609,'BASE TRABAJO'!$A$1:$U$872,9,FALSE)</f>
        <v>Durarán dos años en sus cargos</v>
      </c>
      <c r="J609" s="160" t="str">
        <f>VLOOKUP(A609,'BASE TRABAJO'!$A$1:$U$872,10,FALSE)</f>
        <v>Del 19 de julio de 2018 al 19 de julio de 2020.</v>
      </c>
      <c r="K609" s="160" t="str">
        <f>VLOOKUP(A609,'BASE TRABAJO'!$A$1:$U$872,11,FALSE)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09" s="160" t="str">
        <f>VLOOKUP(A609,'BASE TRABAJO'!$A$1:$U$872,12,FALSE)</f>
        <v xml:space="preserve">Juan de Pineda 7580 La Florida Santiago.
</v>
      </c>
      <c r="M609" s="160" t="str">
        <f>VLOOKUP(A609,'BASE TRABAJO'!$A$1:$U$872,13,FALSE)</f>
        <v>XIII</v>
      </c>
      <c r="N609" s="160" t="str">
        <f>VLOOKUP(A609,'BASE TRABAJO'!$A$1:$U$872,14,FALSE)</f>
        <v>La Florida</v>
      </c>
      <c r="O609" s="160" t="str">
        <f>VLOOKUP(A609,'BASE TRABAJO'!$A$1:$U$872,15,FALSE)</f>
        <v xml:space="preserve">25130083/25130087.
</v>
      </c>
      <c r="P609" s="160" t="str">
        <f>VLOOKUP(A609,'BASE TRABAJO'!$A$1:$U$872,16,FALSE)</f>
        <v>direccionadministrativa@socialcreativa.cl</v>
      </c>
      <c r="Q609" s="160">
        <f>VLOOKUP(A609,'BASE TRABAJO'!$A$1:$U$872,17,FALSE)</f>
        <v>0</v>
      </c>
      <c r="R609" s="160" t="str">
        <f>VLOOKUP(A609,'BASE TRABAJO'!$A$1:$U$872,18,FALSE)</f>
        <v>93401: Institución de Asistencia Social</v>
      </c>
      <c r="S609" s="160" t="str">
        <f>VLOOKUP(A609,'BASE TRABAJO'!$A$1:$U$872,19,FALSE)</f>
        <v xml:space="preserve">Antecedentes financieros correspondientes al año 2018, aprobados por el Subdepartamento de Administración y Finanzas. </v>
      </c>
      <c r="T609" s="161">
        <f>VLOOKUP(A609,'BASE TRABAJO'!$A$1:$U$872,20,FALSE)</f>
        <v>37970</v>
      </c>
      <c r="U609" s="160">
        <v>7086</v>
      </c>
      <c r="V609" s="162">
        <v>14167062</v>
      </c>
      <c r="W609" s="162">
        <v>141203574</v>
      </c>
      <c r="X609" s="161">
        <v>44135</v>
      </c>
      <c r="Y609" s="160" t="s">
        <v>3112</v>
      </c>
      <c r="Z609" s="160" t="s">
        <v>3113</v>
      </c>
      <c r="AA609" s="160" t="s">
        <v>3192</v>
      </c>
      <c r="AB609" s="160"/>
    </row>
    <row r="610" spans="1:28" x14ac:dyDescent="0.2">
      <c r="A610" s="163">
        <v>7086</v>
      </c>
      <c r="B610" s="160" t="str">
        <f>VLOOKUP(A610,'BASE TRABAJO'!$A$1:$U$872,2,TRUE)</f>
        <v xml:space="preserve">Organización No Gubernamental de Desarrollo SocialCreativa -  O.N.G. SocialCreativa (ex ONG Cordillera).
</v>
      </c>
      <c r="C610" s="160">
        <f>VLOOKUP(A610,'BASE TRABAJO'!$A$1:$U$872,3,FALSE)</f>
        <v>746157002</v>
      </c>
      <c r="D610" s="160" t="str">
        <f>VLOOKUP(A610,'BASE TRABAJO'!$A$1:$U$872,4,FALSE)</f>
        <v>Corporación de Derecho Privado.</v>
      </c>
      <c r="E610" s="160" t="str">
        <f>VLOOKUP(A610,'BASE TRABAJO'!$A$1:$U$872,5,FALSE)</f>
        <v>Otorgado por Decreto Supremo Nº 1314, de fecha 10 de diciembre de 1998, del Ministerio de Justicia.</v>
      </c>
      <c r="F610" s="160" t="str">
        <f>VLOOKUP(A610,'BASE TRABAJO'!$A$1:$U$872,6,FALSE)</f>
        <v>Certificado de Vigencia de Persona Jurídica sin fines de lucro, de fecha 22 de noviembre de 2018, Folio Nº 500201392908, del Servicio de Registro Civil e Identificación.</v>
      </c>
      <c r="G610" s="160" t="str">
        <f>VLOOKUP(A610,'BASE TRABAJO'!$A$1:$U$872,7,FALSE)</f>
        <v>Promoción del desarrollo, especialmente de las personas, familias, grupos y comunidades que viven en condiciones de pobreza y/o marginalidad.</v>
      </c>
      <c r="H610" s="160" t="str">
        <f>VLOOKUP(A610,'BASE TRABAJO'!$A$1:$U$872,8,FALSE)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0" s="160" t="str">
        <f>VLOOKUP(A610,'BASE TRABAJO'!$A$1:$U$872,9,FALSE)</f>
        <v>Durarán dos años en sus cargos</v>
      </c>
      <c r="J610" s="160" t="str">
        <f>VLOOKUP(A610,'BASE TRABAJO'!$A$1:$U$872,10,FALSE)</f>
        <v>Del 19 de julio de 2018 al 19 de julio de 2020.</v>
      </c>
      <c r="K610" s="160" t="str">
        <f>VLOOKUP(A610,'BASE TRABAJO'!$A$1:$U$872,11,FALSE)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0" s="160" t="str">
        <f>VLOOKUP(A610,'BASE TRABAJO'!$A$1:$U$872,12,FALSE)</f>
        <v xml:space="preserve">Juan de Pineda 7580 La Florida Santiago.
</v>
      </c>
      <c r="M610" s="160" t="str">
        <f>VLOOKUP(A610,'BASE TRABAJO'!$A$1:$U$872,13,FALSE)</f>
        <v>XIII</v>
      </c>
      <c r="N610" s="160" t="str">
        <f>VLOOKUP(A610,'BASE TRABAJO'!$A$1:$U$872,14,FALSE)</f>
        <v>La Florida</v>
      </c>
      <c r="O610" s="160" t="str">
        <f>VLOOKUP(A610,'BASE TRABAJO'!$A$1:$U$872,15,FALSE)</f>
        <v xml:space="preserve">25130083/25130087.
</v>
      </c>
      <c r="P610" s="160" t="str">
        <f>VLOOKUP(A610,'BASE TRABAJO'!$A$1:$U$872,16,FALSE)</f>
        <v>direccionadministrativa@socialcreativa.cl</v>
      </c>
      <c r="Q610" s="160">
        <f>VLOOKUP(A610,'BASE TRABAJO'!$A$1:$U$872,17,FALSE)</f>
        <v>0</v>
      </c>
      <c r="R610" s="160" t="str">
        <f>VLOOKUP(A610,'BASE TRABAJO'!$A$1:$U$872,18,FALSE)</f>
        <v>93401: Institución de Asistencia Social</v>
      </c>
      <c r="S610" s="160" t="str">
        <f>VLOOKUP(A610,'BASE TRABAJO'!$A$1:$U$872,19,FALSE)</f>
        <v xml:space="preserve">Antecedentes financieros correspondientes al año 2018, aprobados por el Subdepartamento de Administración y Finanzas. </v>
      </c>
      <c r="T610" s="161">
        <f>VLOOKUP(A610,'BASE TRABAJO'!$A$1:$U$872,20,FALSE)</f>
        <v>37970</v>
      </c>
      <c r="U610" s="160">
        <v>7086</v>
      </c>
      <c r="V610" s="162">
        <v>9652284</v>
      </c>
      <c r="W610" s="162">
        <v>97261074</v>
      </c>
      <c r="X610" s="161">
        <v>44135</v>
      </c>
      <c r="Y610" s="160" t="s">
        <v>3112</v>
      </c>
      <c r="Z610" s="160" t="s">
        <v>3113</v>
      </c>
      <c r="AA610" s="160" t="s">
        <v>3208</v>
      </c>
      <c r="AB610" s="160"/>
    </row>
    <row r="611" spans="1:28" x14ac:dyDescent="0.2">
      <c r="A611" s="163">
        <v>7086</v>
      </c>
      <c r="B611" s="160" t="str">
        <f>VLOOKUP(A611,'BASE TRABAJO'!$A$1:$U$872,2,TRUE)</f>
        <v xml:space="preserve">Organización No Gubernamental de Desarrollo SocialCreativa -  O.N.G. SocialCreativa (ex ONG Cordillera).
</v>
      </c>
      <c r="C611" s="160">
        <f>VLOOKUP(A611,'BASE TRABAJO'!$A$1:$U$872,3,FALSE)</f>
        <v>746157002</v>
      </c>
      <c r="D611" s="160" t="str">
        <f>VLOOKUP(A611,'BASE TRABAJO'!$A$1:$U$872,4,FALSE)</f>
        <v>Corporación de Derecho Privado.</v>
      </c>
      <c r="E611" s="160" t="str">
        <f>VLOOKUP(A611,'BASE TRABAJO'!$A$1:$U$872,5,FALSE)</f>
        <v>Otorgado por Decreto Supremo Nº 1314, de fecha 10 de diciembre de 1998, del Ministerio de Justicia.</v>
      </c>
      <c r="F611" s="160" t="str">
        <f>VLOOKUP(A611,'BASE TRABAJO'!$A$1:$U$872,6,FALSE)</f>
        <v>Certificado de Vigencia de Persona Jurídica sin fines de lucro, de fecha 22 de noviembre de 2018, Folio Nº 500201392908, del Servicio de Registro Civil e Identificación.</v>
      </c>
      <c r="G611" s="160" t="str">
        <f>VLOOKUP(A611,'BASE TRABAJO'!$A$1:$U$872,7,FALSE)</f>
        <v>Promoción del desarrollo, especialmente de las personas, familias, grupos y comunidades que viven en condiciones de pobreza y/o marginalidad.</v>
      </c>
      <c r="H611" s="160" t="str">
        <f>VLOOKUP(A611,'BASE TRABAJO'!$A$1:$U$872,8,FALSE)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1" s="160" t="str">
        <f>VLOOKUP(A611,'BASE TRABAJO'!$A$1:$U$872,9,FALSE)</f>
        <v>Durarán dos años en sus cargos</v>
      </c>
      <c r="J611" s="160" t="str">
        <f>VLOOKUP(A611,'BASE TRABAJO'!$A$1:$U$872,10,FALSE)</f>
        <v>Del 19 de julio de 2018 al 19 de julio de 2020.</v>
      </c>
      <c r="K611" s="160" t="str">
        <f>VLOOKUP(A611,'BASE TRABAJO'!$A$1:$U$872,11,FALSE)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1" s="160" t="str">
        <f>VLOOKUP(A611,'BASE TRABAJO'!$A$1:$U$872,12,FALSE)</f>
        <v xml:space="preserve">Juan de Pineda 7580 La Florida Santiago.
</v>
      </c>
      <c r="M611" s="160" t="str">
        <f>VLOOKUP(A611,'BASE TRABAJO'!$A$1:$U$872,13,FALSE)</f>
        <v>XIII</v>
      </c>
      <c r="N611" s="160" t="str">
        <f>VLOOKUP(A611,'BASE TRABAJO'!$A$1:$U$872,14,FALSE)</f>
        <v>La Florida</v>
      </c>
      <c r="O611" s="160" t="str">
        <f>VLOOKUP(A611,'BASE TRABAJO'!$A$1:$U$872,15,FALSE)</f>
        <v xml:space="preserve">25130083/25130087.
</v>
      </c>
      <c r="P611" s="160" t="str">
        <f>VLOOKUP(A611,'BASE TRABAJO'!$A$1:$U$872,16,FALSE)</f>
        <v>direccionadministrativa@socialcreativa.cl</v>
      </c>
      <c r="Q611" s="160">
        <f>VLOOKUP(A611,'BASE TRABAJO'!$A$1:$U$872,17,FALSE)</f>
        <v>0</v>
      </c>
      <c r="R611" s="160" t="str">
        <f>VLOOKUP(A611,'BASE TRABAJO'!$A$1:$U$872,18,FALSE)</f>
        <v>93401: Institución de Asistencia Social</v>
      </c>
      <c r="S611" s="160" t="str">
        <f>VLOOKUP(A611,'BASE TRABAJO'!$A$1:$U$872,19,FALSE)</f>
        <v xml:space="preserve">Antecedentes financieros correspondientes al año 2018, aprobados por el Subdepartamento de Administración y Finanzas. </v>
      </c>
      <c r="T611" s="161">
        <f>VLOOKUP(A611,'BASE TRABAJO'!$A$1:$U$872,20,FALSE)</f>
        <v>37970</v>
      </c>
      <c r="U611" s="160">
        <v>7086</v>
      </c>
      <c r="V611" s="162">
        <v>15568200</v>
      </c>
      <c r="W611" s="162">
        <v>77841000</v>
      </c>
      <c r="X611" s="161">
        <v>44135</v>
      </c>
      <c r="Y611" s="160" t="s">
        <v>3112</v>
      </c>
      <c r="Z611" s="160" t="s">
        <v>3113</v>
      </c>
      <c r="AA611" s="160" t="s">
        <v>3173</v>
      </c>
      <c r="AB611" s="160"/>
    </row>
    <row r="612" spans="1:28" x14ac:dyDescent="0.2">
      <c r="A612" s="163">
        <v>7086</v>
      </c>
      <c r="B612" s="160" t="str">
        <f>VLOOKUP(A612,'BASE TRABAJO'!$A$1:$U$872,2,TRUE)</f>
        <v xml:space="preserve">Organización No Gubernamental de Desarrollo SocialCreativa -  O.N.G. SocialCreativa (ex ONG Cordillera).
</v>
      </c>
      <c r="C612" s="160">
        <f>VLOOKUP(A612,'BASE TRABAJO'!$A$1:$U$872,3,FALSE)</f>
        <v>746157002</v>
      </c>
      <c r="D612" s="160" t="str">
        <f>VLOOKUP(A612,'BASE TRABAJO'!$A$1:$U$872,4,FALSE)</f>
        <v>Corporación de Derecho Privado.</v>
      </c>
      <c r="E612" s="160" t="str">
        <f>VLOOKUP(A612,'BASE TRABAJO'!$A$1:$U$872,5,FALSE)</f>
        <v>Otorgado por Decreto Supremo Nº 1314, de fecha 10 de diciembre de 1998, del Ministerio de Justicia.</v>
      </c>
      <c r="F612" s="160" t="str">
        <f>VLOOKUP(A612,'BASE TRABAJO'!$A$1:$U$872,6,FALSE)</f>
        <v>Certificado de Vigencia de Persona Jurídica sin fines de lucro, de fecha 22 de noviembre de 2018, Folio Nº 500201392908, del Servicio de Registro Civil e Identificación.</v>
      </c>
      <c r="G612" s="160" t="str">
        <f>VLOOKUP(A612,'BASE TRABAJO'!$A$1:$U$872,7,FALSE)</f>
        <v>Promoción del desarrollo, especialmente de las personas, familias, grupos y comunidades que viven en condiciones de pobreza y/o marginalidad.</v>
      </c>
      <c r="H612" s="160" t="str">
        <f>VLOOKUP(A612,'BASE TRABAJO'!$A$1:$U$872,8,FALSE)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2" s="160" t="str">
        <f>VLOOKUP(A612,'BASE TRABAJO'!$A$1:$U$872,9,FALSE)</f>
        <v>Durarán dos años en sus cargos</v>
      </c>
      <c r="J612" s="160" t="str">
        <f>VLOOKUP(A612,'BASE TRABAJO'!$A$1:$U$872,10,FALSE)</f>
        <v>Del 19 de julio de 2018 al 19 de julio de 2020.</v>
      </c>
      <c r="K612" s="160" t="str">
        <f>VLOOKUP(A612,'BASE TRABAJO'!$A$1:$U$872,11,FALSE)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2" s="160" t="str">
        <f>VLOOKUP(A612,'BASE TRABAJO'!$A$1:$U$872,12,FALSE)</f>
        <v xml:space="preserve">Juan de Pineda 7580 La Florida Santiago.
</v>
      </c>
      <c r="M612" s="160" t="str">
        <f>VLOOKUP(A612,'BASE TRABAJO'!$A$1:$U$872,13,FALSE)</f>
        <v>XIII</v>
      </c>
      <c r="N612" s="160" t="str">
        <f>VLOOKUP(A612,'BASE TRABAJO'!$A$1:$U$872,14,FALSE)</f>
        <v>La Florida</v>
      </c>
      <c r="O612" s="160" t="str">
        <f>VLOOKUP(A612,'BASE TRABAJO'!$A$1:$U$872,15,FALSE)</f>
        <v xml:space="preserve">25130083/25130087.
</v>
      </c>
      <c r="P612" s="160" t="str">
        <f>VLOOKUP(A612,'BASE TRABAJO'!$A$1:$U$872,16,FALSE)</f>
        <v>direccionadministrativa@socialcreativa.cl</v>
      </c>
      <c r="Q612" s="160">
        <f>VLOOKUP(A612,'BASE TRABAJO'!$A$1:$U$872,17,FALSE)</f>
        <v>0</v>
      </c>
      <c r="R612" s="160" t="str">
        <f>VLOOKUP(A612,'BASE TRABAJO'!$A$1:$U$872,18,FALSE)</f>
        <v>93401: Institución de Asistencia Social</v>
      </c>
      <c r="S612" s="160" t="str">
        <f>VLOOKUP(A612,'BASE TRABAJO'!$A$1:$U$872,19,FALSE)</f>
        <v xml:space="preserve">Antecedentes financieros correspondientes al año 2018, aprobados por el Subdepartamento de Administración y Finanzas. </v>
      </c>
      <c r="T612" s="161">
        <f>VLOOKUP(A612,'BASE TRABAJO'!$A$1:$U$872,20,FALSE)</f>
        <v>37970</v>
      </c>
      <c r="U612" s="160">
        <v>7086</v>
      </c>
      <c r="V612" s="162">
        <v>9029556</v>
      </c>
      <c r="W612" s="162">
        <v>91667713</v>
      </c>
      <c r="X612" s="161">
        <v>44135</v>
      </c>
      <c r="Y612" s="160" t="s">
        <v>3112</v>
      </c>
      <c r="Z612" s="160" t="s">
        <v>3113</v>
      </c>
      <c r="AA612" s="160" t="s">
        <v>3225</v>
      </c>
      <c r="AB612" s="160"/>
    </row>
    <row r="613" spans="1:28" x14ac:dyDescent="0.2">
      <c r="A613" s="163">
        <v>7086</v>
      </c>
      <c r="B613" s="160" t="str">
        <f>VLOOKUP(A613,'BASE TRABAJO'!$A$1:$U$872,2,TRUE)</f>
        <v xml:space="preserve">Organización No Gubernamental de Desarrollo SocialCreativa -  O.N.G. SocialCreativa (ex ONG Cordillera).
</v>
      </c>
      <c r="C613" s="160">
        <f>VLOOKUP(A613,'BASE TRABAJO'!$A$1:$U$872,3,FALSE)</f>
        <v>746157002</v>
      </c>
      <c r="D613" s="160" t="str">
        <f>VLOOKUP(A613,'BASE TRABAJO'!$A$1:$U$872,4,FALSE)</f>
        <v>Corporación de Derecho Privado.</v>
      </c>
      <c r="E613" s="160" t="str">
        <f>VLOOKUP(A613,'BASE TRABAJO'!$A$1:$U$872,5,FALSE)</f>
        <v>Otorgado por Decreto Supremo Nº 1314, de fecha 10 de diciembre de 1998, del Ministerio de Justicia.</v>
      </c>
      <c r="F613" s="160" t="str">
        <f>VLOOKUP(A613,'BASE TRABAJO'!$A$1:$U$872,6,FALSE)</f>
        <v>Certificado de Vigencia de Persona Jurídica sin fines de lucro, de fecha 22 de noviembre de 2018, Folio Nº 500201392908, del Servicio de Registro Civil e Identificación.</v>
      </c>
      <c r="G613" s="160" t="str">
        <f>VLOOKUP(A613,'BASE TRABAJO'!$A$1:$U$872,7,FALSE)</f>
        <v>Promoción del desarrollo, especialmente de las personas, familias, grupos y comunidades que viven en condiciones de pobreza y/o marginalidad.</v>
      </c>
      <c r="H613" s="160" t="str">
        <f>VLOOKUP(A613,'BASE TRABAJO'!$A$1:$U$872,8,FALSE)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3" s="160" t="str">
        <f>VLOOKUP(A613,'BASE TRABAJO'!$A$1:$U$872,9,FALSE)</f>
        <v>Durarán dos años en sus cargos</v>
      </c>
      <c r="J613" s="160" t="str">
        <f>VLOOKUP(A613,'BASE TRABAJO'!$A$1:$U$872,10,FALSE)</f>
        <v>Del 19 de julio de 2018 al 19 de julio de 2020.</v>
      </c>
      <c r="K613" s="160" t="str">
        <f>VLOOKUP(A613,'BASE TRABAJO'!$A$1:$U$872,11,FALSE)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3" s="160" t="str">
        <f>VLOOKUP(A613,'BASE TRABAJO'!$A$1:$U$872,12,FALSE)</f>
        <v xml:space="preserve">Juan de Pineda 7580 La Florida Santiago.
</v>
      </c>
      <c r="M613" s="160" t="str">
        <f>VLOOKUP(A613,'BASE TRABAJO'!$A$1:$U$872,13,FALSE)</f>
        <v>XIII</v>
      </c>
      <c r="N613" s="160" t="str">
        <f>VLOOKUP(A613,'BASE TRABAJO'!$A$1:$U$872,14,FALSE)</f>
        <v>La Florida</v>
      </c>
      <c r="O613" s="160" t="str">
        <f>VLOOKUP(A613,'BASE TRABAJO'!$A$1:$U$872,15,FALSE)</f>
        <v xml:space="preserve">25130083/25130087.
</v>
      </c>
      <c r="P613" s="160" t="str">
        <f>VLOOKUP(A613,'BASE TRABAJO'!$A$1:$U$872,16,FALSE)</f>
        <v>direccionadministrativa@socialcreativa.cl</v>
      </c>
      <c r="Q613" s="160">
        <f>VLOOKUP(A613,'BASE TRABAJO'!$A$1:$U$872,17,FALSE)</f>
        <v>0</v>
      </c>
      <c r="R613" s="160" t="str">
        <f>VLOOKUP(A613,'BASE TRABAJO'!$A$1:$U$872,18,FALSE)</f>
        <v>93401: Institución de Asistencia Social</v>
      </c>
      <c r="S613" s="160" t="str">
        <f>VLOOKUP(A613,'BASE TRABAJO'!$A$1:$U$872,19,FALSE)</f>
        <v xml:space="preserve">Antecedentes financieros correspondientes al año 2018, aprobados por el Subdepartamento de Administración y Finanzas. </v>
      </c>
      <c r="T613" s="161">
        <f>VLOOKUP(A613,'BASE TRABAJO'!$A$1:$U$872,20,FALSE)</f>
        <v>37970</v>
      </c>
      <c r="U613" s="160">
        <v>7086</v>
      </c>
      <c r="V613" s="162">
        <v>8251146</v>
      </c>
      <c r="W613" s="162">
        <v>88357068</v>
      </c>
      <c r="X613" s="161">
        <v>44135</v>
      </c>
      <c r="Y613" s="160" t="s">
        <v>3112</v>
      </c>
      <c r="Z613" s="160" t="s">
        <v>3113</v>
      </c>
      <c r="AA613" s="160" t="s">
        <v>3159</v>
      </c>
      <c r="AB613" s="160"/>
    </row>
    <row r="614" spans="1:28" x14ac:dyDescent="0.2">
      <c r="A614" s="163">
        <v>7087</v>
      </c>
      <c r="B614" s="160" t="str">
        <f>VLOOKUP(A614,'BASE TRABAJO'!$A$1:$U$872,2,TRUE)</f>
        <v xml:space="preserve">
I. Municipalidad de Calama
</v>
      </c>
      <c r="C614" s="160" t="str">
        <f>VLOOKUP(A614,'BASE TRABAJO'!$A$1:$U$872,3,FALSE)</f>
        <v>69020200K</v>
      </c>
      <c r="D614" s="160" t="str">
        <f>VLOOKUP(A614,'BASE TRABAJO'!$A$1:$U$872,4,FALSE)</f>
        <v>Municipalidad</v>
      </c>
      <c r="E614" s="160" t="str">
        <f>VLOOKUP(A614,'BASE TRABAJO'!$A$1:$U$872,5,FALSE)</f>
        <v>Constitución Política de la República, art. 107.</v>
      </c>
      <c r="F614" s="160" t="str">
        <f>VLOOKUP(A614,'BASE TRABAJO'!$A$1:$U$872,6,FALSE)</f>
        <v>Indefinida.</v>
      </c>
      <c r="G614" s="160" t="str">
        <f>VLOOKUP(A614,'BASE TRABAJO'!$A$1:$U$872,7,FALSE)</f>
        <v>Según Ley Orgánica Nº 18.695, arts. 1º al 4º.</v>
      </c>
      <c r="H614" s="160" t="str">
        <f>VLOOKUP(A614,'BASE TRABAJO'!$A$1:$U$872,8,FALSE)</f>
        <v>no tiene</v>
      </c>
      <c r="I614" s="160">
        <f>VLOOKUP(A614,'BASE TRABAJO'!$A$1:$U$872,9,FALSE)</f>
        <v>0</v>
      </c>
      <c r="J614" s="160">
        <f>VLOOKUP(A614,'BASE TRABAJO'!$A$1:$U$872,10,FALSE)</f>
        <v>0</v>
      </c>
      <c r="K614" s="160" t="str">
        <f>VLOOKUP(A614,'BASE TRABAJO'!$A$1:$U$872,11,FALSE)</f>
        <v xml:space="preserve">Daniel Isaías Agusto Perez  </v>
      </c>
      <c r="L614" s="160" t="str">
        <f>VLOOKUP(A614,'BASE TRABAJO'!$A$1:$U$872,12,FALSE)</f>
        <v>Vicuña Mackenna Nº 2001, Calama.</v>
      </c>
      <c r="M614" s="160" t="str">
        <f>VLOOKUP(A614,'BASE TRABAJO'!$A$1:$U$872,13,FALSE)</f>
        <v>III</v>
      </c>
      <c r="N614" s="160" t="str">
        <f>VLOOKUP(A614,'BASE TRABAJO'!$A$1:$U$872,14,FALSE)</f>
        <v>Calama</v>
      </c>
      <c r="O614" s="160" t="str">
        <f>VLOOKUP(A614,'BASE TRABAJO'!$A$1:$U$872,15,FALSE)</f>
        <v xml:space="preserve">Teléfono Alcaldía: (52-2) 890296 – 890201.
</v>
      </c>
      <c r="P614" s="160" t="str">
        <f>VLOOKUP(A614,'BASE TRABAJO'!$A$1:$U$872,16,FALSE)</f>
        <v>E-Mail: alcaldia@municipalidadcalama.cl.</v>
      </c>
      <c r="Q614" s="160">
        <f>VLOOKUP(A614,'BASE TRABAJO'!$A$1:$U$872,17,FALSE)</f>
        <v>0</v>
      </c>
      <c r="R614" s="160">
        <f>VLOOKUP(A614,'BASE TRABAJO'!$A$1:$U$872,18,FALSE)</f>
        <v>91001</v>
      </c>
      <c r="S614" s="160" t="str">
        <f>VLOOKUP(A614,'BASE TRABAJO'!$A$1:$U$872,19,FALSE)</f>
        <v xml:space="preserve">No se acompañan. Aplica Informe Jurídico Nº 09, de  fecha 14 de marzo de 2011 del Departamento Jurídico y Dictamen Nº 070791, de 2009, de la Contraloría General de la República.  </v>
      </c>
      <c r="T614" s="161">
        <f>VLOOKUP(A614,'BASE TRABAJO'!$A$1:$U$872,20,FALSE)</f>
        <v>37970</v>
      </c>
      <c r="U614" s="160">
        <v>7087</v>
      </c>
      <c r="V614" s="162">
        <v>6580293</v>
      </c>
      <c r="W614" s="162">
        <v>74933056</v>
      </c>
      <c r="X614" s="161">
        <v>44135</v>
      </c>
      <c r="Y614" s="160" t="s">
        <v>3112</v>
      </c>
      <c r="Z614" s="160" t="s">
        <v>3113</v>
      </c>
      <c r="AA614" s="160" t="s">
        <v>3116</v>
      </c>
      <c r="AB614" s="160"/>
    </row>
    <row r="615" spans="1:28" x14ac:dyDescent="0.2">
      <c r="A615" s="163">
        <v>7090</v>
      </c>
      <c r="B615" s="160" t="str">
        <f>VLOOKUP(A615,'BASE TRABAJO'!$A$1:$U$872,2,TRUE)</f>
        <v xml:space="preserve">
I. Municipalidad de Lota
</v>
      </c>
      <c r="C615" s="160">
        <f>VLOOKUP(A615,'BASE TRABAJO'!$A$1:$U$872,3,FALSE)</f>
        <v>691513009</v>
      </c>
      <c r="D615" s="160" t="str">
        <f>VLOOKUP(A615,'BASE TRABAJO'!$A$1:$U$872,4,FALSE)</f>
        <v>Municipalidad</v>
      </c>
      <c r="E615" s="160" t="str">
        <f>VLOOKUP(A615,'BASE TRABAJO'!$A$1:$U$872,5,FALSE)</f>
        <v>Constitución Política de la República, art. 107.</v>
      </c>
      <c r="F615" s="160" t="str">
        <f>VLOOKUP(A615,'BASE TRABAJO'!$A$1:$U$872,6,FALSE)</f>
        <v>Indefinida.</v>
      </c>
      <c r="G615" s="160" t="str">
        <f>VLOOKUP(A615,'BASE TRABAJO'!$A$1:$U$872,7,FALSE)</f>
        <v>Según Ley Orgánica Nº 18.695, arts. 1º al 4º.</v>
      </c>
      <c r="H615" s="160" t="str">
        <f>VLOOKUP(A615,'BASE TRABAJO'!$A$1:$U$872,8,FALSE)</f>
        <v>no tiene</v>
      </c>
      <c r="I615" s="160">
        <f>VLOOKUP(A615,'BASE TRABAJO'!$A$1:$U$872,9,FALSE)</f>
        <v>0</v>
      </c>
      <c r="J615" s="160">
        <f>VLOOKUP(A615,'BASE TRABAJO'!$A$1:$U$872,10,FALSE)</f>
        <v>0</v>
      </c>
      <c r="K615" s="160" t="str">
        <f>VLOOKUP(A615,'BASE TRABAJO'!$A$1:$U$872,11,FALSE)</f>
        <v xml:space="preserve">Mauricio Velásquez Valenzuela. </v>
      </c>
      <c r="L615" s="160" t="str">
        <f>VLOOKUP(A615,'BASE TRABAJO'!$A$1:$U$872,12,FALSE)</f>
        <v xml:space="preserve">Pedro Aguirre Cerda Nº302, Lota, Octava Región.
</v>
      </c>
      <c r="M615" s="160" t="str">
        <f>VLOOKUP(A615,'BASE TRABAJO'!$A$1:$U$872,13,FALSE)</f>
        <v>VIII</v>
      </c>
      <c r="N615" s="160" t="str">
        <f>VLOOKUP(A615,'BASE TRABAJO'!$A$1:$U$872,14,FALSE)</f>
        <v>Lota</v>
      </c>
      <c r="O615" s="160" t="str">
        <f>VLOOKUP(A615,'BASE TRABAJO'!$A$1:$U$872,15,FALSE)</f>
        <v xml:space="preserve">Mesa Central: (41) 2405000 </v>
      </c>
      <c r="P615" s="160" t="str">
        <f>VLOOKUP(A615,'BASE TRABAJO'!$A$1:$U$872,16,FALSE)</f>
        <v xml:space="preserve"> comunicaciones@lota.cl </v>
      </c>
      <c r="Q615" s="160">
        <f>VLOOKUP(A615,'BASE TRABAJO'!$A$1:$U$872,17,FALSE)</f>
        <v>0</v>
      </c>
      <c r="R615" s="160">
        <f>VLOOKUP(A615,'BASE TRABAJO'!$A$1:$U$872,18,FALSE)</f>
        <v>91001</v>
      </c>
      <c r="S615" s="160" t="str">
        <f>VLOOKUP(A615,'BASE TRABAJO'!$A$1:$U$872,19,FALSE)</f>
        <v xml:space="preserve">No se acompañan. Aplica Informe Jurídico Nº 09, de  fecha 14 de marzo de 2011 del Departamento Jurídico y Dictamen Nº 070791, de 2009, de la Contraloría General de la República.  
</v>
      </c>
      <c r="T615" s="161">
        <f>VLOOKUP(A615,'BASE TRABAJO'!$A$1:$U$872,20,FALSE)</f>
        <v>37970</v>
      </c>
      <c r="U615" s="160">
        <v>7090</v>
      </c>
      <c r="V615" s="162">
        <v>4801836</v>
      </c>
      <c r="W615" s="162">
        <v>48018360</v>
      </c>
      <c r="X615" s="161">
        <v>44135</v>
      </c>
      <c r="Y615" s="160" t="s">
        <v>3112</v>
      </c>
      <c r="Z615" s="160" t="s">
        <v>3113</v>
      </c>
      <c r="AA615" s="160" t="s">
        <v>3152</v>
      </c>
      <c r="AB615" s="160"/>
    </row>
    <row r="616" spans="1:28" x14ac:dyDescent="0.2">
      <c r="A616" s="163">
        <v>7091</v>
      </c>
      <c r="B616" s="160" t="str">
        <f>VLOOKUP(A616,'BASE TRABAJO'!$A$1:$U$872,2,TRUE)</f>
        <v xml:space="preserve">
I. Municipalidad de Graneros 
</v>
      </c>
      <c r="C616" s="160">
        <f>VLOOKUP(A616,'BASE TRABAJO'!$A$1:$U$872,3,FALSE)</f>
        <v>690803003</v>
      </c>
      <c r="D616" s="160" t="str">
        <f>VLOOKUP(A616,'BASE TRABAJO'!$A$1:$U$872,4,FALSE)</f>
        <v>Municipalidad</v>
      </c>
      <c r="E616" s="160" t="str">
        <f>VLOOKUP(A616,'BASE TRABAJO'!$A$1:$U$872,5,FALSE)</f>
        <v>Constitución Política de la República, art. 107.</v>
      </c>
      <c r="F616" s="160" t="str">
        <f>VLOOKUP(A616,'BASE TRABAJO'!$A$1:$U$872,6,FALSE)</f>
        <v>Indefinida.</v>
      </c>
      <c r="G616" s="160" t="str">
        <f>VLOOKUP(A616,'BASE TRABAJO'!$A$1:$U$872,7,FALSE)</f>
        <v>Según Ley Orgánica Nº 18.695, arts. 1º al 4º.</v>
      </c>
      <c r="H616" s="160" t="str">
        <f>VLOOKUP(A616,'BASE TRABAJO'!$A$1:$U$872,8,FALSE)</f>
        <v>no tiene</v>
      </c>
      <c r="I616" s="160">
        <f>VLOOKUP(A616,'BASE TRABAJO'!$A$1:$U$872,9,FALSE)</f>
        <v>0</v>
      </c>
      <c r="J616" s="160">
        <f>VLOOKUP(A616,'BASE TRABAJO'!$A$1:$U$872,10,FALSE)</f>
        <v>0</v>
      </c>
      <c r="K616" s="160" t="str">
        <f>VLOOKUP(A616,'BASE TRABAJO'!$A$1:$U$872,11,FALSE)</f>
        <v xml:space="preserve">Claudio Rafael Segovia Cofré </v>
      </c>
      <c r="L616" s="160" t="str">
        <f>VLOOKUP(A616,'BASE TRABAJO'!$A$1:$U$872,12,FALSE)</f>
        <v>Plaza de Armas S/Nº, Graneros, Sexta Región.</v>
      </c>
      <c r="M616" s="160" t="str">
        <f>VLOOKUP(A616,'BASE TRABAJO'!$A$1:$U$872,13,FALSE)</f>
        <v>VI</v>
      </c>
      <c r="N616" s="160" t="str">
        <f>VLOOKUP(A616,'BASE TRABAJO'!$A$1:$U$872,14,FALSE)</f>
        <v xml:space="preserve"> Graneros</v>
      </c>
      <c r="O616" s="160">
        <f>VLOOKUP(A616,'BASE TRABAJO'!$A$1:$U$872,15,FALSE)</f>
        <v>0</v>
      </c>
      <c r="P616" s="160">
        <f>VLOOKUP(A616,'BASE TRABAJO'!$A$1:$U$872,16,FALSE)</f>
        <v>0</v>
      </c>
      <c r="Q616" s="160">
        <f>VLOOKUP(A616,'BASE TRABAJO'!$A$1:$U$872,17,FALSE)</f>
        <v>0</v>
      </c>
      <c r="R616" s="160">
        <f>VLOOKUP(A616,'BASE TRABAJO'!$A$1:$U$872,18,FALSE)</f>
        <v>91001</v>
      </c>
      <c r="S616" s="160" t="str">
        <f>VLOOKUP(A616,'BASE TRABAJO'!$A$1:$U$872,19,FALSE)</f>
        <v xml:space="preserve">No se acompañan. Aplica Informe Jurídico Nº 09, de fecha 14 de marzo de 2011 del Departamento Jurídico y Dictamen Nº 070791, de 2009, de la Contraloría General de la República.  
</v>
      </c>
      <c r="T616" s="161">
        <f>VLOOKUP(A616,'BASE TRABAJO'!$A$1:$U$872,20,FALSE)</f>
        <v>37970</v>
      </c>
      <c r="U616" s="160">
        <v>7091</v>
      </c>
      <c r="V616" s="162">
        <v>10118995</v>
      </c>
      <c r="W616" s="162">
        <v>47005919</v>
      </c>
      <c r="X616" s="161">
        <v>44135</v>
      </c>
      <c r="Y616" s="160" t="s">
        <v>3112</v>
      </c>
      <c r="Z616" s="160" t="s">
        <v>3113</v>
      </c>
      <c r="AA616" s="160" t="s">
        <v>3202</v>
      </c>
      <c r="AB616" s="160"/>
    </row>
    <row r="617" spans="1:28" x14ac:dyDescent="0.2">
      <c r="A617" s="163">
        <v>7092</v>
      </c>
      <c r="B617" s="160" t="str">
        <f>VLOOKUP(A617,'BASE TRABAJO'!$A$1:$U$872,2,TRUE)</f>
        <v xml:space="preserve">
I. Municipalidad de Valdivia
</v>
      </c>
      <c r="C617" s="160">
        <f>VLOOKUP(A617,'BASE TRABAJO'!$A$1:$U$872,3,FALSE)</f>
        <v>692001001</v>
      </c>
      <c r="D617" s="160" t="str">
        <f>VLOOKUP(A617,'BASE TRABAJO'!$A$1:$U$872,4,FALSE)</f>
        <v>Municipalidad</v>
      </c>
      <c r="E617" s="160" t="str">
        <f>VLOOKUP(A617,'BASE TRABAJO'!$A$1:$U$872,5,FALSE)</f>
        <v>Constitución Política de la República, art. 107.</v>
      </c>
      <c r="F617" s="160" t="str">
        <f>VLOOKUP(A617,'BASE TRABAJO'!$A$1:$U$872,6,FALSE)</f>
        <v>Indefinida.</v>
      </c>
      <c r="G617" s="160" t="str">
        <f>VLOOKUP(A617,'BASE TRABAJO'!$A$1:$U$872,7,FALSE)</f>
        <v>Según Ley Orgánica Nº 18.695, arts. 1º al 4º.</v>
      </c>
      <c r="H617" s="160" t="str">
        <f>VLOOKUP(A617,'BASE TRABAJO'!$A$1:$U$872,8,FALSE)</f>
        <v>no tiene</v>
      </c>
      <c r="I617" s="160">
        <f>VLOOKUP(A617,'BASE TRABAJO'!$A$1:$U$872,9,FALSE)</f>
        <v>0</v>
      </c>
      <c r="J617" s="160">
        <f>VLOOKUP(A617,'BASE TRABAJO'!$A$1:$U$872,10,FALSE)</f>
        <v>0</v>
      </c>
      <c r="K617" s="160" t="str">
        <f>VLOOKUP(A617,'BASE TRABAJO'!$A$1:$U$872,11,FALSE)</f>
        <v xml:space="preserve">Omar Rashid Sabat Guzman      </v>
      </c>
      <c r="L617" s="160" t="str">
        <f>VLOOKUP(A617,'BASE TRABAJO'!$A$1:$U$872,12,FALSE)</f>
        <v>Independencia Nº 455, Valdivia, Décima Cuarta Región</v>
      </c>
      <c r="M617" s="160" t="str">
        <f>VLOOKUP(A617,'BASE TRABAJO'!$A$1:$U$872,13,FALSE)</f>
        <v>XIV</v>
      </c>
      <c r="N617" s="160" t="str">
        <f>VLOOKUP(A617,'BASE TRABAJO'!$A$1:$U$872,14,FALSE)</f>
        <v>Valdivia</v>
      </c>
      <c r="O617" s="160">
        <f>VLOOKUP(A617,'BASE TRABAJO'!$A$1:$U$872,15,FALSE)</f>
        <v>0</v>
      </c>
      <c r="P617" s="160">
        <f>VLOOKUP(A617,'BASE TRABAJO'!$A$1:$U$872,16,FALSE)</f>
        <v>0</v>
      </c>
      <c r="Q617" s="160">
        <f>VLOOKUP(A617,'BASE TRABAJO'!$A$1:$U$872,17,FALSE)</f>
        <v>0</v>
      </c>
      <c r="R617" s="160">
        <f>VLOOKUP(A617,'BASE TRABAJO'!$A$1:$U$872,18,FALSE)</f>
        <v>91001</v>
      </c>
      <c r="S617" s="160" t="str">
        <f>VLOOKUP(A617,'BASE TRABAJO'!$A$1:$U$872,19,FALSE)</f>
        <v xml:space="preserve">No se acompañan. Aplica Informe Jurídico Nº 09, de  fecha 14 de marzo de 2011 del Departamento Jurídico y Dictamen Nº 070791, de 2009, de la Contraloría General de la República.  
</v>
      </c>
      <c r="T617" s="161">
        <f>VLOOKUP(A617,'BASE TRABAJO'!$A$1:$U$872,20,FALSE)</f>
        <v>37970</v>
      </c>
      <c r="U617" s="160">
        <v>7092</v>
      </c>
      <c r="V617" s="162">
        <v>6335755</v>
      </c>
      <c r="W617" s="162">
        <v>57207250</v>
      </c>
      <c r="X617" s="161">
        <v>44135</v>
      </c>
      <c r="Y617" s="160" t="s">
        <v>3112</v>
      </c>
      <c r="Z617" s="160" t="s">
        <v>3113</v>
      </c>
      <c r="AA617" s="160" t="s">
        <v>3170</v>
      </c>
      <c r="AB617" s="160"/>
    </row>
    <row r="618" spans="1:28" x14ac:dyDescent="0.2">
      <c r="A618" s="163">
        <v>7095</v>
      </c>
      <c r="B618" s="160" t="str">
        <f>VLOOKUP(A618,'BASE TRABAJO'!$A$1:$U$872,2,TRUE)</f>
        <v xml:space="preserve">
I. Municipalidad de Galvarino
</v>
      </c>
      <c r="C618" s="160">
        <f>VLOOKUP(A618,'BASE TRABAJO'!$A$1:$U$872,3,FALSE)</f>
        <v>691902005</v>
      </c>
      <c r="D618" s="160" t="str">
        <f>VLOOKUP(A618,'BASE TRABAJO'!$A$1:$U$872,4,FALSE)</f>
        <v>Municipalidad</v>
      </c>
      <c r="E618" s="160" t="str">
        <f>VLOOKUP(A618,'BASE TRABAJO'!$A$1:$U$872,5,FALSE)</f>
        <v>Constitución Política de la República, art. 107.</v>
      </c>
      <c r="F618" s="160" t="str">
        <f>VLOOKUP(A618,'BASE TRABAJO'!$A$1:$U$872,6,FALSE)</f>
        <v>Indefinida.</v>
      </c>
      <c r="G618" s="160" t="str">
        <f>VLOOKUP(A618,'BASE TRABAJO'!$A$1:$U$872,7,FALSE)</f>
        <v>Según Ley Orgánica Nº 18.695, arts. 1º al 4º.</v>
      </c>
      <c r="H618" s="160" t="str">
        <f>VLOOKUP(A618,'BASE TRABAJO'!$A$1:$U$872,8,FALSE)</f>
        <v>no tiene</v>
      </c>
      <c r="I618" s="160">
        <f>VLOOKUP(A618,'BASE TRABAJO'!$A$1:$U$872,9,FALSE)</f>
        <v>0</v>
      </c>
      <c r="J618" s="160">
        <f>VLOOKUP(A618,'BASE TRABAJO'!$A$1:$U$872,10,FALSE)</f>
        <v>0</v>
      </c>
      <c r="K618" s="160" t="str">
        <f>VLOOKUP(A618,'BASE TRABAJO'!$A$1:$U$872,11,FALSE)</f>
        <v xml:space="preserve">José Miguel Hernández Saffirio       </v>
      </c>
      <c r="L618" s="160" t="str">
        <f>VLOOKUP(A618,'BASE TRABAJO'!$A$1:$U$872,12,FALSE)</f>
        <v>Independencia Nº 90, Galvarino, Novena Región</v>
      </c>
      <c r="M618" s="160" t="str">
        <f>VLOOKUP(A618,'BASE TRABAJO'!$A$1:$U$872,13,FALSE)</f>
        <v>IX</v>
      </c>
      <c r="N618" s="160" t="str">
        <f>VLOOKUP(A618,'BASE TRABAJO'!$A$1:$U$872,14,FALSE)</f>
        <v>Galvarino</v>
      </c>
      <c r="O618" s="160">
        <f>VLOOKUP(A618,'BASE TRABAJO'!$A$1:$U$872,15,FALSE)</f>
        <v>0</v>
      </c>
      <c r="P618" s="160">
        <f>VLOOKUP(A618,'BASE TRABAJO'!$A$1:$U$872,16,FALSE)</f>
        <v>0</v>
      </c>
      <c r="Q618" s="160">
        <f>VLOOKUP(A618,'BASE TRABAJO'!$A$1:$U$872,17,FALSE)</f>
        <v>0</v>
      </c>
      <c r="R618" s="160">
        <f>VLOOKUP(A618,'BASE TRABAJO'!$A$1:$U$872,18,FALSE)</f>
        <v>91001</v>
      </c>
      <c r="S618" s="160" t="str">
        <f>VLOOKUP(A618,'BASE TRABAJO'!$A$1:$U$872,19,FALSE)</f>
        <v>Se acompaña Certificado Financiero correspondiente al 2008, aprobado por la Unidad de Supervisión Nacional.</v>
      </c>
      <c r="T618" s="161">
        <f>VLOOKUP(A618,'BASE TRABAJO'!$A$1:$U$872,20,FALSE)</f>
        <v>37970</v>
      </c>
      <c r="U618" s="160">
        <v>7095</v>
      </c>
      <c r="V618" s="162">
        <v>4593423</v>
      </c>
      <c r="W618" s="162">
        <v>41475262</v>
      </c>
      <c r="X618" s="161">
        <v>44135</v>
      </c>
      <c r="Y618" s="160" t="s">
        <v>3112</v>
      </c>
      <c r="Z618" s="160" t="s">
        <v>3113</v>
      </c>
      <c r="AA618" s="160" t="s">
        <v>3289</v>
      </c>
      <c r="AB618" s="160"/>
    </row>
    <row r="619" spans="1:28" x14ac:dyDescent="0.2">
      <c r="A619" s="163">
        <v>7102</v>
      </c>
      <c r="B619" s="160" t="str">
        <f>VLOOKUP(A619,'BASE TRABAJO'!$A$1:$U$872,2,TRUE)</f>
        <v>Corporación “Chile Derechos Centro de Estudios y Desarrollo Social”, CHILE DERECHOS o CHIDERE.</v>
      </c>
      <c r="C619" s="160">
        <f>VLOOKUP(A619,'BASE TRABAJO'!$A$1:$U$872,3,FALSE)</f>
        <v>651853702</v>
      </c>
      <c r="D619" s="160" t="str">
        <f>VLOOKUP(A619,'BASE TRABAJO'!$A$1:$U$872,4,FALSE)</f>
        <v>Corporación de Derecho Privado.</v>
      </c>
      <c r="E619" s="160" t="str">
        <f>VLOOKUP(A619,'BASE TRABAJO'!$A$1:$U$872,5,FALSE)</f>
        <v>Otorgado por Decreto Supremo Nº 13, de fecha 8 de enero de 2003, por el Ministerio de Justicia.  Publicado en el Diario Oficial con fecha 24 de enero de 2003</v>
      </c>
      <c r="F619" s="160" t="str">
        <f>VLOOKUP(A619,'BASE TRABAJO'!$A$1:$U$872,6,FALSE)</f>
        <v>Certificado de Vigencia Folio Nº 500342396545, de 25 de agosto de 2020, del Servicio de Registro Civil e Identificación.</v>
      </c>
      <c r="G619" s="160" t="str">
        <f>VLOOKUP(A619,'BASE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9" s="160" t="str">
        <f>VLOOKUP(A619,'BASE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9" s="160" t="str">
        <f>VLOOKUP(A619,'BASE TRABAJO'!$A$1:$U$872,9,FALSE)</f>
        <v>Durarán 02 años en sus cargos.</v>
      </c>
      <c r="J619" s="160" t="str">
        <f>VLOOKUP(A619,'BASE TRABAJO'!$A$1:$U$872,10,FALSE)</f>
        <v>Del 18 de julio de 2019 al 18 de julio de 2021</v>
      </c>
      <c r="K619" s="160" t="str">
        <f>VLOOKUP(A619,'BASE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9" s="160" t="str">
        <f>VLOOKUP(A619,'BASE TRABAJO'!$A$1:$U$872,12,FALSE)</f>
        <v xml:space="preserve">Litoral Nº 6225, Lo Hermida, Peñalolén
</v>
      </c>
      <c r="M619" s="160" t="str">
        <f>VLOOKUP(A619,'BASE TRABAJO'!$A$1:$U$872,13,FALSE)</f>
        <v>XIII</v>
      </c>
      <c r="N619" s="160" t="str">
        <f>VLOOKUP(A619,'BASE TRABAJO'!$A$1:$U$872,14,FALSE)</f>
        <v xml:space="preserve">Peñañolén </v>
      </c>
      <c r="O619" s="160" t="str">
        <f>VLOOKUP(A619,'BASE TRABAJO'!$A$1:$U$872,15,FALSE)</f>
        <v xml:space="preserve">22724279
</v>
      </c>
      <c r="P619" s="160" t="str">
        <f>VLOOKUP(A619,'BASE TRABAJO'!$A$1:$U$872,16,FALSE)</f>
        <v xml:space="preserve">direccion@chilederechos.cl </v>
      </c>
      <c r="Q619" s="160">
        <f>VLOOKUP(A619,'BASE TRABAJO'!$A$1:$U$872,17,FALSE)</f>
        <v>0</v>
      </c>
      <c r="R619" s="160">
        <f>VLOOKUP(A619,'BASE TRABAJO'!$A$1:$U$872,18,FALSE)</f>
        <v>93991</v>
      </c>
      <c r="S619" s="160" t="str">
        <f>VLOOKUP(A619,'BASE TRABAJO'!$A$1:$U$872,19,FALSE)</f>
        <v>Se acompaña certificado financiero correspondiente al año 2018, aprobado por el Sub Departamento de Supervisión Financiera Nacional.</v>
      </c>
      <c r="T619" s="161">
        <f>VLOOKUP(A619,'BASE TRABAJO'!$A$1:$U$872,20,FALSE)</f>
        <v>37970</v>
      </c>
      <c r="U619" s="160">
        <v>7102</v>
      </c>
      <c r="V619" s="162">
        <v>6227280</v>
      </c>
      <c r="W619" s="162">
        <v>62065224</v>
      </c>
      <c r="X619" s="161">
        <v>44135</v>
      </c>
      <c r="Y619" s="160" t="s">
        <v>3112</v>
      </c>
      <c r="Z619" s="160" t="s">
        <v>3113</v>
      </c>
      <c r="AA619" s="160" t="s">
        <v>3246</v>
      </c>
      <c r="AB619" s="160"/>
    </row>
    <row r="620" spans="1:28" x14ac:dyDescent="0.2">
      <c r="A620" s="163">
        <v>7102</v>
      </c>
      <c r="B620" s="160" t="str">
        <f>VLOOKUP(A620,'BASE TRABAJO'!$A$1:$U$872,2,TRUE)</f>
        <v>Corporación “Chile Derechos Centro de Estudios y Desarrollo Social”, CHILE DERECHOS o CHIDERE.</v>
      </c>
      <c r="C620" s="160">
        <f>VLOOKUP(A620,'BASE TRABAJO'!$A$1:$U$872,3,FALSE)</f>
        <v>651853702</v>
      </c>
      <c r="D620" s="160" t="str">
        <f>VLOOKUP(A620,'BASE TRABAJO'!$A$1:$U$872,4,FALSE)</f>
        <v>Corporación de Derecho Privado.</v>
      </c>
      <c r="E620" s="160" t="str">
        <f>VLOOKUP(A620,'BASE TRABAJO'!$A$1:$U$872,5,FALSE)</f>
        <v>Otorgado por Decreto Supremo Nº 13, de fecha 8 de enero de 2003, por el Ministerio de Justicia.  Publicado en el Diario Oficial con fecha 24 de enero de 2003</v>
      </c>
      <c r="F620" s="160" t="str">
        <f>VLOOKUP(A620,'BASE TRABAJO'!$A$1:$U$872,6,FALSE)</f>
        <v>Certificado de Vigencia Folio Nº 500342396545, de 25 de agosto de 2020, del Servicio de Registro Civil e Identificación.</v>
      </c>
      <c r="G620" s="160" t="str">
        <f>VLOOKUP(A620,'BASE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0" s="160" t="str">
        <f>VLOOKUP(A620,'BASE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0" s="160" t="str">
        <f>VLOOKUP(A620,'BASE TRABAJO'!$A$1:$U$872,9,FALSE)</f>
        <v>Durarán 02 años en sus cargos.</v>
      </c>
      <c r="J620" s="160" t="str">
        <f>VLOOKUP(A620,'BASE TRABAJO'!$A$1:$U$872,10,FALSE)</f>
        <v>Del 18 de julio de 2019 al 18 de julio de 2021</v>
      </c>
      <c r="K620" s="160" t="str">
        <f>VLOOKUP(A620,'BASE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0" s="160" t="str">
        <f>VLOOKUP(A620,'BASE TRABAJO'!$A$1:$U$872,12,FALSE)</f>
        <v xml:space="preserve">Litoral Nº 6225, Lo Hermida, Peñalolén
</v>
      </c>
      <c r="M620" s="160" t="str">
        <f>VLOOKUP(A620,'BASE TRABAJO'!$A$1:$U$872,13,FALSE)</f>
        <v>XIII</v>
      </c>
      <c r="N620" s="160" t="str">
        <f>VLOOKUP(A620,'BASE TRABAJO'!$A$1:$U$872,14,FALSE)</f>
        <v xml:space="preserve">Peñañolén </v>
      </c>
      <c r="O620" s="160" t="str">
        <f>VLOOKUP(A620,'BASE TRABAJO'!$A$1:$U$872,15,FALSE)</f>
        <v xml:space="preserve">22724279
</v>
      </c>
      <c r="P620" s="160" t="str">
        <f>VLOOKUP(A620,'BASE TRABAJO'!$A$1:$U$872,16,FALSE)</f>
        <v xml:space="preserve">direccion@chilederechos.cl </v>
      </c>
      <c r="Q620" s="160">
        <f>VLOOKUP(A620,'BASE TRABAJO'!$A$1:$U$872,17,FALSE)</f>
        <v>0</v>
      </c>
      <c r="R620" s="160">
        <f>VLOOKUP(A620,'BASE TRABAJO'!$A$1:$U$872,18,FALSE)</f>
        <v>93991</v>
      </c>
      <c r="S620" s="160" t="str">
        <f>VLOOKUP(A620,'BASE TRABAJO'!$A$1:$U$872,19,FALSE)</f>
        <v>Se acompaña certificado financiero correspondiente al año 2018, aprobado por el Sub Departamento de Supervisión Financiera Nacional.</v>
      </c>
      <c r="T620" s="161">
        <f>VLOOKUP(A620,'BASE TRABAJO'!$A$1:$U$872,20,FALSE)</f>
        <v>37970</v>
      </c>
      <c r="U620" s="160">
        <v>7102</v>
      </c>
      <c r="V620" s="162">
        <v>6227280</v>
      </c>
      <c r="W620" s="162">
        <v>62065224</v>
      </c>
      <c r="X620" s="161">
        <v>44135</v>
      </c>
      <c r="Y620" s="160" t="s">
        <v>3112</v>
      </c>
      <c r="Z620" s="160" t="s">
        <v>3113</v>
      </c>
      <c r="AA620" s="160" t="s">
        <v>3198</v>
      </c>
      <c r="AB620" s="160"/>
    </row>
    <row r="621" spans="1:28" x14ac:dyDescent="0.2">
      <c r="A621" s="163">
        <v>7102</v>
      </c>
      <c r="B621" s="160" t="str">
        <f>VLOOKUP(A621,'BASE TRABAJO'!$A$1:$U$872,2,TRUE)</f>
        <v>Corporación “Chile Derechos Centro de Estudios y Desarrollo Social”, CHILE DERECHOS o CHIDERE.</v>
      </c>
      <c r="C621" s="160">
        <f>VLOOKUP(A621,'BASE TRABAJO'!$A$1:$U$872,3,FALSE)</f>
        <v>651853702</v>
      </c>
      <c r="D621" s="160" t="str">
        <f>VLOOKUP(A621,'BASE TRABAJO'!$A$1:$U$872,4,FALSE)</f>
        <v>Corporación de Derecho Privado.</v>
      </c>
      <c r="E621" s="160" t="str">
        <f>VLOOKUP(A621,'BASE TRABAJO'!$A$1:$U$872,5,FALSE)</f>
        <v>Otorgado por Decreto Supremo Nº 13, de fecha 8 de enero de 2003, por el Ministerio de Justicia.  Publicado en el Diario Oficial con fecha 24 de enero de 2003</v>
      </c>
      <c r="F621" s="160" t="str">
        <f>VLOOKUP(A621,'BASE TRABAJO'!$A$1:$U$872,6,FALSE)</f>
        <v>Certificado de Vigencia Folio Nº 500342396545, de 25 de agosto de 2020, del Servicio de Registro Civil e Identificación.</v>
      </c>
      <c r="G621" s="160" t="str">
        <f>VLOOKUP(A621,'BASE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1" s="160" t="str">
        <f>VLOOKUP(A621,'BASE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1" s="160" t="str">
        <f>VLOOKUP(A621,'BASE TRABAJO'!$A$1:$U$872,9,FALSE)</f>
        <v>Durarán 02 años en sus cargos.</v>
      </c>
      <c r="J621" s="160" t="str">
        <f>VLOOKUP(A621,'BASE TRABAJO'!$A$1:$U$872,10,FALSE)</f>
        <v>Del 18 de julio de 2019 al 18 de julio de 2021</v>
      </c>
      <c r="K621" s="160" t="str">
        <f>VLOOKUP(A621,'BASE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1" s="160" t="str">
        <f>VLOOKUP(A621,'BASE TRABAJO'!$A$1:$U$872,12,FALSE)</f>
        <v xml:space="preserve">Litoral Nº 6225, Lo Hermida, Peñalolén
</v>
      </c>
      <c r="M621" s="160" t="str">
        <f>VLOOKUP(A621,'BASE TRABAJO'!$A$1:$U$872,13,FALSE)</f>
        <v>XIII</v>
      </c>
      <c r="N621" s="160" t="str">
        <f>VLOOKUP(A621,'BASE TRABAJO'!$A$1:$U$872,14,FALSE)</f>
        <v xml:space="preserve">Peñañolén </v>
      </c>
      <c r="O621" s="160" t="str">
        <f>VLOOKUP(A621,'BASE TRABAJO'!$A$1:$U$872,15,FALSE)</f>
        <v xml:space="preserve">22724279
</v>
      </c>
      <c r="P621" s="160" t="str">
        <f>VLOOKUP(A621,'BASE TRABAJO'!$A$1:$U$872,16,FALSE)</f>
        <v xml:space="preserve">direccion@chilederechos.cl </v>
      </c>
      <c r="Q621" s="160">
        <f>VLOOKUP(A621,'BASE TRABAJO'!$A$1:$U$872,17,FALSE)</f>
        <v>0</v>
      </c>
      <c r="R621" s="160">
        <f>VLOOKUP(A621,'BASE TRABAJO'!$A$1:$U$872,18,FALSE)</f>
        <v>93991</v>
      </c>
      <c r="S621" s="160" t="str">
        <f>VLOOKUP(A621,'BASE TRABAJO'!$A$1:$U$872,19,FALSE)</f>
        <v>Se acompaña certificado financiero correspondiente al año 2018, aprobado por el Sub Departamento de Supervisión Financiera Nacional.</v>
      </c>
      <c r="T621" s="161">
        <f>VLOOKUP(A621,'BASE TRABAJO'!$A$1:$U$872,20,FALSE)</f>
        <v>37970</v>
      </c>
      <c r="U621" s="160">
        <v>7102</v>
      </c>
      <c r="V621" s="162">
        <v>9081450</v>
      </c>
      <c r="W621" s="162">
        <v>71302356</v>
      </c>
      <c r="X621" s="161">
        <v>44135</v>
      </c>
      <c r="Y621" s="160" t="s">
        <v>3112</v>
      </c>
      <c r="Z621" s="160" t="s">
        <v>3113</v>
      </c>
      <c r="AA621" s="160" t="s">
        <v>3176</v>
      </c>
      <c r="AB621" s="160"/>
    </row>
    <row r="622" spans="1:28" x14ac:dyDescent="0.2">
      <c r="A622" s="163">
        <v>7102</v>
      </c>
      <c r="B622" s="160" t="str">
        <f>VLOOKUP(A622,'BASE TRABAJO'!$A$1:$U$872,2,TRUE)</f>
        <v>Corporación “Chile Derechos Centro de Estudios y Desarrollo Social”, CHILE DERECHOS o CHIDERE.</v>
      </c>
      <c r="C622" s="160">
        <f>VLOOKUP(A622,'BASE TRABAJO'!$A$1:$U$872,3,FALSE)</f>
        <v>651853702</v>
      </c>
      <c r="D622" s="160" t="str">
        <f>VLOOKUP(A622,'BASE TRABAJO'!$A$1:$U$872,4,FALSE)</f>
        <v>Corporación de Derecho Privado.</v>
      </c>
      <c r="E622" s="160" t="str">
        <f>VLOOKUP(A622,'BASE TRABAJO'!$A$1:$U$872,5,FALSE)</f>
        <v>Otorgado por Decreto Supremo Nº 13, de fecha 8 de enero de 2003, por el Ministerio de Justicia.  Publicado en el Diario Oficial con fecha 24 de enero de 2003</v>
      </c>
      <c r="F622" s="160" t="str">
        <f>VLOOKUP(A622,'BASE TRABAJO'!$A$1:$U$872,6,FALSE)</f>
        <v>Certificado de Vigencia Folio Nº 500342396545, de 25 de agosto de 2020, del Servicio de Registro Civil e Identificación.</v>
      </c>
      <c r="G622" s="160" t="str">
        <f>VLOOKUP(A622,'BASE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2" s="160" t="str">
        <f>VLOOKUP(A622,'BASE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2" s="160" t="str">
        <f>VLOOKUP(A622,'BASE TRABAJO'!$A$1:$U$872,9,FALSE)</f>
        <v>Durarán 02 años en sus cargos.</v>
      </c>
      <c r="J622" s="160" t="str">
        <f>VLOOKUP(A622,'BASE TRABAJO'!$A$1:$U$872,10,FALSE)</f>
        <v>Del 18 de julio de 2019 al 18 de julio de 2021</v>
      </c>
      <c r="K622" s="160" t="str">
        <f>VLOOKUP(A622,'BASE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2" s="160" t="str">
        <f>VLOOKUP(A622,'BASE TRABAJO'!$A$1:$U$872,12,FALSE)</f>
        <v xml:space="preserve">Litoral Nº 6225, Lo Hermida, Peñalolén
</v>
      </c>
      <c r="M622" s="160" t="str">
        <f>VLOOKUP(A622,'BASE TRABAJO'!$A$1:$U$872,13,FALSE)</f>
        <v>XIII</v>
      </c>
      <c r="N622" s="160" t="str">
        <f>VLOOKUP(A622,'BASE TRABAJO'!$A$1:$U$872,14,FALSE)</f>
        <v xml:space="preserve">Peñañolén </v>
      </c>
      <c r="O622" s="160" t="str">
        <f>VLOOKUP(A622,'BASE TRABAJO'!$A$1:$U$872,15,FALSE)</f>
        <v xml:space="preserve">22724279
</v>
      </c>
      <c r="P622" s="160" t="str">
        <f>VLOOKUP(A622,'BASE TRABAJO'!$A$1:$U$872,16,FALSE)</f>
        <v xml:space="preserve">direccion@chilederechos.cl </v>
      </c>
      <c r="Q622" s="160">
        <f>VLOOKUP(A622,'BASE TRABAJO'!$A$1:$U$872,17,FALSE)</f>
        <v>0</v>
      </c>
      <c r="R622" s="160">
        <f>VLOOKUP(A622,'BASE TRABAJO'!$A$1:$U$872,18,FALSE)</f>
        <v>93991</v>
      </c>
      <c r="S622" s="160" t="str">
        <f>VLOOKUP(A622,'BASE TRABAJO'!$A$1:$U$872,19,FALSE)</f>
        <v>Se acompaña certificado financiero correspondiente al año 2018, aprobado por el Sub Departamento de Supervisión Financiera Nacional.</v>
      </c>
      <c r="T622" s="161">
        <f>VLOOKUP(A622,'BASE TRABAJO'!$A$1:$U$872,20,FALSE)</f>
        <v>37970</v>
      </c>
      <c r="U622" s="160">
        <v>7102</v>
      </c>
      <c r="V622" s="162">
        <v>6538644</v>
      </c>
      <c r="W622" s="162">
        <v>64452348</v>
      </c>
      <c r="X622" s="161">
        <v>44135</v>
      </c>
      <c r="Y622" s="160" t="s">
        <v>3112</v>
      </c>
      <c r="Z622" s="160" t="s">
        <v>3113</v>
      </c>
      <c r="AA622" s="160" t="s">
        <v>3182</v>
      </c>
      <c r="AB622" s="160"/>
    </row>
    <row r="623" spans="1:28" x14ac:dyDescent="0.2">
      <c r="A623" s="163">
        <v>7102</v>
      </c>
      <c r="B623" s="160" t="str">
        <f>VLOOKUP(A623,'BASE TRABAJO'!$A$1:$U$872,2,TRUE)</f>
        <v>Corporación “Chile Derechos Centro de Estudios y Desarrollo Social”, CHILE DERECHOS o CHIDERE.</v>
      </c>
      <c r="C623" s="160">
        <f>VLOOKUP(A623,'BASE TRABAJO'!$A$1:$U$872,3,FALSE)</f>
        <v>651853702</v>
      </c>
      <c r="D623" s="160" t="str">
        <f>VLOOKUP(A623,'BASE TRABAJO'!$A$1:$U$872,4,FALSE)</f>
        <v>Corporación de Derecho Privado.</v>
      </c>
      <c r="E623" s="160" t="str">
        <f>VLOOKUP(A623,'BASE TRABAJO'!$A$1:$U$872,5,FALSE)</f>
        <v>Otorgado por Decreto Supremo Nº 13, de fecha 8 de enero de 2003, por el Ministerio de Justicia.  Publicado en el Diario Oficial con fecha 24 de enero de 2003</v>
      </c>
      <c r="F623" s="160" t="str">
        <f>VLOOKUP(A623,'BASE TRABAJO'!$A$1:$U$872,6,FALSE)</f>
        <v>Certificado de Vigencia Folio Nº 500342396545, de 25 de agosto de 2020, del Servicio de Registro Civil e Identificación.</v>
      </c>
      <c r="G623" s="160" t="str">
        <f>VLOOKUP(A623,'BASE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3" s="160" t="str">
        <f>VLOOKUP(A623,'BASE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3" s="160" t="str">
        <f>VLOOKUP(A623,'BASE TRABAJO'!$A$1:$U$872,9,FALSE)</f>
        <v>Durarán 02 años en sus cargos.</v>
      </c>
      <c r="J623" s="160" t="str">
        <f>VLOOKUP(A623,'BASE TRABAJO'!$A$1:$U$872,10,FALSE)</f>
        <v>Del 18 de julio de 2019 al 18 de julio de 2021</v>
      </c>
      <c r="K623" s="160" t="str">
        <f>VLOOKUP(A623,'BASE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3" s="160" t="str">
        <f>VLOOKUP(A623,'BASE TRABAJO'!$A$1:$U$872,12,FALSE)</f>
        <v xml:space="preserve">Litoral Nº 6225, Lo Hermida, Peñalolén
</v>
      </c>
      <c r="M623" s="160" t="str">
        <f>VLOOKUP(A623,'BASE TRABAJO'!$A$1:$U$872,13,FALSE)</f>
        <v>XIII</v>
      </c>
      <c r="N623" s="160" t="str">
        <f>VLOOKUP(A623,'BASE TRABAJO'!$A$1:$U$872,14,FALSE)</f>
        <v xml:space="preserve">Peñañolén </v>
      </c>
      <c r="O623" s="160" t="str">
        <f>VLOOKUP(A623,'BASE TRABAJO'!$A$1:$U$872,15,FALSE)</f>
        <v xml:space="preserve">22724279
</v>
      </c>
      <c r="P623" s="160" t="str">
        <f>VLOOKUP(A623,'BASE TRABAJO'!$A$1:$U$872,16,FALSE)</f>
        <v xml:space="preserve">direccion@chilederechos.cl </v>
      </c>
      <c r="Q623" s="160">
        <f>VLOOKUP(A623,'BASE TRABAJO'!$A$1:$U$872,17,FALSE)</f>
        <v>0</v>
      </c>
      <c r="R623" s="160">
        <f>VLOOKUP(A623,'BASE TRABAJO'!$A$1:$U$872,18,FALSE)</f>
        <v>93991</v>
      </c>
      <c r="S623" s="160" t="str">
        <f>VLOOKUP(A623,'BASE TRABAJO'!$A$1:$U$872,19,FALSE)</f>
        <v>Se acompaña certificado financiero correspondiente al año 2018, aprobado por el Sub Departamento de Supervisión Financiera Nacional.</v>
      </c>
      <c r="T623" s="161">
        <f>VLOOKUP(A623,'BASE TRABAJO'!$A$1:$U$872,20,FALSE)</f>
        <v>37970</v>
      </c>
      <c r="U623" s="160">
        <v>7102</v>
      </c>
      <c r="V623" s="162">
        <v>6486750</v>
      </c>
      <c r="W623" s="162">
        <v>54333018</v>
      </c>
      <c r="X623" s="161">
        <v>44135</v>
      </c>
      <c r="Y623" s="160" t="s">
        <v>3112</v>
      </c>
      <c r="Z623" s="160" t="s">
        <v>3113</v>
      </c>
      <c r="AA623" s="160" t="s">
        <v>3199</v>
      </c>
      <c r="AB623" s="160"/>
    </row>
    <row r="624" spans="1:28" x14ac:dyDescent="0.2">
      <c r="A624" s="163">
        <v>7102</v>
      </c>
      <c r="B624" s="160" t="str">
        <f>VLOOKUP(A624,'BASE TRABAJO'!$A$1:$U$872,2,TRUE)</f>
        <v>Corporación “Chile Derechos Centro de Estudios y Desarrollo Social”, CHILE DERECHOS o CHIDERE.</v>
      </c>
      <c r="C624" s="160">
        <f>VLOOKUP(A624,'BASE TRABAJO'!$A$1:$U$872,3,FALSE)</f>
        <v>651853702</v>
      </c>
      <c r="D624" s="160" t="str">
        <f>VLOOKUP(A624,'BASE TRABAJO'!$A$1:$U$872,4,FALSE)</f>
        <v>Corporación de Derecho Privado.</v>
      </c>
      <c r="E624" s="160" t="str">
        <f>VLOOKUP(A624,'BASE TRABAJO'!$A$1:$U$872,5,FALSE)</f>
        <v>Otorgado por Decreto Supremo Nº 13, de fecha 8 de enero de 2003, por el Ministerio de Justicia.  Publicado en el Diario Oficial con fecha 24 de enero de 2003</v>
      </c>
      <c r="F624" s="160" t="str">
        <f>VLOOKUP(A624,'BASE TRABAJO'!$A$1:$U$872,6,FALSE)</f>
        <v>Certificado de Vigencia Folio Nº 500342396545, de 25 de agosto de 2020, del Servicio de Registro Civil e Identificación.</v>
      </c>
      <c r="G624" s="160" t="str">
        <f>VLOOKUP(A624,'BASE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4" s="160" t="str">
        <f>VLOOKUP(A624,'BASE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4" s="160" t="str">
        <f>VLOOKUP(A624,'BASE TRABAJO'!$A$1:$U$872,9,FALSE)</f>
        <v>Durarán 02 años en sus cargos.</v>
      </c>
      <c r="J624" s="160" t="str">
        <f>VLOOKUP(A624,'BASE TRABAJO'!$A$1:$U$872,10,FALSE)</f>
        <v>Del 18 de julio de 2019 al 18 de julio de 2021</v>
      </c>
      <c r="K624" s="160" t="str">
        <f>VLOOKUP(A624,'BASE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4" s="160" t="str">
        <f>VLOOKUP(A624,'BASE TRABAJO'!$A$1:$U$872,12,FALSE)</f>
        <v xml:space="preserve">Litoral Nº 6225, Lo Hermida, Peñalolén
</v>
      </c>
      <c r="M624" s="160" t="str">
        <f>VLOOKUP(A624,'BASE TRABAJO'!$A$1:$U$872,13,FALSE)</f>
        <v>XIII</v>
      </c>
      <c r="N624" s="160" t="str">
        <f>VLOOKUP(A624,'BASE TRABAJO'!$A$1:$U$872,14,FALSE)</f>
        <v xml:space="preserve">Peñañolén </v>
      </c>
      <c r="O624" s="160" t="str">
        <f>VLOOKUP(A624,'BASE TRABAJO'!$A$1:$U$872,15,FALSE)</f>
        <v xml:space="preserve">22724279
</v>
      </c>
      <c r="P624" s="160" t="str">
        <f>VLOOKUP(A624,'BASE TRABAJO'!$A$1:$U$872,16,FALSE)</f>
        <v xml:space="preserve">direccion@chilederechos.cl </v>
      </c>
      <c r="Q624" s="160">
        <f>VLOOKUP(A624,'BASE TRABAJO'!$A$1:$U$872,17,FALSE)</f>
        <v>0</v>
      </c>
      <c r="R624" s="160">
        <f>VLOOKUP(A624,'BASE TRABAJO'!$A$1:$U$872,18,FALSE)</f>
        <v>93991</v>
      </c>
      <c r="S624" s="160" t="str">
        <f>VLOOKUP(A624,'BASE TRABAJO'!$A$1:$U$872,19,FALSE)</f>
        <v>Se acompaña certificado financiero correspondiente al año 2018, aprobado por el Sub Departamento de Supervisión Financiera Nacional.</v>
      </c>
      <c r="T624" s="161">
        <f>VLOOKUP(A624,'BASE TRABAJO'!$A$1:$U$872,20,FALSE)</f>
        <v>37970</v>
      </c>
      <c r="U624" s="160">
        <v>7102</v>
      </c>
      <c r="V624" s="162">
        <v>7784100</v>
      </c>
      <c r="W624" s="162">
        <v>77841000</v>
      </c>
      <c r="X624" s="161">
        <v>44135</v>
      </c>
      <c r="Y624" s="160" t="s">
        <v>3112</v>
      </c>
      <c r="Z624" s="160" t="s">
        <v>3113</v>
      </c>
      <c r="AA624" s="160" t="s">
        <v>3201</v>
      </c>
      <c r="AB624" s="160"/>
    </row>
    <row r="625" spans="1:28" x14ac:dyDescent="0.2">
      <c r="A625" s="163">
        <v>7102</v>
      </c>
      <c r="B625" s="160" t="str">
        <f>VLOOKUP(A625,'BASE TRABAJO'!$A$1:$U$872,2,TRUE)</f>
        <v>Corporación “Chile Derechos Centro de Estudios y Desarrollo Social”, CHILE DERECHOS o CHIDERE.</v>
      </c>
      <c r="C625" s="160">
        <f>VLOOKUP(A625,'BASE TRABAJO'!$A$1:$U$872,3,FALSE)</f>
        <v>651853702</v>
      </c>
      <c r="D625" s="160" t="str">
        <f>VLOOKUP(A625,'BASE TRABAJO'!$A$1:$U$872,4,FALSE)</f>
        <v>Corporación de Derecho Privado.</v>
      </c>
      <c r="E625" s="160" t="str">
        <f>VLOOKUP(A625,'BASE TRABAJO'!$A$1:$U$872,5,FALSE)</f>
        <v>Otorgado por Decreto Supremo Nº 13, de fecha 8 de enero de 2003, por el Ministerio de Justicia.  Publicado en el Diario Oficial con fecha 24 de enero de 2003</v>
      </c>
      <c r="F625" s="160" t="str">
        <f>VLOOKUP(A625,'BASE TRABAJO'!$A$1:$U$872,6,FALSE)</f>
        <v>Certificado de Vigencia Folio Nº 500342396545, de 25 de agosto de 2020, del Servicio de Registro Civil e Identificación.</v>
      </c>
      <c r="G625" s="160" t="str">
        <f>VLOOKUP(A625,'BASE TRABAJO'!$A$1:$U$872,7,FALSE)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5" s="160" t="str">
        <f>VLOOKUP(A625,'BASE TRABAJO'!$A$1:$U$872,8,FALSE)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5" s="160" t="str">
        <f>VLOOKUP(A625,'BASE TRABAJO'!$A$1:$U$872,9,FALSE)</f>
        <v>Durarán 02 años en sus cargos.</v>
      </c>
      <c r="J625" s="160" t="str">
        <f>VLOOKUP(A625,'BASE TRABAJO'!$A$1:$U$872,10,FALSE)</f>
        <v>Del 18 de julio de 2019 al 18 de julio de 2021</v>
      </c>
      <c r="K625" s="160" t="str">
        <f>VLOOKUP(A625,'BASE TRABAJO'!$A$1:$U$872,11,FALSE)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5" s="160" t="str">
        <f>VLOOKUP(A625,'BASE TRABAJO'!$A$1:$U$872,12,FALSE)</f>
        <v xml:space="preserve">Litoral Nº 6225, Lo Hermida, Peñalolén
</v>
      </c>
      <c r="M625" s="160" t="str">
        <f>VLOOKUP(A625,'BASE TRABAJO'!$A$1:$U$872,13,FALSE)</f>
        <v>XIII</v>
      </c>
      <c r="N625" s="160" t="str">
        <f>VLOOKUP(A625,'BASE TRABAJO'!$A$1:$U$872,14,FALSE)</f>
        <v xml:space="preserve">Peñañolén </v>
      </c>
      <c r="O625" s="160" t="str">
        <f>VLOOKUP(A625,'BASE TRABAJO'!$A$1:$U$872,15,FALSE)</f>
        <v xml:space="preserve">22724279
</v>
      </c>
      <c r="P625" s="160" t="str">
        <f>VLOOKUP(A625,'BASE TRABAJO'!$A$1:$U$872,16,FALSE)</f>
        <v xml:space="preserve">direccion@chilederechos.cl </v>
      </c>
      <c r="Q625" s="160">
        <f>VLOOKUP(A625,'BASE TRABAJO'!$A$1:$U$872,17,FALSE)</f>
        <v>0</v>
      </c>
      <c r="R625" s="160">
        <f>VLOOKUP(A625,'BASE TRABAJO'!$A$1:$U$872,18,FALSE)</f>
        <v>93991</v>
      </c>
      <c r="S625" s="160" t="str">
        <f>VLOOKUP(A625,'BASE TRABAJO'!$A$1:$U$872,19,FALSE)</f>
        <v>Se acompaña certificado financiero correspondiente al año 2018, aprobado por el Sub Departamento de Supervisión Financiera Nacional.</v>
      </c>
      <c r="T625" s="161">
        <f>VLOOKUP(A625,'BASE TRABAJO'!$A$1:$U$872,20,FALSE)</f>
        <v>37970</v>
      </c>
      <c r="U625" s="160">
        <v>7102</v>
      </c>
      <c r="V625" s="162">
        <v>12454560</v>
      </c>
      <c r="W625" s="162">
        <v>124545600</v>
      </c>
      <c r="X625" s="161">
        <v>44135</v>
      </c>
      <c r="Y625" s="160" t="s">
        <v>3112</v>
      </c>
      <c r="Z625" s="160" t="s">
        <v>3113</v>
      </c>
      <c r="AA625" s="160" t="s">
        <v>3213</v>
      </c>
      <c r="AB625" s="160"/>
    </row>
    <row r="626" spans="1:28" x14ac:dyDescent="0.2">
      <c r="A626" s="163">
        <v>7104</v>
      </c>
      <c r="B626" s="160" t="str">
        <f>VLOOKUP(A626,'BASE TRABAJO'!$A$1:$U$872,2,TRUE)</f>
        <v xml:space="preserve">
I. Municipalidad de Pudahuel  
</v>
      </c>
      <c r="C626" s="160">
        <f>VLOOKUP(A626,'BASE TRABAJO'!$A$1:$U$872,3,FALSE)</f>
        <v>690711001</v>
      </c>
      <c r="D626" s="160" t="str">
        <f>VLOOKUP(A626,'BASE TRABAJO'!$A$1:$U$872,4,FALSE)</f>
        <v>Municipalidad</v>
      </c>
      <c r="E626" s="160" t="str">
        <f>VLOOKUP(A626,'BASE TRABAJO'!$A$1:$U$872,5,FALSE)</f>
        <v>Constitución Política de la República, art. 107.</v>
      </c>
      <c r="F626" s="160" t="str">
        <f>VLOOKUP(A626,'BASE TRABAJO'!$A$1:$U$872,6,FALSE)</f>
        <v>Indefinida.</v>
      </c>
      <c r="G626" s="160" t="str">
        <f>VLOOKUP(A626,'BASE TRABAJO'!$A$1:$U$872,7,FALSE)</f>
        <v>Según Ley Orgánica Nº 18.695, arts. 1º al 4º.</v>
      </c>
      <c r="H626" s="160" t="str">
        <f>VLOOKUP(A626,'BASE TRABAJO'!$A$1:$U$872,8,FALSE)</f>
        <v>no tiene</v>
      </c>
      <c r="I626" s="160">
        <f>VLOOKUP(A626,'BASE TRABAJO'!$A$1:$U$872,9,FALSE)</f>
        <v>0</v>
      </c>
      <c r="J626" s="160">
        <f>VLOOKUP(A626,'BASE TRABAJO'!$A$1:$U$872,10,FALSE)</f>
        <v>0</v>
      </c>
      <c r="K626" s="160" t="str">
        <f>VLOOKUP(A626,'BASE TRABAJO'!$A$1:$U$872,11,FALSE)</f>
        <v xml:space="preserve">Johnny Igradil Carrasco Cerda, </v>
      </c>
      <c r="L626" s="160" t="str">
        <f>VLOOKUP(A626,'BASE TRABAJO'!$A$1:$U$872,12,FALSE)</f>
        <v>San Pablo Nº 8444, Pudahuel, Región Metropolitana.</v>
      </c>
      <c r="M626" s="160" t="str">
        <f>VLOOKUP(A626,'BASE TRABAJO'!$A$1:$U$872,13,FALSE)</f>
        <v>XIII</v>
      </c>
      <c r="N626" s="160" t="str">
        <f>VLOOKUP(A626,'BASE TRABAJO'!$A$1:$U$872,14,FALSE)</f>
        <v>Pudahuel</v>
      </c>
      <c r="O626" s="160">
        <f>VLOOKUP(A626,'BASE TRABAJO'!$A$1:$U$872,15,FALSE)</f>
        <v>0</v>
      </c>
      <c r="P626" s="160">
        <f>VLOOKUP(A626,'BASE TRABAJO'!$A$1:$U$872,16,FALSE)</f>
        <v>0</v>
      </c>
      <c r="Q626" s="160">
        <f>VLOOKUP(A626,'BASE TRABAJO'!$A$1:$U$872,17,FALSE)</f>
        <v>0</v>
      </c>
      <c r="R626" s="160">
        <f>VLOOKUP(A626,'BASE TRABAJO'!$A$1:$U$872,18,FALSE)</f>
        <v>91001</v>
      </c>
      <c r="S626" s="160" t="str">
        <f>VLOOKUP(A626,'BASE TRABAJO'!$A$1:$U$872,19,FALSE)</f>
        <v xml:space="preserve">No se acompañan. Aplica Informe Jurídico Nº 09, de  fecha 14 de marzo de 2011 del Departamento Jurídico y Dictamen Nº 070791, de 2009, de la Contraloría General de la República.  </v>
      </c>
      <c r="T626" s="161">
        <f>VLOOKUP(A626,'BASE TRABAJO'!$A$1:$U$872,20,FALSE)</f>
        <v>37970</v>
      </c>
      <c r="U626" s="160">
        <v>7104</v>
      </c>
      <c r="V626" s="162">
        <v>10581823</v>
      </c>
      <c r="W626" s="162">
        <v>105818230</v>
      </c>
      <c r="X626" s="161">
        <v>44135</v>
      </c>
      <c r="Y626" s="160" t="s">
        <v>3112</v>
      </c>
      <c r="Z626" s="160" t="s">
        <v>3113</v>
      </c>
      <c r="AA626" s="160" t="s">
        <v>3158</v>
      </c>
      <c r="AB626" s="160"/>
    </row>
    <row r="627" spans="1:28" x14ac:dyDescent="0.2">
      <c r="A627" s="163">
        <v>7105</v>
      </c>
      <c r="B627" s="160" t="str">
        <f>VLOOKUP(A627,'BASE TRABAJO'!$A$1:$U$872,2,TRUE)</f>
        <v xml:space="preserve">
I. Municipalidad de Traiguén
</v>
      </c>
      <c r="C627" s="160">
        <f>VLOOKUP(A627,'BASE TRABAJO'!$A$1:$U$872,3,FALSE)</f>
        <v>691807002</v>
      </c>
      <c r="D627" s="160" t="str">
        <f>VLOOKUP(A627,'BASE TRABAJO'!$A$1:$U$872,4,FALSE)</f>
        <v>Municipalidad</v>
      </c>
      <c r="E627" s="160" t="str">
        <f>VLOOKUP(A627,'BASE TRABAJO'!$A$1:$U$872,5,FALSE)</f>
        <v>Constitución Política de la República, art. 107.</v>
      </c>
      <c r="F627" s="160" t="str">
        <f>VLOOKUP(A627,'BASE TRABAJO'!$A$1:$U$872,6,FALSE)</f>
        <v>Indefinida.</v>
      </c>
      <c r="G627" s="160" t="str">
        <f>VLOOKUP(A627,'BASE TRABAJO'!$A$1:$U$872,7,FALSE)</f>
        <v>Según Ley Orgánica Nº 18.695, arts. 1º al 4º.</v>
      </c>
      <c r="H627" s="160" t="str">
        <f>VLOOKUP(A627,'BASE TRABAJO'!$A$1:$U$872,8,FALSE)</f>
        <v>no tiene</v>
      </c>
      <c r="I627" s="160">
        <f>VLOOKUP(A627,'BASE TRABAJO'!$A$1:$U$872,9,FALSE)</f>
        <v>0</v>
      </c>
      <c r="J627" s="160">
        <f>VLOOKUP(A627,'BASE TRABAJO'!$A$1:$U$872,10,FALSE)</f>
        <v>0</v>
      </c>
      <c r="K627" s="160" t="str">
        <f>VLOOKUP(A627,'BASE TRABAJO'!$A$1:$U$872,11,FALSE)</f>
        <v>Alcalde: Ricardo Sanhueza Pirce,</v>
      </c>
      <c r="L627" s="160" t="str">
        <f>VLOOKUP(A627,'BASE TRABAJO'!$A$1:$U$872,12,FALSE)</f>
        <v xml:space="preserve">Basilio Urrutia Nº914, Traiguén, Novena Región.
</v>
      </c>
      <c r="M627" s="160" t="str">
        <f>VLOOKUP(A627,'BASE TRABAJO'!$A$1:$U$872,13,FALSE)</f>
        <v>IX</v>
      </c>
      <c r="N627" s="160" t="str">
        <f>VLOOKUP(A627,'BASE TRABAJO'!$A$1:$U$872,14,FALSE)</f>
        <v xml:space="preserve"> Traiguén</v>
      </c>
      <c r="O627" s="160" t="str">
        <f>VLOOKUP(A627,'BASE TRABAJO'!$A$1:$U$872,15,FALSE)</f>
        <v xml:space="preserve">Fono: (45) 2885500 (Secretaria Alcalde)
Celular: 991792914
</v>
      </c>
      <c r="P627" s="160" t="str">
        <f>VLOOKUP(A627,'BASE TRABAJO'!$A$1:$U$872,16,FALSE)</f>
        <v xml:space="preserve">alcaldesanhuezap@mtraiguen.cl
municipalidad@traiguen.cl 
</v>
      </c>
      <c r="Q627" s="160">
        <f>VLOOKUP(A627,'BASE TRABAJO'!$A$1:$U$872,17,FALSE)</f>
        <v>0</v>
      </c>
      <c r="R627" s="160" t="str">
        <f>VLOOKUP(A627,'BASE TRABAJO'!$A$1:$U$872,18,FALSE)</f>
        <v>91001: Administración Pública.</v>
      </c>
      <c r="S627" s="160" t="str">
        <f>VLOOKUP(A627,'BASE TRABAJO'!$A$1:$U$872,19,FALSE)</f>
        <v xml:space="preserve">No se acompañan. Aplica Informe Jurídico Nº 09, de  fecha 14 de marzo de 2011 del Departamento Jurídico y Dictamen Nº 070791, de 2009, de la Contraloría General de la República.  
</v>
      </c>
      <c r="T627" s="161">
        <f>VLOOKUP(A627,'BASE TRABAJO'!$A$1:$U$872,20,FALSE)</f>
        <v>37970</v>
      </c>
      <c r="U627" s="160">
        <v>7105</v>
      </c>
      <c r="V627" s="162">
        <v>4910210</v>
      </c>
      <c r="W627" s="162">
        <v>44335617</v>
      </c>
      <c r="X627" s="161">
        <v>44135</v>
      </c>
      <c r="Y627" s="160" t="s">
        <v>3112</v>
      </c>
      <c r="Z627" s="160" t="s">
        <v>3113</v>
      </c>
      <c r="AA627" s="160" t="s">
        <v>3123</v>
      </c>
      <c r="AB627" s="160"/>
    </row>
    <row r="628" spans="1:28" x14ac:dyDescent="0.2">
      <c r="A628" s="163">
        <v>7106</v>
      </c>
      <c r="B628" s="160" t="str">
        <f>VLOOKUP(A628,'BASE TRABAJO'!$A$1:$U$872,2,TRUE)</f>
        <v>I. Municipalidad de Puerto Montt</v>
      </c>
      <c r="C628" s="160">
        <f>VLOOKUP(A628,'BASE TRABAJO'!$A$1:$U$872,3,FALSE)</f>
        <v>692201000</v>
      </c>
      <c r="D628" s="160" t="str">
        <f>VLOOKUP(A628,'BASE TRABAJO'!$A$1:$U$872,4,FALSE)</f>
        <v>Municipalidad</v>
      </c>
      <c r="E628" s="160" t="str">
        <f>VLOOKUP(A628,'BASE TRABAJO'!$A$1:$U$872,5,FALSE)</f>
        <v>Constitución Política de la República, artículo 107</v>
      </c>
      <c r="F628" s="160" t="str">
        <f>VLOOKUP(A628,'BASE TRABAJO'!$A$1:$U$872,6,FALSE)</f>
        <v>Indefinida</v>
      </c>
      <c r="G628" s="160" t="str">
        <f>VLOOKUP(A628,'BASE TRABAJO'!$A$1:$U$872,7,FALSE)</f>
        <v>Según ley Orgánica N° 18.695, artículos 1° al 4°</v>
      </c>
      <c r="H628" s="160" t="str">
        <f>VLOOKUP(A628,'BASE TRABAJO'!$A$1:$U$872,8,FALSE)</f>
        <v>no tiene</v>
      </c>
      <c r="I628" s="160">
        <f>VLOOKUP(A628,'BASE TRABAJO'!$A$1:$U$872,9,FALSE)</f>
        <v>0</v>
      </c>
      <c r="J628" s="160">
        <f>VLOOKUP(A628,'BASE TRABAJO'!$A$1:$U$872,10,FALSE)</f>
        <v>0</v>
      </c>
      <c r="K628" s="160" t="str">
        <f>VLOOKUP(A628,'BASE TRABAJO'!$A$1:$U$872,11,FALSE)</f>
        <v xml:space="preserve">
Gervoy Amador Paredes Rojas, 
</v>
      </c>
      <c r="L628" s="160" t="str">
        <f>VLOOKUP(A628,'BASE TRABAJO'!$A$1:$U$872,12,FALSE)</f>
        <v xml:space="preserve">San Felipe N° 80, tercer piso, comuna de Puerto Montt, Décima Región
Casilla 77
</v>
      </c>
      <c r="M628" s="160" t="str">
        <f>VLOOKUP(A628,'BASE TRABAJO'!$A$1:$U$872,13,FALSE)</f>
        <v>X</v>
      </c>
      <c r="N628" s="160" t="str">
        <f>VLOOKUP(A628,'BASE TRABAJO'!$A$1:$U$872,14,FALSE)</f>
        <v>Puerto Montt</v>
      </c>
      <c r="O628" s="160" t="str">
        <f>VLOOKUP(A628,'BASE TRABAJO'!$A$1:$U$872,15,FALSE)</f>
        <v>F. 261741</v>
      </c>
      <c r="P628" s="160" t="str">
        <f>VLOOKUP(A628,'BASE TRABAJO'!$A$1:$U$872,16,FALSE)</f>
        <v xml:space="preserve">Email: contamont.@puertomonttchile.cl
</v>
      </c>
      <c r="Q628" s="160">
        <f>VLOOKUP(A628,'BASE TRABAJO'!$A$1:$U$872,17,FALSE)</f>
        <v>0</v>
      </c>
      <c r="R628" s="160">
        <f>VLOOKUP(A628,'BASE TRABAJO'!$A$1:$U$872,18,FALSE)</f>
        <v>91001</v>
      </c>
      <c r="S628" s="160" t="str">
        <f>VLOOKUP(A628,'BASE TRABAJO'!$A$1:$U$872,19,FALSE)</f>
        <v xml:space="preserve">Se acompaña certificado de antecedentes financiero, aprobado por la Unidad de Supervisión Financiera Nacional.
Patrimonio: $23.672.771.000.-(no actualizado)
</v>
      </c>
      <c r="T628" s="161">
        <f>VLOOKUP(A628,'BASE TRABAJO'!$A$1:$U$872,20,FALSE)</f>
        <v>37970</v>
      </c>
      <c r="U628" s="160">
        <v>7106</v>
      </c>
      <c r="V628" s="162">
        <v>9028451</v>
      </c>
      <c r="W628" s="162">
        <v>81520332</v>
      </c>
      <c r="X628" s="161">
        <v>44135</v>
      </c>
      <c r="Y628" s="160" t="s">
        <v>3112</v>
      </c>
      <c r="Z628" s="160" t="s">
        <v>3113</v>
      </c>
      <c r="AA628" s="160" t="s">
        <v>3160</v>
      </c>
      <c r="AB628" s="160"/>
    </row>
    <row r="629" spans="1:28" x14ac:dyDescent="0.2">
      <c r="A629" s="163">
        <v>7110</v>
      </c>
      <c r="B629" s="160" t="str">
        <f>VLOOKUP(A629,'BASE TRABAJO'!$A$1:$U$872,2,TRUE)</f>
        <v xml:space="preserve">
I. Municipalidad de La Ligua
</v>
      </c>
      <c r="C629" s="160">
        <f>VLOOKUP(A629,'BASE TRABAJO'!$A$1:$U$872,3,FALSE)</f>
        <v>690501007</v>
      </c>
      <c r="D629" s="160" t="str">
        <f>VLOOKUP(A629,'BASE TRABAJO'!$A$1:$U$872,4,FALSE)</f>
        <v>Municipalidad</v>
      </c>
      <c r="E629" s="160" t="str">
        <f>VLOOKUP(A629,'BASE TRABAJO'!$A$1:$U$872,5,FALSE)</f>
        <v>Constitución Política de la República, art. 107.</v>
      </c>
      <c r="F629" s="160" t="str">
        <f>VLOOKUP(A629,'BASE TRABAJO'!$A$1:$U$872,6,FALSE)</f>
        <v>Indefinida.</v>
      </c>
      <c r="G629" s="160" t="str">
        <f>VLOOKUP(A629,'BASE TRABAJO'!$A$1:$U$872,7,FALSE)</f>
        <v>Según Ley Orgánica Nº 18.695, arts. 1º al 4º.</v>
      </c>
      <c r="H629" s="160" t="str">
        <f>VLOOKUP(A629,'BASE TRABAJO'!$A$1:$U$872,8,FALSE)</f>
        <v>no tiene</v>
      </c>
      <c r="I629" s="160">
        <f>VLOOKUP(A629,'BASE TRABAJO'!$A$1:$U$872,9,FALSE)</f>
        <v>0</v>
      </c>
      <c r="J629" s="160">
        <f>VLOOKUP(A629,'BASE TRABAJO'!$A$1:$U$872,10,FALSE)</f>
        <v>0</v>
      </c>
      <c r="K629" s="160" t="str">
        <f>VLOOKUP(A629,'BASE TRABAJO'!$A$1:$U$872,11,FALSE)</f>
        <v xml:space="preserve">Rodrigo Sánchez Villalobos, </v>
      </c>
      <c r="L629" s="160" t="str">
        <f>VLOOKUP(A629,'BASE TRABAJO'!$A$1:$U$872,12,FALSE)</f>
        <v>Portales Nº 555, La Ligua, Quinta Región.</v>
      </c>
      <c r="M629" s="160" t="str">
        <f>VLOOKUP(A629,'BASE TRABAJO'!$A$1:$U$872,13,FALSE)</f>
        <v>V</v>
      </c>
      <c r="N629" s="160" t="str">
        <f>VLOOKUP(A629,'BASE TRABAJO'!$A$1:$U$872,14,FALSE)</f>
        <v>La Ligua</v>
      </c>
      <c r="O629" s="160">
        <f>VLOOKUP(A629,'BASE TRABAJO'!$A$1:$U$872,15,FALSE)</f>
        <v>0</v>
      </c>
      <c r="P629" s="160">
        <f>VLOOKUP(A629,'BASE TRABAJO'!$A$1:$U$872,16,FALSE)</f>
        <v>0</v>
      </c>
      <c r="Q629" s="160">
        <f>VLOOKUP(A629,'BASE TRABAJO'!$A$1:$U$872,17,FALSE)</f>
        <v>0</v>
      </c>
      <c r="R629" s="160">
        <f>VLOOKUP(A629,'BASE TRABAJO'!$A$1:$U$872,18,FALSE)</f>
        <v>91001</v>
      </c>
      <c r="S629" s="160" t="str">
        <f>VLOOKUP(A629,'BASE TRABAJO'!$A$1:$U$872,19,FALSE)</f>
        <v xml:space="preserve">No se acompañan. Aplica Informe Jurídico Nº 09, de  fecha 14 de marzo de 2011 del Departamento Jurídico y Dictamen Nº 070791, de 2009, de la Contraloría General de la República.  
</v>
      </c>
      <c r="T629" s="161">
        <f>VLOOKUP(A629,'BASE TRABAJO'!$A$1:$U$872,20,FALSE)</f>
        <v>37970</v>
      </c>
      <c r="U629" s="160">
        <v>7110</v>
      </c>
      <c r="V629" s="162">
        <v>5696622</v>
      </c>
      <c r="W629" s="162">
        <v>51436345</v>
      </c>
      <c r="X629" s="161">
        <v>44135</v>
      </c>
      <c r="Y629" s="160" t="s">
        <v>3112</v>
      </c>
      <c r="Z629" s="160" t="s">
        <v>3113</v>
      </c>
      <c r="AA629" s="160" t="s">
        <v>3136</v>
      </c>
      <c r="AB629" s="160"/>
    </row>
    <row r="630" spans="1:28" x14ac:dyDescent="0.2">
      <c r="A630" s="163">
        <v>7116</v>
      </c>
      <c r="B630" s="160" t="str">
        <f>VLOOKUP(A630,'BASE TRABAJO'!$A$1:$U$872,2,TRUE)</f>
        <v xml:space="preserve">
I. Municipalidad de Puente Alto
</v>
      </c>
      <c r="C630" s="160">
        <f>VLOOKUP(A630,'BASE TRABAJO'!$A$1:$U$872,3,FALSE)</f>
        <v>690721007</v>
      </c>
      <c r="D630" s="160" t="str">
        <f>VLOOKUP(A630,'BASE TRABAJO'!$A$1:$U$872,4,FALSE)</f>
        <v>Municipalidad</v>
      </c>
      <c r="E630" s="160" t="str">
        <f>VLOOKUP(A630,'BASE TRABAJO'!$A$1:$U$872,5,FALSE)</f>
        <v>Constitución Política de la República, art. 107.</v>
      </c>
      <c r="F630" s="160" t="str">
        <f>VLOOKUP(A630,'BASE TRABAJO'!$A$1:$U$872,6,FALSE)</f>
        <v>Indefinida.</v>
      </c>
      <c r="G630" s="160" t="str">
        <f>VLOOKUP(A630,'BASE TRABAJO'!$A$1:$U$872,7,FALSE)</f>
        <v>Según Ley Orgánica Nº 18.695, arts. 1º al 4º.</v>
      </c>
      <c r="H630" s="160" t="str">
        <f>VLOOKUP(A630,'BASE TRABAJO'!$A$1:$U$872,8,FALSE)</f>
        <v>no tiene</v>
      </c>
      <c r="I630" s="160">
        <f>VLOOKUP(A630,'BASE TRABAJO'!$A$1:$U$872,9,FALSE)</f>
        <v>0</v>
      </c>
      <c r="J630" s="160">
        <f>VLOOKUP(A630,'BASE TRABAJO'!$A$1:$U$872,10,FALSE)</f>
        <v>0</v>
      </c>
      <c r="K630" s="160" t="str">
        <f>VLOOKUP(A630,'BASE TRABAJO'!$A$1:$U$872,11,FALSE)</f>
        <v xml:space="preserve">Germán Codina Powers  </v>
      </c>
      <c r="L630" s="160" t="str">
        <f>VLOOKUP(A630,'BASE TRABAJO'!$A$1:$U$872,12,FALSE)</f>
        <v>José Manuel Balmaceda Nº 265, Edificio Consistorial, Puente Alto, Región Metropolitana.</v>
      </c>
      <c r="M630" s="160" t="str">
        <f>VLOOKUP(A630,'BASE TRABAJO'!$A$1:$U$872,13,FALSE)</f>
        <v>XIII</v>
      </c>
      <c r="N630" s="160" t="str">
        <f>VLOOKUP(A630,'BASE TRABAJO'!$A$1:$U$872,14,FALSE)</f>
        <v>Puente Alto</v>
      </c>
      <c r="O630" s="160">
        <f>VLOOKUP(A630,'BASE TRABAJO'!$A$1:$U$872,15,FALSE)</f>
        <v>0</v>
      </c>
      <c r="P630" s="160">
        <f>VLOOKUP(A630,'BASE TRABAJO'!$A$1:$U$872,16,FALSE)</f>
        <v>0</v>
      </c>
      <c r="Q630" s="160">
        <f>VLOOKUP(A630,'BASE TRABAJO'!$A$1:$U$872,17,FALSE)</f>
        <v>0</v>
      </c>
      <c r="R630" s="160">
        <f>VLOOKUP(A630,'BASE TRABAJO'!$A$1:$U$872,18,FALSE)</f>
        <v>91001</v>
      </c>
      <c r="S630" s="160" t="str">
        <f>VLOOKUP(A630,'BASE TRABAJO'!$A$1:$U$872,19,FALSE)</f>
        <v xml:space="preserve">No se acompañan. Aplica Informe Jurídico Nº 09, de  fecha 14 de marzo de 2011 del Departamento Jurídico y Dictamen Nº 070791, de 2009, de la Contraloría General de la República.  
</v>
      </c>
      <c r="T630" s="161">
        <f>VLOOKUP(A630,'BASE TRABAJO'!$A$1:$U$872,20,FALSE)</f>
        <v>37970</v>
      </c>
      <c r="U630" s="160">
        <v>7116</v>
      </c>
      <c r="V630" s="162">
        <v>0</v>
      </c>
      <c r="W630" s="162">
        <v>109664546</v>
      </c>
      <c r="X630" s="161">
        <v>44135</v>
      </c>
      <c r="Y630" s="160" t="s">
        <v>3112</v>
      </c>
      <c r="Z630" s="160" t="s">
        <v>3113</v>
      </c>
      <c r="AA630" s="160" t="s">
        <v>3159</v>
      </c>
      <c r="AB630" s="160"/>
    </row>
    <row r="631" spans="1:28" x14ac:dyDescent="0.2">
      <c r="A631" s="163">
        <v>7117</v>
      </c>
      <c r="B631" s="160" t="str">
        <f>VLOOKUP(A631,'BASE TRABAJO'!$A$1:$U$872,2,TRUE)</f>
        <v xml:space="preserve">
I. Municipalidad de Illapel
</v>
      </c>
      <c r="C631" s="160">
        <f>VLOOKUP(A631,'BASE TRABAJO'!$A$1:$U$872,3,FALSE)</f>
        <v>690412004</v>
      </c>
      <c r="D631" s="160" t="str">
        <f>VLOOKUP(A631,'BASE TRABAJO'!$A$1:$U$872,4,FALSE)</f>
        <v>Municipalidad</v>
      </c>
      <c r="E631" s="160" t="str">
        <f>VLOOKUP(A631,'BASE TRABAJO'!$A$1:$U$872,5,FALSE)</f>
        <v>Constitución Política de la República, art. 107.</v>
      </c>
      <c r="F631" s="160" t="str">
        <f>VLOOKUP(A631,'BASE TRABAJO'!$A$1:$U$872,6,FALSE)</f>
        <v>Indefinida.</v>
      </c>
      <c r="G631" s="160" t="str">
        <f>VLOOKUP(A631,'BASE TRABAJO'!$A$1:$U$872,7,FALSE)</f>
        <v>Según Ley Orgánica Nº 18.695, arts. 1º al 4º.</v>
      </c>
      <c r="H631" s="160" t="str">
        <f>VLOOKUP(A631,'BASE TRABAJO'!$A$1:$U$872,8,FALSE)</f>
        <v>no tiene</v>
      </c>
      <c r="I631" s="160">
        <f>VLOOKUP(A631,'BASE TRABAJO'!$A$1:$U$872,9,FALSE)</f>
        <v>0</v>
      </c>
      <c r="J631" s="160">
        <f>VLOOKUP(A631,'BASE TRABAJO'!$A$1:$U$872,10,FALSE)</f>
        <v>0</v>
      </c>
      <c r="K631" s="160" t="str">
        <f>VLOOKUP(A631,'BASE TRABAJO'!$A$1:$U$872,11,FALSE)</f>
        <v xml:space="preserve">Denis Enrique Cortés Vargas </v>
      </c>
      <c r="L631" s="160" t="str">
        <f>VLOOKUP(A631,'BASE TRABAJO'!$A$1:$U$872,12,FALSE)</f>
        <v>Constitución 24, Illapel, Cuarta Región.</v>
      </c>
      <c r="M631" s="160" t="str">
        <f>VLOOKUP(A631,'BASE TRABAJO'!$A$1:$U$872,13,FALSE)</f>
        <v>IV</v>
      </c>
      <c r="N631" s="160" t="str">
        <f>VLOOKUP(A631,'BASE TRABAJO'!$A$1:$U$872,14,FALSE)</f>
        <v xml:space="preserve"> Illapel</v>
      </c>
      <c r="O631" s="160">
        <f>VLOOKUP(A631,'BASE TRABAJO'!$A$1:$U$872,15,FALSE)</f>
        <v>532662300</v>
      </c>
      <c r="P631" s="160" t="str">
        <f>VLOOKUP(A631,'BASE TRABAJO'!$A$1:$U$872,16,FALSE)</f>
        <v>denis.cortes@municipalidadillapel.cl</v>
      </c>
      <c r="Q631" s="160">
        <f>VLOOKUP(A631,'BASE TRABAJO'!$A$1:$U$872,17,FALSE)</f>
        <v>0</v>
      </c>
      <c r="R631" s="160">
        <f>VLOOKUP(A631,'BASE TRABAJO'!$A$1:$U$872,18,FALSE)</f>
        <v>91001</v>
      </c>
      <c r="S631" s="160" t="str">
        <f>VLOOKUP(A631,'BASE TRABAJO'!$A$1:$U$872,19,FALSE)</f>
        <v xml:space="preserve">No se acompañan. Aplica Informe Jurídico Nº 09, de  fecha 14 de marzo de 2011 del Departamento Jurídico y Dictamen Nº 070791, de 2009, de la Contraloría General de la República.  
</v>
      </c>
      <c r="T631" s="161">
        <f>VLOOKUP(A631,'BASE TRABAJO'!$A$1:$U$872,20,FALSE)</f>
        <v>37970</v>
      </c>
      <c r="U631" s="160">
        <v>7117</v>
      </c>
      <c r="V631" s="162">
        <v>5691064</v>
      </c>
      <c r="W631" s="162">
        <v>51386160</v>
      </c>
      <c r="X631" s="161">
        <v>44135</v>
      </c>
      <c r="Y631" s="160" t="s">
        <v>3112</v>
      </c>
      <c r="Z631" s="160" t="s">
        <v>3113</v>
      </c>
      <c r="AA631" s="160" t="s">
        <v>3148</v>
      </c>
      <c r="AB631" s="160"/>
    </row>
    <row r="632" spans="1:28" x14ac:dyDescent="0.2">
      <c r="A632" s="163">
        <v>7118</v>
      </c>
      <c r="B632" s="160" t="str">
        <f>VLOOKUP(A632,'BASE TRABAJO'!$A$1:$U$872,2,TRUE)</f>
        <v xml:space="preserve">
I. Municipalidad de La Serena.
</v>
      </c>
      <c r="C632" s="160">
        <f>VLOOKUP(A632,'BASE TRABAJO'!$A$1:$U$872,3,FALSE)</f>
        <v>690401002</v>
      </c>
      <c r="D632" s="160" t="str">
        <f>VLOOKUP(A632,'BASE TRABAJO'!$A$1:$U$872,4,FALSE)</f>
        <v>Municipalidad</v>
      </c>
      <c r="E632" s="160" t="str">
        <f>VLOOKUP(A632,'BASE TRABAJO'!$A$1:$U$872,5,FALSE)</f>
        <v>Constitución Política de la República, art. 107.</v>
      </c>
      <c r="F632" s="160" t="str">
        <f>VLOOKUP(A632,'BASE TRABAJO'!$A$1:$U$872,6,FALSE)</f>
        <v>Indefinida.</v>
      </c>
      <c r="G632" s="160" t="str">
        <f>VLOOKUP(A632,'BASE TRABAJO'!$A$1:$U$872,7,FALSE)</f>
        <v>Según Ley Orgánica Nº 18.695, arts. 1º al 4º.</v>
      </c>
      <c r="H632" s="160" t="str">
        <f>VLOOKUP(A632,'BASE TRABAJO'!$A$1:$U$872,8,FALSE)</f>
        <v>no tiene</v>
      </c>
      <c r="I632" s="160">
        <f>VLOOKUP(A632,'BASE TRABAJO'!$A$1:$U$872,9,FALSE)</f>
        <v>0</v>
      </c>
      <c r="J632" s="160">
        <f>VLOOKUP(A632,'BASE TRABAJO'!$A$1:$U$872,10,FALSE)</f>
        <v>0</v>
      </c>
      <c r="K632" s="160" t="str">
        <f>VLOOKUP(A632,'BASE TRABAJO'!$A$1:$U$872,11,FALSE)</f>
        <v xml:space="preserve">Roberto Elías Jacob Jure, </v>
      </c>
      <c r="L632" s="160" t="str">
        <f>VLOOKUP(A632,'BASE TRABAJO'!$A$1:$U$872,12,FALSE)</f>
        <v>Arturo Prat Nº 451, comuna de La Serena, Cuarta Región.</v>
      </c>
      <c r="M632" s="160" t="str">
        <f>VLOOKUP(A632,'BASE TRABAJO'!$A$1:$U$872,13,FALSE)</f>
        <v>IV</v>
      </c>
      <c r="N632" s="160" t="str">
        <f>VLOOKUP(A632,'BASE TRABAJO'!$A$1:$U$872,14,FALSE)</f>
        <v>La Serena</v>
      </c>
      <c r="O632" s="160">
        <f>VLOOKUP(A632,'BASE TRABAJO'!$A$1:$U$872,15,FALSE)</f>
        <v>0</v>
      </c>
      <c r="P632" s="160">
        <f>VLOOKUP(A632,'BASE TRABAJO'!$A$1:$U$872,16,FALSE)</f>
        <v>0</v>
      </c>
      <c r="Q632" s="160">
        <f>VLOOKUP(A632,'BASE TRABAJO'!$A$1:$U$872,17,FALSE)</f>
        <v>0</v>
      </c>
      <c r="R632" s="160">
        <f>VLOOKUP(A632,'BASE TRABAJO'!$A$1:$U$872,18,FALSE)</f>
        <v>91001</v>
      </c>
      <c r="S632" s="160" t="str">
        <f>VLOOKUP(A632,'BASE TRABAJO'!$A$1:$U$872,19,FALSE)</f>
        <v xml:space="preserve">No se acompañan. Aplica Informe Jurídico Nº 09, de  fecha 14 de marzo de 2011 del Departamento Jurídico y Dictamen Nº 070791, de 2009, de la Contraloría General de la República.  
</v>
      </c>
      <c r="T632" s="161">
        <f>VLOOKUP(A632,'BASE TRABAJO'!$A$1:$U$872,20,FALSE)</f>
        <v>37970</v>
      </c>
      <c r="U632" s="160">
        <v>7118</v>
      </c>
      <c r="V632" s="162">
        <v>11404359</v>
      </c>
      <c r="W632" s="162">
        <v>114054926</v>
      </c>
      <c r="X632" s="161">
        <v>44135</v>
      </c>
      <c r="Y632" s="160" t="s">
        <v>3112</v>
      </c>
      <c r="Z632" s="160" t="s">
        <v>3113</v>
      </c>
      <c r="AA632" s="160" t="s">
        <v>3149</v>
      </c>
      <c r="AB632" s="160"/>
    </row>
    <row r="633" spans="1:28" x14ac:dyDescent="0.2">
      <c r="A633" s="163">
        <v>7125</v>
      </c>
      <c r="B633" s="160" t="str">
        <f>VLOOKUP(A633,'BASE TRABAJO'!$A$1:$U$872,2,TRUE)</f>
        <v xml:space="preserve">
I. Municipalidad de Quinta Normal
</v>
      </c>
      <c r="C633" s="160">
        <f>VLOOKUP(A633,'BASE TRABAJO'!$A$1:$U$872,3,FALSE)</f>
        <v>690710005</v>
      </c>
      <c r="D633" s="160" t="str">
        <f>VLOOKUP(A633,'BASE TRABAJO'!$A$1:$U$872,4,FALSE)</f>
        <v>Municipalidad</v>
      </c>
      <c r="E633" s="160" t="str">
        <f>VLOOKUP(A633,'BASE TRABAJO'!$A$1:$U$872,5,FALSE)</f>
        <v>Constitución Política de la República, art. 107.</v>
      </c>
      <c r="F633" s="160" t="str">
        <f>VLOOKUP(A633,'BASE TRABAJO'!$A$1:$U$872,6,FALSE)</f>
        <v>Indefinida.</v>
      </c>
      <c r="G633" s="160" t="str">
        <f>VLOOKUP(A633,'BASE TRABAJO'!$A$1:$U$872,7,FALSE)</f>
        <v>Según Ley Orgánica Nº 18.695, arts. 1º al 4º.</v>
      </c>
      <c r="H633" s="160" t="str">
        <f>VLOOKUP(A633,'BASE TRABAJO'!$A$1:$U$872,8,FALSE)</f>
        <v>no tiene</v>
      </c>
      <c r="I633" s="160">
        <f>VLOOKUP(A633,'BASE TRABAJO'!$A$1:$U$872,9,FALSE)</f>
        <v>0</v>
      </c>
      <c r="J633" s="160">
        <f>VLOOKUP(A633,'BASE TRABAJO'!$A$1:$U$872,10,FALSE)</f>
        <v>0</v>
      </c>
      <c r="K633" s="160" t="str">
        <f>VLOOKUP(A633,'BASE TRABAJO'!$A$1:$U$872,11,FALSE)</f>
        <v xml:space="preserve">Carmen Gloria Fernández Valenzuela  
</v>
      </c>
      <c r="L633" s="160" t="str">
        <f>VLOOKUP(A633,'BASE TRABAJO'!$A$1:$U$872,12,FALSE)</f>
        <v xml:space="preserve">Avenida Carrascal Nº 4447, Quinta Normal, Región Metropolitana. 
</v>
      </c>
      <c r="M633" s="160" t="str">
        <f>VLOOKUP(A633,'BASE TRABAJO'!$A$1:$U$872,13,FALSE)</f>
        <v>XIII</v>
      </c>
      <c r="N633" s="160" t="str">
        <f>VLOOKUP(A633,'BASE TRABAJO'!$A$1:$U$872,14,FALSE)</f>
        <v>Quinta Normal</v>
      </c>
      <c r="O633" s="160" t="str">
        <f>VLOOKUP(A633,'BASE TRABAJO'!$A$1:$U$872,15,FALSE)</f>
        <v xml:space="preserve">Fono: 22-8928802; 22-8928803; 22-8928808
</v>
      </c>
      <c r="P633" s="160" t="str">
        <f>VLOOKUP(A633,'BASE TRABAJO'!$A$1:$U$872,16,FALSE)</f>
        <v>alcaldesa@quintanormal.cl</v>
      </c>
      <c r="Q633" s="160">
        <f>VLOOKUP(A633,'BASE TRABAJO'!$A$1:$U$872,17,FALSE)</f>
        <v>0</v>
      </c>
      <c r="R633" s="160">
        <f>VLOOKUP(A633,'BASE TRABAJO'!$A$1:$U$872,18,FALSE)</f>
        <v>91001</v>
      </c>
      <c r="S633" s="160" t="str">
        <f>VLOOKUP(A633,'BASE TRABAJO'!$A$1:$U$872,19,FALSE)</f>
        <v xml:space="preserve">No se acompañan. Aplica Informe Jurídico Nº 09, de  fecha 14 de marzo de 2011 del Departamento Jurídico y Dictamen Nº 070791, de 2009, de la Contraloría General de la República.  
</v>
      </c>
      <c r="T633" s="161">
        <f>VLOOKUP(A633,'BASE TRABAJO'!$A$1:$U$872,20,FALSE)</f>
        <v>38159</v>
      </c>
      <c r="U633" s="160">
        <v>7125</v>
      </c>
      <c r="V633" s="162">
        <v>0</v>
      </c>
      <c r="W633" s="162">
        <v>56271510</v>
      </c>
      <c r="X633" s="161">
        <v>44135</v>
      </c>
      <c r="Y633" s="160" t="s">
        <v>3112</v>
      </c>
      <c r="Z633" s="160" t="s">
        <v>3113</v>
      </c>
      <c r="AA633" s="160" t="s">
        <v>3248</v>
      </c>
      <c r="AB633" s="160"/>
    </row>
    <row r="634" spans="1:28" x14ac:dyDescent="0.2">
      <c r="A634" s="163">
        <v>7128</v>
      </c>
      <c r="B634" s="160" t="str">
        <f>VLOOKUP(A634,'BASE TRABAJO'!$A$1:$U$872,2,TRUE)</f>
        <v xml:space="preserve">
I. Municipalidad de los Andes
</v>
      </c>
      <c r="C634" s="160">
        <f>VLOOKUP(A634,'BASE TRABAJO'!$A$1:$U$872,3,FALSE)</f>
        <v>690511002</v>
      </c>
      <c r="D634" s="160" t="str">
        <f>VLOOKUP(A634,'BASE TRABAJO'!$A$1:$U$872,4,FALSE)</f>
        <v>Municipalidad</v>
      </c>
      <c r="E634" s="160" t="str">
        <f>VLOOKUP(A634,'BASE TRABAJO'!$A$1:$U$872,5,FALSE)</f>
        <v>Constitución Política de la República, art. 107.</v>
      </c>
      <c r="F634" s="160" t="str">
        <f>VLOOKUP(A634,'BASE TRABAJO'!$A$1:$U$872,6,FALSE)</f>
        <v>Indefinida.</v>
      </c>
      <c r="G634" s="160" t="str">
        <f>VLOOKUP(A634,'BASE TRABAJO'!$A$1:$U$872,7,FALSE)</f>
        <v>Según Ley Orgánica Nº 18.695, arts. 1º al 4º.</v>
      </c>
      <c r="H634" s="160" t="str">
        <f>VLOOKUP(A634,'BASE TRABAJO'!$A$1:$U$872,8,FALSE)</f>
        <v>no tiene</v>
      </c>
      <c r="I634" s="160">
        <f>VLOOKUP(A634,'BASE TRABAJO'!$A$1:$U$872,9,FALSE)</f>
        <v>0</v>
      </c>
      <c r="J634" s="160">
        <f>VLOOKUP(A634,'BASE TRABAJO'!$A$1:$U$872,10,FALSE)</f>
        <v>0</v>
      </c>
      <c r="K634" s="160" t="str">
        <f>VLOOKUP(A634,'BASE TRABAJO'!$A$1:$U$872,11,FALSE)</f>
        <v xml:space="preserve">Manuel Eduardo Rivera Martínez  </v>
      </c>
      <c r="L634" s="160" t="str">
        <f>VLOOKUP(A634,'BASE TRABAJO'!$A$1:$U$872,12,FALSE)</f>
        <v>Esmeralda Nº536, Los Andes, Quinta Región.</v>
      </c>
      <c r="M634" s="160" t="str">
        <f>VLOOKUP(A634,'BASE TRABAJO'!$A$1:$U$872,13,FALSE)</f>
        <v>V</v>
      </c>
      <c r="N634" s="160" t="str">
        <f>VLOOKUP(A634,'BASE TRABAJO'!$A$1:$U$872,14,FALSE)</f>
        <v>Los Andes</v>
      </c>
      <c r="O634" s="160" t="str">
        <f>VLOOKUP(A634,'BASE TRABAJO'!$A$1:$U$872,15,FALSE)</f>
        <v>34-250-7753</v>
      </c>
      <c r="P634" s="160" t="str">
        <f>VLOOKUP(A634,'BASE TRABAJO'!$A$1:$U$872,16,FALSE)</f>
        <v>nquero@munilosandes.cl</v>
      </c>
      <c r="Q634" s="160">
        <f>VLOOKUP(A634,'BASE TRABAJO'!$A$1:$U$872,17,FALSE)</f>
        <v>0</v>
      </c>
      <c r="R634" s="160" t="str">
        <f>VLOOKUP(A634,'BASE TRABAJO'!$A$1:$U$872,18,FALSE)</f>
        <v>91001: Administración Pública.</v>
      </c>
      <c r="S634" s="160" t="str">
        <f>VLOOKUP(A634,'BASE TRABAJO'!$A$1:$U$872,19,FALSE)</f>
        <v xml:space="preserve">No se acompañan. Aplica Informe Jurídico Nº 09, de  fecha 14 de marzo de 2011 del Departamento Jurídico y Dictamen Nº 070791, de 2009, de la Contraloría General de la República.  
</v>
      </c>
      <c r="T634" s="161">
        <f>VLOOKUP(A634,'BASE TRABAJO'!$A$1:$U$872,20,FALSE)</f>
        <v>38159</v>
      </c>
      <c r="U634" s="160">
        <v>7128</v>
      </c>
      <c r="V634" s="162">
        <v>4862970</v>
      </c>
      <c r="W634" s="162">
        <v>43909075</v>
      </c>
      <c r="X634" s="161">
        <v>44135</v>
      </c>
      <c r="Y634" s="160" t="s">
        <v>3112</v>
      </c>
      <c r="Z634" s="160" t="s">
        <v>3113</v>
      </c>
      <c r="AA634" s="160" t="s">
        <v>3242</v>
      </c>
      <c r="AB634" s="160"/>
    </row>
    <row r="635" spans="1:28" x14ac:dyDescent="0.2">
      <c r="A635" s="163">
        <v>7132</v>
      </c>
      <c r="B635" s="160" t="str">
        <f>VLOOKUP(A635,'BASE TRABAJO'!$A$1:$U$872,2,TRUE)</f>
        <v xml:space="preserve">
I. Municipalidad de Pucón
</v>
      </c>
      <c r="C635" s="160">
        <f>VLOOKUP(A635,'BASE TRABAJO'!$A$1:$U$872,3,FALSE)</f>
        <v>691916006</v>
      </c>
      <c r="D635" s="160" t="str">
        <f>VLOOKUP(A635,'BASE TRABAJO'!$A$1:$U$872,4,FALSE)</f>
        <v>Municipalidad</v>
      </c>
      <c r="E635" s="160" t="str">
        <f>VLOOKUP(A635,'BASE TRABAJO'!$A$1:$U$872,5,FALSE)</f>
        <v>Constitución Política de la República, art. 107.</v>
      </c>
      <c r="F635" s="160" t="str">
        <f>VLOOKUP(A635,'BASE TRABAJO'!$A$1:$U$872,6,FALSE)</f>
        <v>Indefinida.</v>
      </c>
      <c r="G635" s="160" t="str">
        <f>VLOOKUP(A635,'BASE TRABAJO'!$A$1:$U$872,7,FALSE)</f>
        <v>Según Ley Orgánica Nº 18.695, arts. 1º al 4º.</v>
      </c>
      <c r="H635" s="160" t="str">
        <f>VLOOKUP(A635,'BASE TRABAJO'!$A$1:$U$872,8,FALSE)</f>
        <v>no tiene</v>
      </c>
      <c r="I635" s="160">
        <f>VLOOKUP(A635,'BASE TRABAJO'!$A$1:$U$872,9,FALSE)</f>
        <v>0</v>
      </c>
      <c r="J635" s="160">
        <f>VLOOKUP(A635,'BASE TRABAJO'!$A$1:$U$872,10,FALSE)</f>
        <v>0</v>
      </c>
      <c r="K635" s="160" t="str">
        <f>VLOOKUP(A635,'BASE TRABAJO'!$A$1:$U$872,11,FALSE)</f>
        <v xml:space="preserve">Carlos Reinaldo Barra Matamala </v>
      </c>
      <c r="L635" s="160" t="str">
        <f>VLOOKUP(A635,'BASE TRABAJO'!$A$1:$U$872,12,FALSE)</f>
        <v>O´Higgins 483, Pucón, Novena Región.</v>
      </c>
      <c r="M635" s="160" t="str">
        <f>VLOOKUP(A635,'BASE TRABAJO'!$A$1:$U$872,13,FALSE)</f>
        <v>IX</v>
      </c>
      <c r="N635" s="160" t="str">
        <f>VLOOKUP(A635,'BASE TRABAJO'!$A$1:$U$872,14,FALSE)</f>
        <v>Pucón</v>
      </c>
      <c r="O635" s="160">
        <f>VLOOKUP(A635,'BASE TRABAJO'!$A$1:$U$872,15,FALSE)</f>
        <v>0</v>
      </c>
      <c r="P635" s="160">
        <f>VLOOKUP(A635,'BASE TRABAJO'!$A$1:$U$872,16,FALSE)</f>
        <v>0</v>
      </c>
      <c r="Q635" s="160">
        <f>VLOOKUP(A635,'BASE TRABAJO'!$A$1:$U$872,17,FALSE)</f>
        <v>0</v>
      </c>
      <c r="R635" s="160">
        <f>VLOOKUP(A635,'BASE TRABAJO'!$A$1:$U$872,18,FALSE)</f>
        <v>91001</v>
      </c>
      <c r="S635" s="160" t="str">
        <f>VLOOKUP(A635,'BASE TRABAJO'!$A$1:$U$872,19,FALSE)</f>
        <v xml:space="preserve">No se acompañan. Aplica Informe Jurídico Nº 09, de  fecha 14 de marzo de 2011 del Departamento Jurídico y Dictamen Nº 070791, de 2009, de la Contraloría General de la República </v>
      </c>
      <c r="T635" s="161">
        <f>VLOOKUP(A635,'BASE TRABAJO'!$A$1:$U$872,20,FALSE)</f>
        <v>38159</v>
      </c>
      <c r="U635" s="160">
        <v>7132</v>
      </c>
      <c r="V635" s="162">
        <v>4910210</v>
      </c>
      <c r="W635" s="162">
        <v>44335617</v>
      </c>
      <c r="X635" s="161">
        <v>44135</v>
      </c>
      <c r="Y635" s="160" t="s">
        <v>3112</v>
      </c>
      <c r="Z635" s="160" t="s">
        <v>3113</v>
      </c>
      <c r="AA635" s="160" t="s">
        <v>3287</v>
      </c>
      <c r="AB635" s="160"/>
    </row>
    <row r="636" spans="1:28" x14ac:dyDescent="0.2">
      <c r="A636" s="163">
        <v>7137</v>
      </c>
      <c r="B636" s="160" t="str">
        <f>VLOOKUP(A636,'BASE TRABAJO'!$A$1:$U$872,2,TRUE)</f>
        <v xml:space="preserve">
I. Municipalidad de Coronel
</v>
      </c>
      <c r="C636" s="160">
        <f>VLOOKUP(A636,'BASE TRABAJO'!$A$1:$U$872,3,FALSE)</f>
        <v>691512002</v>
      </c>
      <c r="D636" s="160" t="str">
        <f>VLOOKUP(A636,'BASE TRABAJO'!$A$1:$U$872,4,FALSE)</f>
        <v>Municipalidad</v>
      </c>
      <c r="E636" s="160" t="str">
        <f>VLOOKUP(A636,'BASE TRABAJO'!$A$1:$U$872,5,FALSE)</f>
        <v>Constitución Política de la República, art. 107.</v>
      </c>
      <c r="F636" s="160" t="str">
        <f>VLOOKUP(A636,'BASE TRABAJO'!$A$1:$U$872,6,FALSE)</f>
        <v>Indefinida.</v>
      </c>
      <c r="G636" s="160" t="str">
        <f>VLOOKUP(A636,'BASE TRABAJO'!$A$1:$U$872,7,FALSE)</f>
        <v>Según Ley Orgánica Nº 18.695, arts. 1º al 4º.</v>
      </c>
      <c r="H636" s="160" t="str">
        <f>VLOOKUP(A636,'BASE TRABAJO'!$A$1:$U$872,8,FALSE)</f>
        <v>no tiene</v>
      </c>
      <c r="I636" s="160">
        <f>VLOOKUP(A636,'BASE TRABAJO'!$A$1:$U$872,9,FALSE)</f>
        <v>0</v>
      </c>
      <c r="J636" s="160">
        <f>VLOOKUP(A636,'BASE TRABAJO'!$A$1:$U$872,10,FALSE)</f>
        <v>0</v>
      </c>
      <c r="K636" s="160" t="str">
        <f>VLOOKUP(A636,'BASE TRABAJO'!$A$1:$U$872,11,FALSE)</f>
        <v xml:space="preserve">Boris Felipe Chamorro Rebolledo.
</v>
      </c>
      <c r="L636" s="160" t="str">
        <f>VLOOKUP(A636,'BASE TRABAJO'!$A$1:$U$872,12,FALSE)</f>
        <v>Bannen 70, Coronel, Octava Región.</v>
      </c>
      <c r="M636" s="160" t="str">
        <f>VLOOKUP(A636,'BASE TRABAJO'!$A$1:$U$872,13,FALSE)</f>
        <v>VIII</v>
      </c>
      <c r="N636" s="160" t="str">
        <f>VLOOKUP(A636,'BASE TRABAJO'!$A$1:$U$872,14,FALSE)</f>
        <v>Coronel</v>
      </c>
      <c r="O636" s="160">
        <f>VLOOKUP(A636,'BASE TRABAJO'!$A$1:$U$872,15,FALSE)</f>
        <v>0</v>
      </c>
      <c r="P636" s="160">
        <f>VLOOKUP(A636,'BASE TRABAJO'!$A$1:$U$872,16,FALSE)</f>
        <v>0</v>
      </c>
      <c r="Q636" s="160">
        <f>VLOOKUP(A636,'BASE TRABAJO'!$A$1:$U$872,17,FALSE)</f>
        <v>0</v>
      </c>
      <c r="R636" s="160" t="str">
        <f>VLOOKUP(A636,'BASE TRABAJO'!$A$1:$U$872,18,FALSE)</f>
        <v>91001: Administración Pública.</v>
      </c>
      <c r="S636" s="160" t="str">
        <f>VLOOKUP(A636,'BASE TRABAJO'!$A$1:$U$872,19,FALSE)</f>
        <v>No se acompañan. Aplica Informe Jurídico Nº 09, de  fecha 14 de marzo de 2011 del Departamento Jurídico y Dictamen Nº 070791, de 2009, de la Contraloría General de la República.</v>
      </c>
      <c r="T636" s="161">
        <f>VLOOKUP(A636,'BASE TRABAJO'!$A$1:$U$872,20,FALSE)</f>
        <v>38159</v>
      </c>
      <c r="U636" s="160">
        <v>7137</v>
      </c>
      <c r="V636" s="162">
        <v>6652543</v>
      </c>
      <c r="W636" s="162">
        <v>60067615</v>
      </c>
      <c r="X636" s="161">
        <v>44135</v>
      </c>
      <c r="Y636" s="160" t="s">
        <v>3112</v>
      </c>
      <c r="Z636" s="160" t="s">
        <v>3113</v>
      </c>
      <c r="AA636" s="160" t="s">
        <v>3145</v>
      </c>
      <c r="AB636" s="160"/>
    </row>
    <row r="637" spans="1:28" x14ac:dyDescent="0.2">
      <c r="A637" s="163">
        <v>7138</v>
      </c>
      <c r="B637" s="160" t="str">
        <f>VLOOKUP(A637,'BASE TRABAJO'!$A$1:$U$872,2,TRUE)</f>
        <v xml:space="preserve">
I. Municipalidad de Iquique
</v>
      </c>
      <c r="C637" s="160">
        <f>VLOOKUP(A637,'BASE TRABAJO'!$A$1:$U$872,3,FALSE)</f>
        <v>690103001</v>
      </c>
      <c r="D637" s="160" t="str">
        <f>VLOOKUP(A637,'BASE TRABAJO'!$A$1:$U$872,4,FALSE)</f>
        <v>Municipalidad</v>
      </c>
      <c r="E637" s="160" t="str">
        <f>VLOOKUP(A637,'BASE TRABAJO'!$A$1:$U$872,5,FALSE)</f>
        <v>Constitución Política de la República, art. 107.</v>
      </c>
      <c r="F637" s="160" t="str">
        <f>VLOOKUP(A637,'BASE TRABAJO'!$A$1:$U$872,6,FALSE)</f>
        <v>Indefinida.</v>
      </c>
      <c r="G637" s="160" t="str">
        <f>VLOOKUP(A637,'BASE TRABAJO'!$A$1:$U$872,7,FALSE)</f>
        <v>Según Ley Orgánica Nº 18.695, arts. 1º al 4º.</v>
      </c>
      <c r="H637" s="160" t="str">
        <f>VLOOKUP(A637,'BASE TRABAJO'!$A$1:$U$872,8,FALSE)</f>
        <v>no tiene</v>
      </c>
      <c r="I637" s="160">
        <f>VLOOKUP(A637,'BASE TRABAJO'!$A$1:$U$872,9,FALSE)</f>
        <v>0</v>
      </c>
      <c r="J637" s="160">
        <f>VLOOKUP(A637,'BASE TRABAJO'!$A$1:$U$872,10,FALSE)</f>
        <v>0</v>
      </c>
      <c r="K637" s="160" t="str">
        <f>VLOOKUP(A637,'BASE TRABAJO'!$A$1:$U$872,11,FALSE)</f>
        <v xml:space="preserve">Jorge Alejandro Soria Quiroga, </v>
      </c>
      <c r="L637" s="160" t="str">
        <f>VLOOKUP(A637,'BASE TRABAJO'!$A$1:$U$872,12,FALSE)</f>
        <v>Tarapacá Nº 477, Iquique, Primera Región.</v>
      </c>
      <c r="M637" s="160" t="str">
        <f>VLOOKUP(A637,'BASE TRABAJO'!$A$1:$U$872,13,FALSE)</f>
        <v>I</v>
      </c>
      <c r="N637" s="160" t="str">
        <f>VLOOKUP(A637,'BASE TRABAJO'!$A$1:$U$872,14,FALSE)</f>
        <v>Iquique</v>
      </c>
      <c r="O637" s="160">
        <f>VLOOKUP(A637,'BASE TRABAJO'!$A$1:$U$872,15,FALSE)</f>
        <v>0</v>
      </c>
      <c r="P637" s="160">
        <f>VLOOKUP(A637,'BASE TRABAJO'!$A$1:$U$872,16,FALSE)</f>
        <v>0</v>
      </c>
      <c r="Q637" s="160">
        <f>VLOOKUP(A637,'BASE TRABAJO'!$A$1:$U$872,17,FALSE)</f>
        <v>0</v>
      </c>
      <c r="R637" s="160">
        <f>VLOOKUP(A637,'BASE TRABAJO'!$A$1:$U$872,18,FALSE)</f>
        <v>91001</v>
      </c>
      <c r="S637" s="160" t="str">
        <f>VLOOKUP(A637,'BASE TRABAJO'!$A$1:$U$872,19,FALSE)</f>
        <v xml:space="preserve">No se acompañan. Aplica Informe Jurídico Nº 09, de  fecha 14 de marzo de 2011 del Departamento Jurídico y Dictamen Nº 070791, de 2009, de la Contraloría General de la República.  
</v>
      </c>
      <c r="T637" s="161">
        <f>VLOOKUP(A637,'BASE TRABAJO'!$A$1:$U$872,20,FALSE)</f>
        <v>38159</v>
      </c>
      <c r="U637" s="160">
        <v>7138</v>
      </c>
      <c r="V637" s="162">
        <v>9247979</v>
      </c>
      <c r="W637" s="162">
        <v>83309897</v>
      </c>
      <c r="X637" s="161">
        <v>44135</v>
      </c>
      <c r="Y637" s="160" t="s">
        <v>3112</v>
      </c>
      <c r="Z637" s="160" t="s">
        <v>3113</v>
      </c>
      <c r="AA637" s="160" t="s">
        <v>80</v>
      </c>
      <c r="AB637" s="160"/>
    </row>
    <row r="638" spans="1:28" x14ac:dyDescent="0.2">
      <c r="A638" s="163">
        <v>7139</v>
      </c>
      <c r="B638" s="160" t="str">
        <f>VLOOKUP(A638,'BASE TRABAJO'!$A$1:$U$872,2,TRUE)</f>
        <v>I. Municipalidad de San Carlos</v>
      </c>
      <c r="C638" s="160">
        <f>VLOOKUP(A638,'BASE TRABAJO'!$A$1:$U$872,3,FALSE)</f>
        <v>691405001</v>
      </c>
      <c r="D638" s="160" t="str">
        <f>VLOOKUP(A638,'BASE TRABAJO'!$A$1:$U$872,4,FALSE)</f>
        <v>Municipalidad</v>
      </c>
      <c r="E638" s="160" t="str">
        <f>VLOOKUP(A638,'BASE TRABAJO'!$A$1:$U$872,5,FALSE)</f>
        <v>Constitución Política de la República, art. 107</v>
      </c>
      <c r="F638" s="160" t="str">
        <f>VLOOKUP(A638,'BASE TRABAJO'!$A$1:$U$872,6,FALSE)</f>
        <v>Indefinida</v>
      </c>
      <c r="G638" s="160" t="str">
        <f>VLOOKUP(A638,'BASE TRABAJO'!$A$1:$U$872,7,FALSE)</f>
        <v xml:space="preserve">Según Ley Orgánica N° 18.695, art 1 a 4
</v>
      </c>
      <c r="H638" s="160" t="str">
        <f>VLOOKUP(A638,'BASE TRABAJO'!$A$1:$U$872,8,FALSE)</f>
        <v>no tiene</v>
      </c>
      <c r="I638" s="160">
        <f>VLOOKUP(A638,'BASE TRABAJO'!$A$1:$U$872,9,FALSE)</f>
        <v>0</v>
      </c>
      <c r="J638" s="160">
        <f>VLOOKUP(A638,'BASE TRABAJO'!$A$1:$U$872,10,FALSE)</f>
        <v>0</v>
      </c>
      <c r="K638" s="160" t="str">
        <f>VLOOKUP(A638,'BASE TRABAJO'!$A$1:$U$872,11,FALSE)</f>
        <v xml:space="preserve">Hugo Naim Gebrie Asfura,
</v>
      </c>
      <c r="L638" s="160" t="str">
        <f>VLOOKUP(A638,'BASE TRABAJO'!$A$1:$U$872,12,FALSE)</f>
        <v xml:space="preserve">Vicuña Mackenna N° 436, comuna de San Carlos
</v>
      </c>
      <c r="M638" s="160" t="str">
        <f>VLOOKUP(A638,'BASE TRABAJO'!$A$1:$U$872,13,FALSE)</f>
        <v>XVI</v>
      </c>
      <c r="N638" s="160" t="str">
        <f>VLOOKUP(A638,'BASE TRABAJO'!$A$1:$U$872,14,FALSE)</f>
        <v>San Carlos</v>
      </c>
      <c r="O638" s="160" t="str">
        <f>VLOOKUP(A638,'BASE TRABAJO'!$A$1:$U$872,15,FALSE)</f>
        <v>41-201300</v>
      </c>
      <c r="P638" s="160">
        <f>VLOOKUP(A638,'BASE TRABAJO'!$A$1:$U$872,16,FALSE)</f>
        <v>0</v>
      </c>
      <c r="Q638" s="160">
        <f>VLOOKUP(A638,'BASE TRABAJO'!$A$1:$U$872,17,FALSE)</f>
        <v>0</v>
      </c>
      <c r="R638" s="160">
        <f>VLOOKUP(A638,'BASE TRABAJO'!$A$1:$U$872,18,FALSE)</f>
        <v>91001</v>
      </c>
      <c r="S638" s="160" t="str">
        <f>VLOOKUP(A638,'BASE TRABAJO'!$A$1:$U$872,19,FALSE)</f>
        <v xml:space="preserve">No se acompañan. Aplica Informe Jurídico Nº 09, de  fecha 14 de marzo de 2011 del Departamento Jurídico y Dictamen Nº 070791, de 2009, de la Contraloría General de la República.  
.
</v>
      </c>
      <c r="T638" s="161">
        <f>VLOOKUP(A638,'BASE TRABAJO'!$A$1:$U$872,20,FALSE)</f>
        <v>37970</v>
      </c>
      <c r="U638" s="160">
        <v>7139</v>
      </c>
      <c r="V638" s="162">
        <v>4910210</v>
      </c>
      <c r="W638" s="162">
        <v>49102100</v>
      </c>
      <c r="X638" s="161">
        <v>44135</v>
      </c>
      <c r="Y638" s="160" t="s">
        <v>3112</v>
      </c>
      <c r="Z638" s="160" t="s">
        <v>3113</v>
      </c>
      <c r="AA638" s="160" t="s">
        <v>3212</v>
      </c>
      <c r="AB638" s="160"/>
    </row>
    <row r="639" spans="1:28" x14ac:dyDescent="0.2">
      <c r="A639" s="163">
        <v>7141</v>
      </c>
      <c r="B639" s="160" t="str">
        <f>VLOOKUP(A639,'BASE TRABAJO'!$A$1:$U$872,2,TRUE)</f>
        <v>Fundación Social Novo Millennio</v>
      </c>
      <c r="C639" s="160">
        <f>VLOOKUP(A639,'BASE TRABAJO'!$A$1:$U$872,3,FALSE)</f>
        <v>650165500</v>
      </c>
      <c r="D639" s="160" t="str">
        <f>VLOOKUP(A639,'BASE TRABAJO'!$A$1:$U$872,4,FALSE)</f>
        <v>Fundación de derecho público.</v>
      </c>
      <c r="E639" s="160" t="str">
        <f>VLOOKUP(A639,'BASE TRABAJO'!$A$1:$U$872,5,FALSE)</f>
        <v>Erigida de acuerdo al Derecho Canónico, por Decreto Eclesiástico Nº 431/2001, del  10 de junio del 2001.</v>
      </c>
      <c r="F639" s="160" t="str">
        <f>VLOOKUP(A639,'BASE TRABAJO'!$A$1:$U$872,6,FALSE)</f>
        <v>Indefinida.</v>
      </c>
      <c r="G639" s="160" t="str">
        <f>VLOOKUP(A639,'BASE TRABAJO'!$A$1:$U$872,7,FALSE)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9" s="160" t="str">
        <f>VLOOKUP(A639,'BASE TRABAJO'!$A$1:$U$872,8,FALSE)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9" s="160" t="str">
        <f>VLOOKUP(A639,'BASE TRABAJO'!$A$1:$U$872,9,FALSE)</f>
        <v>3 años</v>
      </c>
      <c r="J639" s="160" t="str">
        <f>VLOOKUP(A639,'BASE TRABAJO'!$A$1:$U$872,10,FALSE)</f>
        <v xml:space="preserve">Consta en Decreto de fecha 03 de enero de 2018, del Arzobispo de Concepción, que el Directorio vigente está compuesto por los integrantes señalados precedentemente. </v>
      </c>
      <c r="K639" s="160" t="str">
        <f>VLOOKUP(A639,'BASE TRABAJO'!$A$1:$U$872,11,FALSE)</f>
        <v xml:space="preserve">Presbítero José Teodoro Cartes Gómez                        
</v>
      </c>
      <c r="L639" s="160" t="str">
        <f>VLOOKUP(A639,'BASE TRABAJO'!$A$1:$U$872,12,FALSE)</f>
        <v xml:space="preserve">Calle Castellón Nº1438, Concepción, Región del Biobío. 
</v>
      </c>
      <c r="M639" s="160" t="str">
        <f>VLOOKUP(A639,'BASE TRABAJO'!$A$1:$U$872,13,FALSE)</f>
        <v>VIII</v>
      </c>
      <c r="N639" s="160" t="str">
        <f>VLOOKUP(A639,'BASE TRABAJO'!$A$1:$U$872,14,FALSE)</f>
        <v>Concepción</v>
      </c>
      <c r="O639" s="160" t="str">
        <f>VLOOKUP(A639,'BASE TRABAJO'!$A$1:$U$872,15,FALSE)</f>
        <v xml:space="preserve">Teléfono: 41-2293100
</v>
      </c>
      <c r="P639" s="160" t="str">
        <f>VLOOKUP(A639,'BASE TRABAJO'!$A$1:$U$872,16,FALSE)</f>
        <v xml:space="preserve">Correo electrónico: psocialconce@gmail.com
</v>
      </c>
      <c r="Q639" s="160">
        <f>VLOOKUP(A639,'BASE TRABAJO'!$A$1:$U$872,17,FALSE)</f>
        <v>0</v>
      </c>
      <c r="R639" s="160">
        <f>VLOOKUP(A639,'BASE TRABAJO'!$A$1:$U$872,18,FALSE)</f>
        <v>93401</v>
      </c>
      <c r="S639" s="160" t="str">
        <f>VLOOKUP(A639,'BASE TRABAJO'!$A$1:$U$872,19,FALSE)</f>
        <v xml:space="preserve">Se acompaña Certificado Financiero, correspondiente al año 2019, aprobado por el Sub Depto. de Supervisión Financiera Nacional.
</v>
      </c>
      <c r="T639" s="161">
        <f>VLOOKUP(A639,'BASE TRABAJO'!$A$1:$U$872,20,FALSE)</f>
        <v>0</v>
      </c>
      <c r="U639" s="160">
        <v>7141</v>
      </c>
      <c r="V639" s="162">
        <v>2791931</v>
      </c>
      <c r="W639" s="162">
        <v>30115829</v>
      </c>
      <c r="X639" s="161">
        <v>44135</v>
      </c>
      <c r="Y639" s="160" t="s">
        <v>3112</v>
      </c>
      <c r="Z639" s="160" t="s">
        <v>3113</v>
      </c>
      <c r="AA639" s="160" t="s">
        <v>60</v>
      </c>
      <c r="AB639" s="160"/>
    </row>
    <row r="640" spans="1:28" x14ac:dyDescent="0.2">
      <c r="A640" s="163">
        <v>7141</v>
      </c>
      <c r="B640" s="160" t="str">
        <f>VLOOKUP(A640,'BASE TRABAJO'!$A$1:$U$872,2,TRUE)</f>
        <v>Fundación Social Novo Millennio</v>
      </c>
      <c r="C640" s="160">
        <f>VLOOKUP(A640,'BASE TRABAJO'!$A$1:$U$872,3,FALSE)</f>
        <v>650165500</v>
      </c>
      <c r="D640" s="160" t="str">
        <f>VLOOKUP(A640,'BASE TRABAJO'!$A$1:$U$872,4,FALSE)</f>
        <v>Fundación de derecho público.</v>
      </c>
      <c r="E640" s="160" t="str">
        <f>VLOOKUP(A640,'BASE TRABAJO'!$A$1:$U$872,5,FALSE)</f>
        <v>Erigida de acuerdo al Derecho Canónico, por Decreto Eclesiástico Nº 431/2001, del  10 de junio del 2001.</v>
      </c>
      <c r="F640" s="160" t="str">
        <f>VLOOKUP(A640,'BASE TRABAJO'!$A$1:$U$872,6,FALSE)</f>
        <v>Indefinida.</v>
      </c>
      <c r="G640" s="160" t="str">
        <f>VLOOKUP(A640,'BASE TRABAJO'!$A$1:$U$872,7,FALSE)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0" s="160" t="str">
        <f>VLOOKUP(A640,'BASE TRABAJO'!$A$1:$U$872,8,FALSE)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0" s="160" t="str">
        <f>VLOOKUP(A640,'BASE TRABAJO'!$A$1:$U$872,9,FALSE)</f>
        <v>3 años</v>
      </c>
      <c r="J640" s="160" t="str">
        <f>VLOOKUP(A640,'BASE TRABAJO'!$A$1:$U$872,10,FALSE)</f>
        <v xml:space="preserve">Consta en Decreto de fecha 03 de enero de 2018, del Arzobispo de Concepción, que el Directorio vigente está compuesto por los integrantes señalados precedentemente. </v>
      </c>
      <c r="K640" s="160" t="str">
        <f>VLOOKUP(A640,'BASE TRABAJO'!$A$1:$U$872,11,FALSE)</f>
        <v xml:space="preserve">Presbítero José Teodoro Cartes Gómez                        
</v>
      </c>
      <c r="L640" s="160" t="str">
        <f>VLOOKUP(A640,'BASE TRABAJO'!$A$1:$U$872,12,FALSE)</f>
        <v xml:space="preserve">Calle Castellón Nº1438, Concepción, Región del Biobío. 
</v>
      </c>
      <c r="M640" s="160" t="str">
        <f>VLOOKUP(A640,'BASE TRABAJO'!$A$1:$U$872,13,FALSE)</f>
        <v>VIII</v>
      </c>
      <c r="N640" s="160" t="str">
        <f>VLOOKUP(A640,'BASE TRABAJO'!$A$1:$U$872,14,FALSE)</f>
        <v>Concepción</v>
      </c>
      <c r="O640" s="160" t="str">
        <f>VLOOKUP(A640,'BASE TRABAJO'!$A$1:$U$872,15,FALSE)</f>
        <v xml:space="preserve">Teléfono: 41-2293100
</v>
      </c>
      <c r="P640" s="160" t="str">
        <f>VLOOKUP(A640,'BASE TRABAJO'!$A$1:$U$872,16,FALSE)</f>
        <v xml:space="preserve">Correo electrónico: psocialconce@gmail.com
</v>
      </c>
      <c r="Q640" s="160">
        <f>VLOOKUP(A640,'BASE TRABAJO'!$A$1:$U$872,17,FALSE)</f>
        <v>0</v>
      </c>
      <c r="R640" s="160">
        <f>VLOOKUP(A640,'BASE TRABAJO'!$A$1:$U$872,18,FALSE)</f>
        <v>93401</v>
      </c>
      <c r="S640" s="160" t="str">
        <f>VLOOKUP(A640,'BASE TRABAJO'!$A$1:$U$872,19,FALSE)</f>
        <v xml:space="preserve">Se acompaña Certificado Financiero, correspondiente al año 2019, aprobado por el Sub Depto. de Supervisión Financiera Nacional.
</v>
      </c>
      <c r="T640" s="161">
        <f>VLOOKUP(A640,'BASE TRABAJO'!$A$1:$U$872,20,FALSE)</f>
        <v>0</v>
      </c>
      <c r="U640" s="160">
        <v>7141</v>
      </c>
      <c r="V640" s="162">
        <v>16930196</v>
      </c>
      <c r="W640" s="162">
        <v>153474855</v>
      </c>
      <c r="X640" s="161">
        <v>44135</v>
      </c>
      <c r="Y640" s="160" t="s">
        <v>3112</v>
      </c>
      <c r="Z640" s="160" t="s">
        <v>3113</v>
      </c>
      <c r="AA640" s="160" t="s">
        <v>3145</v>
      </c>
      <c r="AB640" s="160"/>
    </row>
    <row r="641" spans="1:28" x14ac:dyDescent="0.2">
      <c r="A641" s="163">
        <v>7141</v>
      </c>
      <c r="B641" s="160" t="str">
        <f>VLOOKUP(A641,'BASE TRABAJO'!$A$1:$U$872,2,TRUE)</f>
        <v>Fundación Social Novo Millennio</v>
      </c>
      <c r="C641" s="160">
        <f>VLOOKUP(A641,'BASE TRABAJO'!$A$1:$U$872,3,FALSE)</f>
        <v>650165500</v>
      </c>
      <c r="D641" s="160" t="str">
        <f>VLOOKUP(A641,'BASE TRABAJO'!$A$1:$U$872,4,FALSE)</f>
        <v>Fundación de derecho público.</v>
      </c>
      <c r="E641" s="160" t="str">
        <f>VLOOKUP(A641,'BASE TRABAJO'!$A$1:$U$872,5,FALSE)</f>
        <v>Erigida de acuerdo al Derecho Canónico, por Decreto Eclesiástico Nº 431/2001, del  10 de junio del 2001.</v>
      </c>
      <c r="F641" s="160" t="str">
        <f>VLOOKUP(A641,'BASE TRABAJO'!$A$1:$U$872,6,FALSE)</f>
        <v>Indefinida.</v>
      </c>
      <c r="G641" s="160" t="str">
        <f>VLOOKUP(A641,'BASE TRABAJO'!$A$1:$U$872,7,FALSE)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1" s="160" t="str">
        <f>VLOOKUP(A641,'BASE TRABAJO'!$A$1:$U$872,8,FALSE)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1" s="160" t="str">
        <f>VLOOKUP(A641,'BASE TRABAJO'!$A$1:$U$872,9,FALSE)</f>
        <v>3 años</v>
      </c>
      <c r="J641" s="160" t="str">
        <f>VLOOKUP(A641,'BASE TRABAJO'!$A$1:$U$872,10,FALSE)</f>
        <v xml:space="preserve">Consta en Decreto de fecha 03 de enero de 2018, del Arzobispo de Concepción, que el Directorio vigente está compuesto por los integrantes señalados precedentemente. </v>
      </c>
      <c r="K641" s="160" t="str">
        <f>VLOOKUP(A641,'BASE TRABAJO'!$A$1:$U$872,11,FALSE)</f>
        <v xml:space="preserve">Presbítero José Teodoro Cartes Gómez                        
</v>
      </c>
      <c r="L641" s="160" t="str">
        <f>VLOOKUP(A641,'BASE TRABAJO'!$A$1:$U$872,12,FALSE)</f>
        <v xml:space="preserve">Calle Castellón Nº1438, Concepción, Región del Biobío. 
</v>
      </c>
      <c r="M641" s="160" t="str">
        <f>VLOOKUP(A641,'BASE TRABAJO'!$A$1:$U$872,13,FALSE)</f>
        <v>VIII</v>
      </c>
      <c r="N641" s="160" t="str">
        <f>VLOOKUP(A641,'BASE TRABAJO'!$A$1:$U$872,14,FALSE)</f>
        <v>Concepción</v>
      </c>
      <c r="O641" s="160" t="str">
        <f>VLOOKUP(A641,'BASE TRABAJO'!$A$1:$U$872,15,FALSE)</f>
        <v xml:space="preserve">Teléfono: 41-2293100
</v>
      </c>
      <c r="P641" s="160" t="str">
        <f>VLOOKUP(A641,'BASE TRABAJO'!$A$1:$U$872,16,FALSE)</f>
        <v xml:space="preserve">Correo electrónico: psocialconce@gmail.com
</v>
      </c>
      <c r="Q641" s="160">
        <f>VLOOKUP(A641,'BASE TRABAJO'!$A$1:$U$872,17,FALSE)</f>
        <v>0</v>
      </c>
      <c r="R641" s="160">
        <f>VLOOKUP(A641,'BASE TRABAJO'!$A$1:$U$872,18,FALSE)</f>
        <v>93401</v>
      </c>
      <c r="S641" s="160" t="str">
        <f>VLOOKUP(A641,'BASE TRABAJO'!$A$1:$U$872,19,FALSE)</f>
        <v xml:space="preserve">Se acompaña Certificado Financiero, correspondiente al año 2019, aprobado por el Sub Depto. de Supervisión Financiera Nacional.
</v>
      </c>
      <c r="T641" s="161">
        <f>VLOOKUP(A641,'BASE TRABAJO'!$A$1:$U$872,20,FALSE)</f>
        <v>0</v>
      </c>
      <c r="U641" s="160">
        <v>7141</v>
      </c>
      <c r="V641" s="162">
        <v>17601114</v>
      </c>
      <c r="W641" s="162">
        <v>160288508</v>
      </c>
      <c r="X641" s="161">
        <v>44135</v>
      </c>
      <c r="Y641" s="160" t="s">
        <v>3112</v>
      </c>
      <c r="Z641" s="160" t="s">
        <v>3113</v>
      </c>
      <c r="AA641" s="160" t="s">
        <v>3135</v>
      </c>
      <c r="AB641" s="160"/>
    </row>
    <row r="642" spans="1:28" x14ac:dyDescent="0.2">
      <c r="A642" s="163">
        <v>7141</v>
      </c>
      <c r="B642" s="160" t="str">
        <f>VLOOKUP(A642,'BASE TRABAJO'!$A$1:$U$872,2,TRUE)</f>
        <v>Fundación Social Novo Millennio</v>
      </c>
      <c r="C642" s="160">
        <f>VLOOKUP(A642,'BASE TRABAJO'!$A$1:$U$872,3,FALSE)</f>
        <v>650165500</v>
      </c>
      <c r="D642" s="160" t="str">
        <f>VLOOKUP(A642,'BASE TRABAJO'!$A$1:$U$872,4,FALSE)</f>
        <v>Fundación de derecho público.</v>
      </c>
      <c r="E642" s="160" t="str">
        <f>VLOOKUP(A642,'BASE TRABAJO'!$A$1:$U$872,5,FALSE)</f>
        <v>Erigida de acuerdo al Derecho Canónico, por Decreto Eclesiástico Nº 431/2001, del  10 de junio del 2001.</v>
      </c>
      <c r="F642" s="160" t="str">
        <f>VLOOKUP(A642,'BASE TRABAJO'!$A$1:$U$872,6,FALSE)</f>
        <v>Indefinida.</v>
      </c>
      <c r="G642" s="160" t="str">
        <f>VLOOKUP(A642,'BASE TRABAJO'!$A$1:$U$872,7,FALSE)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2" s="160" t="str">
        <f>VLOOKUP(A642,'BASE TRABAJO'!$A$1:$U$872,8,FALSE)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2" s="160" t="str">
        <f>VLOOKUP(A642,'BASE TRABAJO'!$A$1:$U$872,9,FALSE)</f>
        <v>3 años</v>
      </c>
      <c r="J642" s="160" t="str">
        <f>VLOOKUP(A642,'BASE TRABAJO'!$A$1:$U$872,10,FALSE)</f>
        <v xml:space="preserve">Consta en Decreto de fecha 03 de enero de 2018, del Arzobispo de Concepción, que el Directorio vigente está compuesto por los integrantes señalados precedentemente. </v>
      </c>
      <c r="K642" s="160" t="str">
        <f>VLOOKUP(A642,'BASE TRABAJO'!$A$1:$U$872,11,FALSE)</f>
        <v xml:space="preserve">Presbítero José Teodoro Cartes Gómez                        
</v>
      </c>
      <c r="L642" s="160" t="str">
        <f>VLOOKUP(A642,'BASE TRABAJO'!$A$1:$U$872,12,FALSE)</f>
        <v xml:space="preserve">Calle Castellón Nº1438, Concepción, Región del Biobío. 
</v>
      </c>
      <c r="M642" s="160" t="str">
        <f>VLOOKUP(A642,'BASE TRABAJO'!$A$1:$U$872,13,FALSE)</f>
        <v>VIII</v>
      </c>
      <c r="N642" s="160" t="str">
        <f>VLOOKUP(A642,'BASE TRABAJO'!$A$1:$U$872,14,FALSE)</f>
        <v>Concepción</v>
      </c>
      <c r="O642" s="160" t="str">
        <f>VLOOKUP(A642,'BASE TRABAJO'!$A$1:$U$872,15,FALSE)</f>
        <v xml:space="preserve">Teléfono: 41-2293100
</v>
      </c>
      <c r="P642" s="160" t="str">
        <f>VLOOKUP(A642,'BASE TRABAJO'!$A$1:$U$872,16,FALSE)</f>
        <v xml:space="preserve">Correo electrónico: psocialconce@gmail.com
</v>
      </c>
      <c r="Q642" s="160">
        <f>VLOOKUP(A642,'BASE TRABAJO'!$A$1:$U$872,17,FALSE)</f>
        <v>0</v>
      </c>
      <c r="R642" s="160">
        <f>VLOOKUP(A642,'BASE TRABAJO'!$A$1:$U$872,18,FALSE)</f>
        <v>93401</v>
      </c>
      <c r="S642" s="160" t="str">
        <f>VLOOKUP(A642,'BASE TRABAJO'!$A$1:$U$872,19,FALSE)</f>
        <v xml:space="preserve">Se acompaña Certificado Financiero, correspondiente al año 2019, aprobado por el Sub Depto. de Supervisión Financiera Nacional.
</v>
      </c>
      <c r="T642" s="161">
        <f>VLOOKUP(A642,'BASE TRABAJO'!$A$1:$U$872,20,FALSE)</f>
        <v>0</v>
      </c>
      <c r="U642" s="160">
        <v>7141</v>
      </c>
      <c r="V642" s="162">
        <v>20593896</v>
      </c>
      <c r="W642" s="162">
        <v>211953358</v>
      </c>
      <c r="X642" s="161">
        <v>44135</v>
      </c>
      <c r="Y642" s="160" t="s">
        <v>3112</v>
      </c>
      <c r="Z642" s="160" t="s">
        <v>3113</v>
      </c>
      <c r="AA642" s="160" t="s">
        <v>3222</v>
      </c>
      <c r="AB642" s="160"/>
    </row>
    <row r="643" spans="1:28" x14ac:dyDescent="0.2">
      <c r="A643" s="163">
        <v>7141</v>
      </c>
      <c r="B643" s="160" t="str">
        <f>VLOOKUP(A643,'BASE TRABAJO'!$A$1:$U$872,2,TRUE)</f>
        <v>Fundación Social Novo Millennio</v>
      </c>
      <c r="C643" s="160">
        <f>VLOOKUP(A643,'BASE TRABAJO'!$A$1:$U$872,3,FALSE)</f>
        <v>650165500</v>
      </c>
      <c r="D643" s="160" t="str">
        <f>VLOOKUP(A643,'BASE TRABAJO'!$A$1:$U$872,4,FALSE)</f>
        <v>Fundación de derecho público.</v>
      </c>
      <c r="E643" s="160" t="str">
        <f>VLOOKUP(A643,'BASE TRABAJO'!$A$1:$U$872,5,FALSE)</f>
        <v>Erigida de acuerdo al Derecho Canónico, por Decreto Eclesiástico Nº 431/2001, del  10 de junio del 2001.</v>
      </c>
      <c r="F643" s="160" t="str">
        <f>VLOOKUP(A643,'BASE TRABAJO'!$A$1:$U$872,6,FALSE)</f>
        <v>Indefinida.</v>
      </c>
      <c r="G643" s="160" t="str">
        <f>VLOOKUP(A643,'BASE TRABAJO'!$A$1:$U$872,7,FALSE)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3" s="160" t="str">
        <f>VLOOKUP(A643,'BASE TRABAJO'!$A$1:$U$872,8,FALSE)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3" s="160" t="str">
        <f>VLOOKUP(A643,'BASE TRABAJO'!$A$1:$U$872,9,FALSE)</f>
        <v>3 años</v>
      </c>
      <c r="J643" s="160" t="str">
        <f>VLOOKUP(A643,'BASE TRABAJO'!$A$1:$U$872,10,FALSE)</f>
        <v xml:space="preserve">Consta en Decreto de fecha 03 de enero de 2018, del Arzobispo de Concepción, que el Directorio vigente está compuesto por los integrantes señalados precedentemente. </v>
      </c>
      <c r="K643" s="160" t="str">
        <f>VLOOKUP(A643,'BASE TRABAJO'!$A$1:$U$872,11,FALSE)</f>
        <v xml:space="preserve">Presbítero José Teodoro Cartes Gómez                        
</v>
      </c>
      <c r="L643" s="160" t="str">
        <f>VLOOKUP(A643,'BASE TRABAJO'!$A$1:$U$872,12,FALSE)</f>
        <v xml:space="preserve">Calle Castellón Nº1438, Concepción, Región del Biobío. 
</v>
      </c>
      <c r="M643" s="160" t="str">
        <f>VLOOKUP(A643,'BASE TRABAJO'!$A$1:$U$872,13,FALSE)</f>
        <v>VIII</v>
      </c>
      <c r="N643" s="160" t="str">
        <f>VLOOKUP(A643,'BASE TRABAJO'!$A$1:$U$872,14,FALSE)</f>
        <v>Concepción</v>
      </c>
      <c r="O643" s="160" t="str">
        <f>VLOOKUP(A643,'BASE TRABAJO'!$A$1:$U$872,15,FALSE)</f>
        <v xml:space="preserve">Teléfono: 41-2293100
</v>
      </c>
      <c r="P643" s="160" t="str">
        <f>VLOOKUP(A643,'BASE TRABAJO'!$A$1:$U$872,16,FALSE)</f>
        <v xml:space="preserve">Correo electrónico: psocialconce@gmail.com
</v>
      </c>
      <c r="Q643" s="160">
        <f>VLOOKUP(A643,'BASE TRABAJO'!$A$1:$U$872,17,FALSE)</f>
        <v>0</v>
      </c>
      <c r="R643" s="160">
        <f>VLOOKUP(A643,'BASE TRABAJO'!$A$1:$U$872,18,FALSE)</f>
        <v>93401</v>
      </c>
      <c r="S643" s="160" t="str">
        <f>VLOOKUP(A643,'BASE TRABAJO'!$A$1:$U$872,19,FALSE)</f>
        <v xml:space="preserve">Se acompaña Certificado Financiero, correspondiente al año 2019, aprobado por el Sub Depto. de Supervisión Financiera Nacional.
</v>
      </c>
      <c r="T643" s="161">
        <f>VLOOKUP(A643,'BASE TRABAJO'!$A$1:$U$872,20,FALSE)</f>
        <v>0</v>
      </c>
      <c r="U643" s="160">
        <v>7141</v>
      </c>
      <c r="V643" s="162">
        <v>8873874</v>
      </c>
      <c r="W643" s="162">
        <v>117725563</v>
      </c>
      <c r="X643" s="161">
        <v>44135</v>
      </c>
      <c r="Y643" s="160" t="s">
        <v>3112</v>
      </c>
      <c r="Z643" s="160" t="s">
        <v>3113</v>
      </c>
      <c r="AA643" s="160" t="s">
        <v>3197</v>
      </c>
      <c r="AB643" s="160"/>
    </row>
    <row r="644" spans="1:28" x14ac:dyDescent="0.2">
      <c r="A644" s="163">
        <v>7143</v>
      </c>
      <c r="B644" s="160" t="str">
        <f>VLOOKUP(A644,'BASE TRABAJO'!$A$1:$U$872,2,TRUE)</f>
        <v xml:space="preserve">
I. Municipalidad de Osorno
</v>
      </c>
      <c r="C644" s="160">
        <f>VLOOKUP(A644,'BASE TRABAJO'!$A$1:$U$872,3,FALSE)</f>
        <v>692101006</v>
      </c>
      <c r="D644" s="160" t="str">
        <f>VLOOKUP(A644,'BASE TRABAJO'!$A$1:$U$872,4,FALSE)</f>
        <v>Municipalidad</v>
      </c>
      <c r="E644" s="160" t="str">
        <f>VLOOKUP(A644,'BASE TRABAJO'!$A$1:$U$872,5,FALSE)</f>
        <v>Constitución Política de la República, art. 107.</v>
      </c>
      <c r="F644" s="160" t="str">
        <f>VLOOKUP(A644,'BASE TRABAJO'!$A$1:$U$872,6,FALSE)</f>
        <v>Indefinida.</v>
      </c>
      <c r="G644" s="160" t="str">
        <f>VLOOKUP(A644,'BASE TRABAJO'!$A$1:$U$872,7,FALSE)</f>
        <v>Según Ley Orgánica Constitucional Nº 18.695, arts. 1º al 4º.</v>
      </c>
      <c r="H644" s="160" t="str">
        <f>VLOOKUP(A644,'BASE TRABAJO'!$A$1:$U$872,8,FALSE)</f>
        <v>no tiene</v>
      </c>
      <c r="I644" s="160">
        <f>VLOOKUP(A644,'BASE TRABAJO'!$A$1:$U$872,9,FALSE)</f>
        <v>0</v>
      </c>
      <c r="J644" s="160">
        <f>VLOOKUP(A644,'BASE TRABAJO'!$A$1:$U$872,10,FALSE)</f>
        <v>0</v>
      </c>
      <c r="K644" s="160" t="str">
        <f>VLOOKUP(A644,'BASE TRABAJO'!$A$1:$U$872,11,FALSE)</f>
        <v xml:space="preserve">Jaime Alberto Bertin Valenzuela   
</v>
      </c>
      <c r="L644" s="160" t="str">
        <f>VLOOKUP(A644,'BASE TRABAJO'!$A$1:$U$872,12,FALSE)</f>
        <v>Mackenna Nº 851, comuna de Osorno, Décima Región</v>
      </c>
      <c r="M644" s="160" t="str">
        <f>VLOOKUP(A644,'BASE TRABAJO'!$A$1:$U$872,13,FALSE)</f>
        <v>X</v>
      </c>
      <c r="N644" s="160" t="str">
        <f>VLOOKUP(A644,'BASE TRABAJO'!$A$1:$U$872,14,FALSE)</f>
        <v>Osorno</v>
      </c>
      <c r="O644" s="160" t="str">
        <f>VLOOKUP(A644,'BASE TRABAJO'!$A$1:$U$872,15,FALSE)</f>
        <v xml:space="preserve">Fono: (64) 2264200/ (64) 2264201/ (64) 2264204
</v>
      </c>
      <c r="P644" s="160" t="str">
        <f>VLOOKUP(A644,'BASE TRABAJO'!$A$1:$U$872,16,FALSE)</f>
        <v>Correo electrónico: alcaldia@imo.cl
                             rocio.castro@imo.cl</v>
      </c>
      <c r="Q644" s="160">
        <f>VLOOKUP(A644,'BASE TRABAJO'!$A$1:$U$872,17,FALSE)</f>
        <v>0</v>
      </c>
      <c r="R644" s="160">
        <f>VLOOKUP(A644,'BASE TRABAJO'!$A$1:$U$872,18,FALSE)</f>
        <v>91001</v>
      </c>
      <c r="S644" s="160" t="str">
        <f>VLOOKUP(A644,'BASE TRABAJO'!$A$1:$U$872,19,FALSE)</f>
        <v xml:space="preserve">No se acompañan. Aplica Informe Jurídico Nº 09, de  fecha 14 de marzo de 2011 del Departamento Jurídico y Dictamen Nº 070791, de 2009, de la Contraloría General de la República.  
</v>
      </c>
      <c r="T644" s="161">
        <f>VLOOKUP(A644,'BASE TRABAJO'!$A$1:$U$872,20,FALSE)</f>
        <v>37970</v>
      </c>
      <c r="U644" s="160">
        <v>7143</v>
      </c>
      <c r="V644" s="162">
        <v>6652543</v>
      </c>
      <c r="W644" s="162">
        <v>56838706</v>
      </c>
      <c r="X644" s="161">
        <v>44135</v>
      </c>
      <c r="Y644" s="160" t="s">
        <v>3112</v>
      </c>
      <c r="Z644" s="160" t="s">
        <v>3113</v>
      </c>
      <c r="AA644" s="160" t="s">
        <v>3114</v>
      </c>
      <c r="AB644" s="160"/>
    </row>
    <row r="645" spans="1:28" x14ac:dyDescent="0.2">
      <c r="A645" s="163">
        <v>7145</v>
      </c>
      <c r="B645" s="160" t="str">
        <f>VLOOKUP(A645,'BASE TRABAJO'!$A$1:$U$872,2,TRUE)</f>
        <v xml:space="preserve">Servicio de Salud Magallanes </v>
      </c>
      <c r="C645" s="160" t="str">
        <f>VLOOKUP(A645,'BASE TRABAJO'!$A$1:$U$872,3,FALSE)</f>
        <v>61607900K</v>
      </c>
      <c r="D645" s="160" t="str">
        <f>VLOOKUP(A645,'BASE TRABAJO'!$A$1:$U$872,4,FALSE)</f>
        <v>Servicio Público</v>
      </c>
      <c r="E645" s="160" t="str">
        <f>VLOOKUP(A645,'BASE TRABAJO'!$A$1:$U$872,5,FALSE)</f>
        <v>Según Decreto Ley Nº 2763 del año 1979, que forma los Servicios de Salud, reglamentado por el Decreto Nº 42, del año 1981.</v>
      </c>
      <c r="F645" s="160" t="str">
        <f>VLOOKUP(A645,'BASE TRABAJO'!$A$1:$U$872,6,FALSE)</f>
        <v>Indefinida.</v>
      </c>
      <c r="G645" s="160" t="str">
        <f>VLOOKUP(A645,'BASE TRABAJO'!$A$1:$U$872,7,FALSE)</f>
        <v>Administrar prestaciones de salud pública.</v>
      </c>
      <c r="H645" s="160" t="str">
        <f>VLOOKUP(A645,'BASE TRABAJO'!$A$1:$U$872,8,FALSE)</f>
        <v>no tiene</v>
      </c>
      <c r="I645" s="160">
        <f>VLOOKUP(A645,'BASE TRABAJO'!$A$1:$U$872,9,FALSE)</f>
        <v>0</v>
      </c>
      <c r="J645" s="160">
        <f>VLOOKUP(A645,'BASE TRABAJO'!$A$1:$U$872,10,FALSE)</f>
        <v>0</v>
      </c>
      <c r="K645" s="160" t="str">
        <f>VLOOKUP(A645,'BASE TRABAJO'!$A$1:$U$872,11,FALSE)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45" s="160" t="str">
        <f>VLOOKUP(A645,'BASE TRABAJO'!$A$1:$U$872,12,FALSE)</f>
        <v xml:space="preserve">Lautaro Navarro Nº1223, comuna y provincia de Punta Arenas.  
</v>
      </c>
      <c r="M645" s="160" t="str">
        <f>VLOOKUP(A645,'BASE TRABAJO'!$A$1:$U$872,13,FALSE)</f>
        <v>XII</v>
      </c>
      <c r="N645" s="160" t="str">
        <f>VLOOKUP(A645,'BASE TRABAJO'!$A$1:$U$872,14,FALSE)</f>
        <v>Punta Arenas</v>
      </c>
      <c r="O645" s="160" t="str">
        <f>VLOOKUP(A645,'BASE TRABAJO'!$A$1:$U$872,15,FALSE)</f>
        <v xml:space="preserve">F:291100-291117
</v>
      </c>
      <c r="P645" s="160">
        <f>VLOOKUP(A645,'BASE TRABAJO'!$A$1:$U$872,16,FALSE)</f>
        <v>0</v>
      </c>
      <c r="Q645" s="160">
        <f>VLOOKUP(A645,'BASE TRABAJO'!$A$1:$U$872,17,FALSE)</f>
        <v>0</v>
      </c>
      <c r="R645" s="160">
        <f>VLOOKUP(A645,'BASE TRABAJO'!$A$1:$U$872,18,FALSE)</f>
        <v>91001</v>
      </c>
      <c r="S645" s="160" t="str">
        <f>VLOOKUP(A645,'BASE TRABAJO'!$A$1:$U$872,19,FALSE)</f>
        <v>No se acompañan. Aplica Informe Jurídico Nº 09, de  fecha 14 de marzo de 2011 del Departamento Jurídico y Dictamen Nº 070791, de 2009, de la Contraloría General de la República</v>
      </c>
      <c r="T645" s="161">
        <f>VLOOKUP(A645,'BASE TRABAJO'!$A$1:$U$872,20,FALSE)</f>
        <v>38266</v>
      </c>
      <c r="U645" s="160">
        <v>7145</v>
      </c>
      <c r="V645" s="162">
        <v>10928876</v>
      </c>
      <c r="W645" s="162">
        <v>111065842</v>
      </c>
      <c r="X645" s="161">
        <v>44135</v>
      </c>
      <c r="Y645" s="160" t="s">
        <v>3112</v>
      </c>
      <c r="Z645" s="160" t="s">
        <v>3113</v>
      </c>
      <c r="AA645" s="160" t="s">
        <v>3190</v>
      </c>
      <c r="AB645" s="160"/>
    </row>
    <row r="646" spans="1:28" x14ac:dyDescent="0.2">
      <c r="A646" s="163">
        <v>7146</v>
      </c>
      <c r="B646" s="160" t="str">
        <f>VLOOKUP(A646,'BASE TRABAJO'!$A$1:$U$872,2,TRUE)</f>
        <v xml:space="preserve">Organización Comunitaria Funcional Centro de Ayuda al Niño Bernardita Serrano. 
</v>
      </c>
      <c r="C646" s="160">
        <f>VLOOKUP(A646,'BASE TRABAJO'!$A$1:$U$872,3,FALSE)</f>
        <v>652115705</v>
      </c>
      <c r="D646" s="160" t="str">
        <f>VLOOKUP(A646,'BASE TRABAJO'!$A$1:$U$872,4,FALSE)</f>
        <v>Organización Comunitaria Funcional.</v>
      </c>
      <c r="E646" s="160" t="str">
        <f>VLOOKUP(A646,'BASE TRABAJO'!$A$1:$U$872,5,FALSE)</f>
        <v>Regida por la Ley 19.418, e inscrita bajo el Nº 338 con fecha 29 de abril de 2003, en los Registros de la Secretaría de la I. Municipalidad de San Pedro de la Paz.</v>
      </c>
      <c r="F646" s="160" t="str">
        <f>VLOOKUP(A646,'BASE TRABAJO'!$A$1:$U$872,6,FALSE)</f>
        <v xml:space="preserve">Certificado Nº 223 emitido por Renzo Riffo Lillo, Secretario Municipal de la I. Municipalidad de San Pedro de la Paz,  de fecha 05 de abril de 2016.
</v>
      </c>
      <c r="G646" s="160" t="str">
        <f>VLOOKUP(A646,'BASE TRABAJO'!$A$1:$U$872,7,FALSE)</f>
        <v xml:space="preserve">a) Brindar atención integral a los niños en riesgo social.
b) Lograr la reinserción del niño en su familia de origen.
c) Favorecer la toma de conciencia de la realidad familiar.
</v>
      </c>
      <c r="H646" s="160" t="str">
        <f>VLOOKUP(A646,'BASE TRABAJO'!$A$1:$U$872,8,FALSE)</f>
        <v xml:space="preserve">Presidente: Giovanni Pastorini Riquelme
Secretaria: Rossana Tapia Paredes
Tesorera: Valentina Paz Sandoval Díaz
</v>
      </c>
      <c r="I646" s="160" t="str">
        <f>VLOOKUP(A646,'BASE TRABAJO'!$A$1:$U$872,9,FALSE)</f>
        <v>Durarán dos años en sus cargos</v>
      </c>
      <c r="J646" s="160" t="str">
        <f>VLOOKUP(A646,'BASE TRABAJO'!$A$1:$U$872,10,FALSE)</f>
        <v xml:space="preserve">30 de octubre de 2019 al 30 de octubre de 2021. </v>
      </c>
      <c r="K646" s="160" t="str">
        <f>VLOOKUP(A646,'BASE TRABAJO'!$A$1:$U$872,11,FALSE)</f>
        <v xml:space="preserve">Giovanni Pastorini Riquelme                
</v>
      </c>
      <c r="L646" s="160" t="str">
        <f>VLOOKUP(A646,'BASE TRABAJO'!$A$1:$U$872,12,FALSE)</f>
        <v>Enrique Soro 1998, San Pedro de la Paz, Octava Región.</v>
      </c>
      <c r="M646" s="160" t="str">
        <f>VLOOKUP(A646,'BASE TRABAJO'!$A$1:$U$872,13,FALSE)</f>
        <v>VIII</v>
      </c>
      <c r="N646" s="160" t="str">
        <f>VLOOKUP(A646,'BASE TRABAJO'!$A$1:$U$872,14,FALSE)</f>
        <v>San Pedro de la Paz</v>
      </c>
      <c r="O646" s="160" t="str">
        <f>VLOOKUP(A646,'BASE TRABAJO'!$A$1:$U$872,15,FALSE)</f>
        <v>041-2947165</v>
      </c>
      <c r="P646" s="160">
        <f>VLOOKUP(A646,'BASE TRABAJO'!$A$1:$U$872,16,FALSE)</f>
        <v>0</v>
      </c>
      <c r="Q646" s="160">
        <f>VLOOKUP(A646,'BASE TRABAJO'!$A$1:$U$872,17,FALSE)</f>
        <v>0</v>
      </c>
      <c r="R646" s="160" t="str">
        <f>VLOOKUP(A646,'BASE TRABAJO'!$A$1:$U$872,18,FALSE)</f>
        <v>93401: Institución de Asistencia Social</v>
      </c>
      <c r="S646" s="160" t="str">
        <f>VLOOKUP(A646,'BASE TRABAJO'!$A$1:$U$872,19,FALSE)</f>
        <v xml:space="preserve">Se acompaña Certificado correspondiente a los antecedentes financieros del año 2019, aprobados por el Subdepartamento de Supervisión Financiera Nacional. </v>
      </c>
      <c r="T646" s="161">
        <f>VLOOKUP(A646,'BASE TRABAJO'!$A$1:$U$872,20,FALSE)</f>
        <v>38228</v>
      </c>
      <c r="U646" s="160">
        <v>7146</v>
      </c>
      <c r="V646" s="162">
        <v>24337177</v>
      </c>
      <c r="W646" s="162">
        <v>237387307</v>
      </c>
      <c r="X646" s="161">
        <v>44135</v>
      </c>
      <c r="Y646" s="160" t="s">
        <v>3112</v>
      </c>
      <c r="Z646" s="160" t="s">
        <v>3113</v>
      </c>
      <c r="AA646" s="160" t="s">
        <v>3167</v>
      </c>
      <c r="AB646" s="160"/>
    </row>
    <row r="647" spans="1:28" x14ac:dyDescent="0.2">
      <c r="A647" s="163">
        <v>7147</v>
      </c>
      <c r="B647" s="160" t="str">
        <f>VLOOKUP(A647,'BASE TRABAJO'!$A$1:$U$872,2,TRUE)</f>
        <v xml:space="preserve">
I. Municipalidad de Talca
</v>
      </c>
      <c r="C647" s="160">
        <f>VLOOKUP(A647,'BASE TRABAJO'!$A$1:$U$872,3,FALSE)</f>
        <v>691104001</v>
      </c>
      <c r="D647" s="160" t="str">
        <f>VLOOKUP(A647,'BASE TRABAJO'!$A$1:$U$872,4,FALSE)</f>
        <v>Municipalidad</v>
      </c>
      <c r="E647" s="160" t="str">
        <f>VLOOKUP(A647,'BASE TRABAJO'!$A$1:$U$872,5,FALSE)</f>
        <v>Constitución Política de la República, art. 107.</v>
      </c>
      <c r="F647" s="160" t="str">
        <f>VLOOKUP(A647,'BASE TRABAJO'!$A$1:$U$872,6,FALSE)</f>
        <v>Indefinida.</v>
      </c>
      <c r="G647" s="160" t="str">
        <f>VLOOKUP(A647,'BASE TRABAJO'!$A$1:$U$872,7,FALSE)</f>
        <v>Según Ley Orgánica Constitucional Nº 18.695, arts. 1º al 4º.</v>
      </c>
      <c r="H647" s="160" t="str">
        <f>VLOOKUP(A647,'BASE TRABAJO'!$A$1:$U$872,8,FALSE)</f>
        <v>no tiene</v>
      </c>
      <c r="I647" s="160">
        <f>VLOOKUP(A647,'BASE TRABAJO'!$A$1:$U$872,9,FALSE)</f>
        <v>0</v>
      </c>
      <c r="J647" s="160">
        <f>VLOOKUP(A647,'BASE TRABAJO'!$A$1:$U$872,10,FALSE)</f>
        <v>0</v>
      </c>
      <c r="K647" s="160" t="str">
        <f>VLOOKUP(A647,'BASE TRABAJO'!$A$1:$U$872,11,FALSE)</f>
        <v xml:space="preserve">Juan Carlos Díaz Avendaño </v>
      </c>
      <c r="L647" s="160" t="str">
        <f>VLOOKUP(A647,'BASE TRABAJO'!$A$1:$U$872,12,FALSE)</f>
        <v>1 Norte Nº 797, comuna de Talca, Séptima Región.</v>
      </c>
      <c r="M647" s="160" t="str">
        <f>VLOOKUP(A647,'BASE TRABAJO'!$A$1:$U$872,13,FALSE)</f>
        <v>VII</v>
      </c>
      <c r="N647" s="160" t="str">
        <f>VLOOKUP(A647,'BASE TRABAJO'!$A$1:$U$872,14,FALSE)</f>
        <v xml:space="preserve"> Talca</v>
      </c>
      <c r="O647" s="160" t="str">
        <f>VLOOKUP(A647,'BASE TRABAJO'!$A$1:$U$872,15,FALSE)</f>
        <v>Teléfonos: (71) 2212344 / (71) 2203651</v>
      </c>
      <c r="P647" s="160" t="str">
        <f>VLOOKUP(A647,'BASE TRABAJO'!$A$1:$U$872,16,FALSE)</f>
        <v>Correo Electrónico: jdiaz@talca.cl / alcaldia@talca.cl</v>
      </c>
      <c r="Q647" s="160">
        <f>VLOOKUP(A647,'BASE TRABAJO'!$A$1:$U$872,17,FALSE)</f>
        <v>0</v>
      </c>
      <c r="R647" s="160">
        <f>VLOOKUP(A647,'BASE TRABAJO'!$A$1:$U$872,18,FALSE)</f>
        <v>91001</v>
      </c>
      <c r="S647" s="160" t="str">
        <f>VLOOKUP(A647,'BASE TRABAJO'!$A$1:$U$872,19,FALSE)</f>
        <v>No se acompañan. Aplica Informe Jurídico Nº 09, de  fecha 14 de marzo de 2011 del Departamento Jurídico y Dictamen Nº 070791, de 2009, de la Contraloría General de la República</v>
      </c>
      <c r="T647" s="161">
        <f>VLOOKUP(A647,'BASE TRABAJO'!$A$1:$U$872,20,FALSE)</f>
        <v>38287</v>
      </c>
      <c r="U647" s="160">
        <v>7147</v>
      </c>
      <c r="V647" s="162">
        <v>8753346</v>
      </c>
      <c r="W647" s="162">
        <v>79036335</v>
      </c>
      <c r="X647" s="161">
        <v>44135</v>
      </c>
      <c r="Y647" s="160" t="s">
        <v>3112</v>
      </c>
      <c r="Z647" s="160" t="s">
        <v>3113</v>
      </c>
      <c r="AA647" s="160" t="s">
        <v>3132</v>
      </c>
      <c r="AB647" s="160"/>
    </row>
    <row r="648" spans="1:28" x14ac:dyDescent="0.2">
      <c r="A648" s="163">
        <v>7154</v>
      </c>
      <c r="B648" s="160" t="str">
        <f>VLOOKUP(A648,'BASE TRABAJO'!$A$1:$U$872,2,TRUE)</f>
        <v xml:space="preserve">Organización No Gubernamental de Desarrollo Quillagua ONG. Quillagua
</v>
      </c>
      <c r="C648" s="160" t="str">
        <f>VLOOKUP(A648,'BASE TRABAJO'!$A$1:$U$872,3,FALSE)</f>
        <v>65316310K</v>
      </c>
      <c r="D648" s="160" t="str">
        <f>VLOOKUP(A648,'BASE TRABAJO'!$A$1:$U$872,4,FALSE)</f>
        <v xml:space="preserve">Corporación de Derecho Privado
</v>
      </c>
      <c r="E648" s="160" t="str">
        <f>VLOOKUP(A648,'BASE TRABAJO'!$A$1:$U$872,5,FALSE)</f>
        <v>Otorgado por Decreto Supremo Nº 930, de fecha 27 de febrero de 2004, del Ministerio de Justicia</v>
      </c>
      <c r="F648" s="160" t="str">
        <f>VLOOKUP(A648,'BASE TRABAJO'!$A$1:$U$872,6,FALSE)</f>
        <v xml:space="preserve">Certificado de Vigencia de Persona Jurídica sin fines de Lucro, Folio Nº 500231278060, de fecha 05 de junio de 2019 del Servicio de Registro Civil e Identificación.
</v>
      </c>
      <c r="G648" s="160" t="str">
        <f>VLOOKUP(A648,'BASE TRABAJO'!$A$1:$U$872,7,FALSE)</f>
        <v>Promoción del desarrollo, especialmente de las personas, familias, grupos y comunidades que viven en condiciones de pobreza y/o marginalidad</v>
      </c>
      <c r="H648" s="160" t="str">
        <f>VLOOKUP(A648,'BASE TRABAJO'!$A$1:$U$872,8,FALSE)</f>
        <v xml:space="preserve">Presidenta: María Isabel León González
Vice presidenta: Mylene Isabel D’Alencon Benecke 
Tesorera: Blanca de las Mercedes Benecke Gallegos 
Secretaria Ejecutiva: Carolina González Benecke
</v>
      </c>
      <c r="I648" s="160" t="str">
        <f>VLOOKUP(A648,'BASE TRABAJO'!$A$1:$U$872,9,FALSE)</f>
        <v>Durarán tres años en los cargos</v>
      </c>
      <c r="J648" s="160" t="str">
        <f>VLOOKUP(A648,'BASE TRABAJO'!$A$1:$U$872,10,FALSE)</f>
        <v>De 30 de abril de 2018 hasta 30 de abril de 2021.</v>
      </c>
      <c r="K648" s="160" t="str">
        <f>VLOOKUP(A648,'BASE TRABAJO'!$A$1:$U$872,11,FALSE)</f>
        <v xml:space="preserve">
Secretaria Ejecutiva: Carolina González Benecke
Presidenta: María Isabel León González
</v>
      </c>
      <c r="L648" s="160" t="str">
        <f>VLOOKUP(A648,'BASE TRABAJO'!$A$1:$U$872,12,FALSE)</f>
        <v>Av. Carlos Shorr N° 324, Talca.</v>
      </c>
      <c r="M648" s="160" t="str">
        <f>VLOOKUP(A648,'BASE TRABAJO'!$A$1:$U$872,13,FALSE)</f>
        <v>VII</v>
      </c>
      <c r="N648" s="160" t="str">
        <f>VLOOKUP(A648,'BASE TRABAJO'!$A$1:$U$872,14,FALSE)</f>
        <v>Talca</v>
      </c>
      <c r="O648" s="160" t="str">
        <f>VLOOKUP(A648,'BASE TRABAJO'!$A$1:$U$872,15,FALSE)</f>
        <v>712-2146440</v>
      </c>
      <c r="P648" s="160" t="str">
        <f>VLOOKUP(A648,'BASE TRABAJO'!$A$1:$U$872,16,FALSE)</f>
        <v>rquillagua@gmail.com</v>
      </c>
      <c r="Q648" s="160">
        <f>VLOOKUP(A648,'BASE TRABAJO'!$A$1:$U$872,17,FALSE)</f>
        <v>0</v>
      </c>
      <c r="R648" s="160" t="str">
        <f>VLOOKUP(A648,'BASE TRABAJO'!$A$1:$U$872,18,FALSE)</f>
        <v>93401: Institución de Asistencia Social</v>
      </c>
      <c r="S648" s="160" t="str">
        <f>VLOOKUP(A648,'BASE TRABAJO'!$A$1:$U$872,19,FALSE)</f>
        <v xml:space="preserve">
Certificado financiero correspondiente al año 2018, Aprobado por el Sub-Departamento de Supervisión Financiera Nacional del SENAME.
</v>
      </c>
      <c r="T648" s="161">
        <f>VLOOKUP(A648,'BASE TRABAJO'!$A$1:$U$872,20,FALSE)</f>
        <v>38376</v>
      </c>
      <c r="U648" s="160">
        <v>7154</v>
      </c>
      <c r="V648" s="162">
        <v>0</v>
      </c>
      <c r="W648" s="162">
        <v>15294167</v>
      </c>
      <c r="X648" s="161">
        <v>44135</v>
      </c>
      <c r="Y648" s="160" t="s">
        <v>3112</v>
      </c>
      <c r="Z648" s="160" t="s">
        <v>3113</v>
      </c>
      <c r="AA648" s="160" t="s">
        <v>3132</v>
      </c>
      <c r="AB648" s="160"/>
    </row>
    <row r="649" spans="1:28" x14ac:dyDescent="0.2">
      <c r="A649" s="163">
        <v>7158</v>
      </c>
      <c r="B649" s="160" t="str">
        <f>VLOOKUP(A649,'BASE TRABAJO'!$A$1:$U$872,2,TRUE)</f>
        <v>Fundación Casa Esperanza E.V.</v>
      </c>
      <c r="C649" s="160">
        <f>VLOOKUP(A649,'BASE TRABAJO'!$A$1:$U$872,3,FALSE)</f>
        <v>652041302</v>
      </c>
      <c r="D649" s="160" t="str">
        <f>VLOOKUP(A649,'BASE TRABAJO'!$A$1:$U$872,4,FALSE)</f>
        <v>Fundación de Derecho Privado.</v>
      </c>
      <c r="E649" s="160" t="str">
        <f>VLOOKUP(A649,'BASE TRABAJO'!$A$1:$U$872,5,FALSE)</f>
        <v xml:space="preserve">Decreto Supremo Nº 372, de 31 de marzo de 2003, del Ministerio de Justicia. </v>
      </c>
      <c r="F649" s="160" t="str">
        <f>VLOOKUP(A649,'BASE TRABAJO'!$A$1:$U$872,6,FALSE)</f>
        <v>Certificado de Vigencia Folio Nº 500231155838, de 05 de junio de 2019, del Servicio de Registro Civil e Identificación.</v>
      </c>
      <c r="G649" s="160" t="str">
        <f>VLOOKUP(A649,'BASE TRABAJO'!$A$1:$U$872,7,FALSE)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49" s="160" t="str">
        <f>VLOOKUP(A649,'BASE TRABAJO'!$A$1:$U$872,8,FALSE)</f>
        <v>no tiene</v>
      </c>
      <c r="I649" s="160">
        <f>VLOOKUP(A649,'BASE TRABAJO'!$A$1:$U$872,9,FALSE)</f>
        <v>0</v>
      </c>
      <c r="J649" s="160">
        <f>VLOOKUP(A649,'BASE TRABAJO'!$A$1:$U$872,10,FALSE)</f>
        <v>0</v>
      </c>
      <c r="K649" s="160" t="str">
        <f>VLOOKUP(A649,'BASE TRABAJO'!$A$1:$U$872,11,FALSE)</f>
        <v xml:space="preserve">Germán Enrique Briceño Molina,  
</v>
      </c>
      <c r="L649" s="160" t="str">
        <f>VLOOKUP(A649,'BASE TRABAJO'!$A$1:$U$872,12,FALSE)</f>
        <v xml:space="preserve">Angachilla, Km. 5, Parcela Arquenco, S/N,  Valdivia, 
</v>
      </c>
      <c r="M649" s="160" t="str">
        <f>VLOOKUP(A649,'BASE TRABAJO'!$A$1:$U$872,13,FALSE)</f>
        <v>XIV</v>
      </c>
      <c r="N649" s="160" t="str">
        <f>VLOOKUP(A649,'BASE TRABAJO'!$A$1:$U$872,14,FALSE)</f>
        <v>Valdivia</v>
      </c>
      <c r="O649" s="160" t="str">
        <f>VLOOKUP(A649,'BASE TRABAJO'!$A$1:$U$872,15,FALSE)</f>
        <v>Fono: 63-2204154</v>
      </c>
      <c r="P649" s="160" t="str">
        <f>VLOOKUP(A649,'BASE TRABAJO'!$A$1:$U$872,16,FALSE)</f>
        <v xml:space="preserve">parras@terra.cl    residencialaspasrras@gmail.com
</v>
      </c>
      <c r="Q649" s="160">
        <f>VLOOKUP(A649,'BASE TRABAJO'!$A$1:$U$872,17,FALSE)</f>
        <v>0</v>
      </c>
      <c r="R649" s="160">
        <f>VLOOKUP(A649,'BASE TRABAJO'!$A$1:$U$872,18,FALSE)</f>
        <v>93401</v>
      </c>
      <c r="S649" s="160" t="str">
        <f>VLOOKUP(A649,'BASE TRABAJO'!$A$1:$U$872,19,FALSE)</f>
        <v xml:space="preserve">Antecedentes financieros correspondientes al año 2018, aprobados USUFI
</v>
      </c>
      <c r="T649" s="161">
        <f>VLOOKUP(A649,'BASE TRABAJO'!$A$1:$U$872,20,FALSE)</f>
        <v>38412</v>
      </c>
      <c r="U649" s="160">
        <v>7158</v>
      </c>
      <c r="V649" s="162">
        <v>13773600</v>
      </c>
      <c r="W649" s="162">
        <v>184433049</v>
      </c>
      <c r="X649" s="161">
        <v>44135</v>
      </c>
      <c r="Y649" s="160" t="s">
        <v>3112</v>
      </c>
      <c r="Z649" s="160" t="s">
        <v>3113</v>
      </c>
      <c r="AA649" s="160" t="s">
        <v>3156</v>
      </c>
      <c r="AB649" s="160"/>
    </row>
    <row r="650" spans="1:28" x14ac:dyDescent="0.2">
      <c r="A650" s="163">
        <v>7158</v>
      </c>
      <c r="B650" s="160" t="str">
        <f>VLOOKUP(A650,'BASE TRABAJO'!$A$1:$U$872,2,TRUE)</f>
        <v>Fundación Casa Esperanza E.V.</v>
      </c>
      <c r="C650" s="160">
        <f>VLOOKUP(A650,'BASE TRABAJO'!$A$1:$U$872,3,FALSE)</f>
        <v>652041302</v>
      </c>
      <c r="D650" s="160" t="str">
        <f>VLOOKUP(A650,'BASE TRABAJO'!$A$1:$U$872,4,FALSE)</f>
        <v>Fundación de Derecho Privado.</v>
      </c>
      <c r="E650" s="160" t="str">
        <f>VLOOKUP(A650,'BASE TRABAJO'!$A$1:$U$872,5,FALSE)</f>
        <v xml:space="preserve">Decreto Supremo Nº 372, de 31 de marzo de 2003, del Ministerio de Justicia. </v>
      </c>
      <c r="F650" s="160" t="str">
        <f>VLOOKUP(A650,'BASE TRABAJO'!$A$1:$U$872,6,FALSE)</f>
        <v>Certificado de Vigencia Folio Nº 500231155838, de 05 de junio de 2019, del Servicio de Registro Civil e Identificación.</v>
      </c>
      <c r="G650" s="160" t="str">
        <f>VLOOKUP(A650,'BASE TRABAJO'!$A$1:$U$872,7,FALSE)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0" s="160" t="str">
        <f>VLOOKUP(A650,'BASE TRABAJO'!$A$1:$U$872,8,FALSE)</f>
        <v>no tiene</v>
      </c>
      <c r="I650" s="160">
        <f>VLOOKUP(A650,'BASE TRABAJO'!$A$1:$U$872,9,FALSE)</f>
        <v>0</v>
      </c>
      <c r="J650" s="160">
        <f>VLOOKUP(A650,'BASE TRABAJO'!$A$1:$U$872,10,FALSE)</f>
        <v>0</v>
      </c>
      <c r="K650" s="160" t="str">
        <f>VLOOKUP(A650,'BASE TRABAJO'!$A$1:$U$872,11,FALSE)</f>
        <v xml:space="preserve">Germán Enrique Briceño Molina,  
</v>
      </c>
      <c r="L650" s="160" t="str">
        <f>VLOOKUP(A650,'BASE TRABAJO'!$A$1:$U$872,12,FALSE)</f>
        <v xml:space="preserve">Angachilla, Km. 5, Parcela Arquenco, S/N,  Valdivia, 
</v>
      </c>
      <c r="M650" s="160" t="str">
        <f>VLOOKUP(A650,'BASE TRABAJO'!$A$1:$U$872,13,FALSE)</f>
        <v>XIV</v>
      </c>
      <c r="N650" s="160" t="str">
        <f>VLOOKUP(A650,'BASE TRABAJO'!$A$1:$U$872,14,FALSE)</f>
        <v>Valdivia</v>
      </c>
      <c r="O650" s="160" t="str">
        <f>VLOOKUP(A650,'BASE TRABAJO'!$A$1:$U$872,15,FALSE)</f>
        <v>Fono: 63-2204154</v>
      </c>
      <c r="P650" s="160" t="str">
        <f>VLOOKUP(A650,'BASE TRABAJO'!$A$1:$U$872,16,FALSE)</f>
        <v xml:space="preserve">parras@terra.cl    residencialaspasrras@gmail.com
</v>
      </c>
      <c r="Q650" s="160">
        <f>VLOOKUP(A650,'BASE TRABAJO'!$A$1:$U$872,17,FALSE)</f>
        <v>0</v>
      </c>
      <c r="R650" s="160">
        <f>VLOOKUP(A650,'BASE TRABAJO'!$A$1:$U$872,18,FALSE)</f>
        <v>93401</v>
      </c>
      <c r="S650" s="160" t="str">
        <f>VLOOKUP(A650,'BASE TRABAJO'!$A$1:$U$872,19,FALSE)</f>
        <v xml:space="preserve">Antecedentes financieros correspondientes al año 2018, aprobados USUFI
</v>
      </c>
      <c r="T650" s="161">
        <f>VLOOKUP(A650,'BASE TRABAJO'!$A$1:$U$872,20,FALSE)</f>
        <v>38412</v>
      </c>
      <c r="U650" s="160">
        <v>7158</v>
      </c>
      <c r="V650" s="162">
        <v>12546920</v>
      </c>
      <c r="W650" s="162">
        <v>141327484</v>
      </c>
      <c r="X650" s="161">
        <v>44135</v>
      </c>
      <c r="Y650" s="160" t="s">
        <v>3112</v>
      </c>
      <c r="Z650" s="160" t="s">
        <v>3113</v>
      </c>
      <c r="AA650" s="160" t="s">
        <v>3170</v>
      </c>
      <c r="AB650" s="160"/>
    </row>
    <row r="651" spans="1:28" x14ac:dyDescent="0.2">
      <c r="A651" s="163">
        <v>7159</v>
      </c>
      <c r="B651" s="160" t="str">
        <f>VLOOKUP(A651,'BASE TRABAJO'!$A$1:$U$872,2,TRUE)</f>
        <v>“Corporación de Apoyo Integral para el Adulto Mayor” y/o “Corporación Laureles”.</v>
      </c>
      <c r="C651" s="160">
        <f>VLOOKUP(A651,'BASE TRABAJO'!$A$1:$U$872,3,FALSE)</f>
        <v>653932502</v>
      </c>
      <c r="D651" s="160" t="str">
        <f>VLOOKUP(A651,'BASE TRABAJO'!$A$1:$U$872,4,FALSE)</f>
        <v>Corporación de Derecho Privado.</v>
      </c>
      <c r="E651" s="160" t="str">
        <f>VLOOKUP(A651,'BASE TRABAJO'!$A$1:$U$872,5,FALSE)</f>
        <v xml:space="preserve">Otorgada por Decreto Exento Nº 31, de fecha 12 de enero de 2004,  por el Ministerio de Justicia.  </v>
      </c>
      <c r="F651" s="160" t="str">
        <f>VLOOKUP(A651,'BASE TRABAJO'!$A$1:$U$872,6,FALSE)</f>
        <v>Certificado de vigencia Nº 728/2019, de fecha 03 de mayo de 2019 del Secretario Municipal de la Ilustre Municipalidad de Antofagasta.</v>
      </c>
      <c r="G651" s="160" t="str">
        <f>VLOOKUP(A651,'BASE TRABAJO'!$A$1:$U$872,7,FALSE)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51" s="160" t="str">
        <f>VLOOKUP(A651,'BASE TRABAJO'!$A$1:$U$872,8,FALSE)</f>
        <v xml:space="preserve">Presidenta: Patricia González Bravo 
Vicepresidente: Raúl Rodríguez Cortés
Secretaria: Edith Reyes Villazón
Tesorero: Herman Mundaca Alfaro
</v>
      </c>
      <c r="I651" s="160" t="str">
        <f>VLOOKUP(A651,'BASE TRABAJO'!$A$1:$U$872,9,FALSE)</f>
        <v>Durarán dos años en sus cargos</v>
      </c>
      <c r="J651" s="160" t="str">
        <f>VLOOKUP(A651,'BASE TRABAJO'!$A$1:$U$872,10,FALSE)</f>
        <v>16 de abril de 2021</v>
      </c>
      <c r="K651" s="160" t="str">
        <f>VLOOKUP(A651,'BASE TRABAJO'!$A$1:$U$872,11,FALSE)</f>
        <v xml:space="preserve">Presidenta: Patricia González Bravo 
Vicepresidente: Raúl Rodríguez Cortés
Secretaria: Edith Reyes Villazón
Tesorero: Herman Mundaca Alfaro
</v>
      </c>
      <c r="L651" s="160" t="str">
        <f>VLOOKUP(A651,'BASE TRABAJO'!$A$1:$U$872,12,FALSE)</f>
        <v>Washington N° 2675, Depto.  702, Antofagasta</v>
      </c>
      <c r="M651" s="160" t="str">
        <f>VLOOKUP(A651,'BASE TRABAJO'!$A$1:$U$872,13,FALSE)</f>
        <v>II</v>
      </c>
      <c r="N651" s="160" t="str">
        <f>VLOOKUP(A651,'BASE TRABAJO'!$A$1:$U$872,14,FALSE)</f>
        <v>Antofagasta</v>
      </c>
      <c r="O651" s="160">
        <f>VLOOKUP(A651,'BASE TRABAJO'!$A$1:$U$872,15,FALSE)</f>
        <v>0</v>
      </c>
      <c r="P651" s="160">
        <f>VLOOKUP(A651,'BASE TRABAJO'!$A$1:$U$872,16,FALSE)</f>
        <v>0</v>
      </c>
      <c r="Q651" s="160">
        <f>VLOOKUP(A651,'BASE TRABAJO'!$A$1:$U$872,17,FALSE)</f>
        <v>0</v>
      </c>
      <c r="R651" s="160" t="str">
        <f>VLOOKUP(A651,'BASE TRABAJO'!$A$1:$U$872,18,FALSE)</f>
        <v>93401: Institución de Asistencia Social</v>
      </c>
      <c r="S651" s="160" t="str">
        <f>VLOOKUP(A651,'BASE TRABAJO'!$A$1:$U$872,19,FALSE)</f>
        <v xml:space="preserve">Se acompaña Certificado de antecedentes financieros correspondientes al año 2016, aprobados por el Subdepartamento de Supervisión Financiera. </v>
      </c>
      <c r="T651" s="161">
        <f>VLOOKUP(A651,'BASE TRABAJO'!$A$1:$U$872,20,FALSE)</f>
        <v>38414</v>
      </c>
      <c r="U651" s="160">
        <v>7159</v>
      </c>
      <c r="V651" s="162">
        <v>-10271</v>
      </c>
      <c r="W651" s="162">
        <v>369328659</v>
      </c>
      <c r="X651" s="161">
        <v>44135</v>
      </c>
      <c r="Y651" s="160" t="s">
        <v>3112</v>
      </c>
      <c r="Z651" s="160" t="s">
        <v>3113</v>
      </c>
      <c r="AA651" s="160" t="s">
        <v>3115</v>
      </c>
      <c r="AB651" s="160"/>
    </row>
    <row r="652" spans="1:28" x14ac:dyDescent="0.2">
      <c r="A652" s="163">
        <v>7160</v>
      </c>
      <c r="B652" s="160" t="str">
        <f>VLOOKUP(A652,'BASE TRABAJO'!$A$1:$U$872,2,TRUE)</f>
        <v>Corporación de Beneficencia María Ayuda</v>
      </c>
      <c r="C652" s="160">
        <f>VLOOKUP(A652,'BASE TRABAJO'!$A$1:$U$872,3,FALSE)</f>
        <v>712091002</v>
      </c>
      <c r="D652" s="160" t="str">
        <f>VLOOKUP(A652,'BASE TRABAJO'!$A$1:$U$872,4,FALSE)</f>
        <v>Corporación de Derecho Privado.</v>
      </c>
      <c r="E652" s="160" t="str">
        <f>VLOOKUP(A652,'BASE TRABAJO'!$A$1:$U$872,5,FALSE)</f>
        <v>Otorgada por Decreto Supremo Nº 1042, de fecha 30 de noviembre de 1984, del Ministerio de Justicia, publicado en el Diario Oficial el día  29 de diciembre de 1984.</v>
      </c>
      <c r="F652" s="160" t="str">
        <f>VLOOKUP(A652,'BASE TRABAJO'!$A$1:$U$872,6,FALSE)</f>
        <v xml:space="preserve">Certificado de vigencia, folio Nº50330996275, de 21 de julio de 2020, del Servicio de Registro Civil e Identificación. </v>
      </c>
      <c r="G652" s="160" t="str">
        <f>VLOOKUP(A652,'BASE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2" s="160" t="str">
        <f>VLOOKUP(A652,'BASE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2" s="160" t="str">
        <f>VLOOKUP(A652,'BASE TRABAJO'!$A$1:$U$872,9,FALSE)</f>
        <v>Durarán 02 años en sus cargos. En caso de que no se nombre Asamblea, permanece la que esta nombrada.</v>
      </c>
      <c r="J652" s="160" t="str">
        <f>VLOOKUP(A652,'BASE TRABAJO'!$A$1:$U$872,10,FALSE)</f>
        <v>30 de mayo de 2018</v>
      </c>
      <c r="K652" s="160" t="str">
        <f>VLOOKUP(A652,'BASE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2" s="160" t="str">
        <f>VLOOKUP(A652,'BASE TRABAJO'!$A$1:$U$872,12,FALSE)</f>
        <v>Colombia Nº 7742, comuna de La Florida, Región Metropolitana.</v>
      </c>
      <c r="M652" s="160" t="str">
        <f>VLOOKUP(A652,'BASE TRABAJO'!$A$1:$U$872,13,FALSE)</f>
        <v>XIII</v>
      </c>
      <c r="N652" s="160" t="str">
        <f>VLOOKUP(A652,'BASE TRABAJO'!$A$1:$U$872,14,FALSE)</f>
        <v>La Florida</v>
      </c>
      <c r="O652" s="160" t="str">
        <f>VLOOKUP(A652,'BASE TRABAJO'!$A$1:$U$872,15,FALSE)</f>
        <v xml:space="preserve">02) 23280100, </v>
      </c>
      <c r="P652" s="160" t="str">
        <f>VLOOKUP(A652,'BASE TRABAJO'!$A$1:$U$872,16,FALSE)</f>
        <v xml:space="preserve">mariaayuda@mariaayuda.cl
www.mariaayuda.cl
</v>
      </c>
      <c r="Q652" s="160">
        <f>VLOOKUP(A652,'BASE TRABAJO'!$A$1:$U$872,17,FALSE)</f>
        <v>0</v>
      </c>
      <c r="R652" s="160" t="str">
        <f>VLOOKUP(A652,'BASE TRABAJO'!$A$1:$U$872,18,FALSE)</f>
        <v>93401: Institución de Asistencia Social</v>
      </c>
      <c r="S652" s="160" t="str">
        <f>VLOOKUP(A652,'BASE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2" s="161">
        <f>VLOOKUP(A652,'BASE TRABAJO'!$A$1:$U$872,20,FALSE)</f>
        <v>38344</v>
      </c>
      <c r="U652" s="160">
        <v>7160</v>
      </c>
      <c r="V652" s="162">
        <v>0</v>
      </c>
      <c r="W652" s="162">
        <v>138712588</v>
      </c>
      <c r="X652" s="161">
        <v>44135</v>
      </c>
      <c r="Y652" s="160" t="s">
        <v>3112</v>
      </c>
      <c r="Z652" s="160" t="s">
        <v>3113</v>
      </c>
      <c r="AA652" s="160" t="s">
        <v>3115</v>
      </c>
      <c r="AB652" s="160"/>
    </row>
    <row r="653" spans="1:28" x14ac:dyDescent="0.2">
      <c r="A653" s="163">
        <v>7160</v>
      </c>
      <c r="B653" s="160" t="str">
        <f>VLOOKUP(A653,'BASE TRABAJO'!$A$1:$U$872,2,TRUE)</f>
        <v>Corporación de Beneficencia María Ayuda</v>
      </c>
      <c r="C653" s="160">
        <f>VLOOKUP(A653,'BASE TRABAJO'!$A$1:$U$872,3,FALSE)</f>
        <v>712091002</v>
      </c>
      <c r="D653" s="160" t="str">
        <f>VLOOKUP(A653,'BASE TRABAJO'!$A$1:$U$872,4,FALSE)</f>
        <v>Corporación de Derecho Privado.</v>
      </c>
      <c r="E653" s="160" t="str">
        <f>VLOOKUP(A653,'BASE TRABAJO'!$A$1:$U$872,5,FALSE)</f>
        <v>Otorgada por Decreto Supremo Nº 1042, de fecha 30 de noviembre de 1984, del Ministerio de Justicia, publicado en el Diario Oficial el día  29 de diciembre de 1984.</v>
      </c>
      <c r="F653" s="160" t="str">
        <f>VLOOKUP(A653,'BASE TRABAJO'!$A$1:$U$872,6,FALSE)</f>
        <v xml:space="preserve">Certificado de vigencia, folio Nº50330996275, de 21 de julio de 2020, del Servicio de Registro Civil e Identificación. </v>
      </c>
      <c r="G653" s="160" t="str">
        <f>VLOOKUP(A653,'BASE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3" s="160" t="str">
        <f>VLOOKUP(A653,'BASE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3" s="160" t="str">
        <f>VLOOKUP(A653,'BASE TRABAJO'!$A$1:$U$872,9,FALSE)</f>
        <v>Durarán 02 años en sus cargos. En caso de que no se nombre Asamblea, permanece la que esta nombrada.</v>
      </c>
      <c r="J653" s="160" t="str">
        <f>VLOOKUP(A653,'BASE TRABAJO'!$A$1:$U$872,10,FALSE)</f>
        <v>30 de mayo de 2018</v>
      </c>
      <c r="K653" s="160" t="str">
        <f>VLOOKUP(A653,'BASE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3" s="160" t="str">
        <f>VLOOKUP(A653,'BASE TRABAJO'!$A$1:$U$872,12,FALSE)</f>
        <v>Colombia Nº 7742, comuna de La Florida, Región Metropolitana.</v>
      </c>
      <c r="M653" s="160" t="str">
        <f>VLOOKUP(A653,'BASE TRABAJO'!$A$1:$U$872,13,FALSE)</f>
        <v>XIII</v>
      </c>
      <c r="N653" s="160" t="str">
        <f>VLOOKUP(A653,'BASE TRABAJO'!$A$1:$U$872,14,FALSE)</f>
        <v>La Florida</v>
      </c>
      <c r="O653" s="160" t="str">
        <f>VLOOKUP(A653,'BASE TRABAJO'!$A$1:$U$872,15,FALSE)</f>
        <v xml:space="preserve">02) 23280100, </v>
      </c>
      <c r="P653" s="160" t="str">
        <f>VLOOKUP(A653,'BASE TRABAJO'!$A$1:$U$872,16,FALSE)</f>
        <v xml:space="preserve">mariaayuda@mariaayuda.cl
www.mariaayuda.cl
</v>
      </c>
      <c r="Q653" s="160">
        <f>VLOOKUP(A653,'BASE TRABAJO'!$A$1:$U$872,17,FALSE)</f>
        <v>0</v>
      </c>
      <c r="R653" s="160" t="str">
        <f>VLOOKUP(A653,'BASE TRABAJO'!$A$1:$U$872,18,FALSE)</f>
        <v>93401: Institución de Asistencia Social</v>
      </c>
      <c r="S653" s="160" t="str">
        <f>VLOOKUP(A653,'BASE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3" s="161">
        <f>VLOOKUP(A653,'BASE TRABAJO'!$A$1:$U$872,20,FALSE)</f>
        <v>38344</v>
      </c>
      <c r="U653" s="160">
        <v>7160</v>
      </c>
      <c r="V653" s="162">
        <v>0</v>
      </c>
      <c r="W653" s="162">
        <v>84608934</v>
      </c>
      <c r="X653" s="161">
        <v>44135</v>
      </c>
      <c r="Y653" s="160" t="s">
        <v>3112</v>
      </c>
      <c r="Z653" s="160" t="s">
        <v>3113</v>
      </c>
      <c r="AA653" s="160" t="s">
        <v>3290</v>
      </c>
      <c r="AB653" s="160"/>
    </row>
    <row r="654" spans="1:28" x14ac:dyDescent="0.2">
      <c r="A654" s="163">
        <v>7160</v>
      </c>
      <c r="B654" s="160" t="str">
        <f>VLOOKUP(A654,'BASE TRABAJO'!$A$1:$U$872,2,TRUE)</f>
        <v>Corporación de Beneficencia María Ayuda</v>
      </c>
      <c r="C654" s="160">
        <f>VLOOKUP(A654,'BASE TRABAJO'!$A$1:$U$872,3,FALSE)</f>
        <v>712091002</v>
      </c>
      <c r="D654" s="160" t="str">
        <f>VLOOKUP(A654,'BASE TRABAJO'!$A$1:$U$872,4,FALSE)</f>
        <v>Corporación de Derecho Privado.</v>
      </c>
      <c r="E654" s="160" t="str">
        <f>VLOOKUP(A654,'BASE TRABAJO'!$A$1:$U$872,5,FALSE)</f>
        <v>Otorgada por Decreto Supremo Nº 1042, de fecha 30 de noviembre de 1984, del Ministerio de Justicia, publicado en el Diario Oficial el día  29 de diciembre de 1984.</v>
      </c>
      <c r="F654" s="160" t="str">
        <f>VLOOKUP(A654,'BASE TRABAJO'!$A$1:$U$872,6,FALSE)</f>
        <v xml:space="preserve">Certificado de vigencia, folio Nº50330996275, de 21 de julio de 2020, del Servicio de Registro Civil e Identificación. </v>
      </c>
      <c r="G654" s="160" t="str">
        <f>VLOOKUP(A654,'BASE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4" s="160" t="str">
        <f>VLOOKUP(A654,'BASE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4" s="160" t="str">
        <f>VLOOKUP(A654,'BASE TRABAJO'!$A$1:$U$872,9,FALSE)</f>
        <v>Durarán 02 años en sus cargos. En caso de que no se nombre Asamblea, permanece la que esta nombrada.</v>
      </c>
      <c r="J654" s="160" t="str">
        <f>VLOOKUP(A654,'BASE TRABAJO'!$A$1:$U$872,10,FALSE)</f>
        <v>30 de mayo de 2018</v>
      </c>
      <c r="K654" s="160" t="str">
        <f>VLOOKUP(A654,'BASE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4" s="160" t="str">
        <f>VLOOKUP(A654,'BASE TRABAJO'!$A$1:$U$872,12,FALSE)</f>
        <v>Colombia Nº 7742, comuna de La Florida, Región Metropolitana.</v>
      </c>
      <c r="M654" s="160" t="str">
        <f>VLOOKUP(A654,'BASE TRABAJO'!$A$1:$U$872,13,FALSE)</f>
        <v>XIII</v>
      </c>
      <c r="N654" s="160" t="str">
        <f>VLOOKUP(A654,'BASE TRABAJO'!$A$1:$U$872,14,FALSE)</f>
        <v>La Florida</v>
      </c>
      <c r="O654" s="160" t="str">
        <f>VLOOKUP(A654,'BASE TRABAJO'!$A$1:$U$872,15,FALSE)</f>
        <v xml:space="preserve">02) 23280100, </v>
      </c>
      <c r="P654" s="160" t="str">
        <f>VLOOKUP(A654,'BASE TRABAJO'!$A$1:$U$872,16,FALSE)</f>
        <v xml:space="preserve">mariaayuda@mariaayuda.cl
www.mariaayuda.cl
</v>
      </c>
      <c r="Q654" s="160">
        <f>VLOOKUP(A654,'BASE TRABAJO'!$A$1:$U$872,17,FALSE)</f>
        <v>0</v>
      </c>
      <c r="R654" s="160" t="str">
        <f>VLOOKUP(A654,'BASE TRABAJO'!$A$1:$U$872,18,FALSE)</f>
        <v>93401: Institución de Asistencia Social</v>
      </c>
      <c r="S654" s="160" t="str">
        <f>VLOOKUP(A654,'BASE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4" s="161">
        <f>VLOOKUP(A654,'BASE TRABAJO'!$A$1:$U$872,20,FALSE)</f>
        <v>38344</v>
      </c>
      <c r="U654" s="160">
        <v>7160</v>
      </c>
      <c r="V654" s="162">
        <v>24753063</v>
      </c>
      <c r="W654" s="162">
        <v>224538424</v>
      </c>
      <c r="X654" s="161">
        <v>44135</v>
      </c>
      <c r="Y654" s="160" t="s">
        <v>3112</v>
      </c>
      <c r="Z654" s="160" t="s">
        <v>3113</v>
      </c>
      <c r="AA654" s="160" t="s">
        <v>60</v>
      </c>
      <c r="AB654" s="160"/>
    </row>
    <row r="655" spans="1:28" x14ac:dyDescent="0.2">
      <c r="A655" s="163">
        <v>7160</v>
      </c>
      <c r="B655" s="160" t="str">
        <f>VLOOKUP(A655,'BASE TRABAJO'!$A$1:$U$872,2,TRUE)</f>
        <v>Corporación de Beneficencia María Ayuda</v>
      </c>
      <c r="C655" s="160">
        <f>VLOOKUP(A655,'BASE TRABAJO'!$A$1:$U$872,3,FALSE)</f>
        <v>712091002</v>
      </c>
      <c r="D655" s="160" t="str">
        <f>VLOOKUP(A655,'BASE TRABAJO'!$A$1:$U$872,4,FALSE)</f>
        <v>Corporación de Derecho Privado.</v>
      </c>
      <c r="E655" s="160" t="str">
        <f>VLOOKUP(A655,'BASE TRABAJO'!$A$1:$U$872,5,FALSE)</f>
        <v>Otorgada por Decreto Supremo Nº 1042, de fecha 30 de noviembre de 1984, del Ministerio de Justicia, publicado en el Diario Oficial el día  29 de diciembre de 1984.</v>
      </c>
      <c r="F655" s="160" t="str">
        <f>VLOOKUP(A655,'BASE TRABAJO'!$A$1:$U$872,6,FALSE)</f>
        <v xml:space="preserve">Certificado de vigencia, folio Nº50330996275, de 21 de julio de 2020, del Servicio de Registro Civil e Identificación. </v>
      </c>
      <c r="G655" s="160" t="str">
        <f>VLOOKUP(A655,'BASE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5" s="160" t="str">
        <f>VLOOKUP(A655,'BASE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5" s="160" t="str">
        <f>VLOOKUP(A655,'BASE TRABAJO'!$A$1:$U$872,9,FALSE)</f>
        <v>Durarán 02 años en sus cargos. En caso de que no se nombre Asamblea, permanece la que esta nombrada.</v>
      </c>
      <c r="J655" s="160" t="str">
        <f>VLOOKUP(A655,'BASE TRABAJO'!$A$1:$U$872,10,FALSE)</f>
        <v>30 de mayo de 2018</v>
      </c>
      <c r="K655" s="160" t="str">
        <f>VLOOKUP(A655,'BASE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5" s="160" t="str">
        <f>VLOOKUP(A655,'BASE TRABAJO'!$A$1:$U$872,12,FALSE)</f>
        <v>Colombia Nº 7742, comuna de La Florida, Región Metropolitana.</v>
      </c>
      <c r="M655" s="160" t="str">
        <f>VLOOKUP(A655,'BASE TRABAJO'!$A$1:$U$872,13,FALSE)</f>
        <v>XIII</v>
      </c>
      <c r="N655" s="160" t="str">
        <f>VLOOKUP(A655,'BASE TRABAJO'!$A$1:$U$872,14,FALSE)</f>
        <v>La Florida</v>
      </c>
      <c r="O655" s="160" t="str">
        <f>VLOOKUP(A655,'BASE TRABAJO'!$A$1:$U$872,15,FALSE)</f>
        <v xml:space="preserve">02) 23280100, </v>
      </c>
      <c r="P655" s="160" t="str">
        <f>VLOOKUP(A655,'BASE TRABAJO'!$A$1:$U$872,16,FALSE)</f>
        <v xml:space="preserve">mariaayuda@mariaayuda.cl
www.mariaayuda.cl
</v>
      </c>
      <c r="Q655" s="160">
        <f>VLOOKUP(A655,'BASE TRABAJO'!$A$1:$U$872,17,FALSE)</f>
        <v>0</v>
      </c>
      <c r="R655" s="160" t="str">
        <f>VLOOKUP(A655,'BASE TRABAJO'!$A$1:$U$872,18,FALSE)</f>
        <v>93401: Institución de Asistencia Social</v>
      </c>
      <c r="S655" s="160" t="str">
        <f>VLOOKUP(A655,'BASE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5" s="161">
        <f>VLOOKUP(A655,'BASE TRABAJO'!$A$1:$U$872,20,FALSE)</f>
        <v>38344</v>
      </c>
      <c r="U655" s="160">
        <v>7160</v>
      </c>
      <c r="V655" s="162">
        <v>23692772</v>
      </c>
      <c r="W655" s="162">
        <v>238051295</v>
      </c>
      <c r="X655" s="161">
        <v>44135</v>
      </c>
      <c r="Y655" s="160" t="s">
        <v>3112</v>
      </c>
      <c r="Z655" s="160" t="s">
        <v>3113</v>
      </c>
      <c r="AA655" s="160" t="s">
        <v>80</v>
      </c>
      <c r="AB655" s="160"/>
    </row>
    <row r="656" spans="1:28" x14ac:dyDescent="0.2">
      <c r="A656" s="163">
        <v>7160</v>
      </c>
      <c r="B656" s="160" t="str">
        <f>VLOOKUP(A656,'BASE TRABAJO'!$A$1:$U$872,2,TRUE)</f>
        <v>Corporación de Beneficencia María Ayuda</v>
      </c>
      <c r="C656" s="160">
        <f>VLOOKUP(A656,'BASE TRABAJO'!$A$1:$U$872,3,FALSE)</f>
        <v>712091002</v>
      </c>
      <c r="D656" s="160" t="str">
        <f>VLOOKUP(A656,'BASE TRABAJO'!$A$1:$U$872,4,FALSE)</f>
        <v>Corporación de Derecho Privado.</v>
      </c>
      <c r="E656" s="160" t="str">
        <f>VLOOKUP(A656,'BASE TRABAJO'!$A$1:$U$872,5,FALSE)</f>
        <v>Otorgada por Decreto Supremo Nº 1042, de fecha 30 de noviembre de 1984, del Ministerio de Justicia, publicado en el Diario Oficial el día  29 de diciembre de 1984.</v>
      </c>
      <c r="F656" s="160" t="str">
        <f>VLOOKUP(A656,'BASE TRABAJO'!$A$1:$U$872,6,FALSE)</f>
        <v xml:space="preserve">Certificado de vigencia, folio Nº50330996275, de 21 de julio de 2020, del Servicio de Registro Civil e Identificación. </v>
      </c>
      <c r="G656" s="160" t="str">
        <f>VLOOKUP(A656,'BASE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6" s="160" t="str">
        <f>VLOOKUP(A656,'BASE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6" s="160" t="str">
        <f>VLOOKUP(A656,'BASE TRABAJO'!$A$1:$U$872,9,FALSE)</f>
        <v>Durarán 02 años en sus cargos. En caso de que no se nombre Asamblea, permanece la que esta nombrada.</v>
      </c>
      <c r="J656" s="160" t="str">
        <f>VLOOKUP(A656,'BASE TRABAJO'!$A$1:$U$872,10,FALSE)</f>
        <v>30 de mayo de 2018</v>
      </c>
      <c r="K656" s="160" t="str">
        <f>VLOOKUP(A656,'BASE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6" s="160" t="str">
        <f>VLOOKUP(A656,'BASE TRABAJO'!$A$1:$U$872,12,FALSE)</f>
        <v>Colombia Nº 7742, comuna de La Florida, Región Metropolitana.</v>
      </c>
      <c r="M656" s="160" t="str">
        <f>VLOOKUP(A656,'BASE TRABAJO'!$A$1:$U$872,13,FALSE)</f>
        <v>XIII</v>
      </c>
      <c r="N656" s="160" t="str">
        <f>VLOOKUP(A656,'BASE TRABAJO'!$A$1:$U$872,14,FALSE)</f>
        <v>La Florida</v>
      </c>
      <c r="O656" s="160" t="str">
        <f>VLOOKUP(A656,'BASE TRABAJO'!$A$1:$U$872,15,FALSE)</f>
        <v xml:space="preserve">02) 23280100, </v>
      </c>
      <c r="P656" s="160" t="str">
        <f>VLOOKUP(A656,'BASE TRABAJO'!$A$1:$U$872,16,FALSE)</f>
        <v xml:space="preserve">mariaayuda@mariaayuda.cl
www.mariaayuda.cl
</v>
      </c>
      <c r="Q656" s="160">
        <f>VLOOKUP(A656,'BASE TRABAJO'!$A$1:$U$872,17,FALSE)</f>
        <v>0</v>
      </c>
      <c r="R656" s="160" t="str">
        <f>VLOOKUP(A656,'BASE TRABAJO'!$A$1:$U$872,18,FALSE)</f>
        <v>93401: Institución de Asistencia Social</v>
      </c>
      <c r="S656" s="160" t="str">
        <f>VLOOKUP(A656,'BASE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6" s="161">
        <f>VLOOKUP(A656,'BASE TRABAJO'!$A$1:$U$872,20,FALSE)</f>
        <v>38344</v>
      </c>
      <c r="U656" s="160">
        <v>7160</v>
      </c>
      <c r="V656" s="162">
        <v>13454122</v>
      </c>
      <c r="W656" s="162">
        <v>124771296</v>
      </c>
      <c r="X656" s="161">
        <v>44135</v>
      </c>
      <c r="Y656" s="160" t="s">
        <v>3112</v>
      </c>
      <c r="Z656" s="160" t="s">
        <v>3113</v>
      </c>
      <c r="AA656" s="160" t="s">
        <v>3192</v>
      </c>
      <c r="AB656" s="160"/>
    </row>
    <row r="657" spans="1:28" x14ac:dyDescent="0.2">
      <c r="A657" s="163">
        <v>7160</v>
      </c>
      <c r="B657" s="160" t="str">
        <f>VLOOKUP(A657,'BASE TRABAJO'!$A$1:$U$872,2,TRUE)</f>
        <v>Corporación de Beneficencia María Ayuda</v>
      </c>
      <c r="C657" s="160">
        <f>VLOOKUP(A657,'BASE TRABAJO'!$A$1:$U$872,3,FALSE)</f>
        <v>712091002</v>
      </c>
      <c r="D657" s="160" t="str">
        <f>VLOOKUP(A657,'BASE TRABAJO'!$A$1:$U$872,4,FALSE)</f>
        <v>Corporación de Derecho Privado.</v>
      </c>
      <c r="E657" s="160" t="str">
        <f>VLOOKUP(A657,'BASE TRABAJO'!$A$1:$U$872,5,FALSE)</f>
        <v>Otorgada por Decreto Supremo Nº 1042, de fecha 30 de noviembre de 1984, del Ministerio de Justicia, publicado en el Diario Oficial el día  29 de diciembre de 1984.</v>
      </c>
      <c r="F657" s="160" t="str">
        <f>VLOOKUP(A657,'BASE TRABAJO'!$A$1:$U$872,6,FALSE)</f>
        <v xml:space="preserve">Certificado de vigencia, folio Nº50330996275, de 21 de julio de 2020, del Servicio de Registro Civil e Identificación. </v>
      </c>
      <c r="G657" s="160" t="str">
        <f>VLOOKUP(A657,'BASE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7" s="160" t="str">
        <f>VLOOKUP(A657,'BASE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7" s="160" t="str">
        <f>VLOOKUP(A657,'BASE TRABAJO'!$A$1:$U$872,9,FALSE)</f>
        <v>Durarán 02 años en sus cargos. En caso de que no se nombre Asamblea, permanece la que esta nombrada.</v>
      </c>
      <c r="J657" s="160" t="str">
        <f>VLOOKUP(A657,'BASE TRABAJO'!$A$1:$U$872,10,FALSE)</f>
        <v>30 de mayo de 2018</v>
      </c>
      <c r="K657" s="160" t="str">
        <f>VLOOKUP(A657,'BASE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7" s="160" t="str">
        <f>VLOOKUP(A657,'BASE TRABAJO'!$A$1:$U$872,12,FALSE)</f>
        <v>Colombia Nº 7742, comuna de La Florida, Región Metropolitana.</v>
      </c>
      <c r="M657" s="160" t="str">
        <f>VLOOKUP(A657,'BASE TRABAJO'!$A$1:$U$872,13,FALSE)</f>
        <v>XIII</v>
      </c>
      <c r="N657" s="160" t="str">
        <f>VLOOKUP(A657,'BASE TRABAJO'!$A$1:$U$872,14,FALSE)</f>
        <v>La Florida</v>
      </c>
      <c r="O657" s="160" t="str">
        <f>VLOOKUP(A657,'BASE TRABAJO'!$A$1:$U$872,15,FALSE)</f>
        <v xml:space="preserve">02) 23280100, </v>
      </c>
      <c r="P657" s="160" t="str">
        <f>VLOOKUP(A657,'BASE TRABAJO'!$A$1:$U$872,16,FALSE)</f>
        <v xml:space="preserve">mariaayuda@mariaayuda.cl
www.mariaayuda.cl
</v>
      </c>
      <c r="Q657" s="160">
        <f>VLOOKUP(A657,'BASE TRABAJO'!$A$1:$U$872,17,FALSE)</f>
        <v>0</v>
      </c>
      <c r="R657" s="160" t="str">
        <f>VLOOKUP(A657,'BASE TRABAJO'!$A$1:$U$872,18,FALSE)</f>
        <v>93401: Institución de Asistencia Social</v>
      </c>
      <c r="S657" s="160" t="str">
        <f>VLOOKUP(A657,'BASE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7" s="161">
        <f>VLOOKUP(A657,'BASE TRABAJO'!$A$1:$U$872,20,FALSE)</f>
        <v>38344</v>
      </c>
      <c r="U657" s="160">
        <v>7160</v>
      </c>
      <c r="V657" s="162">
        <v>-9575175</v>
      </c>
      <c r="W657" s="162">
        <v>162377361</v>
      </c>
      <c r="X657" s="161">
        <v>44135</v>
      </c>
      <c r="Y657" s="160" t="s">
        <v>3112</v>
      </c>
      <c r="Z657" s="160" t="s">
        <v>3113</v>
      </c>
      <c r="AA657" s="160" t="s">
        <v>3126</v>
      </c>
      <c r="AB657" s="160"/>
    </row>
    <row r="658" spans="1:28" x14ac:dyDescent="0.2">
      <c r="A658" s="163">
        <v>7160</v>
      </c>
      <c r="B658" s="160" t="str">
        <f>VLOOKUP(A658,'BASE TRABAJO'!$A$1:$U$872,2,TRUE)</f>
        <v>Corporación de Beneficencia María Ayuda</v>
      </c>
      <c r="C658" s="160">
        <f>VLOOKUP(A658,'BASE TRABAJO'!$A$1:$U$872,3,FALSE)</f>
        <v>712091002</v>
      </c>
      <c r="D658" s="160" t="str">
        <f>VLOOKUP(A658,'BASE TRABAJO'!$A$1:$U$872,4,FALSE)</f>
        <v>Corporación de Derecho Privado.</v>
      </c>
      <c r="E658" s="160" t="str">
        <f>VLOOKUP(A658,'BASE TRABAJO'!$A$1:$U$872,5,FALSE)</f>
        <v>Otorgada por Decreto Supremo Nº 1042, de fecha 30 de noviembre de 1984, del Ministerio de Justicia, publicado en el Diario Oficial el día  29 de diciembre de 1984.</v>
      </c>
      <c r="F658" s="160" t="str">
        <f>VLOOKUP(A658,'BASE TRABAJO'!$A$1:$U$872,6,FALSE)</f>
        <v xml:space="preserve">Certificado de vigencia, folio Nº50330996275, de 21 de julio de 2020, del Servicio de Registro Civil e Identificación. </v>
      </c>
      <c r="G658" s="160" t="str">
        <f>VLOOKUP(A658,'BASE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8" s="160" t="str">
        <f>VLOOKUP(A658,'BASE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8" s="160" t="str">
        <f>VLOOKUP(A658,'BASE TRABAJO'!$A$1:$U$872,9,FALSE)</f>
        <v>Durarán 02 años en sus cargos. En caso de que no se nombre Asamblea, permanece la que esta nombrada.</v>
      </c>
      <c r="J658" s="160" t="str">
        <f>VLOOKUP(A658,'BASE TRABAJO'!$A$1:$U$872,10,FALSE)</f>
        <v>30 de mayo de 2018</v>
      </c>
      <c r="K658" s="160" t="str">
        <f>VLOOKUP(A658,'BASE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8" s="160" t="str">
        <f>VLOOKUP(A658,'BASE TRABAJO'!$A$1:$U$872,12,FALSE)</f>
        <v>Colombia Nº 7742, comuna de La Florida, Región Metropolitana.</v>
      </c>
      <c r="M658" s="160" t="str">
        <f>VLOOKUP(A658,'BASE TRABAJO'!$A$1:$U$872,13,FALSE)</f>
        <v>XIII</v>
      </c>
      <c r="N658" s="160" t="str">
        <f>VLOOKUP(A658,'BASE TRABAJO'!$A$1:$U$872,14,FALSE)</f>
        <v>La Florida</v>
      </c>
      <c r="O658" s="160" t="str">
        <f>VLOOKUP(A658,'BASE TRABAJO'!$A$1:$U$872,15,FALSE)</f>
        <v xml:space="preserve">02) 23280100, </v>
      </c>
      <c r="P658" s="160" t="str">
        <f>VLOOKUP(A658,'BASE TRABAJO'!$A$1:$U$872,16,FALSE)</f>
        <v xml:space="preserve">mariaayuda@mariaayuda.cl
www.mariaayuda.cl
</v>
      </c>
      <c r="Q658" s="160">
        <f>VLOOKUP(A658,'BASE TRABAJO'!$A$1:$U$872,17,FALSE)</f>
        <v>0</v>
      </c>
      <c r="R658" s="160" t="str">
        <f>VLOOKUP(A658,'BASE TRABAJO'!$A$1:$U$872,18,FALSE)</f>
        <v>93401: Institución de Asistencia Social</v>
      </c>
      <c r="S658" s="160" t="str">
        <f>VLOOKUP(A658,'BASE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8" s="161">
        <f>VLOOKUP(A658,'BASE TRABAJO'!$A$1:$U$872,20,FALSE)</f>
        <v>38344</v>
      </c>
      <c r="U658" s="160">
        <v>7160</v>
      </c>
      <c r="V658" s="162">
        <v>20673771</v>
      </c>
      <c r="W658" s="162">
        <v>200307447</v>
      </c>
      <c r="X658" s="161">
        <v>44135</v>
      </c>
      <c r="Y658" s="160" t="s">
        <v>3112</v>
      </c>
      <c r="Z658" s="160" t="s">
        <v>3113</v>
      </c>
      <c r="AA658" s="160" t="s">
        <v>3255</v>
      </c>
      <c r="AB658" s="160"/>
    </row>
    <row r="659" spans="1:28" x14ac:dyDescent="0.2">
      <c r="A659" s="163">
        <v>7160</v>
      </c>
      <c r="B659" s="160" t="str">
        <f>VLOOKUP(A659,'BASE TRABAJO'!$A$1:$U$872,2,TRUE)</f>
        <v>Corporación de Beneficencia María Ayuda</v>
      </c>
      <c r="C659" s="160">
        <f>VLOOKUP(A659,'BASE TRABAJO'!$A$1:$U$872,3,FALSE)</f>
        <v>712091002</v>
      </c>
      <c r="D659" s="160" t="str">
        <f>VLOOKUP(A659,'BASE TRABAJO'!$A$1:$U$872,4,FALSE)</f>
        <v>Corporación de Derecho Privado.</v>
      </c>
      <c r="E659" s="160" t="str">
        <f>VLOOKUP(A659,'BASE TRABAJO'!$A$1:$U$872,5,FALSE)</f>
        <v>Otorgada por Decreto Supremo Nº 1042, de fecha 30 de noviembre de 1984, del Ministerio de Justicia, publicado en el Diario Oficial el día  29 de diciembre de 1984.</v>
      </c>
      <c r="F659" s="160" t="str">
        <f>VLOOKUP(A659,'BASE TRABAJO'!$A$1:$U$872,6,FALSE)</f>
        <v xml:space="preserve">Certificado de vigencia, folio Nº50330996275, de 21 de julio de 2020, del Servicio de Registro Civil e Identificación. </v>
      </c>
      <c r="G659" s="160" t="str">
        <f>VLOOKUP(A659,'BASE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9" s="160" t="str">
        <f>VLOOKUP(A659,'BASE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9" s="160" t="str">
        <f>VLOOKUP(A659,'BASE TRABAJO'!$A$1:$U$872,9,FALSE)</f>
        <v>Durarán 02 años en sus cargos. En caso de que no se nombre Asamblea, permanece la que esta nombrada.</v>
      </c>
      <c r="J659" s="160" t="str">
        <f>VLOOKUP(A659,'BASE TRABAJO'!$A$1:$U$872,10,FALSE)</f>
        <v>30 de mayo de 2018</v>
      </c>
      <c r="K659" s="160" t="str">
        <f>VLOOKUP(A659,'BASE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9" s="160" t="str">
        <f>VLOOKUP(A659,'BASE TRABAJO'!$A$1:$U$872,12,FALSE)</f>
        <v>Colombia Nº 7742, comuna de La Florida, Región Metropolitana.</v>
      </c>
      <c r="M659" s="160" t="str">
        <f>VLOOKUP(A659,'BASE TRABAJO'!$A$1:$U$872,13,FALSE)</f>
        <v>XIII</v>
      </c>
      <c r="N659" s="160" t="str">
        <f>VLOOKUP(A659,'BASE TRABAJO'!$A$1:$U$872,14,FALSE)</f>
        <v>La Florida</v>
      </c>
      <c r="O659" s="160" t="str">
        <f>VLOOKUP(A659,'BASE TRABAJO'!$A$1:$U$872,15,FALSE)</f>
        <v xml:space="preserve">02) 23280100, </v>
      </c>
      <c r="P659" s="160" t="str">
        <f>VLOOKUP(A659,'BASE TRABAJO'!$A$1:$U$872,16,FALSE)</f>
        <v xml:space="preserve">mariaayuda@mariaayuda.cl
www.mariaayuda.cl
</v>
      </c>
      <c r="Q659" s="160">
        <f>VLOOKUP(A659,'BASE TRABAJO'!$A$1:$U$872,17,FALSE)</f>
        <v>0</v>
      </c>
      <c r="R659" s="160" t="str">
        <f>VLOOKUP(A659,'BASE TRABAJO'!$A$1:$U$872,18,FALSE)</f>
        <v>93401: Institución de Asistencia Social</v>
      </c>
      <c r="S659" s="160" t="str">
        <f>VLOOKUP(A659,'BASE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9" s="161">
        <f>VLOOKUP(A659,'BASE TRABAJO'!$A$1:$U$872,20,FALSE)</f>
        <v>38344</v>
      </c>
      <c r="U659" s="160">
        <v>7160</v>
      </c>
      <c r="V659" s="162">
        <v>19763467</v>
      </c>
      <c r="W659" s="162">
        <v>219223406</v>
      </c>
      <c r="X659" s="161">
        <v>44135</v>
      </c>
      <c r="Y659" s="160" t="s">
        <v>3112</v>
      </c>
      <c r="Z659" s="160" t="s">
        <v>3113</v>
      </c>
      <c r="AA659" s="160" t="s">
        <v>3188</v>
      </c>
      <c r="AB659" s="160"/>
    </row>
    <row r="660" spans="1:28" x14ac:dyDescent="0.2">
      <c r="A660" s="163">
        <v>7160</v>
      </c>
      <c r="B660" s="160" t="str">
        <f>VLOOKUP(A660,'BASE TRABAJO'!$A$1:$U$872,2,TRUE)</f>
        <v>Corporación de Beneficencia María Ayuda</v>
      </c>
      <c r="C660" s="160">
        <f>VLOOKUP(A660,'BASE TRABAJO'!$A$1:$U$872,3,FALSE)</f>
        <v>712091002</v>
      </c>
      <c r="D660" s="160" t="str">
        <f>VLOOKUP(A660,'BASE TRABAJO'!$A$1:$U$872,4,FALSE)</f>
        <v>Corporación de Derecho Privado.</v>
      </c>
      <c r="E660" s="160" t="str">
        <f>VLOOKUP(A660,'BASE TRABAJO'!$A$1:$U$872,5,FALSE)</f>
        <v>Otorgada por Decreto Supremo Nº 1042, de fecha 30 de noviembre de 1984, del Ministerio de Justicia, publicado en el Diario Oficial el día  29 de diciembre de 1984.</v>
      </c>
      <c r="F660" s="160" t="str">
        <f>VLOOKUP(A660,'BASE TRABAJO'!$A$1:$U$872,6,FALSE)</f>
        <v xml:space="preserve">Certificado de vigencia, folio Nº50330996275, de 21 de julio de 2020, del Servicio de Registro Civil e Identificación. </v>
      </c>
      <c r="G660" s="160" t="str">
        <f>VLOOKUP(A660,'BASE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0" s="160" t="str">
        <f>VLOOKUP(A660,'BASE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0" s="160" t="str">
        <f>VLOOKUP(A660,'BASE TRABAJO'!$A$1:$U$872,9,FALSE)</f>
        <v>Durarán 02 años en sus cargos. En caso de que no se nombre Asamblea, permanece la que esta nombrada.</v>
      </c>
      <c r="J660" s="160" t="str">
        <f>VLOOKUP(A660,'BASE TRABAJO'!$A$1:$U$872,10,FALSE)</f>
        <v>30 de mayo de 2018</v>
      </c>
      <c r="K660" s="160" t="str">
        <f>VLOOKUP(A660,'BASE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0" s="160" t="str">
        <f>VLOOKUP(A660,'BASE TRABAJO'!$A$1:$U$872,12,FALSE)</f>
        <v>Colombia Nº 7742, comuna de La Florida, Región Metropolitana.</v>
      </c>
      <c r="M660" s="160" t="str">
        <f>VLOOKUP(A660,'BASE TRABAJO'!$A$1:$U$872,13,FALSE)</f>
        <v>XIII</v>
      </c>
      <c r="N660" s="160" t="str">
        <f>VLOOKUP(A660,'BASE TRABAJO'!$A$1:$U$872,14,FALSE)</f>
        <v>La Florida</v>
      </c>
      <c r="O660" s="160" t="str">
        <f>VLOOKUP(A660,'BASE TRABAJO'!$A$1:$U$872,15,FALSE)</f>
        <v xml:space="preserve">02) 23280100, </v>
      </c>
      <c r="P660" s="160" t="str">
        <f>VLOOKUP(A660,'BASE TRABAJO'!$A$1:$U$872,16,FALSE)</f>
        <v xml:space="preserve">mariaayuda@mariaayuda.cl
www.mariaayuda.cl
</v>
      </c>
      <c r="Q660" s="160">
        <f>VLOOKUP(A660,'BASE TRABAJO'!$A$1:$U$872,17,FALSE)</f>
        <v>0</v>
      </c>
      <c r="R660" s="160" t="str">
        <f>VLOOKUP(A660,'BASE TRABAJO'!$A$1:$U$872,18,FALSE)</f>
        <v>93401: Institución de Asistencia Social</v>
      </c>
      <c r="S660" s="160" t="str">
        <f>VLOOKUP(A660,'BASE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0" s="161">
        <f>VLOOKUP(A660,'BASE TRABAJO'!$A$1:$U$872,20,FALSE)</f>
        <v>38344</v>
      </c>
      <c r="U660" s="160">
        <v>7160</v>
      </c>
      <c r="V660" s="162">
        <v>12398325</v>
      </c>
      <c r="W660" s="162">
        <v>143123665</v>
      </c>
      <c r="X660" s="161">
        <v>44135</v>
      </c>
      <c r="Y660" s="160" t="s">
        <v>3112</v>
      </c>
      <c r="Z660" s="160" t="s">
        <v>3113</v>
      </c>
      <c r="AA660" s="160" t="s">
        <v>3131</v>
      </c>
      <c r="AB660" s="160"/>
    </row>
    <row r="661" spans="1:28" x14ac:dyDescent="0.2">
      <c r="A661" s="163">
        <v>7160</v>
      </c>
      <c r="B661" s="160" t="str">
        <f>VLOOKUP(A661,'BASE TRABAJO'!$A$1:$U$872,2,TRUE)</f>
        <v>Corporación de Beneficencia María Ayuda</v>
      </c>
      <c r="C661" s="160">
        <f>VLOOKUP(A661,'BASE TRABAJO'!$A$1:$U$872,3,FALSE)</f>
        <v>712091002</v>
      </c>
      <c r="D661" s="160" t="str">
        <f>VLOOKUP(A661,'BASE TRABAJO'!$A$1:$U$872,4,FALSE)</f>
        <v>Corporación de Derecho Privado.</v>
      </c>
      <c r="E661" s="160" t="str">
        <f>VLOOKUP(A661,'BASE TRABAJO'!$A$1:$U$872,5,FALSE)</f>
        <v>Otorgada por Decreto Supremo Nº 1042, de fecha 30 de noviembre de 1984, del Ministerio de Justicia, publicado en el Diario Oficial el día  29 de diciembre de 1984.</v>
      </c>
      <c r="F661" s="160" t="str">
        <f>VLOOKUP(A661,'BASE TRABAJO'!$A$1:$U$872,6,FALSE)</f>
        <v xml:space="preserve">Certificado de vigencia, folio Nº50330996275, de 21 de julio de 2020, del Servicio de Registro Civil e Identificación. </v>
      </c>
      <c r="G661" s="160" t="str">
        <f>VLOOKUP(A661,'BASE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1" s="160" t="str">
        <f>VLOOKUP(A661,'BASE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1" s="160" t="str">
        <f>VLOOKUP(A661,'BASE TRABAJO'!$A$1:$U$872,9,FALSE)</f>
        <v>Durarán 02 años en sus cargos. En caso de que no se nombre Asamblea, permanece la que esta nombrada.</v>
      </c>
      <c r="J661" s="160" t="str">
        <f>VLOOKUP(A661,'BASE TRABAJO'!$A$1:$U$872,10,FALSE)</f>
        <v>30 de mayo de 2018</v>
      </c>
      <c r="K661" s="160" t="str">
        <f>VLOOKUP(A661,'BASE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1" s="160" t="str">
        <f>VLOOKUP(A661,'BASE TRABAJO'!$A$1:$U$872,12,FALSE)</f>
        <v>Colombia Nº 7742, comuna de La Florida, Región Metropolitana.</v>
      </c>
      <c r="M661" s="160" t="str">
        <f>VLOOKUP(A661,'BASE TRABAJO'!$A$1:$U$872,13,FALSE)</f>
        <v>XIII</v>
      </c>
      <c r="N661" s="160" t="str">
        <f>VLOOKUP(A661,'BASE TRABAJO'!$A$1:$U$872,14,FALSE)</f>
        <v>La Florida</v>
      </c>
      <c r="O661" s="160" t="str">
        <f>VLOOKUP(A661,'BASE TRABAJO'!$A$1:$U$872,15,FALSE)</f>
        <v xml:space="preserve">02) 23280100, </v>
      </c>
      <c r="P661" s="160" t="str">
        <f>VLOOKUP(A661,'BASE TRABAJO'!$A$1:$U$872,16,FALSE)</f>
        <v xml:space="preserve">mariaayuda@mariaayuda.cl
www.mariaayuda.cl
</v>
      </c>
      <c r="Q661" s="160">
        <f>VLOOKUP(A661,'BASE TRABAJO'!$A$1:$U$872,17,FALSE)</f>
        <v>0</v>
      </c>
      <c r="R661" s="160" t="str">
        <f>VLOOKUP(A661,'BASE TRABAJO'!$A$1:$U$872,18,FALSE)</f>
        <v>93401: Institución de Asistencia Social</v>
      </c>
      <c r="S661" s="160" t="str">
        <f>VLOOKUP(A661,'BASE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1" s="161">
        <f>VLOOKUP(A661,'BASE TRABAJO'!$A$1:$U$872,20,FALSE)</f>
        <v>38344</v>
      </c>
      <c r="U661" s="160">
        <v>7160</v>
      </c>
      <c r="V661" s="162">
        <v>17997944</v>
      </c>
      <c r="W661" s="162">
        <v>168747976</v>
      </c>
      <c r="X661" s="161">
        <v>44135</v>
      </c>
      <c r="Y661" s="160" t="s">
        <v>3112</v>
      </c>
      <c r="Z661" s="160" t="s">
        <v>3113</v>
      </c>
      <c r="AA661" s="160" t="s">
        <v>3120</v>
      </c>
      <c r="AB661" s="160"/>
    </row>
    <row r="662" spans="1:28" x14ac:dyDescent="0.2">
      <c r="A662" s="163">
        <v>7160</v>
      </c>
      <c r="B662" s="160" t="str">
        <f>VLOOKUP(A662,'BASE TRABAJO'!$A$1:$U$872,2,TRUE)</f>
        <v>Corporación de Beneficencia María Ayuda</v>
      </c>
      <c r="C662" s="160">
        <f>VLOOKUP(A662,'BASE TRABAJO'!$A$1:$U$872,3,FALSE)</f>
        <v>712091002</v>
      </c>
      <c r="D662" s="160" t="str">
        <f>VLOOKUP(A662,'BASE TRABAJO'!$A$1:$U$872,4,FALSE)</f>
        <v>Corporación de Derecho Privado.</v>
      </c>
      <c r="E662" s="160" t="str">
        <f>VLOOKUP(A662,'BASE TRABAJO'!$A$1:$U$872,5,FALSE)</f>
        <v>Otorgada por Decreto Supremo Nº 1042, de fecha 30 de noviembre de 1984, del Ministerio de Justicia, publicado en el Diario Oficial el día  29 de diciembre de 1984.</v>
      </c>
      <c r="F662" s="160" t="str">
        <f>VLOOKUP(A662,'BASE TRABAJO'!$A$1:$U$872,6,FALSE)</f>
        <v xml:space="preserve">Certificado de vigencia, folio Nº50330996275, de 21 de julio de 2020, del Servicio de Registro Civil e Identificación. </v>
      </c>
      <c r="G662" s="160" t="str">
        <f>VLOOKUP(A662,'BASE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2" s="160" t="str">
        <f>VLOOKUP(A662,'BASE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2" s="160" t="str">
        <f>VLOOKUP(A662,'BASE TRABAJO'!$A$1:$U$872,9,FALSE)</f>
        <v>Durarán 02 años en sus cargos. En caso de que no se nombre Asamblea, permanece la que esta nombrada.</v>
      </c>
      <c r="J662" s="160" t="str">
        <f>VLOOKUP(A662,'BASE TRABAJO'!$A$1:$U$872,10,FALSE)</f>
        <v>30 de mayo de 2018</v>
      </c>
      <c r="K662" s="160" t="str">
        <f>VLOOKUP(A662,'BASE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2" s="160" t="str">
        <f>VLOOKUP(A662,'BASE TRABAJO'!$A$1:$U$872,12,FALSE)</f>
        <v>Colombia Nº 7742, comuna de La Florida, Región Metropolitana.</v>
      </c>
      <c r="M662" s="160" t="str">
        <f>VLOOKUP(A662,'BASE TRABAJO'!$A$1:$U$872,13,FALSE)</f>
        <v>XIII</v>
      </c>
      <c r="N662" s="160" t="str">
        <f>VLOOKUP(A662,'BASE TRABAJO'!$A$1:$U$872,14,FALSE)</f>
        <v>La Florida</v>
      </c>
      <c r="O662" s="160" t="str">
        <f>VLOOKUP(A662,'BASE TRABAJO'!$A$1:$U$872,15,FALSE)</f>
        <v xml:space="preserve">02) 23280100, </v>
      </c>
      <c r="P662" s="160" t="str">
        <f>VLOOKUP(A662,'BASE TRABAJO'!$A$1:$U$872,16,FALSE)</f>
        <v xml:space="preserve">mariaayuda@mariaayuda.cl
www.mariaayuda.cl
</v>
      </c>
      <c r="Q662" s="160">
        <f>VLOOKUP(A662,'BASE TRABAJO'!$A$1:$U$872,17,FALSE)</f>
        <v>0</v>
      </c>
      <c r="R662" s="160" t="str">
        <f>VLOOKUP(A662,'BASE TRABAJO'!$A$1:$U$872,18,FALSE)</f>
        <v>93401: Institución de Asistencia Social</v>
      </c>
      <c r="S662" s="160" t="str">
        <f>VLOOKUP(A662,'BASE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2" s="161">
        <f>VLOOKUP(A662,'BASE TRABAJO'!$A$1:$U$872,20,FALSE)</f>
        <v>38344</v>
      </c>
      <c r="U662" s="160">
        <v>7160</v>
      </c>
      <c r="V662" s="162">
        <v>692695</v>
      </c>
      <c r="W662" s="162">
        <v>96816244</v>
      </c>
      <c r="X662" s="161">
        <v>44135</v>
      </c>
      <c r="Y662" s="160" t="s">
        <v>3112</v>
      </c>
      <c r="Z662" s="160" t="s">
        <v>3113</v>
      </c>
      <c r="AA662" s="160" t="s">
        <v>2719</v>
      </c>
      <c r="AB662" s="160"/>
    </row>
    <row r="663" spans="1:28" x14ac:dyDescent="0.2">
      <c r="A663" s="163">
        <v>7160</v>
      </c>
      <c r="B663" s="160" t="str">
        <f>VLOOKUP(A663,'BASE TRABAJO'!$A$1:$U$872,2,TRUE)</f>
        <v>Corporación de Beneficencia María Ayuda</v>
      </c>
      <c r="C663" s="160">
        <f>VLOOKUP(A663,'BASE TRABAJO'!$A$1:$U$872,3,FALSE)</f>
        <v>712091002</v>
      </c>
      <c r="D663" s="160" t="str">
        <f>VLOOKUP(A663,'BASE TRABAJO'!$A$1:$U$872,4,FALSE)</f>
        <v>Corporación de Derecho Privado.</v>
      </c>
      <c r="E663" s="160" t="str">
        <f>VLOOKUP(A663,'BASE TRABAJO'!$A$1:$U$872,5,FALSE)</f>
        <v>Otorgada por Decreto Supremo Nº 1042, de fecha 30 de noviembre de 1984, del Ministerio de Justicia, publicado en el Diario Oficial el día  29 de diciembre de 1984.</v>
      </c>
      <c r="F663" s="160" t="str">
        <f>VLOOKUP(A663,'BASE TRABAJO'!$A$1:$U$872,6,FALSE)</f>
        <v xml:space="preserve">Certificado de vigencia, folio Nº50330996275, de 21 de julio de 2020, del Servicio de Registro Civil e Identificación. </v>
      </c>
      <c r="G663" s="160" t="str">
        <f>VLOOKUP(A663,'BASE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3" s="160" t="str">
        <f>VLOOKUP(A663,'BASE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3" s="160" t="str">
        <f>VLOOKUP(A663,'BASE TRABAJO'!$A$1:$U$872,9,FALSE)</f>
        <v>Durarán 02 años en sus cargos. En caso de que no se nombre Asamblea, permanece la que esta nombrada.</v>
      </c>
      <c r="J663" s="160" t="str">
        <f>VLOOKUP(A663,'BASE TRABAJO'!$A$1:$U$872,10,FALSE)</f>
        <v>30 de mayo de 2018</v>
      </c>
      <c r="K663" s="160" t="str">
        <f>VLOOKUP(A663,'BASE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3" s="160" t="str">
        <f>VLOOKUP(A663,'BASE TRABAJO'!$A$1:$U$872,12,FALSE)</f>
        <v>Colombia Nº 7742, comuna de La Florida, Región Metropolitana.</v>
      </c>
      <c r="M663" s="160" t="str">
        <f>VLOOKUP(A663,'BASE TRABAJO'!$A$1:$U$872,13,FALSE)</f>
        <v>XIII</v>
      </c>
      <c r="N663" s="160" t="str">
        <f>VLOOKUP(A663,'BASE TRABAJO'!$A$1:$U$872,14,FALSE)</f>
        <v>La Florida</v>
      </c>
      <c r="O663" s="160" t="str">
        <f>VLOOKUP(A663,'BASE TRABAJO'!$A$1:$U$872,15,FALSE)</f>
        <v xml:space="preserve">02) 23280100, </v>
      </c>
      <c r="P663" s="160" t="str">
        <f>VLOOKUP(A663,'BASE TRABAJO'!$A$1:$U$872,16,FALSE)</f>
        <v xml:space="preserve">mariaayuda@mariaayuda.cl
www.mariaayuda.cl
</v>
      </c>
      <c r="Q663" s="160">
        <f>VLOOKUP(A663,'BASE TRABAJO'!$A$1:$U$872,17,FALSE)</f>
        <v>0</v>
      </c>
      <c r="R663" s="160" t="str">
        <f>VLOOKUP(A663,'BASE TRABAJO'!$A$1:$U$872,18,FALSE)</f>
        <v>93401: Institución de Asistencia Social</v>
      </c>
      <c r="S663" s="160" t="str">
        <f>VLOOKUP(A663,'BASE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3" s="161">
        <f>VLOOKUP(A663,'BASE TRABAJO'!$A$1:$U$872,20,FALSE)</f>
        <v>38344</v>
      </c>
      <c r="U663" s="160">
        <v>7160</v>
      </c>
      <c r="V663" s="162">
        <v>22860310</v>
      </c>
      <c r="W663" s="162">
        <v>247541915</v>
      </c>
      <c r="X663" s="161">
        <v>44135</v>
      </c>
      <c r="Y663" s="160" t="s">
        <v>3112</v>
      </c>
      <c r="Z663" s="160" t="s">
        <v>3113</v>
      </c>
      <c r="AA663" s="160" t="s">
        <v>82</v>
      </c>
      <c r="AB663" s="160"/>
    </row>
    <row r="664" spans="1:28" x14ac:dyDescent="0.2">
      <c r="A664" s="163">
        <v>7160</v>
      </c>
      <c r="B664" s="160" t="str">
        <f>VLOOKUP(A664,'BASE TRABAJO'!$A$1:$U$872,2,TRUE)</f>
        <v>Corporación de Beneficencia María Ayuda</v>
      </c>
      <c r="C664" s="160">
        <f>VLOOKUP(A664,'BASE TRABAJO'!$A$1:$U$872,3,FALSE)</f>
        <v>712091002</v>
      </c>
      <c r="D664" s="160" t="str">
        <f>VLOOKUP(A664,'BASE TRABAJO'!$A$1:$U$872,4,FALSE)</f>
        <v>Corporación de Derecho Privado.</v>
      </c>
      <c r="E664" s="160" t="str">
        <f>VLOOKUP(A664,'BASE TRABAJO'!$A$1:$U$872,5,FALSE)</f>
        <v>Otorgada por Decreto Supremo Nº 1042, de fecha 30 de noviembre de 1984, del Ministerio de Justicia, publicado en el Diario Oficial el día  29 de diciembre de 1984.</v>
      </c>
      <c r="F664" s="160" t="str">
        <f>VLOOKUP(A664,'BASE TRABAJO'!$A$1:$U$872,6,FALSE)</f>
        <v xml:space="preserve">Certificado de vigencia, folio Nº50330996275, de 21 de julio de 2020, del Servicio de Registro Civil e Identificación. </v>
      </c>
      <c r="G664" s="160" t="str">
        <f>VLOOKUP(A664,'BASE TRABAJO'!$A$1:$U$872,7,FALSE)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4" s="160" t="str">
        <f>VLOOKUP(A664,'BASE TRABAJO'!$A$1:$U$872,8,FALSE)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4" s="160" t="str">
        <f>VLOOKUP(A664,'BASE TRABAJO'!$A$1:$U$872,9,FALSE)</f>
        <v>Durarán 02 años en sus cargos. En caso de que no se nombre Asamblea, permanece la que esta nombrada.</v>
      </c>
      <c r="J664" s="160" t="str">
        <f>VLOOKUP(A664,'BASE TRABAJO'!$A$1:$U$872,10,FALSE)</f>
        <v>30 de mayo de 2018</v>
      </c>
      <c r="K664" s="160" t="str">
        <f>VLOOKUP(A664,'BASE TRABAJO'!$A$1:$U$872,11,FALSE)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4" s="160" t="str">
        <f>VLOOKUP(A664,'BASE TRABAJO'!$A$1:$U$872,12,FALSE)</f>
        <v>Colombia Nº 7742, comuna de La Florida, Región Metropolitana.</v>
      </c>
      <c r="M664" s="160" t="str">
        <f>VLOOKUP(A664,'BASE TRABAJO'!$A$1:$U$872,13,FALSE)</f>
        <v>XIII</v>
      </c>
      <c r="N664" s="160" t="str">
        <f>VLOOKUP(A664,'BASE TRABAJO'!$A$1:$U$872,14,FALSE)</f>
        <v>La Florida</v>
      </c>
      <c r="O664" s="160" t="str">
        <f>VLOOKUP(A664,'BASE TRABAJO'!$A$1:$U$872,15,FALSE)</f>
        <v xml:space="preserve">02) 23280100, </v>
      </c>
      <c r="P664" s="160" t="str">
        <f>VLOOKUP(A664,'BASE TRABAJO'!$A$1:$U$872,16,FALSE)</f>
        <v xml:space="preserve">mariaayuda@mariaayuda.cl
www.mariaayuda.cl
</v>
      </c>
      <c r="Q664" s="160">
        <f>VLOOKUP(A664,'BASE TRABAJO'!$A$1:$U$872,17,FALSE)</f>
        <v>0</v>
      </c>
      <c r="R664" s="160" t="str">
        <f>VLOOKUP(A664,'BASE TRABAJO'!$A$1:$U$872,18,FALSE)</f>
        <v>93401: Institución de Asistencia Social</v>
      </c>
      <c r="S664" s="160" t="str">
        <f>VLOOKUP(A664,'BASE TRABAJO'!$A$1:$U$872,19,FALSE)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4" s="161">
        <f>VLOOKUP(A664,'BASE TRABAJO'!$A$1:$U$872,20,FALSE)</f>
        <v>38344</v>
      </c>
      <c r="U664" s="160">
        <v>7160</v>
      </c>
      <c r="V664" s="162">
        <v>11853474</v>
      </c>
      <c r="W664" s="162">
        <v>156234754</v>
      </c>
      <c r="X664" s="161">
        <v>44135</v>
      </c>
      <c r="Y664" s="160" t="s">
        <v>3112</v>
      </c>
      <c r="Z664" s="160" t="s">
        <v>3113</v>
      </c>
      <c r="AA664" s="160" t="s">
        <v>3122</v>
      </c>
      <c r="AB664" s="160"/>
    </row>
    <row r="665" spans="1:28" x14ac:dyDescent="0.2">
      <c r="A665" s="163">
        <v>7162</v>
      </c>
      <c r="B665" s="160" t="str">
        <f>VLOOKUP(A665,'BASE TRABAJO'!$A$1:$U$872,2,TRUE)</f>
        <v xml:space="preserve">
I. Municipalidad de Codegua
</v>
      </c>
      <c r="C665" s="160" t="str">
        <f>VLOOKUP(A665,'BASE TRABAJO'!$A$1:$U$872,3,FALSE)</f>
        <v>69080400K</v>
      </c>
      <c r="D665" s="160" t="str">
        <f>VLOOKUP(A665,'BASE TRABAJO'!$A$1:$U$872,4,FALSE)</f>
        <v>Municipalidad</v>
      </c>
      <c r="E665" s="160" t="str">
        <f>VLOOKUP(A665,'BASE TRABAJO'!$A$1:$U$872,5,FALSE)</f>
        <v>Constitución Política de la República, art. 107.</v>
      </c>
      <c r="F665" s="160" t="str">
        <f>VLOOKUP(A665,'BASE TRABAJO'!$A$1:$U$872,6,FALSE)</f>
        <v>Indefinida.</v>
      </c>
      <c r="G665" s="160" t="str">
        <f>VLOOKUP(A665,'BASE TRABAJO'!$A$1:$U$872,7,FALSE)</f>
        <v>Según Ley Orgánica Nº 18.695, arts. 1º al 4º.</v>
      </c>
      <c r="H665" s="160" t="str">
        <f>VLOOKUP(A665,'BASE TRABAJO'!$A$1:$U$872,8,FALSE)</f>
        <v>no tiene</v>
      </c>
      <c r="I665" s="160">
        <f>VLOOKUP(A665,'BASE TRABAJO'!$A$1:$U$872,9,FALSE)</f>
        <v>0</v>
      </c>
      <c r="J665" s="160">
        <f>VLOOKUP(A665,'BASE TRABAJO'!$A$1:$U$872,10,FALSE)</f>
        <v>0</v>
      </c>
      <c r="K665" s="160" t="str">
        <f>VLOOKUP(A665,'BASE TRABAJO'!$A$1:$U$872,11,FALSE)</f>
        <v xml:space="preserve">Ana María Silva Gutiérrez      </v>
      </c>
      <c r="L665" s="160" t="str">
        <f>VLOOKUP(A665,'BASE TRABAJO'!$A$1:$U$872,12,FALSE)</f>
        <v xml:space="preserve">O’Higgins Nº 376, Codegua, provincia de Cachapoal, Sexta Región.
</v>
      </c>
      <c r="M665" s="160" t="str">
        <f>VLOOKUP(A665,'BASE TRABAJO'!$A$1:$U$872,13,FALSE)</f>
        <v>VI</v>
      </c>
      <c r="N665" s="160" t="str">
        <f>VLOOKUP(A665,'BASE TRABAJO'!$A$1:$U$872,14,FALSE)</f>
        <v>Codegua</v>
      </c>
      <c r="O665" s="160" t="str">
        <f>VLOOKUP(A665,'BASE TRABAJO'!$A$1:$U$872,15,FALSE)</f>
        <v xml:space="preserve">Alcaldía: 1) alcalde@municipalidaddecodegua.cl 2) alcaldia@municipalidaddecodegua.cl. Fono: (72)-2 973500 y (72)-2 973513.
POD: opdconveniocordillera@gmail.com. Fono: (72)-2 973521 y Fono: (72)-2 973522
</v>
      </c>
      <c r="P665" s="160" t="str">
        <f>VLOOKUP(A665,'BASE TRABAJO'!$A$1:$U$872,16,FALSE)</f>
        <v xml:space="preserve"> soporte@municipalidaddecodegua.cl</v>
      </c>
      <c r="Q665" s="160">
        <f>VLOOKUP(A665,'BASE TRABAJO'!$A$1:$U$872,17,FALSE)</f>
        <v>0</v>
      </c>
      <c r="R665" s="160">
        <f>VLOOKUP(A665,'BASE TRABAJO'!$A$1:$U$872,18,FALSE)</f>
        <v>91001</v>
      </c>
      <c r="S665" s="160" t="str">
        <f>VLOOKUP(A665,'BASE TRABAJO'!$A$1:$U$872,19,FALSE)</f>
        <v xml:space="preserve">No se acompañan. Aplica Informe Jurídico Nº 09, de  fecha 14 de marzo de 2011 del Departamento Jurídico y Dictamen Nº 070791, de 2009, de la Contraloría General de la República.  
</v>
      </c>
      <c r="T665" s="161">
        <f>VLOOKUP(A665,'BASE TRABAJO'!$A$1:$U$872,20,FALSE)</f>
        <v>38443</v>
      </c>
      <c r="U665" s="160">
        <v>7162</v>
      </c>
      <c r="V665" s="162">
        <v>3334608</v>
      </c>
      <c r="W665" s="162">
        <v>26872080</v>
      </c>
      <c r="X665" s="161">
        <v>44135</v>
      </c>
      <c r="Y665" s="160" t="s">
        <v>3112</v>
      </c>
      <c r="Z665" s="160" t="s">
        <v>3113</v>
      </c>
      <c r="AA665" s="160" t="s">
        <v>3291</v>
      </c>
      <c r="AB665" s="160"/>
    </row>
    <row r="666" spans="1:28" x14ac:dyDescent="0.2">
      <c r="A666" s="163">
        <v>7163</v>
      </c>
      <c r="B666" s="160" t="str">
        <f>VLOOKUP(A666,'BASE TRABAJO'!$A$1:$U$872,2,TRUE)</f>
        <v xml:space="preserve">Organización No Gubernamental de Desarrollo Raíces u ONG Raíces Santiago
</v>
      </c>
      <c r="C666" s="160">
        <f>VLOOKUP(A666,'BASE TRABAJO'!$A$1:$U$872,3,FALSE)</f>
        <v>744943000</v>
      </c>
      <c r="D666" s="160" t="str">
        <f>VLOOKUP(A666,'BASE TRABAJO'!$A$1:$U$872,4,FALSE)</f>
        <v>Corporación de Derecho Privado.</v>
      </c>
      <c r="E666" s="160" t="str">
        <f>VLOOKUP(A666,'BASE TRABAJO'!$A$1:$U$872,5,FALSE)</f>
        <v>Otorgado por Decreto Supremo Nº 1285, de fecha 2 de diciembre de 1998, del Ministerio de Justicia.</v>
      </c>
      <c r="F666" s="160" t="str">
        <f>VLOOKUP(A666,'BASE TRABAJO'!$A$1:$U$872,6,FALSE)</f>
        <v xml:space="preserve">Certificado de Directorio de Persona Jurídica sin fines de Lucro Nº de Folio 500340274468, de 12 de agosto del 2020, del Servicio de Registro Civil e Identificación.
</v>
      </c>
      <c r="G666" s="160" t="str">
        <f>VLOOKUP(A666,'BASE TRABAJO'!$A$1:$U$872,7,FALSE)</f>
        <v>Promoción del desarrollo, especialmente de las personas, familias, grupos y comunidades que viven en condiciones de pobreza y/o marginalidad.</v>
      </c>
      <c r="H666" s="160" t="str">
        <f>VLOOKUP(A666,'BASE TRABAJO'!$A$1:$U$872,8,FALSE)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6" s="160" t="str">
        <f>VLOOKUP(A666,'BASE TRABAJO'!$A$1:$U$872,9,FALSE)</f>
        <v>Cada 5 Años</v>
      </c>
      <c r="J666" s="160" t="str">
        <f>VLOOKUP(A666,'BASE TRABAJO'!$A$1:$U$872,10,FALSE)</f>
        <v>De fecha 12 de marzo de 2019 a 12 de marzo de 2024.</v>
      </c>
      <c r="K666" s="160" t="str">
        <f>VLOOKUP(A666,'BASE TRABAJO'!$A$1:$U$872,11,FALSE)</f>
        <v xml:space="preserve">Presidenta: Rosa Parissi Morales, 
Secretaria Ejecutiva: Denisse Araya Castelli, 
</v>
      </c>
      <c r="L666" s="160" t="str">
        <f>VLOOKUP(A666,'BASE TRABAJO'!$A$1:$U$872,12,FALSE)</f>
        <v xml:space="preserve">Moneda Nº 812, oficina 1014, Santiago, Región Metropolitana Situación CORONAVIRUS: Calle Santa Isabel, N° 41, departamento 607. Comuna de Santiago, Stgo
</v>
      </c>
      <c r="M666" s="160" t="str">
        <f>VLOOKUP(A666,'BASE TRABAJO'!$A$1:$U$872,13,FALSE)</f>
        <v>XIII</v>
      </c>
      <c r="N666" s="160" t="str">
        <f>VLOOKUP(A666,'BASE TRABAJO'!$A$1:$U$872,14,FALSE)</f>
        <v>Santiago</v>
      </c>
      <c r="O666" s="160">
        <f>VLOOKUP(A666,'BASE TRABAJO'!$A$1:$U$872,15,FALSE)</f>
        <v>0</v>
      </c>
      <c r="P666" s="160" t="str">
        <f>VLOOKUP(A666,'BASE TRABAJO'!$A$1:$U$872,16,FALSE)</f>
        <v>raices@tie.cl
www.ongraices.org</v>
      </c>
      <c r="Q666" s="160">
        <f>VLOOKUP(A666,'BASE TRABAJO'!$A$1:$U$872,17,FALSE)</f>
        <v>0</v>
      </c>
      <c r="R666" s="160" t="str">
        <f>VLOOKUP(A666,'BASE TRABAJO'!$A$1:$U$872,18,FALSE)</f>
        <v>93401: Institución de Asistencia Social</v>
      </c>
      <c r="S666" s="160" t="str">
        <f>VLOOKUP(A666,'BASE TRABAJO'!$A$1:$U$872,19,FALSE)</f>
        <v xml:space="preserve">
Certificado financiero correspondiente al año 2019, aprobado  por el Sub Departamento de Supervisión Nacional de SENAME.
</v>
      </c>
      <c r="T666" s="161">
        <f>VLOOKUP(A666,'BASE TRABAJO'!$A$1:$U$872,20,FALSE)</f>
        <v>37970</v>
      </c>
      <c r="U666" s="160">
        <v>7163</v>
      </c>
      <c r="V666" s="162">
        <v>0</v>
      </c>
      <c r="W666" s="162">
        <v>113497200</v>
      </c>
      <c r="X666" s="161">
        <v>44135</v>
      </c>
      <c r="Y666" s="160" t="s">
        <v>3112</v>
      </c>
      <c r="Z666" s="160" t="s">
        <v>3113</v>
      </c>
      <c r="AA666" s="160" t="s">
        <v>3158</v>
      </c>
      <c r="AB666" s="160"/>
    </row>
    <row r="667" spans="1:28" x14ac:dyDescent="0.2">
      <c r="A667" s="163">
        <v>7163</v>
      </c>
      <c r="B667" s="160" t="str">
        <f>VLOOKUP(A667,'BASE TRABAJO'!$A$1:$U$872,2,TRUE)</f>
        <v xml:space="preserve">Organización No Gubernamental de Desarrollo Raíces u ONG Raíces Santiago
</v>
      </c>
      <c r="C667" s="160">
        <f>VLOOKUP(A667,'BASE TRABAJO'!$A$1:$U$872,3,FALSE)</f>
        <v>744943000</v>
      </c>
      <c r="D667" s="160" t="str">
        <f>VLOOKUP(A667,'BASE TRABAJO'!$A$1:$U$872,4,FALSE)</f>
        <v>Corporación de Derecho Privado.</v>
      </c>
      <c r="E667" s="160" t="str">
        <f>VLOOKUP(A667,'BASE TRABAJO'!$A$1:$U$872,5,FALSE)</f>
        <v>Otorgado por Decreto Supremo Nº 1285, de fecha 2 de diciembre de 1998, del Ministerio de Justicia.</v>
      </c>
      <c r="F667" s="160" t="str">
        <f>VLOOKUP(A667,'BASE TRABAJO'!$A$1:$U$872,6,FALSE)</f>
        <v xml:space="preserve">Certificado de Directorio de Persona Jurídica sin fines de Lucro Nº de Folio 500340274468, de 12 de agosto del 2020, del Servicio de Registro Civil e Identificación.
</v>
      </c>
      <c r="G667" s="160" t="str">
        <f>VLOOKUP(A667,'BASE TRABAJO'!$A$1:$U$872,7,FALSE)</f>
        <v>Promoción del desarrollo, especialmente de las personas, familias, grupos y comunidades que viven en condiciones de pobreza y/o marginalidad.</v>
      </c>
      <c r="H667" s="160" t="str">
        <f>VLOOKUP(A667,'BASE TRABAJO'!$A$1:$U$872,8,FALSE)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7" s="160" t="str">
        <f>VLOOKUP(A667,'BASE TRABAJO'!$A$1:$U$872,9,FALSE)</f>
        <v>Cada 5 Años</v>
      </c>
      <c r="J667" s="160" t="str">
        <f>VLOOKUP(A667,'BASE TRABAJO'!$A$1:$U$872,10,FALSE)</f>
        <v>De fecha 12 de marzo de 2019 a 12 de marzo de 2024.</v>
      </c>
      <c r="K667" s="160" t="str">
        <f>VLOOKUP(A667,'BASE TRABAJO'!$A$1:$U$872,11,FALSE)</f>
        <v xml:space="preserve">Presidenta: Rosa Parissi Morales, 
Secretaria Ejecutiva: Denisse Araya Castelli, 
</v>
      </c>
      <c r="L667" s="160" t="str">
        <f>VLOOKUP(A667,'BASE TRABAJO'!$A$1:$U$872,12,FALSE)</f>
        <v xml:space="preserve">Moneda Nº 812, oficina 1014, Santiago, Región Metropolitana Situación CORONAVIRUS: Calle Santa Isabel, N° 41, departamento 607. Comuna de Santiago, Stgo
</v>
      </c>
      <c r="M667" s="160" t="str">
        <f>VLOOKUP(A667,'BASE TRABAJO'!$A$1:$U$872,13,FALSE)</f>
        <v>XIII</v>
      </c>
      <c r="N667" s="160" t="str">
        <f>VLOOKUP(A667,'BASE TRABAJO'!$A$1:$U$872,14,FALSE)</f>
        <v>Santiago</v>
      </c>
      <c r="O667" s="160">
        <f>VLOOKUP(A667,'BASE TRABAJO'!$A$1:$U$872,15,FALSE)</f>
        <v>0</v>
      </c>
      <c r="P667" s="160" t="str">
        <f>VLOOKUP(A667,'BASE TRABAJO'!$A$1:$U$872,16,FALSE)</f>
        <v>raices@tie.cl
www.ongraices.org</v>
      </c>
      <c r="Q667" s="160">
        <f>VLOOKUP(A667,'BASE TRABAJO'!$A$1:$U$872,17,FALSE)</f>
        <v>0</v>
      </c>
      <c r="R667" s="160" t="str">
        <f>VLOOKUP(A667,'BASE TRABAJO'!$A$1:$U$872,18,FALSE)</f>
        <v>93401: Institución de Asistencia Social</v>
      </c>
      <c r="S667" s="160" t="str">
        <f>VLOOKUP(A667,'BASE TRABAJO'!$A$1:$U$872,19,FALSE)</f>
        <v xml:space="preserve">
Certificado financiero correspondiente al año 2019, aprobado  por el Sub Departamento de Supervisión Nacional de SENAME.
</v>
      </c>
      <c r="T667" s="161">
        <f>VLOOKUP(A667,'BASE TRABAJO'!$A$1:$U$872,20,FALSE)</f>
        <v>37970</v>
      </c>
      <c r="U667" s="160">
        <v>7163</v>
      </c>
      <c r="V667" s="162">
        <v>41208524</v>
      </c>
      <c r="W667" s="162">
        <v>308899406</v>
      </c>
      <c r="X667" s="161">
        <v>44135</v>
      </c>
      <c r="Y667" s="160" t="s">
        <v>3112</v>
      </c>
      <c r="Z667" s="160" t="s">
        <v>3113</v>
      </c>
      <c r="AA667" s="160" t="s">
        <v>3190</v>
      </c>
      <c r="AB667" s="160"/>
    </row>
    <row r="668" spans="1:28" x14ac:dyDescent="0.2">
      <c r="A668" s="163">
        <v>7163</v>
      </c>
      <c r="B668" s="160" t="str">
        <f>VLOOKUP(A668,'BASE TRABAJO'!$A$1:$U$872,2,TRUE)</f>
        <v xml:space="preserve">Organización No Gubernamental de Desarrollo Raíces u ONG Raíces Santiago
</v>
      </c>
      <c r="C668" s="160">
        <f>VLOOKUP(A668,'BASE TRABAJO'!$A$1:$U$872,3,FALSE)</f>
        <v>744943000</v>
      </c>
      <c r="D668" s="160" t="str">
        <f>VLOOKUP(A668,'BASE TRABAJO'!$A$1:$U$872,4,FALSE)</f>
        <v>Corporación de Derecho Privado.</v>
      </c>
      <c r="E668" s="160" t="str">
        <f>VLOOKUP(A668,'BASE TRABAJO'!$A$1:$U$872,5,FALSE)</f>
        <v>Otorgado por Decreto Supremo Nº 1285, de fecha 2 de diciembre de 1998, del Ministerio de Justicia.</v>
      </c>
      <c r="F668" s="160" t="str">
        <f>VLOOKUP(A668,'BASE TRABAJO'!$A$1:$U$872,6,FALSE)</f>
        <v xml:space="preserve">Certificado de Directorio de Persona Jurídica sin fines de Lucro Nº de Folio 500340274468, de 12 de agosto del 2020, del Servicio de Registro Civil e Identificación.
</v>
      </c>
      <c r="G668" s="160" t="str">
        <f>VLOOKUP(A668,'BASE TRABAJO'!$A$1:$U$872,7,FALSE)</f>
        <v>Promoción del desarrollo, especialmente de las personas, familias, grupos y comunidades que viven en condiciones de pobreza y/o marginalidad.</v>
      </c>
      <c r="H668" s="160" t="str">
        <f>VLOOKUP(A668,'BASE TRABAJO'!$A$1:$U$872,8,FALSE)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8" s="160" t="str">
        <f>VLOOKUP(A668,'BASE TRABAJO'!$A$1:$U$872,9,FALSE)</f>
        <v>Cada 5 Años</v>
      </c>
      <c r="J668" s="160" t="str">
        <f>VLOOKUP(A668,'BASE TRABAJO'!$A$1:$U$872,10,FALSE)</f>
        <v>De fecha 12 de marzo de 2019 a 12 de marzo de 2024.</v>
      </c>
      <c r="K668" s="160" t="str">
        <f>VLOOKUP(A668,'BASE TRABAJO'!$A$1:$U$872,11,FALSE)</f>
        <v xml:space="preserve">Presidenta: Rosa Parissi Morales, 
Secretaria Ejecutiva: Denisse Araya Castelli, 
</v>
      </c>
      <c r="L668" s="160" t="str">
        <f>VLOOKUP(A668,'BASE TRABAJO'!$A$1:$U$872,12,FALSE)</f>
        <v xml:space="preserve">Moneda Nº 812, oficina 1014, Santiago, Región Metropolitana Situación CORONAVIRUS: Calle Santa Isabel, N° 41, departamento 607. Comuna de Santiago, Stgo
</v>
      </c>
      <c r="M668" s="160" t="str">
        <f>VLOOKUP(A668,'BASE TRABAJO'!$A$1:$U$872,13,FALSE)</f>
        <v>XIII</v>
      </c>
      <c r="N668" s="160" t="str">
        <f>VLOOKUP(A668,'BASE TRABAJO'!$A$1:$U$872,14,FALSE)</f>
        <v>Santiago</v>
      </c>
      <c r="O668" s="160">
        <f>VLOOKUP(A668,'BASE TRABAJO'!$A$1:$U$872,15,FALSE)</f>
        <v>0</v>
      </c>
      <c r="P668" s="160" t="str">
        <f>VLOOKUP(A668,'BASE TRABAJO'!$A$1:$U$872,16,FALSE)</f>
        <v>raices@tie.cl
www.ongraices.org</v>
      </c>
      <c r="Q668" s="160">
        <f>VLOOKUP(A668,'BASE TRABAJO'!$A$1:$U$872,17,FALSE)</f>
        <v>0</v>
      </c>
      <c r="R668" s="160" t="str">
        <f>VLOOKUP(A668,'BASE TRABAJO'!$A$1:$U$872,18,FALSE)</f>
        <v>93401: Institución de Asistencia Social</v>
      </c>
      <c r="S668" s="160" t="str">
        <f>VLOOKUP(A668,'BASE TRABAJO'!$A$1:$U$872,19,FALSE)</f>
        <v xml:space="preserve">
Certificado financiero correspondiente al año 2019, aprobado  por el Sub Departamento de Supervisión Nacional de SENAME.
</v>
      </c>
      <c r="T668" s="161">
        <f>VLOOKUP(A668,'BASE TRABAJO'!$A$1:$U$872,20,FALSE)</f>
        <v>37970</v>
      </c>
      <c r="U668" s="160">
        <v>7163</v>
      </c>
      <c r="V668" s="162">
        <v>0</v>
      </c>
      <c r="W668" s="162">
        <v>126554400</v>
      </c>
      <c r="X668" s="161">
        <v>44135</v>
      </c>
      <c r="Y668" s="160" t="s">
        <v>3112</v>
      </c>
      <c r="Z668" s="160" t="s">
        <v>3113</v>
      </c>
      <c r="AA668" s="160" t="s">
        <v>3231</v>
      </c>
      <c r="AB668" s="160"/>
    </row>
    <row r="669" spans="1:28" x14ac:dyDescent="0.2">
      <c r="A669" s="163">
        <v>7168</v>
      </c>
      <c r="B669" s="160" t="str">
        <f>VLOOKUP(A669,'BASE TRABAJO'!$A$1:$U$872,2,TRUE)</f>
        <v>I. Municipalidad de Peñalolén</v>
      </c>
      <c r="C669" s="160" t="str">
        <f>VLOOKUP(A669,'BASE TRABAJO'!$A$1:$U$872,3,FALSE)</f>
        <v>69254000K</v>
      </c>
      <c r="D669" s="160" t="str">
        <f>VLOOKUP(A669,'BASE TRABAJO'!$A$1:$U$872,4,FALSE)</f>
        <v>Municipalidad</v>
      </c>
      <c r="E669" s="160" t="str">
        <f>VLOOKUP(A669,'BASE TRABAJO'!$A$1:$U$872,5,FALSE)</f>
        <v>Constitución Política de la República, artículo 107</v>
      </c>
      <c r="F669" s="160" t="str">
        <f>VLOOKUP(A669,'BASE TRABAJO'!$A$1:$U$872,6,FALSE)</f>
        <v>Indefinida</v>
      </c>
      <c r="G669" s="160" t="str">
        <f>VLOOKUP(A669,'BASE TRABAJO'!$A$1:$U$872,7,FALSE)</f>
        <v>Según ley Orgánica N° 18.695, artículos 1° al 4°</v>
      </c>
      <c r="H669" s="160" t="str">
        <f>VLOOKUP(A669,'BASE TRABAJO'!$A$1:$U$872,8,FALSE)</f>
        <v>no tiene</v>
      </c>
      <c r="I669" s="160">
        <f>VLOOKUP(A669,'BASE TRABAJO'!$A$1:$U$872,9,FALSE)</f>
        <v>0</v>
      </c>
      <c r="J669" s="160">
        <f>VLOOKUP(A669,'BASE TRABAJO'!$A$1:$U$872,10,FALSE)</f>
        <v>0</v>
      </c>
      <c r="K669" s="160" t="str">
        <f>VLOOKUP(A669,'BASE TRABAJO'!$A$1:$U$872,11,FALSE)</f>
        <v xml:space="preserve">Carolina Leitao Alvarez Salamanca, 
</v>
      </c>
      <c r="L669" s="160" t="str">
        <f>VLOOKUP(A669,'BASE TRABAJO'!$A$1:$U$872,12,FALSE)</f>
        <v xml:space="preserve">Avda. Grecia N° 8735, comuna de Peñalolén, Región Metropolitana.
</v>
      </c>
      <c r="M669" s="160" t="str">
        <f>VLOOKUP(A669,'BASE TRABAJO'!$A$1:$U$872,13,FALSE)</f>
        <v>XIII</v>
      </c>
      <c r="N669" s="160" t="str">
        <f>VLOOKUP(A669,'BASE TRABAJO'!$A$1:$U$872,14,FALSE)</f>
        <v>Peñalolén</v>
      </c>
      <c r="O669" s="160" t="str">
        <f>VLOOKUP(A669,'BASE TRABAJO'!$A$1:$U$872,15,FALSE)</f>
        <v>224868052/ 2248688050/ 224868051</v>
      </c>
      <c r="P669" s="160" t="str">
        <f>VLOOKUP(A669,'BASE TRABAJO'!$A$1:$U$872,16,FALSE)</f>
        <v xml:space="preserve">Correo electrónico: alcaldesa@penalolen.cl
                            nmaray@penalolen.cl
</v>
      </c>
      <c r="Q669" s="160">
        <f>VLOOKUP(A669,'BASE TRABAJO'!$A$1:$U$872,17,FALSE)</f>
        <v>0</v>
      </c>
      <c r="R669" s="160">
        <f>VLOOKUP(A669,'BASE TRABAJO'!$A$1:$U$872,18,FALSE)</f>
        <v>91001</v>
      </c>
      <c r="S669" s="160" t="str">
        <f>VLOOKUP(A669,'BASE TRABAJO'!$A$1:$U$872,19,FALSE)</f>
        <v xml:space="preserve">No se acompañan. Aplica Informe Jurídico Nº 09, de  fecha 14 de marzo de 2011 del Departamento Jurídico y Dictamen Nº 070791, de 2009, de la Contraloría General de la República.  
</v>
      </c>
      <c r="T669" s="161">
        <f>VLOOKUP(A669,'BASE TRABAJO'!$A$1:$U$872,20,FALSE)</f>
        <v>38478</v>
      </c>
      <c r="U669" s="160">
        <v>7168</v>
      </c>
      <c r="V669" s="162">
        <v>19014598</v>
      </c>
      <c r="W669" s="162">
        <v>192844468</v>
      </c>
      <c r="X669" s="161">
        <v>44135</v>
      </c>
      <c r="Y669" s="160" t="s">
        <v>3112</v>
      </c>
      <c r="Z669" s="160" t="s">
        <v>3113</v>
      </c>
      <c r="AA669" s="160" t="s">
        <v>3193</v>
      </c>
      <c r="AB669" s="160"/>
    </row>
    <row r="670" spans="1:28" x14ac:dyDescent="0.2">
      <c r="A670" s="163">
        <v>7169</v>
      </c>
      <c r="B670" s="160" t="str">
        <f>VLOOKUP(A670,'BASE TRABAJO'!$A$1:$U$872,2,TRUE)</f>
        <v xml:space="preserve">
I. Municipalidad de Alto Hospicio
</v>
      </c>
      <c r="C670" s="160">
        <f>VLOOKUP(A670,'BASE TRABAJO'!$A$1:$U$872,3,FALSE)</f>
        <v>692651006</v>
      </c>
      <c r="D670" s="160" t="str">
        <f>VLOOKUP(A670,'BASE TRABAJO'!$A$1:$U$872,4,FALSE)</f>
        <v>Municipalidad</v>
      </c>
      <c r="E670" s="160" t="str">
        <f>VLOOKUP(A670,'BASE TRABAJO'!$A$1:$U$872,5,FALSE)</f>
        <v>Constitución Política de la República, art. 107.</v>
      </c>
      <c r="F670" s="160" t="str">
        <f>VLOOKUP(A670,'BASE TRABAJO'!$A$1:$U$872,6,FALSE)</f>
        <v>Indefinida.</v>
      </c>
      <c r="G670" s="160" t="str">
        <f>VLOOKUP(A670,'BASE TRABAJO'!$A$1:$U$872,7,FALSE)</f>
        <v>Según Ley Orgánica Nº 18.695, arts. 1º al 4º.</v>
      </c>
      <c r="H670" s="160" t="str">
        <f>VLOOKUP(A670,'BASE TRABAJO'!$A$1:$U$872,8,FALSE)</f>
        <v>no tiene</v>
      </c>
      <c r="I670" s="160">
        <f>VLOOKUP(A670,'BASE TRABAJO'!$A$1:$U$872,9,FALSE)</f>
        <v>0</v>
      </c>
      <c r="J670" s="160">
        <f>VLOOKUP(A670,'BASE TRABAJO'!$A$1:$U$872,10,FALSE)</f>
        <v>0</v>
      </c>
      <c r="K670" s="160" t="str">
        <f>VLOOKUP(A670,'BASE TRABAJO'!$A$1:$U$872,11,FALSE)</f>
        <v xml:space="preserve">Patricio Ferreira Rivera  </v>
      </c>
      <c r="L670" s="160" t="str">
        <f>VLOOKUP(A670,'BASE TRABAJO'!$A$1:$U$872,12,FALSE)</f>
        <v>Avenida Los Álamos esquina calle Los Nogales, S/N, Alto Hospicio</v>
      </c>
      <c r="M670" s="160" t="str">
        <f>VLOOKUP(A670,'BASE TRABAJO'!$A$1:$U$872,13,FALSE)</f>
        <v>I</v>
      </c>
      <c r="N670" s="160">
        <f>VLOOKUP(A670,'BASE TRABAJO'!$A$1:$U$872,14,FALSE)</f>
        <v>0</v>
      </c>
      <c r="O670" s="160">
        <f>VLOOKUP(A670,'BASE TRABAJO'!$A$1:$U$872,15,FALSE)</f>
        <v>0</v>
      </c>
      <c r="P670" s="160">
        <f>VLOOKUP(A670,'BASE TRABAJO'!$A$1:$U$872,16,FALSE)</f>
        <v>0</v>
      </c>
      <c r="Q670" s="160">
        <f>VLOOKUP(A670,'BASE TRABAJO'!$A$1:$U$872,17,FALSE)</f>
        <v>0</v>
      </c>
      <c r="R670" s="160">
        <f>VLOOKUP(A670,'BASE TRABAJO'!$A$1:$U$872,18,FALSE)</f>
        <v>91001</v>
      </c>
      <c r="S670" s="160" t="str">
        <f>VLOOKUP(A670,'BASE TRABAJO'!$A$1:$U$872,19,FALSE)</f>
        <v xml:space="preserve">No se acompañan. Aplica Informe Jurídico Nº 09, de  fecha 14 de marzo de 2011 del Departamento Jurídico y Dictamen Nº 070791, de 2009, de la Contraloría General de la República.  
</v>
      </c>
      <c r="T670" s="161">
        <f>VLOOKUP(A670,'BASE TRABAJO'!$A$1:$U$872,20,FALSE)</f>
        <v>38488</v>
      </c>
      <c r="U670" s="160">
        <v>7169</v>
      </c>
      <c r="V670" s="162">
        <v>8892288</v>
      </c>
      <c r="W670" s="162">
        <v>79810880</v>
      </c>
      <c r="X670" s="161">
        <v>44135</v>
      </c>
      <c r="Y670" s="160" t="s">
        <v>3112</v>
      </c>
      <c r="Z670" s="160" t="s">
        <v>3113</v>
      </c>
      <c r="AA670" s="160" t="s">
        <v>80</v>
      </c>
      <c r="AB670" s="160"/>
    </row>
    <row r="671" spans="1:28" x14ac:dyDescent="0.2">
      <c r="A671" s="163">
        <v>7172</v>
      </c>
      <c r="B671" s="160" t="str">
        <f>VLOOKUP(A671,'BASE TRABAJO'!$A$1:$U$872,2,TRUE)</f>
        <v xml:space="preserve">
I. Municipalidad de María Pinto.
</v>
      </c>
      <c r="C671" s="160">
        <f>VLOOKUP(A671,'BASE TRABAJO'!$A$1:$U$872,3,FALSE)</f>
        <v>690733005</v>
      </c>
      <c r="D671" s="160" t="str">
        <f>VLOOKUP(A671,'BASE TRABAJO'!$A$1:$U$872,4,FALSE)</f>
        <v>Municipalidad</v>
      </c>
      <c r="E671" s="160" t="str">
        <f>VLOOKUP(A671,'BASE TRABAJO'!$A$1:$U$872,5,FALSE)</f>
        <v>Constitución Política de la República, art. 107.</v>
      </c>
      <c r="F671" s="160" t="str">
        <f>VLOOKUP(A671,'BASE TRABAJO'!$A$1:$U$872,6,FALSE)</f>
        <v>Indefinida.</v>
      </c>
      <c r="G671" s="160" t="str">
        <f>VLOOKUP(A671,'BASE TRABAJO'!$A$1:$U$872,7,FALSE)</f>
        <v>Según Ley Orgánica Nº 18.695, arts. 1º al 4º.</v>
      </c>
      <c r="H671" s="160" t="str">
        <f>VLOOKUP(A671,'BASE TRABAJO'!$A$1:$U$872,8,FALSE)</f>
        <v>no tiene</v>
      </c>
      <c r="I671" s="160">
        <f>VLOOKUP(A671,'BASE TRABAJO'!$A$1:$U$872,9,FALSE)</f>
        <v>0</v>
      </c>
      <c r="J671" s="160">
        <f>VLOOKUP(A671,'BASE TRABAJO'!$A$1:$U$872,10,FALSE)</f>
        <v>0</v>
      </c>
      <c r="K671" s="160" t="str">
        <f>VLOOKUP(A671,'BASE TRABAJO'!$A$1:$U$872,11,FALSE)</f>
        <v xml:space="preserve">Jessica Paola del Carmen Mualim Fajuri.
</v>
      </c>
      <c r="L671" s="160" t="str">
        <f>VLOOKUP(A671,'BASE TRABAJO'!$A$1:$U$872,12,FALSE)</f>
        <v xml:space="preserve">Francisco Costabal Nº 78, comuna de María Pinto, Región Metropolitana. 
</v>
      </c>
      <c r="M671" s="160" t="str">
        <f>VLOOKUP(A671,'BASE TRABAJO'!$A$1:$U$872,13,FALSE)</f>
        <v>XIII</v>
      </c>
      <c r="N671" s="160" t="str">
        <f>VLOOKUP(A671,'BASE TRABAJO'!$A$1:$U$872,14,FALSE)</f>
        <v>María Pinto</v>
      </c>
      <c r="O671" s="160" t="str">
        <f>VLOOKUP(A671,'BASE TRABAJO'!$A$1:$U$872,15,FALSE)</f>
        <v>Fonos: 8354252/8351936</v>
      </c>
      <c r="P671" s="160" t="str">
        <f>VLOOKUP(A671,'BASE TRABAJO'!$A$1:$U$872,16,FALSE)</f>
        <v>www.municipalidaddemariapinto.cl</v>
      </c>
      <c r="Q671" s="160">
        <f>VLOOKUP(A671,'BASE TRABAJO'!$A$1:$U$872,17,FALSE)</f>
        <v>0</v>
      </c>
      <c r="R671" s="160">
        <f>VLOOKUP(A671,'BASE TRABAJO'!$A$1:$U$872,18,FALSE)</f>
        <v>91001</v>
      </c>
      <c r="S671" s="160" t="str">
        <f>VLOOKUP(A671,'BASE TRABAJO'!$A$1:$U$872,19,FALSE)</f>
        <v xml:space="preserve">No se acompañan. Aplica Informe Jurídico Nº 09, de  fecha 14 de marzo de 2011 del Departamento Jurídico y Dictamen Nº 070791, de 2009, de la Contraloría General de la República.  
</v>
      </c>
      <c r="T671" s="161">
        <f>VLOOKUP(A671,'BASE TRABAJO'!$A$1:$U$872,20,FALSE)</f>
        <v>38509</v>
      </c>
      <c r="U671" s="160">
        <v>7172</v>
      </c>
      <c r="V671" s="162">
        <v>3473550</v>
      </c>
      <c r="W671" s="162">
        <v>31363625</v>
      </c>
      <c r="X671" s="161">
        <v>44135</v>
      </c>
      <c r="Y671" s="160" t="s">
        <v>3112</v>
      </c>
      <c r="Z671" s="160" t="s">
        <v>3113</v>
      </c>
      <c r="AA671" s="160" t="s">
        <v>3292</v>
      </c>
      <c r="AB671" s="160"/>
    </row>
    <row r="672" spans="1:28" x14ac:dyDescent="0.2">
      <c r="A672" s="163">
        <v>7173</v>
      </c>
      <c r="B672" s="160" t="str">
        <f>VLOOKUP(A672,'BASE TRABAJO'!$A$1:$U$872,2,TRUE)</f>
        <v>Corporación Nuestra Ayuda Inspirada en María-Curicó, también denominada Corporación Naim Curicó.</v>
      </c>
      <c r="C672" s="160">
        <f>VLOOKUP(A672,'BASE TRABAJO'!$A$1:$U$872,3,FALSE)</f>
        <v>653686706</v>
      </c>
      <c r="D672" s="160" t="str">
        <f>VLOOKUP(A672,'BASE TRABAJO'!$A$1:$U$872,4,FALSE)</f>
        <v>Corporación de Derecho Privado</v>
      </c>
      <c r="E672" s="160" t="str">
        <f>VLOOKUP(A672,'BASE TRABAJO'!$A$1:$U$872,5,FALSE)</f>
        <v xml:space="preserve">Otorgada por Decreto Supremo N° 1803, de fecha 11 de mayo de 2004, del Ministerio de Justicia.
</v>
      </c>
      <c r="F672" s="160" t="str">
        <f>VLOOKUP(A672,'BASE TRABAJO'!$A$1:$U$872,6,FALSE)</f>
        <v xml:space="preserve">Certificado de Vigencia Folio N°500253749232, de 28 de junio de 2019, del Registro Civil e Identificación.                                                                                                                                                                                                                                                 </v>
      </c>
      <c r="G672" s="160" t="str">
        <f>VLOOKUP(A672,'BASE TRABAJO'!$A$1:$U$872,7,FALSE)</f>
        <v xml:space="preserve">Fundación y mantenimiento de obras de beneficencia y educación al servicio de los más postergados, principalmente de los niños que han abandonado sus estudios formales o están en peligro de hacerlo. </v>
      </c>
      <c r="H672" s="160" t="str">
        <f>VLOOKUP(A672,'BASE TRABAJO'!$A$1:$U$872,8,FALSE)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N°500235749309, de 28 de junio de 2019, del Registro Civil e Identificación.                                                                                                                                                                                                                                                       
</v>
      </c>
      <c r="I672" s="160" t="str">
        <f>VLOOKUP(A672,'BASE TRABAJO'!$A$1:$U$872,9,FALSE)</f>
        <v>: 2 años en sus cargos.</v>
      </c>
      <c r="J672" s="160" t="str">
        <f>VLOOKUP(A672,'BASE TRABAJO'!$A$1:$U$872,10,FALSE)</f>
        <v>19 de febrero de 2019 a 19 de febrero de 2021.</v>
      </c>
      <c r="K672" s="160" t="str">
        <f>VLOOKUP(A672,'BASE TRABAJO'!$A$1:$U$872,11,FALSE)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72" s="160" t="str">
        <f>VLOOKUP(A672,'BASE TRABAJO'!$A$1:$U$872,12,FALSE)</f>
        <v xml:space="preserve">Avenida Licantén S/N, Población Aguas Negras, comuna de Curicó, Región del Maule.
</v>
      </c>
      <c r="M672" s="160" t="str">
        <f>VLOOKUP(A672,'BASE TRABAJO'!$A$1:$U$872,13,FALSE)</f>
        <v>VII</v>
      </c>
      <c r="N672" s="160" t="str">
        <f>VLOOKUP(A672,'BASE TRABAJO'!$A$1:$U$872,14,FALSE)</f>
        <v>Curicó</v>
      </c>
      <c r="O672" s="160" t="str">
        <f>VLOOKUP(A672,'BASE TRABAJO'!$A$1:$U$872,15,FALSE)</f>
        <v xml:space="preserve">75-325297, 
</v>
      </c>
      <c r="P672" s="160" t="str">
        <f>VLOOKUP(A672,'BASE TRABAJO'!$A$1:$U$872,16,FALSE)</f>
        <v xml:space="preserve">naimcurico@gmail.com
</v>
      </c>
      <c r="Q672" s="160">
        <f>VLOOKUP(A672,'BASE TRABAJO'!$A$1:$U$872,17,FALSE)</f>
        <v>0</v>
      </c>
      <c r="R672" s="160" t="str">
        <f>VLOOKUP(A672,'BASE TRABAJO'!$A$1:$U$872,18,FALSE)</f>
        <v>93401: Instituciones de Asistencia Social</v>
      </c>
      <c r="S672" s="160" t="str">
        <f>VLOOKUP(A672,'BASE TRABAJO'!$A$1:$U$872,19,FALSE)</f>
        <v>Se acompaña Certificado Financiero de la Institución, correspondiente al año 2018, aprobado por el Subdepartamento de Supervisión Financiera Nacional.</v>
      </c>
      <c r="T672" s="161">
        <f>VLOOKUP(A672,'BASE TRABAJO'!$A$1:$U$872,20,FALSE)</f>
        <v>38523</v>
      </c>
      <c r="U672" s="160">
        <v>7173</v>
      </c>
      <c r="V672" s="162">
        <v>6026400</v>
      </c>
      <c r="W672" s="162">
        <v>87445620</v>
      </c>
      <c r="X672" s="161">
        <v>44135</v>
      </c>
      <c r="Y672" s="160" t="s">
        <v>3112</v>
      </c>
      <c r="Z672" s="160" t="s">
        <v>3113</v>
      </c>
      <c r="AA672" s="160" t="s">
        <v>3146</v>
      </c>
      <c r="AB672" s="160"/>
    </row>
    <row r="673" spans="1:28" x14ac:dyDescent="0.2">
      <c r="A673" s="163">
        <v>7174</v>
      </c>
      <c r="B673" s="160" t="str">
        <f>VLOOKUP(A673,'BASE TRABAJO'!$A$1:$U$872,2,TRUE)</f>
        <v xml:space="preserve">
I. Municipalidad de Gorbea
</v>
      </c>
      <c r="C673" s="160">
        <f>VLOOKUP(A673,'BASE TRABAJO'!$A$1:$U$872,3,FALSE)</f>
        <v>691912000</v>
      </c>
      <c r="D673" s="160" t="str">
        <f>VLOOKUP(A673,'BASE TRABAJO'!$A$1:$U$872,4,FALSE)</f>
        <v>Municipalidad</v>
      </c>
      <c r="E673" s="160" t="str">
        <f>VLOOKUP(A673,'BASE TRABAJO'!$A$1:$U$872,5,FALSE)</f>
        <v>Constitución Política de la República, art. 107.</v>
      </c>
      <c r="F673" s="160" t="str">
        <f>VLOOKUP(A673,'BASE TRABAJO'!$A$1:$U$872,6,FALSE)</f>
        <v>Indefinida.</v>
      </c>
      <c r="G673" s="160" t="str">
        <f>VLOOKUP(A673,'BASE TRABAJO'!$A$1:$U$872,7,FALSE)</f>
        <v>Según Ley Orgánica Nº 18.695, arts. 1º al 4º.</v>
      </c>
      <c r="H673" s="160" t="str">
        <f>VLOOKUP(A673,'BASE TRABAJO'!$A$1:$U$872,8,FALSE)</f>
        <v>no tiene</v>
      </c>
      <c r="I673" s="160">
        <f>VLOOKUP(A673,'BASE TRABAJO'!$A$1:$U$872,9,FALSE)</f>
        <v>0</v>
      </c>
      <c r="J673" s="160">
        <f>VLOOKUP(A673,'BASE TRABAJO'!$A$1:$U$872,10,FALSE)</f>
        <v>0</v>
      </c>
      <c r="K673" s="160" t="str">
        <f>VLOOKUP(A673,'BASE TRABAJO'!$A$1:$U$872,11,FALSE)</f>
        <v xml:space="preserve">Guido Germán Siegmund González, </v>
      </c>
      <c r="L673" s="160" t="str">
        <f>VLOOKUP(A673,'BASE TRABAJO'!$A$1:$U$872,12,FALSE)</f>
        <v xml:space="preserve">Ramón Freire Nº 590, comuna de Gorbea, Provincia de Cautín, IX Región.
</v>
      </c>
      <c r="M673" s="160" t="str">
        <f>VLOOKUP(A673,'BASE TRABAJO'!$A$1:$U$872,13,FALSE)</f>
        <v>IX</v>
      </c>
      <c r="N673" s="160" t="str">
        <f>VLOOKUP(A673,'BASE TRABAJO'!$A$1:$U$872,14,FALSE)</f>
        <v xml:space="preserve"> Gorbea</v>
      </c>
      <c r="O673" s="160" t="str">
        <f>VLOOKUP(A673,'BASE TRABAJO'!$A$1:$U$872,15,FALSE)</f>
        <v xml:space="preserve">Teléfonos: (45) 201900 </v>
      </c>
      <c r="P673" s="160">
        <f>VLOOKUP(A673,'BASE TRABAJO'!$A$1:$U$872,16,FALSE)</f>
        <v>0</v>
      </c>
      <c r="Q673" s="160">
        <f>VLOOKUP(A673,'BASE TRABAJO'!$A$1:$U$872,17,FALSE)</f>
        <v>0</v>
      </c>
      <c r="R673" s="160">
        <f>VLOOKUP(A673,'BASE TRABAJO'!$A$1:$U$872,18,FALSE)</f>
        <v>91001</v>
      </c>
      <c r="S673" s="160" t="str">
        <f>VLOOKUP(A673,'BASE TRABAJO'!$A$1:$U$872,19,FALSE)</f>
        <v xml:space="preserve">No se acompañan. Aplica Informe Jurídico Nº 09, de  fecha 14 de marzo de 2011 del Departamento Jurídico y Dictamen Nº 070791, de 2009, de la Contraloría General de la República.  
</v>
      </c>
      <c r="T673" s="161">
        <f>VLOOKUP(A673,'BASE TRABAJO'!$A$1:$U$872,20,FALSE)</f>
        <v>38518</v>
      </c>
      <c r="U673" s="160">
        <v>7174</v>
      </c>
      <c r="V673" s="162">
        <v>6177361</v>
      </c>
      <c r="W673" s="162">
        <v>55777067</v>
      </c>
      <c r="X673" s="161">
        <v>44135</v>
      </c>
      <c r="Y673" s="160" t="s">
        <v>3112</v>
      </c>
      <c r="Z673" s="160" t="s">
        <v>3113</v>
      </c>
      <c r="AA673" s="160" t="s">
        <v>3293</v>
      </c>
      <c r="AB673" s="160"/>
    </row>
    <row r="674" spans="1:28" x14ac:dyDescent="0.2">
      <c r="A674" s="163">
        <v>7175</v>
      </c>
      <c r="B674" s="160" t="str">
        <f>VLOOKUP(A674,'BASE TRABAJO'!$A$1:$U$872,2,TRUE)</f>
        <v xml:space="preserve">
I. Municipalidad de Ovalle
</v>
      </c>
      <c r="C674" s="160">
        <f>VLOOKUP(A674,'BASE TRABAJO'!$A$1:$U$872,3,FALSE)</f>
        <v>690407000</v>
      </c>
      <c r="D674" s="160" t="str">
        <f>VLOOKUP(A674,'BASE TRABAJO'!$A$1:$U$872,4,FALSE)</f>
        <v>Municipalidad</v>
      </c>
      <c r="E674" s="160" t="str">
        <f>VLOOKUP(A674,'BASE TRABAJO'!$A$1:$U$872,5,FALSE)</f>
        <v>Constitución Política de la República, art. 107.</v>
      </c>
      <c r="F674" s="160" t="str">
        <f>VLOOKUP(A674,'BASE TRABAJO'!$A$1:$U$872,6,FALSE)</f>
        <v>Indefinida.</v>
      </c>
      <c r="G674" s="160" t="str">
        <f>VLOOKUP(A674,'BASE TRABAJO'!$A$1:$U$872,7,FALSE)</f>
        <v>Según Ley Orgánica Nº 18.695, arts. 1º al 4º.</v>
      </c>
      <c r="H674" s="160" t="str">
        <f>VLOOKUP(A674,'BASE TRABAJO'!$A$1:$U$872,8,FALSE)</f>
        <v>no tiene</v>
      </c>
      <c r="I674" s="160">
        <f>VLOOKUP(A674,'BASE TRABAJO'!$A$1:$U$872,9,FALSE)</f>
        <v>0</v>
      </c>
      <c r="J674" s="160">
        <f>VLOOKUP(A674,'BASE TRABAJO'!$A$1:$U$872,10,FALSE)</f>
        <v>0</v>
      </c>
      <c r="K674" s="160" t="str">
        <f>VLOOKUP(A674,'BASE TRABAJO'!$A$1:$U$872,11,FALSE)</f>
        <v xml:space="preserve">Claudio Fermín Rentería Larrondo, </v>
      </c>
      <c r="L674" s="160" t="str">
        <f>VLOOKUP(A674,'BASE TRABAJO'!$A$1:$U$872,12,FALSE)</f>
        <v>Vicuña Mackenna Nº441, comuna de Ovalle, provincia del Limari IV Región,</v>
      </c>
      <c r="M674" s="160" t="str">
        <f>VLOOKUP(A674,'BASE TRABAJO'!$A$1:$U$872,13,FALSE)</f>
        <v>IV</v>
      </c>
      <c r="N674" s="160" t="str">
        <f>VLOOKUP(A674,'BASE TRABAJO'!$A$1:$U$872,14,FALSE)</f>
        <v>Ovalle</v>
      </c>
      <c r="O674" s="160" t="str">
        <f>VLOOKUP(A674,'BASE TRABAJO'!$A$1:$U$872,15,FALSE)</f>
        <v xml:space="preserve"> Fono: 53-2-627361/ 53-2-661202/ 53-2-661209
</v>
      </c>
      <c r="P674" s="160" t="str">
        <f>VLOOKUP(A674,'BASE TRABAJO'!$A$1:$U$872,16,FALSE)</f>
        <v>Correo electrónico: gabineteovalle@gmail.com
                             opdmuniovaalle@gmail.com
                      hflores@municipalidaddeovallle.cl</v>
      </c>
      <c r="Q674" s="160">
        <f>VLOOKUP(A674,'BASE TRABAJO'!$A$1:$U$872,17,FALSE)</f>
        <v>0</v>
      </c>
      <c r="R674" s="160">
        <f>VLOOKUP(A674,'BASE TRABAJO'!$A$1:$U$872,18,FALSE)</f>
        <v>91001</v>
      </c>
      <c r="S674" s="160" t="str">
        <f>VLOOKUP(A674,'BASE TRABAJO'!$A$1:$U$872,19,FALSE)</f>
        <v xml:space="preserve">
No se acompañan. Aplica Informe Jurídico Nº 09, de  fecha 14 de marzo de 2011 del Departamento Jurídico y Dictamen Nº 070791, de 2009, de la Contraloría General de la República.  
</v>
      </c>
      <c r="T674" s="161">
        <f>VLOOKUP(A674,'BASE TRABAJO'!$A$1:$U$872,20,FALSE)</f>
        <v>38526</v>
      </c>
      <c r="U674" s="160">
        <v>7175</v>
      </c>
      <c r="V674" s="162">
        <v>6652543</v>
      </c>
      <c r="W674" s="162">
        <v>60067615</v>
      </c>
      <c r="X674" s="161">
        <v>44135</v>
      </c>
      <c r="Y674" s="160" t="s">
        <v>3112</v>
      </c>
      <c r="Z674" s="160" t="s">
        <v>3113</v>
      </c>
      <c r="AA674" s="160" t="s">
        <v>3188</v>
      </c>
      <c r="AB674" s="160"/>
    </row>
    <row r="675" spans="1:28" x14ac:dyDescent="0.2">
      <c r="A675" s="163">
        <v>7176</v>
      </c>
      <c r="B675" s="160" t="str">
        <f>VLOOKUP(A675,'BASE TRABAJO'!$A$1:$U$872,2,TRUE)</f>
        <v xml:space="preserve">
I. Municipalidad de Maipú
</v>
      </c>
      <c r="C675" s="160">
        <f>VLOOKUP(A675,'BASE TRABAJO'!$A$1:$U$872,3,FALSE)</f>
        <v>690709007</v>
      </c>
      <c r="D675" s="160" t="str">
        <f>VLOOKUP(A675,'BASE TRABAJO'!$A$1:$U$872,4,FALSE)</f>
        <v>Municipalidad</v>
      </c>
      <c r="E675" s="160" t="str">
        <f>VLOOKUP(A675,'BASE TRABAJO'!$A$1:$U$872,5,FALSE)</f>
        <v>Constitución Política de la República, art. 107.</v>
      </c>
      <c r="F675" s="160" t="str">
        <f>VLOOKUP(A675,'BASE TRABAJO'!$A$1:$U$872,6,FALSE)</f>
        <v>Indefinida.</v>
      </c>
      <c r="G675" s="160" t="str">
        <f>VLOOKUP(A675,'BASE TRABAJO'!$A$1:$U$872,7,FALSE)</f>
        <v>Según Ley Orgánica Nº 18.695, arts. 1º al 4º.</v>
      </c>
      <c r="H675" s="160" t="str">
        <f>VLOOKUP(A675,'BASE TRABAJO'!$A$1:$U$872,8,FALSE)</f>
        <v>no tiene</v>
      </c>
      <c r="I675" s="160">
        <f>VLOOKUP(A675,'BASE TRABAJO'!$A$1:$U$872,9,FALSE)</f>
        <v>0</v>
      </c>
      <c r="J675" s="160">
        <f>VLOOKUP(A675,'BASE TRABAJO'!$A$1:$U$872,10,FALSE)</f>
        <v>0</v>
      </c>
      <c r="K675" s="160" t="str">
        <f>VLOOKUP(A675,'BASE TRABAJO'!$A$1:$U$872,11,FALSE)</f>
        <v xml:space="preserve">Cathy Carolina Barriga Guerra.   </v>
      </c>
      <c r="L675" s="160" t="str">
        <f>VLOOKUP(A675,'BASE TRABAJO'!$A$1:$U$872,12,FALSE)</f>
        <v xml:space="preserve">Avda. 5 de abril Nº 0260, comuna Maipú, Región Metropolitana.
</v>
      </c>
      <c r="M675" s="160" t="str">
        <f>VLOOKUP(A675,'BASE TRABAJO'!$A$1:$U$872,13,FALSE)</f>
        <v>XIII</v>
      </c>
      <c r="N675" s="160" t="str">
        <f>VLOOKUP(A675,'BASE TRABAJO'!$A$1:$U$872,14,FALSE)</f>
        <v>Maipú</v>
      </c>
      <c r="O675" s="160" t="str">
        <f>VLOOKUP(A675,'BASE TRABAJO'!$A$1:$U$872,15,FALSE)</f>
        <v xml:space="preserve">Teléfonos: 677 6000 – 677 6092 – 677 6095. </v>
      </c>
      <c r="P675" s="160">
        <f>VLOOKUP(A675,'BASE TRABAJO'!$A$1:$U$872,16,FALSE)</f>
        <v>0</v>
      </c>
      <c r="Q675" s="160">
        <f>VLOOKUP(A675,'BASE TRABAJO'!$A$1:$U$872,17,FALSE)</f>
        <v>0</v>
      </c>
      <c r="R675" s="160">
        <f>VLOOKUP(A675,'BASE TRABAJO'!$A$1:$U$872,18,FALSE)</f>
        <v>91001</v>
      </c>
      <c r="S675" s="160" t="str">
        <f>VLOOKUP(A675,'BASE TRABAJO'!$A$1:$U$872,19,FALSE)</f>
        <v>No se acompañan. Aplica Informe Jurídico Nº 09, de fecha 14 de marzo de 2011 del Departamento Jurídico y Dictamen Nº 070791, de 2009, de la Contraloría General de la República.</v>
      </c>
      <c r="T675" s="161">
        <f>VLOOKUP(A675,'BASE TRABAJO'!$A$1:$U$872,20,FALSE)</f>
        <v>38531</v>
      </c>
      <c r="U675" s="160">
        <v>7176</v>
      </c>
      <c r="V675" s="162">
        <v>11949012</v>
      </c>
      <c r="W675" s="162">
        <v>107748525</v>
      </c>
      <c r="X675" s="161">
        <v>44135</v>
      </c>
      <c r="Y675" s="160" t="s">
        <v>3112</v>
      </c>
      <c r="Z675" s="160" t="s">
        <v>3113</v>
      </c>
      <c r="AA675" s="160" t="s">
        <v>3153</v>
      </c>
      <c r="AB675" s="160"/>
    </row>
    <row r="676" spans="1:28" x14ac:dyDescent="0.2">
      <c r="A676" s="163">
        <v>7177</v>
      </c>
      <c r="B676" s="160" t="str">
        <f>VLOOKUP(A676,'BASE TRABAJO'!$A$1:$U$872,2,TRUE)</f>
        <v xml:space="preserve">
I. Municipalidad de Vallenar
</v>
      </c>
      <c r="C676" s="160">
        <f>VLOOKUP(A676,'BASE TRABAJO'!$A$1:$U$872,3,FALSE)</f>
        <v>690305003</v>
      </c>
      <c r="D676" s="160" t="str">
        <f>VLOOKUP(A676,'BASE TRABAJO'!$A$1:$U$872,4,FALSE)</f>
        <v>Municipalidad</v>
      </c>
      <c r="E676" s="160" t="str">
        <f>VLOOKUP(A676,'BASE TRABAJO'!$A$1:$U$872,5,FALSE)</f>
        <v>Constitución Política de la República, art. 107.</v>
      </c>
      <c r="F676" s="160" t="str">
        <f>VLOOKUP(A676,'BASE TRABAJO'!$A$1:$U$872,6,FALSE)</f>
        <v>Indefinida.</v>
      </c>
      <c r="G676" s="160" t="str">
        <f>VLOOKUP(A676,'BASE TRABAJO'!$A$1:$U$872,7,FALSE)</f>
        <v>Según Ley Orgánica Nº 18.695, arts. 1º al 4º.</v>
      </c>
      <c r="H676" s="160" t="str">
        <f>VLOOKUP(A676,'BASE TRABAJO'!$A$1:$U$872,8,FALSE)</f>
        <v>no tiene</v>
      </c>
      <c r="I676" s="160">
        <f>VLOOKUP(A676,'BASE TRABAJO'!$A$1:$U$872,9,FALSE)</f>
        <v>0</v>
      </c>
      <c r="J676" s="160">
        <f>VLOOKUP(A676,'BASE TRABAJO'!$A$1:$U$872,10,FALSE)</f>
        <v>0</v>
      </c>
      <c r="K676" s="160" t="str">
        <f>VLOOKUP(A676,'BASE TRABAJO'!$A$1:$U$872,11,FALSE)</f>
        <v xml:space="preserve">Cristián Hernando Tapia Ramos     </v>
      </c>
      <c r="L676" s="160" t="str">
        <f>VLOOKUP(A676,'BASE TRABAJO'!$A$1:$U$872,12,FALSE)</f>
        <v xml:space="preserve">Plaza Nº 25, comuna de Vallenar, provincia de Huasco, Tercera Región.
</v>
      </c>
      <c r="M676" s="160" t="str">
        <f>VLOOKUP(A676,'BASE TRABAJO'!$A$1:$U$872,13,FALSE)</f>
        <v>III</v>
      </c>
      <c r="N676" s="160" t="str">
        <f>VLOOKUP(A676,'BASE TRABAJO'!$A$1:$U$872,14,FALSE)</f>
        <v>Vallenar</v>
      </c>
      <c r="O676" s="160" t="str">
        <f>VLOOKUP(A676,'BASE TRABAJO'!$A$1:$U$872,15,FALSE)</f>
        <v>Teléfono: (51) 611320</v>
      </c>
      <c r="P676" s="160" t="str">
        <f>VLOOKUP(A676,'BASE TRABAJO'!$A$1:$U$872,16,FALSE)</f>
        <v xml:space="preserve"> www.vallenar.cl.
</v>
      </c>
      <c r="Q676" s="160">
        <f>VLOOKUP(A676,'BASE TRABAJO'!$A$1:$U$872,17,FALSE)</f>
        <v>0</v>
      </c>
      <c r="R676" s="160">
        <f>VLOOKUP(A676,'BASE TRABAJO'!$A$1:$U$872,18,FALSE)</f>
        <v>91001</v>
      </c>
      <c r="S676" s="160" t="str">
        <f>VLOOKUP(A676,'BASE TRABAJO'!$A$1:$U$872,19,FALSE)</f>
        <v xml:space="preserve">No se acompañan. Aplica Informe Jurídico Nº 09, de  fecha 14 de marzo de 2011 del Departamento Jurídico y Dictamen Nº 070791, de 2009, de la Contraloría General de la República.  
</v>
      </c>
      <c r="T676" s="161">
        <f>VLOOKUP(A676,'BASE TRABAJO'!$A$1:$U$872,20,FALSE)</f>
        <v>38532</v>
      </c>
      <c r="U676" s="160">
        <v>7177</v>
      </c>
      <c r="V676" s="162">
        <v>6177361</v>
      </c>
      <c r="W676" s="162">
        <v>55777067</v>
      </c>
      <c r="X676" s="161">
        <v>44135</v>
      </c>
      <c r="Y676" s="160" t="s">
        <v>3112</v>
      </c>
      <c r="Z676" s="160" t="s">
        <v>3113</v>
      </c>
      <c r="AA676" s="160" t="s">
        <v>3138</v>
      </c>
      <c r="AB676" s="160"/>
    </row>
    <row r="677" spans="1:28" x14ac:dyDescent="0.2">
      <c r="A677" s="163">
        <v>7179</v>
      </c>
      <c r="B677" s="160" t="str">
        <f>VLOOKUP(A677,'BASE TRABAJO'!$A$1:$U$872,2,TRUE)</f>
        <v xml:space="preserve">
I. Municipalidad de Nueva Imperial.
</v>
      </c>
      <c r="C677" s="160">
        <f>VLOOKUP(A677,'BASE TRABAJO'!$A$1:$U$872,3,FALSE)</f>
        <v>691904008</v>
      </c>
      <c r="D677" s="160" t="str">
        <f>VLOOKUP(A677,'BASE TRABAJO'!$A$1:$U$872,4,FALSE)</f>
        <v>Municipalidad</v>
      </c>
      <c r="E677" s="160" t="str">
        <f>VLOOKUP(A677,'BASE TRABAJO'!$A$1:$U$872,5,FALSE)</f>
        <v>Constitución Política de la República, art. 107.</v>
      </c>
      <c r="F677" s="160" t="str">
        <f>VLOOKUP(A677,'BASE TRABAJO'!$A$1:$U$872,6,FALSE)</f>
        <v>Indefinida.</v>
      </c>
      <c r="G677" s="160" t="str">
        <f>VLOOKUP(A677,'BASE TRABAJO'!$A$1:$U$872,7,FALSE)</f>
        <v>Según Ley Orgánica Nº 18.695, arts. 1º al 4º.</v>
      </c>
      <c r="H677" s="160" t="str">
        <f>VLOOKUP(A677,'BASE TRABAJO'!$A$1:$U$872,8,FALSE)</f>
        <v>no tiene</v>
      </c>
      <c r="I677" s="160">
        <f>VLOOKUP(A677,'BASE TRABAJO'!$A$1:$U$872,9,FALSE)</f>
        <v>0</v>
      </c>
      <c r="J677" s="160">
        <f>VLOOKUP(A677,'BASE TRABAJO'!$A$1:$U$872,10,FALSE)</f>
        <v>0</v>
      </c>
      <c r="K677" s="160" t="str">
        <f>VLOOKUP(A677,'BASE TRABAJO'!$A$1:$U$872,11,FALSE)</f>
        <v xml:space="preserve">Manuel Adolfo Salas Trautmann, </v>
      </c>
      <c r="L677" s="160" t="str">
        <f>VLOOKUP(A677,'BASE TRABAJO'!$A$1:$U$872,12,FALSE)</f>
        <v xml:space="preserve">Arturo Prat Nº 65, comuna de Nueva Imperial, Novena Región, 
</v>
      </c>
      <c r="M677" s="160" t="str">
        <f>VLOOKUP(A677,'BASE TRABAJO'!$A$1:$U$872,13,FALSE)</f>
        <v>IX</v>
      </c>
      <c r="N677" s="160" t="str">
        <f>VLOOKUP(A677,'BASE TRABAJO'!$A$1:$U$872,14,FALSE)</f>
        <v xml:space="preserve"> Nueva Imperial,</v>
      </c>
      <c r="O677" s="160" t="str">
        <f>VLOOKUP(A677,'BASE TRABAJO'!$A$1:$U$872,15,FALSE)</f>
        <v>fono (45)611006 – 611054,</v>
      </c>
      <c r="P677" s="160" t="str">
        <f>VLOOKUP(A677,'BASE TRABAJO'!$A$1:$U$872,16,FALSE)</f>
        <v xml:space="preserve"> municipalidad@nuevaimperial.cl</v>
      </c>
      <c r="Q677" s="160">
        <f>VLOOKUP(A677,'BASE TRABAJO'!$A$1:$U$872,17,FALSE)</f>
        <v>0</v>
      </c>
      <c r="R677" s="160">
        <f>VLOOKUP(A677,'BASE TRABAJO'!$A$1:$U$872,18,FALSE)</f>
        <v>91001</v>
      </c>
      <c r="S677" s="160" t="str">
        <f>VLOOKUP(A677,'BASE TRABAJO'!$A$1:$U$872,19,FALSE)</f>
        <v xml:space="preserve">No se acompañan. Aplica Informe Jurídico Nº 09, de  fecha 14 de marzo de 2011 del Departamento Jurídico y Dictamen Nº 070791, de 2009, de la Contraloría General de la República.  
</v>
      </c>
      <c r="T677" s="161">
        <f>VLOOKUP(A677,'BASE TRABAJO'!$A$1:$U$872,20,FALSE)</f>
        <v>38568</v>
      </c>
      <c r="U677" s="160">
        <v>7179</v>
      </c>
      <c r="V677" s="162">
        <v>4910210</v>
      </c>
      <c r="W677" s="162">
        <v>44335617</v>
      </c>
      <c r="X677" s="161">
        <v>44135</v>
      </c>
      <c r="Y677" s="160" t="s">
        <v>3112</v>
      </c>
      <c r="Z677" s="160" t="s">
        <v>3113</v>
      </c>
      <c r="AA677" s="160" t="s">
        <v>3267</v>
      </c>
      <c r="AB677" s="160"/>
    </row>
    <row r="678" spans="1:28" x14ac:dyDescent="0.2">
      <c r="A678" s="163">
        <v>7180</v>
      </c>
      <c r="B678" s="160" t="str">
        <f>VLOOKUP(A678,'BASE TRABAJO'!$A$1:$U$872,2,TRUE)</f>
        <v xml:space="preserve">
I. Municipalidad de San Pedro de Atacama
</v>
      </c>
      <c r="C678" s="160">
        <f>VLOOKUP(A678,'BASE TRABAJO'!$A$1:$U$872,3,FALSE)</f>
        <v>692525000</v>
      </c>
      <c r="D678" s="160" t="str">
        <f>VLOOKUP(A678,'BASE TRABAJO'!$A$1:$U$872,4,FALSE)</f>
        <v>Municipalidad</v>
      </c>
      <c r="E678" s="160" t="str">
        <f>VLOOKUP(A678,'BASE TRABAJO'!$A$1:$U$872,5,FALSE)</f>
        <v>Constitución Política de la República, art. 107.</v>
      </c>
      <c r="F678" s="160" t="str">
        <f>VLOOKUP(A678,'BASE TRABAJO'!$A$1:$U$872,6,FALSE)</f>
        <v>Indefinida.</v>
      </c>
      <c r="G678" s="160" t="str">
        <f>VLOOKUP(A678,'BASE TRABAJO'!$A$1:$U$872,7,FALSE)</f>
        <v>Según Ley Orgánica Nº 18.695, arts. 1º al 4º.</v>
      </c>
      <c r="H678" s="160" t="str">
        <f>VLOOKUP(A678,'BASE TRABAJO'!$A$1:$U$872,8,FALSE)</f>
        <v>No tiene</v>
      </c>
      <c r="I678" s="160">
        <f>VLOOKUP(A678,'BASE TRABAJO'!$A$1:$U$872,9,FALSE)</f>
        <v>0</v>
      </c>
      <c r="J678" s="160">
        <f>VLOOKUP(A678,'BASE TRABAJO'!$A$1:$U$872,10,FALSE)</f>
        <v>0</v>
      </c>
      <c r="K678" s="160" t="str">
        <f>VLOOKUP(A678,'BASE TRABAJO'!$A$1:$U$872,11,FALSE)</f>
        <v xml:space="preserve">Sandra Berna Martínez     </v>
      </c>
      <c r="L678" s="160" t="str">
        <f>VLOOKUP(A678,'BASE TRABAJO'!$A$1:$U$872,12,FALSE)</f>
        <v xml:space="preserve">Gustavo Le Paige Nº 328, casco antiguo, comuna de San Pedro de Atacama, provincia El Loa, II Región de Antofagasta.
</v>
      </c>
      <c r="M678" s="160" t="str">
        <f>VLOOKUP(A678,'BASE TRABAJO'!$A$1:$U$872,13,FALSE)</f>
        <v>III</v>
      </c>
      <c r="N678" s="160" t="str">
        <f>VLOOKUP(A678,'BASE TRABAJO'!$A$1:$U$872,14,FALSE)</f>
        <v>San Pedro de Atacama</v>
      </c>
      <c r="O678" s="160" t="str">
        <f>VLOOKUP(A678,'BASE TRABAJO'!$A$1:$U$872,15,FALSE)</f>
        <v>Teléfonos: (55) 851041 – 851019 – 851103 – 851316 – 851317.</v>
      </c>
      <c r="P678" s="160" t="str">
        <f>VLOOKUP(A678,'BASE TRABAJO'!$A$1:$U$872,16,FALSE)</f>
        <v xml:space="preserve"> alcaldiaspa@gmail.com </v>
      </c>
      <c r="Q678" s="160">
        <f>VLOOKUP(A678,'BASE TRABAJO'!$A$1:$U$872,17,FALSE)</f>
        <v>0</v>
      </c>
      <c r="R678" s="160">
        <f>VLOOKUP(A678,'BASE TRABAJO'!$A$1:$U$872,18,FALSE)</f>
        <v>91001</v>
      </c>
      <c r="S678" s="160" t="str">
        <f>VLOOKUP(A678,'BASE TRABAJO'!$A$1:$U$872,19,FALSE)</f>
        <v xml:space="preserve">No se acompañan. Aplica Informe Jurídico Nº 09, de  fecha 14 de marzo de 2011 del Departamento Jurídico y Dictamen Nº 070791, de 2009, de la Contraloría General de la República.  
. 
</v>
      </c>
      <c r="T678" s="161">
        <f>VLOOKUP(A678,'BASE TRABAJO'!$A$1:$U$872,20,FALSE)</f>
        <v>38553</v>
      </c>
      <c r="U678" s="160">
        <v>7180</v>
      </c>
      <c r="V678" s="162">
        <v>7713792</v>
      </c>
      <c r="W678" s="162">
        <v>67183675</v>
      </c>
      <c r="X678" s="161">
        <v>44135</v>
      </c>
      <c r="Y678" s="160" t="s">
        <v>3112</v>
      </c>
      <c r="Z678" s="160" t="s">
        <v>3113</v>
      </c>
      <c r="AA678" s="160" t="s">
        <v>3115</v>
      </c>
      <c r="AB678" s="160"/>
    </row>
    <row r="679" spans="1:28" x14ac:dyDescent="0.2">
      <c r="A679" s="163">
        <v>7180</v>
      </c>
      <c r="B679" s="160" t="str">
        <f>VLOOKUP(A679,'BASE TRABAJO'!$A$1:$U$872,2,TRUE)</f>
        <v xml:space="preserve">
I. Municipalidad de San Pedro de Atacama
</v>
      </c>
      <c r="C679" s="160">
        <f>VLOOKUP(A679,'BASE TRABAJO'!$A$1:$U$872,3,FALSE)</f>
        <v>692525000</v>
      </c>
      <c r="D679" s="160" t="str">
        <f>VLOOKUP(A679,'BASE TRABAJO'!$A$1:$U$872,4,FALSE)</f>
        <v>Municipalidad</v>
      </c>
      <c r="E679" s="160" t="str">
        <f>VLOOKUP(A679,'BASE TRABAJO'!$A$1:$U$872,5,FALSE)</f>
        <v>Constitución Política de la República, art. 107.</v>
      </c>
      <c r="F679" s="160" t="str">
        <f>VLOOKUP(A679,'BASE TRABAJO'!$A$1:$U$872,6,FALSE)</f>
        <v>Indefinida.</v>
      </c>
      <c r="G679" s="160" t="str">
        <f>VLOOKUP(A679,'BASE TRABAJO'!$A$1:$U$872,7,FALSE)</f>
        <v>Según Ley Orgánica Nº 18.695, arts. 1º al 4º.</v>
      </c>
      <c r="H679" s="160" t="str">
        <f>VLOOKUP(A679,'BASE TRABAJO'!$A$1:$U$872,8,FALSE)</f>
        <v>No tiene</v>
      </c>
      <c r="I679" s="160">
        <f>VLOOKUP(A679,'BASE TRABAJO'!$A$1:$U$872,9,FALSE)</f>
        <v>0</v>
      </c>
      <c r="J679" s="160">
        <f>VLOOKUP(A679,'BASE TRABAJO'!$A$1:$U$872,10,FALSE)</f>
        <v>0</v>
      </c>
      <c r="K679" s="160" t="str">
        <f>VLOOKUP(A679,'BASE TRABAJO'!$A$1:$U$872,11,FALSE)</f>
        <v xml:space="preserve">Sandra Berna Martínez     </v>
      </c>
      <c r="L679" s="160" t="str">
        <f>VLOOKUP(A679,'BASE TRABAJO'!$A$1:$U$872,12,FALSE)</f>
        <v xml:space="preserve">Gustavo Le Paige Nº 328, casco antiguo, comuna de San Pedro de Atacama, provincia El Loa, II Región de Antofagasta.
</v>
      </c>
      <c r="M679" s="160" t="str">
        <f>VLOOKUP(A679,'BASE TRABAJO'!$A$1:$U$872,13,FALSE)</f>
        <v>III</v>
      </c>
      <c r="N679" s="160" t="str">
        <f>VLOOKUP(A679,'BASE TRABAJO'!$A$1:$U$872,14,FALSE)</f>
        <v>San Pedro de Atacama</v>
      </c>
      <c r="O679" s="160" t="str">
        <f>VLOOKUP(A679,'BASE TRABAJO'!$A$1:$U$872,15,FALSE)</f>
        <v>Teléfonos: (55) 851041 – 851019 – 851103 – 851316 – 851317.</v>
      </c>
      <c r="P679" s="160" t="str">
        <f>VLOOKUP(A679,'BASE TRABAJO'!$A$1:$U$872,16,FALSE)</f>
        <v xml:space="preserve"> alcaldiaspa@gmail.com </v>
      </c>
      <c r="Q679" s="160">
        <f>VLOOKUP(A679,'BASE TRABAJO'!$A$1:$U$872,17,FALSE)</f>
        <v>0</v>
      </c>
      <c r="R679" s="160">
        <f>VLOOKUP(A679,'BASE TRABAJO'!$A$1:$U$872,18,FALSE)</f>
        <v>91001</v>
      </c>
      <c r="S679" s="160" t="str">
        <f>VLOOKUP(A679,'BASE TRABAJO'!$A$1:$U$872,19,FALSE)</f>
        <v xml:space="preserve">No se acompañan. Aplica Informe Jurídico Nº 09, de  fecha 14 de marzo de 2011 del Departamento Jurídico y Dictamen Nº 070791, de 2009, de la Contraloría General de la República.  
. 
</v>
      </c>
      <c r="T679" s="161">
        <f>VLOOKUP(A679,'BASE TRABAJO'!$A$1:$U$872,20,FALSE)</f>
        <v>38553</v>
      </c>
      <c r="U679" s="160">
        <v>7180</v>
      </c>
      <c r="V679" s="162">
        <v>0</v>
      </c>
      <c r="W679" s="162">
        <v>804326</v>
      </c>
      <c r="X679" s="161">
        <v>44135</v>
      </c>
      <c r="Y679" s="160" t="s">
        <v>3112</v>
      </c>
      <c r="Z679" s="160" t="s">
        <v>3113</v>
      </c>
      <c r="AA679" s="160" t="s">
        <v>3294</v>
      </c>
      <c r="AB679" s="160"/>
    </row>
    <row r="680" spans="1:28" x14ac:dyDescent="0.2">
      <c r="A680" s="163">
        <v>7181</v>
      </c>
      <c r="B680" s="160" t="str">
        <f>VLOOKUP(A680,'BASE TRABAJO'!$A$1:$U$872,2,TRUE)</f>
        <v xml:space="preserve">
I. Municipalidad de Cisnes 
</v>
      </c>
      <c r="C680" s="160">
        <f>VLOOKUP(A680,'BASE TRABAJO'!$A$1:$U$872,3,FALSE)</f>
        <v>692402006</v>
      </c>
      <c r="D680" s="160" t="str">
        <f>VLOOKUP(A680,'BASE TRABAJO'!$A$1:$U$872,4,FALSE)</f>
        <v>Municipalidad</v>
      </c>
      <c r="E680" s="160" t="str">
        <f>VLOOKUP(A680,'BASE TRABAJO'!$A$1:$U$872,5,FALSE)</f>
        <v>Constitución Política de la República, art. 107.</v>
      </c>
      <c r="F680" s="160" t="str">
        <f>VLOOKUP(A680,'BASE TRABAJO'!$A$1:$U$872,6,FALSE)</f>
        <v>Indefinida.</v>
      </c>
      <c r="G680" s="160" t="str">
        <f>VLOOKUP(A680,'BASE TRABAJO'!$A$1:$U$872,7,FALSE)</f>
        <v>Según Ley Orgánica Nº 18.695, arts. 1º al 4º.</v>
      </c>
      <c r="H680" s="160" t="str">
        <f>VLOOKUP(A680,'BASE TRABAJO'!$A$1:$U$872,8,FALSE)</f>
        <v>no tiene</v>
      </c>
      <c r="I680" s="160">
        <f>VLOOKUP(A680,'BASE TRABAJO'!$A$1:$U$872,9,FALSE)</f>
        <v>0</v>
      </c>
      <c r="J680" s="160">
        <f>VLOOKUP(A680,'BASE TRABAJO'!$A$1:$U$872,10,FALSE)</f>
        <v>0</v>
      </c>
      <c r="K680" s="160" t="str">
        <f>VLOOKUP(A680,'BASE TRABAJO'!$A$1:$U$872,11,FALSE)</f>
        <v xml:space="preserve">Francisco Roncagliolo Lepio   </v>
      </c>
      <c r="L680" s="160" t="str">
        <f>VLOOKUP(A680,'BASE TRABAJO'!$A$1:$U$872,12,FALSE)</f>
        <v>Rafael Sotomayor Nº191, comuna de Cisnes, Provincia de Aysén, Undécima Región de Aysén.</v>
      </c>
      <c r="M680" s="160" t="str">
        <f>VLOOKUP(A680,'BASE TRABAJO'!$A$1:$U$872,13,FALSE)</f>
        <v>XI</v>
      </c>
      <c r="N680" s="160" t="str">
        <f>VLOOKUP(A680,'BASE TRABAJO'!$A$1:$U$872,14,FALSE)</f>
        <v>Cisnes</v>
      </c>
      <c r="O680" s="160">
        <f>VLOOKUP(A680,'BASE TRABAJO'!$A$1:$U$872,15,FALSE)</f>
        <v>0</v>
      </c>
      <c r="P680" s="160">
        <f>VLOOKUP(A680,'BASE TRABAJO'!$A$1:$U$872,16,FALSE)</f>
        <v>0</v>
      </c>
      <c r="Q680" s="160">
        <f>VLOOKUP(A680,'BASE TRABAJO'!$A$1:$U$872,17,FALSE)</f>
        <v>0</v>
      </c>
      <c r="R680" s="160">
        <f>VLOOKUP(A680,'BASE TRABAJO'!$A$1:$U$872,18,FALSE)</f>
        <v>91001</v>
      </c>
      <c r="S680" s="160" t="str">
        <f>VLOOKUP(A680,'BASE TRABAJO'!$A$1:$U$872,19,FALSE)</f>
        <v xml:space="preserve">No se acompañan. Aplica Informe Jurídico Nº 09, de fecha 14 de marzo de 2011 del Departamento Jurídico y Dictamen Nº 070791, de 2009, de la Contraloría General de la República.  
</v>
      </c>
      <c r="T680" s="161">
        <f>VLOOKUP(A680,'BASE TRABAJO'!$A$1:$U$872,20,FALSE)</f>
        <v>38572</v>
      </c>
      <c r="U680" s="160">
        <v>7181</v>
      </c>
      <c r="V680" s="162">
        <v>5113066</v>
      </c>
      <c r="W680" s="162">
        <v>51130658</v>
      </c>
      <c r="X680" s="161">
        <v>44135</v>
      </c>
      <c r="Y680" s="160" t="s">
        <v>3112</v>
      </c>
      <c r="Z680" s="160" t="s">
        <v>3113</v>
      </c>
      <c r="AA680" s="160" t="s">
        <v>3295</v>
      </c>
      <c r="AB680" s="160"/>
    </row>
    <row r="681" spans="1:28" x14ac:dyDescent="0.2">
      <c r="A681" s="163">
        <v>7184</v>
      </c>
      <c r="B681" s="160" t="str">
        <f>VLOOKUP(A681,'BASE TRABAJO'!$A$1:$U$872,2,TRUE)</f>
        <v xml:space="preserve">
I. Municipalidad de Angol
</v>
      </c>
      <c r="C681" s="160">
        <f>VLOOKUP(A681,'BASE TRABAJO'!$A$1:$U$872,3,FALSE)</f>
        <v>691801004</v>
      </c>
      <c r="D681" s="160" t="str">
        <f>VLOOKUP(A681,'BASE TRABAJO'!$A$1:$U$872,4,FALSE)</f>
        <v>Municipalidad</v>
      </c>
      <c r="E681" s="160" t="str">
        <f>VLOOKUP(A681,'BASE TRABAJO'!$A$1:$U$872,5,FALSE)</f>
        <v>Constitución Política de la República, art. 107.</v>
      </c>
      <c r="F681" s="160" t="str">
        <f>VLOOKUP(A681,'BASE TRABAJO'!$A$1:$U$872,6,FALSE)</f>
        <v>Indefinida.</v>
      </c>
      <c r="G681" s="160" t="str">
        <f>VLOOKUP(A681,'BASE TRABAJO'!$A$1:$U$872,7,FALSE)</f>
        <v>Según Ley Orgánica Nº 18.695, arts. 1º al 4º.</v>
      </c>
      <c r="H681" s="160" t="str">
        <f>VLOOKUP(A681,'BASE TRABAJO'!$A$1:$U$872,8,FALSE)</f>
        <v>no tiene</v>
      </c>
      <c r="I681" s="160">
        <f>VLOOKUP(A681,'BASE TRABAJO'!$A$1:$U$872,9,FALSE)</f>
        <v>0</v>
      </c>
      <c r="J681" s="160">
        <f>VLOOKUP(A681,'BASE TRABAJO'!$A$1:$U$872,10,FALSE)</f>
        <v>0</v>
      </c>
      <c r="K681" s="160" t="str">
        <f>VLOOKUP(A681,'BASE TRABAJO'!$A$1:$U$872,11,FALSE)</f>
        <v xml:space="preserve">José Enrique Neira Neira    </v>
      </c>
      <c r="L681" s="160" t="str">
        <f>VLOOKUP(A681,'BASE TRABAJO'!$A$1:$U$872,12,FALSE)</f>
        <v xml:space="preserve">Pedro Aguirre Cerda Nº509, Angol.
</v>
      </c>
      <c r="M681" s="160" t="str">
        <f>VLOOKUP(A681,'BASE TRABAJO'!$A$1:$U$872,13,FALSE)</f>
        <v>IX</v>
      </c>
      <c r="N681" s="160" t="str">
        <f>VLOOKUP(A681,'BASE TRABAJO'!$A$1:$U$872,14,FALSE)</f>
        <v>Angol</v>
      </c>
      <c r="O681" s="160" t="str">
        <f>VLOOKUP(A681,'BASE TRABAJO'!$A$1:$U$872,15,FALSE)</f>
        <v xml:space="preserve">Fono (45) 2657056.
</v>
      </c>
      <c r="P681" s="160" t="str">
        <f>VLOOKUP(A681,'BASE TRABAJO'!$A$1:$U$872,16,FALSE)</f>
        <v>E-Mail: enrique.neira@angol.cl</v>
      </c>
      <c r="Q681" s="160">
        <f>VLOOKUP(A681,'BASE TRABAJO'!$A$1:$U$872,17,FALSE)</f>
        <v>0</v>
      </c>
      <c r="R681" s="160">
        <f>VLOOKUP(A681,'BASE TRABAJO'!$A$1:$U$872,18,FALSE)</f>
        <v>91001</v>
      </c>
      <c r="S681" s="160" t="str">
        <f>VLOOKUP(A681,'BASE TRABAJO'!$A$1:$U$872,19,FALSE)</f>
        <v>No se acompañan. Aplica Informe Jurídico Nº09 de  fecha 14 de marzo de 2011 del Departamento Jurídico y Dictamen Nº 070791, de 2009, de la Contraloría General de la República.</v>
      </c>
      <c r="T681" s="161">
        <f>VLOOKUP(A681,'BASE TRABAJO'!$A$1:$U$872,20,FALSE)</f>
        <v>38568</v>
      </c>
      <c r="U681" s="160">
        <v>7184</v>
      </c>
      <c r="V681" s="162">
        <v>24337176</v>
      </c>
      <c r="W681" s="162">
        <v>267884864</v>
      </c>
      <c r="X681" s="161">
        <v>44135</v>
      </c>
      <c r="Y681" s="160" t="s">
        <v>3112</v>
      </c>
      <c r="Z681" s="160" t="s">
        <v>3113</v>
      </c>
      <c r="AA681" s="160" t="s">
        <v>91</v>
      </c>
      <c r="AB681" s="160"/>
    </row>
    <row r="682" spans="1:28" x14ac:dyDescent="0.2">
      <c r="A682" s="163">
        <v>7186</v>
      </c>
      <c r="B682" s="160" t="str">
        <f>VLOOKUP(A682,'BASE TRABAJO'!$A$1:$U$872,2,TRUE)</f>
        <v xml:space="preserve">
I. Municipalidad de Tomé
</v>
      </c>
      <c r="C682" s="160">
        <f>VLOOKUP(A682,'BASE TRABAJO'!$A$1:$U$872,3,FALSE)</f>
        <v>691501000</v>
      </c>
      <c r="D682" s="160" t="str">
        <f>VLOOKUP(A682,'BASE TRABAJO'!$A$1:$U$872,4,FALSE)</f>
        <v>Municipalidad</v>
      </c>
      <c r="E682" s="160" t="str">
        <f>VLOOKUP(A682,'BASE TRABAJO'!$A$1:$U$872,5,FALSE)</f>
        <v>Constitución Política de la República, artículo 107.</v>
      </c>
      <c r="F682" s="160" t="str">
        <f>VLOOKUP(A682,'BASE TRABAJO'!$A$1:$U$872,6,FALSE)</f>
        <v>Indefinida.</v>
      </c>
      <c r="G682" s="160" t="str">
        <f>VLOOKUP(A682,'BASE TRABAJO'!$A$1:$U$872,7,FALSE)</f>
        <v>Según Ley Orgánica Constitucional Nº 18.695, arts. 1º al 4º.</v>
      </c>
      <c r="H682" s="160" t="str">
        <f>VLOOKUP(A682,'BASE TRABAJO'!$A$1:$U$872,8,FALSE)</f>
        <v>no tiene</v>
      </c>
      <c r="I682" s="160">
        <f>VLOOKUP(A682,'BASE TRABAJO'!$A$1:$U$872,9,FALSE)</f>
        <v>0</v>
      </c>
      <c r="J682" s="160">
        <f>VLOOKUP(A682,'BASE TRABAJO'!$A$1:$U$872,10,FALSE)</f>
        <v>0</v>
      </c>
      <c r="K682" s="160" t="str">
        <f>VLOOKUP(A682,'BASE TRABAJO'!$A$1:$U$872,11,FALSE)</f>
        <v xml:space="preserve">Eduardo Aguilera Aguilera 
</v>
      </c>
      <c r="L682" s="160" t="str">
        <f>VLOOKUP(A682,'BASE TRABAJO'!$A$1:$U$872,12,FALSE)</f>
        <v xml:space="preserve">Ignacio Serrano N° 1185, , comuna de Tomé, Octava Región del Bío – Bío.
</v>
      </c>
      <c r="M682" s="160" t="str">
        <f>VLOOKUP(A682,'BASE TRABAJO'!$A$1:$U$872,13,FALSE)</f>
        <v>VIII</v>
      </c>
      <c r="N682" s="160" t="str">
        <f>VLOOKUP(A682,'BASE TRABAJO'!$A$1:$U$872,14,FALSE)</f>
        <v>Tomé</v>
      </c>
      <c r="O682" s="160" t="str">
        <f>VLOOKUP(A682,'BASE TRABAJO'!$A$1:$U$872,15,FALSE)</f>
        <v>Fono: (41) 2406400 - (41) 2406410</v>
      </c>
      <c r="P682" s="160" t="str">
        <f>VLOOKUP(A682,'BASE TRABAJO'!$A$1:$U$872,16,FALSE)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82" s="160">
        <f>VLOOKUP(A682,'BASE TRABAJO'!$A$1:$U$872,17,FALSE)</f>
        <v>0</v>
      </c>
      <c r="R682" s="160">
        <f>VLOOKUP(A682,'BASE TRABAJO'!$A$1:$U$872,18,FALSE)</f>
        <v>91001</v>
      </c>
      <c r="S682" s="160" t="str">
        <f>VLOOKUP(A682,'BASE TRABAJO'!$A$1:$U$872,19,FALSE)</f>
        <v>No procede</v>
      </c>
      <c r="T682" s="161">
        <f>VLOOKUP(A682,'BASE TRABAJO'!$A$1:$U$872,20,FALSE)</f>
        <v>38572</v>
      </c>
      <c r="U682" s="160">
        <v>7186</v>
      </c>
      <c r="V682" s="162">
        <v>4910210</v>
      </c>
      <c r="W682" s="162">
        <v>44335617</v>
      </c>
      <c r="X682" s="161">
        <v>44135</v>
      </c>
      <c r="Y682" s="160" t="s">
        <v>3112</v>
      </c>
      <c r="Z682" s="160" t="s">
        <v>3113</v>
      </c>
      <c r="AA682" s="160" t="s">
        <v>3278</v>
      </c>
      <c r="AB682" s="160"/>
    </row>
    <row r="683" spans="1:28" x14ac:dyDescent="0.2">
      <c r="A683" s="163">
        <v>7189</v>
      </c>
      <c r="B683" s="160" t="str">
        <f>VLOOKUP(A683,'BASE TRABAJO'!$A$1:$U$872,2,TRUE)</f>
        <v>Fundación Cáritas Diocesana de Linares</v>
      </c>
      <c r="C683" s="160">
        <f>VLOOKUP(A683,'BASE TRABAJO'!$A$1:$U$872,3,FALSE)</f>
        <v>754634006</v>
      </c>
      <c r="D683" s="160" t="str">
        <f>VLOOKUP(A683,'BASE TRABAJO'!$A$1:$U$872,4,FALSE)</f>
        <v>Fundación de Derecho Público.</v>
      </c>
      <c r="E683" s="160" t="str">
        <f>VLOOKUP(A683,'BASE TRABAJO'!$A$1:$U$872,5,FALSE)</f>
        <v xml:space="preserve">Canon 114-1 del Código de Derecho Canónico y Decreto Episcopal N° 27, de 30 de noviembre de 1994, emitido por el Obispo de Linares, Monseñor Carlos Camus Larenas. </v>
      </c>
      <c r="F683" s="160" t="str">
        <f>VLOOKUP(A683,'BASE TRABAJO'!$A$1:$U$872,6,FALSE)</f>
        <v>Indefinida. Certificado emitido por Pbro. Silvio Jara Ramírez, Vicario General del Obispado de San Ambrosio de Linares. Junio de 2015.</v>
      </c>
      <c r="G683" s="160" t="str">
        <f>VLOOKUP(A683,'BASE TRABAJO'!$A$1:$U$872,7,FALSE)</f>
        <v xml:space="preserve">Promover y coordinar las obras de caridad y solidaridad cristiana, y la defensa y promoción de la vida a través de un servicio efectivo a las personas y el fortalecimiento de la familia como eje central de la sociedad.
</v>
      </c>
      <c r="H683" s="160" t="str">
        <f>VLOOKUP(A683,'BASE TRABAJO'!$A$1:$U$872,8,FALSE)</f>
        <v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v>
      </c>
      <c r="I683" s="160" t="str">
        <f>VLOOKUP(A683,'BASE TRABAJO'!$A$1:$U$872,9,FALSE)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3" s="160" t="str">
        <f>VLOOKUP(A683,'BASE TRABAJO'!$A$1:$U$872,10,FALSE)</f>
        <v>04 de abril de 2018</v>
      </c>
      <c r="K683" s="160" t="str">
        <f>VLOOKUP(A683,'BASE TRABAJO'!$A$1:$U$872,11,FALSE)</f>
        <v xml:space="preserve">Director Ejecutivo: Judith Ivonne Villagrán Molina y Humberto Barrera Ruz,
Pbro. Benjamín Retamales Núñez, en temas relacionados con el Centro Comunitario Nazareth de Yerbas Buenas.
</v>
      </c>
      <c r="L683" s="160" t="str">
        <f>VLOOKUP(A683,'BASE TRABAJO'!$A$1:$U$872,12,FALSE)</f>
        <v xml:space="preserve">Freire N° 434, Linares
</v>
      </c>
      <c r="M683" s="160" t="str">
        <f>VLOOKUP(A683,'BASE TRABAJO'!$A$1:$U$872,13,FALSE)</f>
        <v>VII</v>
      </c>
      <c r="N683" s="160" t="str">
        <f>VLOOKUP(A683,'BASE TRABAJO'!$A$1:$U$872,14,FALSE)</f>
        <v>Linares</v>
      </c>
      <c r="O683" s="160" t="str">
        <f>VLOOKUP(A683,'BASE TRABAJO'!$A$1:$U$872,15,FALSE)</f>
        <v>073-627226- 627227</v>
      </c>
      <c r="P683" s="160" t="str">
        <f>VLOOKUP(A683,'BASE TRABAJO'!$A$1:$U$872,16,FALSE)</f>
        <v xml:space="preserve">Correo electrónico : caritas@caritaslinares.cl
</v>
      </c>
      <c r="Q683" s="160">
        <f>VLOOKUP(A683,'BASE TRABAJO'!$A$1:$U$872,17,FALSE)</f>
        <v>0</v>
      </c>
      <c r="R683" s="160">
        <f>VLOOKUP(A683,'BASE TRABAJO'!$A$1:$U$872,18,FALSE)</f>
        <v>93401</v>
      </c>
      <c r="S683" s="160" t="str">
        <f>VLOOKUP(A683,'BASE TRABAJO'!$A$1:$U$872,19,FALSE)</f>
        <v>Se acompañan antecedentes financieros año 2018, aprobados por el Subdepartamento de Supervisión Financiera Nacional.</v>
      </c>
      <c r="T683" s="161">
        <f>VLOOKUP(A683,'BASE TRABAJO'!$A$1:$U$872,20,FALSE)</f>
        <v>38600</v>
      </c>
      <c r="U683" s="160">
        <v>7189</v>
      </c>
      <c r="V683" s="162">
        <v>37200082</v>
      </c>
      <c r="W683" s="162">
        <v>366471105</v>
      </c>
      <c r="X683" s="161">
        <v>44135</v>
      </c>
      <c r="Y683" s="160" t="s">
        <v>3112</v>
      </c>
      <c r="Z683" s="160" t="s">
        <v>3113</v>
      </c>
      <c r="AA683" s="160" t="s">
        <v>3224</v>
      </c>
      <c r="AB683" s="160"/>
    </row>
    <row r="684" spans="1:28" x14ac:dyDescent="0.2">
      <c r="A684" s="163">
        <v>7189</v>
      </c>
      <c r="B684" s="160" t="str">
        <f>VLOOKUP(A684,'BASE TRABAJO'!$A$1:$U$872,2,TRUE)</f>
        <v>Fundación Cáritas Diocesana de Linares</v>
      </c>
      <c r="C684" s="160">
        <f>VLOOKUP(A684,'BASE TRABAJO'!$A$1:$U$872,3,FALSE)</f>
        <v>754634006</v>
      </c>
      <c r="D684" s="160" t="str">
        <f>VLOOKUP(A684,'BASE TRABAJO'!$A$1:$U$872,4,FALSE)</f>
        <v>Fundación de Derecho Público.</v>
      </c>
      <c r="E684" s="160" t="str">
        <f>VLOOKUP(A684,'BASE TRABAJO'!$A$1:$U$872,5,FALSE)</f>
        <v xml:space="preserve">Canon 114-1 del Código de Derecho Canónico y Decreto Episcopal N° 27, de 30 de noviembre de 1994, emitido por el Obispo de Linares, Monseñor Carlos Camus Larenas. </v>
      </c>
      <c r="F684" s="160" t="str">
        <f>VLOOKUP(A684,'BASE TRABAJO'!$A$1:$U$872,6,FALSE)</f>
        <v>Indefinida. Certificado emitido por Pbro. Silvio Jara Ramírez, Vicario General del Obispado de San Ambrosio de Linares. Junio de 2015.</v>
      </c>
      <c r="G684" s="160" t="str">
        <f>VLOOKUP(A684,'BASE TRABAJO'!$A$1:$U$872,7,FALSE)</f>
        <v xml:space="preserve">Promover y coordinar las obras de caridad y solidaridad cristiana, y la defensa y promoción de la vida a través de un servicio efectivo a las personas y el fortalecimiento de la familia como eje central de la sociedad.
</v>
      </c>
      <c r="H684" s="160" t="str">
        <f>VLOOKUP(A684,'BASE TRABAJO'!$A$1:$U$872,8,FALSE)</f>
        <v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v>
      </c>
      <c r="I684" s="160" t="str">
        <f>VLOOKUP(A684,'BASE TRABAJO'!$A$1:$U$872,9,FALSE)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4" s="160" t="str">
        <f>VLOOKUP(A684,'BASE TRABAJO'!$A$1:$U$872,10,FALSE)</f>
        <v>04 de abril de 2018</v>
      </c>
      <c r="K684" s="160" t="str">
        <f>VLOOKUP(A684,'BASE TRABAJO'!$A$1:$U$872,11,FALSE)</f>
        <v xml:space="preserve">Director Ejecutivo: Judith Ivonne Villagrán Molina y Humberto Barrera Ruz,
Pbro. Benjamín Retamales Núñez, en temas relacionados con el Centro Comunitario Nazareth de Yerbas Buenas.
</v>
      </c>
      <c r="L684" s="160" t="str">
        <f>VLOOKUP(A684,'BASE TRABAJO'!$A$1:$U$872,12,FALSE)</f>
        <v xml:space="preserve">Freire N° 434, Linares
</v>
      </c>
      <c r="M684" s="160" t="str">
        <f>VLOOKUP(A684,'BASE TRABAJO'!$A$1:$U$872,13,FALSE)</f>
        <v>VII</v>
      </c>
      <c r="N684" s="160" t="str">
        <f>VLOOKUP(A684,'BASE TRABAJO'!$A$1:$U$872,14,FALSE)</f>
        <v>Linares</v>
      </c>
      <c r="O684" s="160" t="str">
        <f>VLOOKUP(A684,'BASE TRABAJO'!$A$1:$U$872,15,FALSE)</f>
        <v>073-627226- 627227</v>
      </c>
      <c r="P684" s="160" t="str">
        <f>VLOOKUP(A684,'BASE TRABAJO'!$A$1:$U$872,16,FALSE)</f>
        <v xml:space="preserve">Correo electrónico : caritas@caritaslinares.cl
</v>
      </c>
      <c r="Q684" s="160">
        <f>VLOOKUP(A684,'BASE TRABAJO'!$A$1:$U$872,17,FALSE)</f>
        <v>0</v>
      </c>
      <c r="R684" s="160">
        <f>VLOOKUP(A684,'BASE TRABAJO'!$A$1:$U$872,18,FALSE)</f>
        <v>93401</v>
      </c>
      <c r="S684" s="160" t="str">
        <f>VLOOKUP(A684,'BASE TRABAJO'!$A$1:$U$872,19,FALSE)</f>
        <v>Se acompañan antecedentes financieros año 2018, aprobados por el Subdepartamento de Supervisión Financiera Nacional.</v>
      </c>
      <c r="T684" s="161">
        <f>VLOOKUP(A684,'BASE TRABAJO'!$A$1:$U$872,20,FALSE)</f>
        <v>38600</v>
      </c>
      <c r="U684" s="160">
        <v>7189</v>
      </c>
      <c r="V684" s="162">
        <v>15876259</v>
      </c>
      <c r="W684" s="162">
        <v>147354811</v>
      </c>
      <c r="X684" s="161">
        <v>44135</v>
      </c>
      <c r="Y684" s="160" t="s">
        <v>3112</v>
      </c>
      <c r="Z684" s="160" t="s">
        <v>3113</v>
      </c>
      <c r="AA684" s="160" t="s">
        <v>3228</v>
      </c>
      <c r="AB684" s="160"/>
    </row>
    <row r="685" spans="1:28" x14ac:dyDescent="0.2">
      <c r="A685" s="163">
        <v>7189</v>
      </c>
      <c r="B685" s="160" t="str">
        <f>VLOOKUP(A685,'BASE TRABAJO'!$A$1:$U$872,2,TRUE)</f>
        <v>Fundación Cáritas Diocesana de Linares</v>
      </c>
      <c r="C685" s="160">
        <f>VLOOKUP(A685,'BASE TRABAJO'!$A$1:$U$872,3,FALSE)</f>
        <v>754634006</v>
      </c>
      <c r="D685" s="160" t="str">
        <f>VLOOKUP(A685,'BASE TRABAJO'!$A$1:$U$872,4,FALSE)</f>
        <v>Fundación de Derecho Público.</v>
      </c>
      <c r="E685" s="160" t="str">
        <f>VLOOKUP(A685,'BASE TRABAJO'!$A$1:$U$872,5,FALSE)</f>
        <v xml:space="preserve">Canon 114-1 del Código de Derecho Canónico y Decreto Episcopal N° 27, de 30 de noviembre de 1994, emitido por el Obispo de Linares, Monseñor Carlos Camus Larenas. </v>
      </c>
      <c r="F685" s="160" t="str">
        <f>VLOOKUP(A685,'BASE TRABAJO'!$A$1:$U$872,6,FALSE)</f>
        <v>Indefinida. Certificado emitido por Pbro. Silvio Jara Ramírez, Vicario General del Obispado de San Ambrosio de Linares. Junio de 2015.</v>
      </c>
      <c r="G685" s="160" t="str">
        <f>VLOOKUP(A685,'BASE TRABAJO'!$A$1:$U$872,7,FALSE)</f>
        <v xml:space="preserve">Promover y coordinar las obras de caridad y solidaridad cristiana, y la defensa y promoción de la vida a través de un servicio efectivo a las personas y el fortalecimiento de la familia como eje central de la sociedad.
</v>
      </c>
      <c r="H685" s="160" t="str">
        <f>VLOOKUP(A685,'BASE TRABAJO'!$A$1:$U$872,8,FALSE)</f>
        <v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v>
      </c>
      <c r="I685" s="160" t="str">
        <f>VLOOKUP(A685,'BASE TRABAJO'!$A$1:$U$872,9,FALSE)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5" s="160" t="str">
        <f>VLOOKUP(A685,'BASE TRABAJO'!$A$1:$U$872,10,FALSE)</f>
        <v>04 de abril de 2018</v>
      </c>
      <c r="K685" s="160" t="str">
        <f>VLOOKUP(A685,'BASE TRABAJO'!$A$1:$U$872,11,FALSE)</f>
        <v xml:space="preserve">Director Ejecutivo: Judith Ivonne Villagrán Molina y Humberto Barrera Ruz,
Pbro. Benjamín Retamales Núñez, en temas relacionados con el Centro Comunitario Nazareth de Yerbas Buenas.
</v>
      </c>
      <c r="L685" s="160" t="str">
        <f>VLOOKUP(A685,'BASE TRABAJO'!$A$1:$U$872,12,FALSE)</f>
        <v xml:space="preserve">Freire N° 434, Linares
</v>
      </c>
      <c r="M685" s="160" t="str">
        <f>VLOOKUP(A685,'BASE TRABAJO'!$A$1:$U$872,13,FALSE)</f>
        <v>VII</v>
      </c>
      <c r="N685" s="160" t="str">
        <f>VLOOKUP(A685,'BASE TRABAJO'!$A$1:$U$872,14,FALSE)</f>
        <v>Linares</v>
      </c>
      <c r="O685" s="160" t="str">
        <f>VLOOKUP(A685,'BASE TRABAJO'!$A$1:$U$872,15,FALSE)</f>
        <v>073-627226- 627227</v>
      </c>
      <c r="P685" s="160" t="str">
        <f>VLOOKUP(A685,'BASE TRABAJO'!$A$1:$U$872,16,FALSE)</f>
        <v xml:space="preserve">Correo electrónico : caritas@caritaslinares.cl
</v>
      </c>
      <c r="Q685" s="160">
        <f>VLOOKUP(A685,'BASE TRABAJO'!$A$1:$U$872,17,FALSE)</f>
        <v>0</v>
      </c>
      <c r="R685" s="160">
        <f>VLOOKUP(A685,'BASE TRABAJO'!$A$1:$U$872,18,FALSE)</f>
        <v>93401</v>
      </c>
      <c r="S685" s="160" t="str">
        <f>VLOOKUP(A685,'BASE TRABAJO'!$A$1:$U$872,19,FALSE)</f>
        <v>Se acompañan antecedentes financieros año 2018, aprobados por el Subdepartamento de Supervisión Financiera Nacional.</v>
      </c>
      <c r="T685" s="161">
        <f>VLOOKUP(A685,'BASE TRABAJO'!$A$1:$U$872,20,FALSE)</f>
        <v>38600</v>
      </c>
      <c r="U685" s="160">
        <v>7189</v>
      </c>
      <c r="V685" s="162">
        <v>16936779</v>
      </c>
      <c r="W685" s="162">
        <v>144149708</v>
      </c>
      <c r="X685" s="161">
        <v>44135</v>
      </c>
      <c r="Y685" s="160" t="s">
        <v>3112</v>
      </c>
      <c r="Z685" s="160" t="s">
        <v>3113</v>
      </c>
      <c r="AA685" s="160" t="s">
        <v>3230</v>
      </c>
      <c r="AB685" s="160"/>
    </row>
    <row r="686" spans="1:28" x14ac:dyDescent="0.2">
      <c r="A686" s="163">
        <v>7190</v>
      </c>
      <c r="B686" s="160" t="str">
        <f>VLOOKUP(A686,'BASE TRABAJO'!$A$1:$U$872,2,TRUE)</f>
        <v xml:space="preserve">
Organización Comunitaria Funcional Hogar de Lactantes Ignazio Sibillo
</v>
      </c>
      <c r="C686" s="160" t="str">
        <f>VLOOKUP(A686,'BASE TRABAJO'!$A$1:$U$872,3,FALSE)</f>
        <v>65469480K</v>
      </c>
      <c r="D686" s="160" t="str">
        <f>VLOOKUP(A686,'BASE TRABAJO'!$A$1:$U$872,4,FALSE)</f>
        <v xml:space="preserve">Organización comunitaria funcional.
</v>
      </c>
      <c r="E686" s="160" t="str">
        <f>VLOOKUP(A686,'BASE TRABAJO'!$A$1:$U$872,5,FALSE)</f>
        <v xml:space="preserve">Regida por Ley Nº 19.418, e inscrita en los Registros de organizaciones comunitarias territoriales y funcionales en la Secretaría Municipal de la I. Municipalidad de Punta Arenas.
</v>
      </c>
      <c r="F686" s="160" t="str">
        <f>VLOOKUP(A686,'BASE TRABAJO'!$A$1:$U$872,6,FALSE)</f>
        <v xml:space="preserve">Certificado N° de folio 34004209, de fecha 20 de junio de 2017, N° de inscripción 108607, emitido por el Servicio de registro civil e identificación.
</v>
      </c>
      <c r="G686" s="160" t="str">
        <f>VLOOKUP(A686,'BASE TRABAJO'!$A$1:$U$872,7,FALSE)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86" s="160" t="str">
        <f>VLOOKUP(A686,'BASE TRABAJO'!$A$1:$U$872,8,FALSE)</f>
        <v xml:space="preserve">Presidente: Cristóbal Bascuñán Illanes.
Vicepresidente: Mireya Lambert Cañón.
Tesorero: Luis Javier Boric Scarpa.
Secretario: Carlos Abarzúa Villegas
Directores:
Claudia Loreto Salazar Alasevic.
Alfonso José Mancilla Avendaño.
Belinda Ann Mac Leay Coop. 
Pablo Alfonso Auad Pemjean
</v>
      </c>
      <c r="I686" s="160" t="str">
        <f>VLOOKUP(A686,'BASE TRABAJO'!$A$1:$U$872,9,FALSE)</f>
        <v>Dos (2) años en sus funciones, según Estatutos.</v>
      </c>
      <c r="J686" s="160" t="str">
        <f>VLOOKUP(A686,'BASE TRABAJO'!$A$1:$U$872,10,FALSE)</f>
        <v>De 3 de mayo de 2018 al 3 de mayo de 2020.</v>
      </c>
      <c r="K686" s="160" t="str">
        <f>VLOOKUP(A686,'BASE TRABAJO'!$A$1:$U$872,11,FALSE)</f>
        <v xml:space="preserve">1.- Según sus Estatutos el Presidente don Cristóbal Bascuñán Illanes
2.- Según el Acta de Directorio de Sesión Número Uno, de 3 de mayo de 2018, podrán actuar conjuntamente dos cualquiera de los Directores Cristóbal Bascuñán Illanes, Mireya Lambert Cañon, Luis Boric Scarpa, Pablo Auad Pemjea, Claudia Salazar Alasevic, Alfonso Mancilla Avendaño, Carlos Abarzúa Villegas y/o Belinda Mac Leay Coop, todos ellos representaran a la Institución en Materia Comercial y Civil, en general; Materia Bancaria; en materia de Mandatos; de Representación Extrajudicial y Representación Judicial y en Materia Laboral.
</v>
      </c>
      <c r="L686" s="160" t="str">
        <f>VLOOKUP(A686,'BASE TRABAJO'!$A$1:$U$872,12,FALSE)</f>
        <v xml:space="preserve">Avda. España N° 1101, Punta Arenas, Región de Magallanes.
</v>
      </c>
      <c r="M686" s="160" t="str">
        <f>VLOOKUP(A686,'BASE TRABAJO'!$A$1:$U$872,13,FALSE)</f>
        <v>XII</v>
      </c>
      <c r="N686" s="160" t="str">
        <f>VLOOKUP(A686,'BASE TRABAJO'!$A$1:$U$872,14,FALSE)</f>
        <v>Punta Arenas</v>
      </c>
      <c r="O686" s="160">
        <f>VLOOKUP(A686,'BASE TRABAJO'!$A$1:$U$872,15,FALSE)</f>
        <v>0</v>
      </c>
      <c r="P686" s="160">
        <f>VLOOKUP(A686,'BASE TRABAJO'!$A$1:$U$872,16,FALSE)</f>
        <v>0</v>
      </c>
      <c r="Q686" s="160">
        <f>VLOOKUP(A686,'BASE TRABAJO'!$A$1:$U$872,17,FALSE)</f>
        <v>0</v>
      </c>
      <c r="R686" s="160" t="str">
        <f>VLOOKUP(A686,'BASE TRABAJO'!$A$1:$U$872,18,FALSE)</f>
        <v>93401 Institución de Asistencia Social.</v>
      </c>
      <c r="S686" s="160" t="str">
        <f>VLOOKUP(A686,'BASE TRABAJO'!$A$1:$U$872,19,FALSE)</f>
        <v xml:space="preserve">Certificado de Antecedente Financiero año 2017, aprobado por la Unidad de Supervisión Financiera Nacional, a través de su Memorándum N° 154, de 10 de octubre de 2018.
</v>
      </c>
      <c r="T686" s="161">
        <f>VLOOKUP(A686,'BASE TRABAJO'!$A$1:$U$872,20,FALSE)</f>
        <v>38607</v>
      </c>
      <c r="U686" s="160">
        <v>7190</v>
      </c>
      <c r="V686" s="162">
        <v>22326773</v>
      </c>
      <c r="W686" s="162">
        <v>313432918</v>
      </c>
      <c r="X686" s="161">
        <v>44135</v>
      </c>
      <c r="Y686" s="160" t="s">
        <v>3112</v>
      </c>
      <c r="Z686" s="160" t="s">
        <v>3113</v>
      </c>
      <c r="AA686" s="160" t="s">
        <v>3190</v>
      </c>
      <c r="AB686" s="160"/>
    </row>
    <row r="687" spans="1:28" x14ac:dyDescent="0.2">
      <c r="A687" s="163">
        <v>7194</v>
      </c>
      <c r="B687" s="160" t="str">
        <f>VLOOKUP(A687,'BASE TRABAJO'!$A$1:$U$872,2,TRUE)</f>
        <v xml:space="preserve">
I. Municipalidad de Mejillones
</v>
      </c>
      <c r="C687" s="160">
        <f>VLOOKUP(A687,'BASE TRABAJO'!$A$1:$U$872,3,FALSE)</f>
        <v>690204002</v>
      </c>
      <c r="D687" s="160" t="str">
        <f>VLOOKUP(A687,'BASE TRABAJO'!$A$1:$U$872,4,FALSE)</f>
        <v>Municipalidad</v>
      </c>
      <c r="E687" s="160" t="str">
        <f>VLOOKUP(A687,'BASE TRABAJO'!$A$1:$U$872,5,FALSE)</f>
        <v>Constitución Política de la República, artículo 107.</v>
      </c>
      <c r="F687" s="160" t="str">
        <f>VLOOKUP(A687,'BASE TRABAJO'!$A$1:$U$872,6,FALSE)</f>
        <v>Indefinida.</v>
      </c>
      <c r="G687" s="160" t="str">
        <f>VLOOKUP(A687,'BASE TRABAJO'!$A$1:$U$872,7,FALSE)</f>
        <v>Según Ley Orgánica Nº 18.695, artículos 1º al 4º.</v>
      </c>
      <c r="H687" s="160" t="str">
        <f>VLOOKUP(A687,'BASE TRABAJO'!$A$1:$U$872,8,FALSE)</f>
        <v>no tiene</v>
      </c>
      <c r="I687" s="160">
        <f>VLOOKUP(A687,'BASE TRABAJO'!$A$1:$U$872,9,FALSE)</f>
        <v>0</v>
      </c>
      <c r="J687" s="160">
        <f>VLOOKUP(A687,'BASE TRABAJO'!$A$1:$U$872,10,FALSE)</f>
        <v>0</v>
      </c>
      <c r="K687" s="160" t="str">
        <f>VLOOKUP(A687,'BASE TRABAJO'!$A$1:$U$872,11,FALSE)</f>
        <v xml:space="preserve">Alcalde Titular: Sergio Vega Venegas
</v>
      </c>
      <c r="L687" s="160" t="str">
        <f>VLOOKUP(A687,'BASE TRABAJO'!$A$1:$U$872,12,FALSE)</f>
        <v xml:space="preserve">Francisco Antonio Pinto Nº 200, comuna de Mejillones, Región de Antofagasta.
</v>
      </c>
      <c r="M687" s="160" t="str">
        <f>VLOOKUP(A687,'BASE TRABAJO'!$A$1:$U$872,13,FALSE)</f>
        <v>III</v>
      </c>
      <c r="N687" s="160" t="str">
        <f>VLOOKUP(A687,'BASE TRABAJO'!$A$1:$U$872,14,FALSE)</f>
        <v>Mejillones,</v>
      </c>
      <c r="O687" s="160" t="str">
        <f>VLOOKUP(A687,'BASE TRABAJO'!$A$1:$U$872,15,FALSE)</f>
        <v>Fonos: 55-557300 - 55-557390 - 55-557308</v>
      </c>
      <c r="P687" s="160" t="str">
        <f>VLOOKUP(A687,'BASE TRABAJO'!$A$1:$U$872,16,FALSE)</f>
        <v xml:space="preserve"> informaciones@mejillones.cl
alcaldia@mejillones.cl</v>
      </c>
      <c r="Q687" s="160">
        <f>VLOOKUP(A687,'BASE TRABAJO'!$A$1:$U$872,17,FALSE)</f>
        <v>0</v>
      </c>
      <c r="R687" s="160">
        <f>VLOOKUP(A687,'BASE TRABAJO'!$A$1:$U$872,18,FALSE)</f>
        <v>91001</v>
      </c>
      <c r="S687" s="160" t="str">
        <f>VLOOKUP(A687,'BASE TRABAJO'!$A$1:$U$872,19,FALSE)</f>
        <v>No se acompañan. Aplica Informe Jurídico Nº 09, de fecha 14 de marzo de 2011 del Departamento Jurídico y Dictamen Nº 070791, de 2009, de la Contraloría General de la República.</v>
      </c>
      <c r="T687" s="161">
        <f>VLOOKUP(A687,'BASE TRABAJO'!$A$1:$U$872,20,FALSE)</f>
        <v>38618</v>
      </c>
      <c r="U687" s="160">
        <v>7194</v>
      </c>
      <c r="V687" s="162">
        <v>8678016</v>
      </c>
      <c r="W687" s="162">
        <v>114157899</v>
      </c>
      <c r="X687" s="161">
        <v>44135</v>
      </c>
      <c r="Y687" s="160" t="s">
        <v>3112</v>
      </c>
      <c r="Z687" s="160" t="s">
        <v>3113</v>
      </c>
      <c r="AA687" s="160" t="s">
        <v>3296</v>
      </c>
      <c r="AB687" s="160"/>
    </row>
    <row r="688" spans="1:28" x14ac:dyDescent="0.2">
      <c r="A688" s="163">
        <v>7195</v>
      </c>
      <c r="B688" s="160" t="str">
        <f>VLOOKUP(A688,'BASE TRABAJO'!$A$1:$U$872,2,TRUE)</f>
        <v xml:space="preserve">
I. Municipalidad de Paine
</v>
      </c>
      <c r="C688" s="160">
        <f>VLOOKUP(A688,'BASE TRABAJO'!$A$1:$U$872,3,FALSE)</f>
        <v>690726009</v>
      </c>
      <c r="D688" s="160" t="str">
        <f>VLOOKUP(A688,'BASE TRABAJO'!$A$1:$U$872,4,FALSE)</f>
        <v>Municipalidad</v>
      </c>
      <c r="E688" s="160" t="str">
        <f>VLOOKUP(A688,'BASE TRABAJO'!$A$1:$U$872,5,FALSE)</f>
        <v>Constitución Política de la República, art. 107.</v>
      </c>
      <c r="F688" s="160" t="str">
        <f>VLOOKUP(A688,'BASE TRABAJO'!$A$1:$U$872,6,FALSE)</f>
        <v>Indefinida.</v>
      </c>
      <c r="G688" s="160" t="str">
        <f>VLOOKUP(A688,'BASE TRABAJO'!$A$1:$U$872,7,FALSE)</f>
        <v>Según Ley Orgánica Nº 18.695, arts. 1º al 4º.</v>
      </c>
      <c r="H688" s="160" t="str">
        <f>VLOOKUP(A688,'BASE TRABAJO'!$A$1:$U$872,8,FALSE)</f>
        <v>no tiene</v>
      </c>
      <c r="I688" s="160">
        <f>VLOOKUP(A688,'BASE TRABAJO'!$A$1:$U$872,9,FALSE)</f>
        <v>0</v>
      </c>
      <c r="J688" s="160">
        <f>VLOOKUP(A688,'BASE TRABAJO'!$A$1:$U$872,10,FALSE)</f>
        <v>0</v>
      </c>
      <c r="K688" s="160" t="str">
        <f>VLOOKUP(A688,'BASE TRABAJO'!$A$1:$U$872,11,FALSE)</f>
        <v xml:space="preserve">Diego Vergara Rodríguez, 
</v>
      </c>
      <c r="L688" s="160" t="str">
        <f>VLOOKUP(A688,'BASE TRABAJO'!$A$1:$U$872,12,FALSE)</f>
        <v xml:space="preserve">Avenida General Baquedano Nº490, Paine.
</v>
      </c>
      <c r="M688" s="160" t="str">
        <f>VLOOKUP(A688,'BASE TRABAJO'!$A$1:$U$872,13,FALSE)</f>
        <v>XIII</v>
      </c>
      <c r="N688" s="160" t="str">
        <f>VLOOKUP(A688,'BASE TRABAJO'!$A$1:$U$872,14,FALSE)</f>
        <v>Paine</v>
      </c>
      <c r="O688" s="160" t="str">
        <f>VLOOKUP(A688,'BASE TRABAJO'!$A$1:$U$872,15,FALSE)</f>
        <v xml:space="preserve">Fono: 228218615
</v>
      </c>
      <c r="P688" s="160" t="str">
        <f>VLOOKUP(A688,'BASE TRABAJO'!$A$1:$U$872,16,FALSE)</f>
        <v>Correo electrónico: alcaldia@paine.cl</v>
      </c>
      <c r="Q688" s="160">
        <f>VLOOKUP(A688,'BASE TRABAJO'!$A$1:$U$872,17,FALSE)</f>
        <v>0</v>
      </c>
      <c r="R688" s="160">
        <f>VLOOKUP(A688,'BASE TRABAJO'!$A$1:$U$872,18,FALSE)</f>
        <v>91001</v>
      </c>
      <c r="S688" s="160" t="str">
        <f>VLOOKUP(A688,'BASE TRABAJO'!$A$1:$U$872,19,FALSE)</f>
        <v xml:space="preserve">No se acompañan. Aplica Informe Jurídico Nº 09, de  fecha 14 de marzo de 2011 del Departamento Jurídico y Dictamen Nº 070791, de 2009, de la Contraloría General de la República.  </v>
      </c>
      <c r="T688" s="161">
        <f>VLOOKUP(A688,'BASE TRABAJO'!$A$1:$U$872,20,FALSE)</f>
        <v>38624</v>
      </c>
      <c r="U688" s="160">
        <v>7195</v>
      </c>
      <c r="V688" s="162">
        <v>0</v>
      </c>
      <c r="W688" s="162">
        <v>90417570</v>
      </c>
      <c r="X688" s="161">
        <v>44135</v>
      </c>
      <c r="Y688" s="160" t="s">
        <v>3112</v>
      </c>
      <c r="Z688" s="160" t="s">
        <v>3113</v>
      </c>
      <c r="AA688" s="160" t="s">
        <v>3179</v>
      </c>
      <c r="AB688" s="160"/>
    </row>
    <row r="689" spans="1:28" x14ac:dyDescent="0.2">
      <c r="A689" s="163">
        <v>7196</v>
      </c>
      <c r="B689" s="160" t="str">
        <f>VLOOKUP(A689,'BASE TRABAJO'!$A$1:$U$872,2,TRUE)</f>
        <v xml:space="preserve">
I. Municipalidad de La Cisterna
</v>
      </c>
      <c r="C689" s="160">
        <f>VLOOKUP(A689,'BASE TRABAJO'!$A$1:$U$872,3,FALSE)</f>
        <v>690720000</v>
      </c>
      <c r="D689" s="160" t="str">
        <f>VLOOKUP(A689,'BASE TRABAJO'!$A$1:$U$872,4,FALSE)</f>
        <v>Municipalidad</v>
      </c>
      <c r="E689" s="160" t="str">
        <f>VLOOKUP(A689,'BASE TRABAJO'!$A$1:$U$872,5,FALSE)</f>
        <v>Constitución Política de la República, art. 107.</v>
      </c>
      <c r="F689" s="160" t="str">
        <f>VLOOKUP(A689,'BASE TRABAJO'!$A$1:$U$872,6,FALSE)</f>
        <v>Indefinida.</v>
      </c>
      <c r="G689" s="160" t="str">
        <f>VLOOKUP(A689,'BASE TRABAJO'!$A$1:$U$872,7,FALSE)</f>
        <v>Según Ley Orgánica Nº 18.695, arts. 1º al 4º.</v>
      </c>
      <c r="H689" s="160" t="str">
        <f>VLOOKUP(A689,'BASE TRABAJO'!$A$1:$U$872,8,FALSE)</f>
        <v>no tiene</v>
      </c>
      <c r="I689" s="160">
        <f>VLOOKUP(A689,'BASE TRABAJO'!$A$1:$U$872,9,FALSE)</f>
        <v>0</v>
      </c>
      <c r="J689" s="160">
        <f>VLOOKUP(A689,'BASE TRABAJO'!$A$1:$U$872,10,FALSE)</f>
        <v>0</v>
      </c>
      <c r="K689" s="160" t="str">
        <f>VLOOKUP(A689,'BASE TRABAJO'!$A$1:$U$872,11,FALSE)</f>
        <v xml:space="preserve">Reginaldo Santiago Rebolledo Pizarro    </v>
      </c>
      <c r="L689" s="160" t="str">
        <f>VLOOKUP(A689,'BASE TRABAJO'!$A$1:$U$872,12,FALSE)</f>
        <v xml:space="preserve">Pedro Aguirre Cerda Nº0161, La Cisterna.
</v>
      </c>
      <c r="M689" s="160" t="str">
        <f>VLOOKUP(A689,'BASE TRABAJO'!$A$1:$U$872,13,FALSE)</f>
        <v>XIII</v>
      </c>
      <c r="N689" s="160" t="str">
        <f>VLOOKUP(A689,'BASE TRABAJO'!$A$1:$U$872,14,FALSE)</f>
        <v>La Cisterna</v>
      </c>
      <c r="O689" s="160" t="str">
        <f>VLOOKUP(A689,'BASE TRABAJO'!$A$1:$U$872,15,FALSE)</f>
        <v>Fono 225407541- 225407586</v>
      </c>
      <c r="P689" s="160" t="str">
        <f>VLOOKUP(A689,'BASE TRABAJO'!$A$1:$U$872,16,FALSE)</f>
        <v>secmunicipal@cisterna.cl</v>
      </c>
      <c r="Q689" s="160">
        <f>VLOOKUP(A689,'BASE TRABAJO'!$A$1:$U$872,17,FALSE)</f>
        <v>0</v>
      </c>
      <c r="R689" s="160">
        <f>VLOOKUP(A689,'BASE TRABAJO'!$A$1:$U$872,18,FALSE)</f>
        <v>91001</v>
      </c>
      <c r="S689" s="160" t="str">
        <f>VLOOKUP(A689,'BASE TRABAJO'!$A$1:$U$872,19,FALSE)</f>
        <v xml:space="preserve">No se acompañan. Aplica Informe Jurídico Nº 09, de  fecha 14 de marzo de 2011 del Departamento Jurídico y Dictamen Nº 070791, de 2009, de la Contraloría General de la República.  
</v>
      </c>
      <c r="T689" s="161">
        <f>VLOOKUP(A689,'BASE TRABAJO'!$A$1:$U$872,20,FALSE)</f>
        <v>38624</v>
      </c>
      <c r="U689" s="160">
        <v>7196</v>
      </c>
      <c r="V689" s="162">
        <v>9725940</v>
      </c>
      <c r="W689" s="162">
        <v>43909075</v>
      </c>
      <c r="X689" s="161">
        <v>44135</v>
      </c>
      <c r="Y689" s="160" t="s">
        <v>3112</v>
      </c>
      <c r="Z689" s="160" t="s">
        <v>3113</v>
      </c>
      <c r="AA689" s="160" t="s">
        <v>3176</v>
      </c>
      <c r="AB689" s="160"/>
    </row>
    <row r="690" spans="1:28" x14ac:dyDescent="0.2">
      <c r="A690" s="163">
        <v>7197</v>
      </c>
      <c r="B690" s="160" t="str">
        <f>VLOOKUP(A690,'BASE TRABAJO'!$A$1:$U$872,2,TRUE)</f>
        <v xml:space="preserve">
I. Municipalidad de Salamanca
</v>
      </c>
      <c r="C690" s="160">
        <f>VLOOKUP(A690,'BASE TRABAJO'!$A$1:$U$872,3,FALSE)</f>
        <v>690414007</v>
      </c>
      <c r="D690" s="160" t="str">
        <f>VLOOKUP(A690,'BASE TRABAJO'!$A$1:$U$872,4,FALSE)</f>
        <v>Municipalidad</v>
      </c>
      <c r="E690" s="160" t="str">
        <f>VLOOKUP(A690,'BASE TRABAJO'!$A$1:$U$872,5,FALSE)</f>
        <v>Constitución Política de la República, art. 107.</v>
      </c>
      <c r="F690" s="160" t="str">
        <f>VLOOKUP(A690,'BASE TRABAJO'!$A$1:$U$872,6,FALSE)</f>
        <v>Indefinida.</v>
      </c>
      <c r="G690" s="160" t="str">
        <f>VLOOKUP(A690,'BASE TRABAJO'!$A$1:$U$872,7,FALSE)</f>
        <v>Según Ley Orgánica Nº 18.695, arts. 1º al 4º.</v>
      </c>
      <c r="H690" s="160">
        <f>VLOOKUP(A690,'BASE TRABAJO'!$A$1:$U$872,8,FALSE)</f>
        <v>0</v>
      </c>
      <c r="I690" s="160">
        <f>VLOOKUP(A690,'BASE TRABAJO'!$A$1:$U$872,9,FALSE)</f>
        <v>0</v>
      </c>
      <c r="J690" s="160">
        <f>VLOOKUP(A690,'BASE TRABAJO'!$A$1:$U$872,10,FALSE)</f>
        <v>0</v>
      </c>
      <c r="K690" s="160" t="str">
        <f>VLOOKUP(A690,'BASE TRABAJO'!$A$1:$U$872,11,FALSE)</f>
        <v xml:space="preserve">Gerardo Andrés Rojas Escudero   </v>
      </c>
      <c r="L690" s="160" t="str">
        <f>VLOOKUP(A690,'BASE TRABAJO'!$A$1:$U$872,12,FALSE)</f>
        <v xml:space="preserve">Manuel Bulnes Nº599, comuna de Salamanca.
</v>
      </c>
      <c r="M690" s="160" t="str">
        <f>VLOOKUP(A690,'BASE TRABAJO'!$A$1:$U$872,13,FALSE)</f>
        <v>IV</v>
      </c>
      <c r="N690" s="160" t="str">
        <f>VLOOKUP(A690,'BASE TRABAJO'!$A$1:$U$872,14,FALSE)</f>
        <v>Salamanca.</v>
      </c>
      <c r="O690" s="160" t="str">
        <f>VLOOKUP(A690,'BASE TRABAJO'!$A$1:$U$872,15,FALSE)</f>
        <v>Fono (53) 2448600 – (53) 2448601 – (53)-2448539</v>
      </c>
      <c r="P690" s="160" t="str">
        <f>VLOOKUP(A690,'BASE TRABAJO'!$A$1:$U$872,16,FALSE)</f>
        <v xml:space="preserve">
oirs@salamanca.cl alcaldia@salamanca.cl ncruz@salamanca.cl</v>
      </c>
      <c r="Q690" s="160">
        <f>VLOOKUP(A690,'BASE TRABAJO'!$A$1:$U$872,17,FALSE)</f>
        <v>0</v>
      </c>
      <c r="R690" s="160">
        <f>VLOOKUP(A690,'BASE TRABAJO'!$A$1:$U$872,18,FALSE)</f>
        <v>91001</v>
      </c>
      <c r="S690" s="160" t="str">
        <f>VLOOKUP(A690,'BASE TRABAJO'!$A$1:$U$872,19,FALSE)</f>
        <v xml:space="preserve">No se acompañan. Aplica Informe Jurídico Nº 09, de  fecha 14 de marzo de 2011 del Departamento Jurídico y Dictamen Nº 070791, de 2009, de la Contraloría General de la República.  
</v>
      </c>
      <c r="T690" s="161">
        <f>VLOOKUP(A690,'BASE TRABAJO'!$A$1:$U$872,20,FALSE)</f>
        <v>38624</v>
      </c>
      <c r="U690" s="160">
        <v>7197</v>
      </c>
      <c r="V690" s="162">
        <v>4593423</v>
      </c>
      <c r="W690" s="162">
        <v>45934230</v>
      </c>
      <c r="X690" s="161">
        <v>44135</v>
      </c>
      <c r="Y690" s="160" t="s">
        <v>3112</v>
      </c>
      <c r="Z690" s="160" t="s">
        <v>3113</v>
      </c>
      <c r="AA690" s="160" t="s">
        <v>3237</v>
      </c>
      <c r="AB690" s="160"/>
    </row>
    <row r="691" spans="1:28" x14ac:dyDescent="0.2">
      <c r="A691" s="163">
        <v>7198</v>
      </c>
      <c r="B691" s="160" t="str">
        <f>VLOOKUP(A691,'BASE TRABAJO'!$A$1:$U$872,2,TRUE)</f>
        <v xml:space="preserve">
I. Municipalidad de Buin
</v>
      </c>
      <c r="C691" s="160">
        <f>VLOOKUP(A691,'BASE TRABAJO'!$A$1:$U$872,3,FALSE)</f>
        <v>690725002</v>
      </c>
      <c r="D691" s="160" t="str">
        <f>VLOOKUP(A691,'BASE TRABAJO'!$A$1:$U$872,4,FALSE)</f>
        <v>Municipalidad</v>
      </c>
      <c r="E691" s="160" t="str">
        <f>VLOOKUP(A691,'BASE TRABAJO'!$A$1:$U$872,5,FALSE)</f>
        <v>Constitución Política de la República, art. 107.</v>
      </c>
      <c r="F691" s="160" t="str">
        <f>VLOOKUP(A691,'BASE TRABAJO'!$A$1:$U$872,6,FALSE)</f>
        <v>Indefinida.</v>
      </c>
      <c r="G691" s="160" t="str">
        <f>VLOOKUP(A691,'BASE TRABAJO'!$A$1:$U$872,7,FALSE)</f>
        <v>Según Ley Orgánica Nº 18.695, arts. 1º al 4º.</v>
      </c>
      <c r="H691" s="160" t="str">
        <f>VLOOKUP(A691,'BASE TRABAJO'!$A$1:$U$872,8,FALSE)</f>
        <v>no tiene</v>
      </c>
      <c r="I691" s="160">
        <f>VLOOKUP(A691,'BASE TRABAJO'!$A$1:$U$872,9,FALSE)</f>
        <v>0</v>
      </c>
      <c r="J691" s="160">
        <f>VLOOKUP(A691,'BASE TRABAJO'!$A$1:$U$872,10,FALSE)</f>
        <v>0</v>
      </c>
      <c r="K691" s="160" t="str">
        <f>VLOOKUP(A691,'BASE TRABAJO'!$A$1:$U$872,11,FALSE)</f>
        <v xml:space="preserve">Miguel Leonardo Araya Lobos </v>
      </c>
      <c r="L691" s="160" t="str">
        <f>VLOOKUP(A691,'BASE TRABAJO'!$A$1:$U$872,12,FALSE)</f>
        <v xml:space="preserve">Carlos Condell Nº415, comuna de Buin.
</v>
      </c>
      <c r="M691" s="160" t="str">
        <f>VLOOKUP(A691,'BASE TRABAJO'!$A$1:$U$872,13,FALSE)</f>
        <v>XIII</v>
      </c>
      <c r="N691" s="160" t="str">
        <f>VLOOKUP(A691,'BASE TRABAJO'!$A$1:$U$872,14,FALSE)</f>
        <v>Buin</v>
      </c>
      <c r="O691" s="160" t="str">
        <f>VLOOKUP(A691,'BASE TRABAJO'!$A$1:$U$872,15,FALSE)</f>
        <v>Fono 28218400,</v>
      </c>
      <c r="P691" s="160">
        <f>VLOOKUP(A691,'BASE TRABAJO'!$A$1:$U$872,16,FALSE)</f>
        <v>0</v>
      </c>
      <c r="Q691" s="160">
        <f>VLOOKUP(A691,'BASE TRABAJO'!$A$1:$U$872,17,FALSE)</f>
        <v>0</v>
      </c>
      <c r="R691" s="160">
        <f>VLOOKUP(A691,'BASE TRABAJO'!$A$1:$U$872,18,FALSE)</f>
        <v>91001</v>
      </c>
      <c r="S691" s="160" t="str">
        <f>VLOOKUP(A691,'BASE TRABAJO'!$A$1:$U$872,19,FALSE)</f>
        <v xml:space="preserve">No se acompañan. Aplica Informe Jurídico Nº 09, de fecha 14 de marzo de 2011 del Departamento Jurídico y Dictamen Nº 070791, de 2009, de la Contraloría General de la República.  
</v>
      </c>
      <c r="T691" s="161">
        <f>VLOOKUP(A691,'BASE TRABAJO'!$A$1:$U$872,20,FALSE)</f>
        <v>38624</v>
      </c>
      <c r="U691" s="160">
        <v>7198</v>
      </c>
      <c r="V691" s="162">
        <v>4168260</v>
      </c>
      <c r="W691" s="162">
        <v>37514340</v>
      </c>
      <c r="X691" s="161">
        <v>44135</v>
      </c>
      <c r="Y691" s="160" t="s">
        <v>3112</v>
      </c>
      <c r="Z691" s="160" t="s">
        <v>3113</v>
      </c>
      <c r="AA691" s="160" t="s">
        <v>3128</v>
      </c>
      <c r="AB691" s="160"/>
    </row>
    <row r="692" spans="1:28" x14ac:dyDescent="0.2">
      <c r="A692" s="163">
        <v>7200</v>
      </c>
      <c r="B692" s="160" t="str">
        <f>VLOOKUP(A692,'BASE TRABAJO'!$A$1:$U$872,2,TRUE)</f>
        <v xml:space="preserve">
I. Municipalidad de El Bosque
</v>
      </c>
      <c r="C692" s="160">
        <f>VLOOKUP(A692,'BASE TRABAJO'!$A$1:$U$872,3,FALSE)</f>
        <v>692553004</v>
      </c>
      <c r="D692" s="160" t="str">
        <f>VLOOKUP(A692,'BASE TRABAJO'!$A$1:$U$872,4,FALSE)</f>
        <v>Municipalidad</v>
      </c>
      <c r="E692" s="160" t="str">
        <f>VLOOKUP(A692,'BASE TRABAJO'!$A$1:$U$872,5,FALSE)</f>
        <v>Constitución Política de la República, art. 107.</v>
      </c>
      <c r="F692" s="160" t="str">
        <f>VLOOKUP(A692,'BASE TRABAJO'!$A$1:$U$872,6,FALSE)</f>
        <v>Indefinida.</v>
      </c>
      <c r="G692" s="160" t="str">
        <f>VLOOKUP(A692,'BASE TRABAJO'!$A$1:$U$872,7,FALSE)</f>
        <v>Según Ley Orgánica Nº 18.695, arts. 1º al 4º.</v>
      </c>
      <c r="H692" s="160" t="str">
        <f>VLOOKUP(A692,'BASE TRABAJO'!$A$1:$U$872,8,FALSE)</f>
        <v>no tiene</v>
      </c>
      <c r="I692" s="160">
        <f>VLOOKUP(A692,'BASE TRABAJO'!$A$1:$U$872,9,FALSE)</f>
        <v>0</v>
      </c>
      <c r="J692" s="160">
        <f>VLOOKUP(A692,'BASE TRABAJO'!$A$1:$U$872,10,FALSE)</f>
        <v>0</v>
      </c>
      <c r="K692" s="160" t="str">
        <f>VLOOKUP(A692,'BASE TRABAJO'!$A$1:$U$872,11,FALSE)</f>
        <v xml:space="preserve">Sadi Leonardo Melo Moya (Alcalde Titular) </v>
      </c>
      <c r="L692" s="160" t="str">
        <f>VLOOKUP(A692,'BASE TRABAJO'!$A$1:$U$872,12,FALSE)</f>
        <v xml:space="preserve">Alejandro Guzmán Nº735, comuna de El Bosque.
</v>
      </c>
      <c r="M692" s="160" t="str">
        <f>VLOOKUP(A692,'BASE TRABAJO'!$A$1:$U$872,13,FALSE)</f>
        <v>XIII</v>
      </c>
      <c r="N692" s="160" t="str">
        <f>VLOOKUP(A692,'BASE TRABAJO'!$A$1:$U$872,14,FALSE)</f>
        <v>El Bosque.</v>
      </c>
      <c r="O692" s="160" t="str">
        <f>VLOOKUP(A692,'BASE TRABAJO'!$A$1:$U$872,15,FALSE)</f>
        <v>Fono 5401600 – 5401671 – 5274299</v>
      </c>
      <c r="P692" s="160">
        <f>VLOOKUP(A692,'BASE TRABAJO'!$A$1:$U$872,16,FALSE)</f>
        <v>0</v>
      </c>
      <c r="Q692" s="160">
        <f>VLOOKUP(A692,'BASE TRABAJO'!$A$1:$U$872,17,FALSE)</f>
        <v>0</v>
      </c>
      <c r="R692" s="160">
        <f>VLOOKUP(A692,'BASE TRABAJO'!$A$1:$U$872,18,FALSE)</f>
        <v>91001</v>
      </c>
      <c r="S692" s="160" t="str">
        <f>VLOOKUP(A692,'BASE TRABAJO'!$A$1:$U$872,19,FALSE)</f>
        <v xml:space="preserve">No se acompañan. Aplica Informe Jurídico Nº 09, de  fecha 14 de marzo de 2011 del Departamento Jurídico y Dictamen Nº 070791, de 2009, de la Contraloría General de la República.  
</v>
      </c>
      <c r="T692" s="161">
        <f>VLOOKUP(A692,'BASE TRABAJO'!$A$1:$U$872,20,FALSE)</f>
        <v>38624</v>
      </c>
      <c r="U692" s="160">
        <v>7200</v>
      </c>
      <c r="V692" s="162">
        <v>0</v>
      </c>
      <c r="W692" s="162">
        <v>75861004</v>
      </c>
      <c r="X692" s="161">
        <v>44135</v>
      </c>
      <c r="Y692" s="160" t="s">
        <v>3112</v>
      </c>
      <c r="Z692" s="160" t="s">
        <v>3113</v>
      </c>
      <c r="AA692" s="160" t="s">
        <v>3181</v>
      </c>
      <c r="AB692" s="160"/>
    </row>
    <row r="693" spans="1:28" x14ac:dyDescent="0.2">
      <c r="A693" s="163">
        <v>7201</v>
      </c>
      <c r="B693" s="160" t="str">
        <f>VLOOKUP(A693,'BASE TRABAJO'!$A$1:$U$872,2,TRUE)</f>
        <v xml:space="preserve">
I. Municipalidad de Purranque
</v>
      </c>
      <c r="C693" s="160">
        <f>VLOOKUP(A693,'BASE TRABAJO'!$A$1:$U$872,3,FALSE)</f>
        <v>692105001</v>
      </c>
      <c r="D693" s="160" t="str">
        <f>VLOOKUP(A693,'BASE TRABAJO'!$A$1:$U$872,4,FALSE)</f>
        <v>Municipalidad</v>
      </c>
      <c r="E693" s="160" t="str">
        <f>VLOOKUP(A693,'BASE TRABAJO'!$A$1:$U$872,5,FALSE)</f>
        <v>Constitución Política de la República, art. 107.</v>
      </c>
      <c r="F693" s="160" t="str">
        <f>VLOOKUP(A693,'BASE TRABAJO'!$A$1:$U$872,6,FALSE)</f>
        <v>Indefinida.</v>
      </c>
      <c r="G693" s="160" t="str">
        <f>VLOOKUP(A693,'BASE TRABAJO'!$A$1:$U$872,7,FALSE)</f>
        <v>Según Ley Orgánica Nº 18.695, arts. 1º al 4º.</v>
      </c>
      <c r="H693" s="160" t="str">
        <f>VLOOKUP(A693,'BASE TRABAJO'!$A$1:$U$872,8,FALSE)</f>
        <v>no tiene</v>
      </c>
      <c r="I693" s="160">
        <f>VLOOKUP(A693,'BASE TRABAJO'!$A$1:$U$872,9,FALSE)</f>
        <v>0</v>
      </c>
      <c r="J693" s="160">
        <f>VLOOKUP(A693,'BASE TRABAJO'!$A$1:$U$872,10,FALSE)</f>
        <v>0</v>
      </c>
      <c r="K693" s="160" t="str">
        <f>VLOOKUP(A693,'BASE TRABAJO'!$A$1:$U$872,11,FALSE)</f>
        <v>Héctor Alejandro Barría Angulo,</v>
      </c>
      <c r="L693" s="160" t="str">
        <f>VLOOKUP(A693,'BASE TRABAJO'!$A$1:$U$872,12,FALSE)</f>
        <v xml:space="preserve">Pedro Montt Nº249, comuna de Purranque.
</v>
      </c>
      <c r="M693" s="160" t="str">
        <f>VLOOKUP(A693,'BASE TRABAJO'!$A$1:$U$872,13,FALSE)</f>
        <v>X</v>
      </c>
      <c r="N693" s="160" t="str">
        <f>VLOOKUP(A693,'BASE TRABAJO'!$A$1:$U$872,14,FALSE)</f>
        <v>Purranque.</v>
      </c>
      <c r="O693" s="160" t="str">
        <f>VLOOKUP(A693,'BASE TRABAJO'!$A$1:$U$872,15,FALSE)</f>
        <v xml:space="preserve">Fono: 642351133/ 642351129 
</v>
      </c>
      <c r="P693" s="160" t="str">
        <f>VLOOKUP(A693,'BASE TRABAJO'!$A$1:$U$872,16,FALSE)</f>
        <v xml:space="preserve">Correo electrónico: hector.barria@purranque.cl 
                              gabinete@purranque.cl
                              partes@purranque.cl
</v>
      </c>
      <c r="Q693" s="160">
        <f>VLOOKUP(A693,'BASE TRABAJO'!$A$1:$U$872,17,FALSE)</f>
        <v>0</v>
      </c>
      <c r="R693" s="160">
        <f>VLOOKUP(A693,'BASE TRABAJO'!$A$1:$U$872,18,FALSE)</f>
        <v>91001</v>
      </c>
      <c r="S693" s="160" t="str">
        <f>VLOOKUP(A693,'BASE TRABAJO'!$A$1:$U$872,19,FALSE)</f>
        <v xml:space="preserve">No se acompañan. Aplica Informe Jurídico Nº 09, de  fecha 14 de marzo de 2011 del Departamento Jurídico y Dictamen Nº 070791, de 2009, de la Contraloría General de la República.  
</v>
      </c>
      <c r="T693" s="161">
        <f>VLOOKUP(A693,'BASE TRABAJO'!$A$1:$U$872,20,FALSE)</f>
        <v>38624</v>
      </c>
      <c r="U693" s="160">
        <v>7201</v>
      </c>
      <c r="V693" s="162">
        <v>5543786</v>
      </c>
      <c r="W693" s="162">
        <v>50056347</v>
      </c>
      <c r="X693" s="161">
        <v>44135</v>
      </c>
      <c r="Y693" s="160" t="s">
        <v>3112</v>
      </c>
      <c r="Z693" s="160" t="s">
        <v>3113</v>
      </c>
      <c r="AA693" s="160" t="s">
        <v>3297</v>
      </c>
      <c r="AB693" s="160"/>
    </row>
    <row r="694" spans="1:28" x14ac:dyDescent="0.2">
      <c r="A694" s="163">
        <v>7202</v>
      </c>
      <c r="B694" s="160" t="str">
        <f>VLOOKUP(A694,'BASE TRABAJO'!$A$1:$U$872,2,TRUE)</f>
        <v xml:space="preserve">
I. Municipalidad de Calera de Tango.
</v>
      </c>
      <c r="C694" s="160">
        <f>VLOOKUP(A694,'BASE TRABAJO'!$A$1:$U$872,3,FALSE)</f>
        <v>690728001</v>
      </c>
      <c r="D694" s="160" t="str">
        <f>VLOOKUP(A694,'BASE TRABAJO'!$A$1:$U$872,4,FALSE)</f>
        <v>Municipalidad</v>
      </c>
      <c r="E694" s="160" t="str">
        <f>VLOOKUP(A694,'BASE TRABAJO'!$A$1:$U$872,5,FALSE)</f>
        <v>Constitución Política de la República, art. 107.</v>
      </c>
      <c r="F694" s="160" t="str">
        <f>VLOOKUP(A694,'BASE TRABAJO'!$A$1:$U$872,6,FALSE)</f>
        <v>Indefinida.</v>
      </c>
      <c r="G694" s="160" t="str">
        <f>VLOOKUP(A694,'BASE TRABAJO'!$A$1:$U$872,7,FALSE)</f>
        <v>Según Ley Orgánica Nº 18.695, arts. 1º al 4º.</v>
      </c>
      <c r="H694" s="160" t="str">
        <f>VLOOKUP(A694,'BASE TRABAJO'!$A$1:$U$872,8,FALSE)</f>
        <v>no tiene</v>
      </c>
      <c r="I694" s="160">
        <f>VLOOKUP(A694,'BASE TRABAJO'!$A$1:$U$872,9,FALSE)</f>
        <v>0</v>
      </c>
      <c r="J694" s="160">
        <f>VLOOKUP(A694,'BASE TRABAJO'!$A$1:$U$872,10,FALSE)</f>
        <v>0</v>
      </c>
      <c r="K694" s="160" t="str">
        <f>VLOOKUP(A694,'BASE TRABAJO'!$A$1:$U$872,11,FALSE)</f>
        <v xml:space="preserve">Erasmo Agustín Valenzuela Santibáñez, </v>
      </c>
      <c r="L694" s="160" t="str">
        <f>VLOOKUP(A694,'BASE TRABAJO'!$A$1:$U$872,12,FALSE)</f>
        <v xml:space="preserve">Avenida Calera de Tango  Nº 345, comuna de Calera de Tango, Región Metropolitana.
</v>
      </c>
      <c r="M694" s="160" t="str">
        <f>VLOOKUP(A694,'BASE TRABAJO'!$A$1:$U$872,13,FALSE)</f>
        <v>XIII</v>
      </c>
      <c r="N694" s="160" t="str">
        <f>VLOOKUP(A694,'BASE TRABAJO'!$A$1:$U$872,14,FALSE)</f>
        <v>Calera de Tango</v>
      </c>
      <c r="O694" s="160" t="str">
        <f>VLOOKUP(A694,'BASE TRABAJO'!$A$1:$U$872,15,FALSE)</f>
        <v>Fono: 8108900</v>
      </c>
      <c r="P694" s="160">
        <f>VLOOKUP(A694,'BASE TRABAJO'!$A$1:$U$872,16,FALSE)</f>
        <v>0</v>
      </c>
      <c r="Q694" s="160">
        <f>VLOOKUP(A694,'BASE TRABAJO'!$A$1:$U$872,17,FALSE)</f>
        <v>0</v>
      </c>
      <c r="R694" s="160">
        <f>VLOOKUP(A694,'BASE TRABAJO'!$A$1:$U$872,18,FALSE)</f>
        <v>91001</v>
      </c>
      <c r="S694" s="160" t="str">
        <f>VLOOKUP(A694,'BASE TRABAJO'!$A$1:$U$872,19,FALSE)</f>
        <v xml:space="preserve">No se acompañan. Aplica Informe Jurídico Nº 09, de  fecha 14 de marzo de 2011 del Departamento Jurídico y Dictamen Nº 070791, de 2009, de la Contraloría General de la República.  
</v>
      </c>
      <c r="T694" s="161">
        <f>VLOOKUP(A694,'BASE TRABAJO'!$A$1:$U$872,20,FALSE)</f>
        <v>38624</v>
      </c>
      <c r="U694" s="160">
        <v>7202</v>
      </c>
      <c r="V694" s="162">
        <v>4862970</v>
      </c>
      <c r="W694" s="162">
        <v>43909075</v>
      </c>
      <c r="X694" s="161">
        <v>44135</v>
      </c>
      <c r="Y694" s="160" t="s">
        <v>3112</v>
      </c>
      <c r="Z694" s="160" t="s">
        <v>3113</v>
      </c>
      <c r="AA694" s="160" t="s">
        <v>3204</v>
      </c>
      <c r="AB694" s="160"/>
    </row>
    <row r="695" spans="1:28" x14ac:dyDescent="0.2">
      <c r="A695" s="163">
        <v>7203</v>
      </c>
      <c r="B695" s="160" t="str">
        <f>VLOOKUP(A695,'BASE TRABAJO'!$A$1:$U$872,2,TRUE)</f>
        <v>I. Municipalidad de San Miguel</v>
      </c>
      <c r="C695" s="160">
        <f>VLOOKUP(A695,'BASE TRABAJO'!$A$1:$U$872,3,FALSE)</f>
        <v>690708000</v>
      </c>
      <c r="D695" s="160" t="str">
        <f>VLOOKUP(A695,'BASE TRABAJO'!$A$1:$U$872,4,FALSE)</f>
        <v>Municipalidad</v>
      </c>
      <c r="E695" s="160" t="str">
        <f>VLOOKUP(A695,'BASE TRABAJO'!$A$1:$U$872,5,FALSE)</f>
        <v>Constitución Política de la República, artículo 107</v>
      </c>
      <c r="F695" s="160" t="str">
        <f>VLOOKUP(A695,'BASE TRABAJO'!$A$1:$U$872,6,FALSE)</f>
        <v>Indefinida</v>
      </c>
      <c r="G695" s="160" t="str">
        <f>VLOOKUP(A695,'BASE TRABAJO'!$A$1:$U$872,7,FALSE)</f>
        <v>Según Ley Orgánica N° 18.695, artículos 1° al 4°</v>
      </c>
      <c r="H695" s="160" t="str">
        <f>VLOOKUP(A695,'BASE TRABAJO'!$A$1:$U$872,8,FALSE)</f>
        <v>no tiene</v>
      </c>
      <c r="I695" s="160">
        <f>VLOOKUP(A695,'BASE TRABAJO'!$A$1:$U$872,9,FALSE)</f>
        <v>0</v>
      </c>
      <c r="J695" s="160">
        <f>VLOOKUP(A695,'BASE TRABAJO'!$A$1:$U$872,10,FALSE)</f>
        <v>0</v>
      </c>
      <c r="K695" s="160" t="str">
        <f>VLOOKUP(A695,'BASE TRABAJO'!$A$1:$U$872,11,FALSE)</f>
        <v xml:space="preserve">Luis Humberto Sanhueza Bravo, 
</v>
      </c>
      <c r="L695" s="160" t="str">
        <f>VLOOKUP(A695,'BASE TRABAJO'!$A$1:$U$872,12,FALSE)</f>
        <v xml:space="preserve">Gran Avenida José Miguel Carrera N° 3418, comuna de San Miguel, Región Metropolitana.
</v>
      </c>
      <c r="M695" s="160" t="str">
        <f>VLOOKUP(A695,'BASE TRABAJO'!$A$1:$U$872,13,FALSE)</f>
        <v>XIII</v>
      </c>
      <c r="N695" s="160" t="str">
        <f>VLOOKUP(A695,'BASE TRABAJO'!$A$1:$U$872,14,FALSE)</f>
        <v>San Miguel</v>
      </c>
      <c r="O695" s="160" t="str">
        <f>VLOOKUP(A695,'BASE TRABAJO'!$A$1:$U$872,15,FALSE)</f>
        <v xml:space="preserve">Fono: 26789131-232419301
</v>
      </c>
      <c r="P695" s="160" t="str">
        <f>VLOOKUP(A695,'BASE TRABAJO'!$A$1:$U$872,16,FALSE)</f>
        <v xml:space="preserve">Correo electrónico: alcaldiasanmiguel@sanmiguel.cl </v>
      </c>
      <c r="Q695" s="160">
        <f>VLOOKUP(A695,'BASE TRABAJO'!$A$1:$U$872,17,FALSE)</f>
        <v>0</v>
      </c>
      <c r="R695" s="160">
        <f>VLOOKUP(A695,'BASE TRABAJO'!$A$1:$U$872,18,FALSE)</f>
        <v>91001</v>
      </c>
      <c r="S695" s="160" t="str">
        <f>VLOOKUP(A695,'BASE TRABAJO'!$A$1:$U$872,19,FALSE)</f>
        <v>No se acompañan. Aplica Informe Jurídico Nº 09, de fecha 14 de marzo de 2011 del Departamento Jurídico y Dictamen Nº 070791, de 2009, de la Contraloría General de la República.</v>
      </c>
      <c r="T695" s="161">
        <f>VLOOKUP(A695,'BASE TRABAJO'!$A$1:$U$872,20,FALSE)</f>
        <v>38628</v>
      </c>
      <c r="U695" s="160">
        <v>7203</v>
      </c>
      <c r="V695" s="162">
        <v>12504780</v>
      </c>
      <c r="W695" s="162">
        <v>63535460</v>
      </c>
      <c r="X695" s="161">
        <v>44135</v>
      </c>
      <c r="Y695" s="160" t="s">
        <v>3112</v>
      </c>
      <c r="Z695" s="160" t="s">
        <v>3113</v>
      </c>
      <c r="AA695" s="160" t="s">
        <v>3231</v>
      </c>
      <c r="AB695" s="160"/>
    </row>
    <row r="696" spans="1:28" x14ac:dyDescent="0.2">
      <c r="A696" s="163">
        <v>7204</v>
      </c>
      <c r="B696" s="160" t="str">
        <f>VLOOKUP(A696,'BASE TRABAJO'!$A$1:$U$872,2,TRUE)</f>
        <v xml:space="preserve">
I. Municipalidad de Talagante
</v>
      </c>
      <c r="C696" s="160">
        <f>VLOOKUP(A696,'BASE TRABAJO'!$A$1:$U$872,3,FALSE)</f>
        <v>690718006</v>
      </c>
      <c r="D696" s="160" t="str">
        <f>VLOOKUP(A696,'BASE TRABAJO'!$A$1:$U$872,4,FALSE)</f>
        <v>Municipalidad</v>
      </c>
      <c r="E696" s="160" t="str">
        <f>VLOOKUP(A696,'BASE TRABAJO'!$A$1:$U$872,5,FALSE)</f>
        <v>Constitución Política de la República, art. 107.</v>
      </c>
      <c r="F696" s="160" t="str">
        <f>VLOOKUP(A696,'BASE TRABAJO'!$A$1:$U$872,6,FALSE)</f>
        <v>Indefinida.</v>
      </c>
      <c r="G696" s="160" t="str">
        <f>VLOOKUP(A696,'BASE TRABAJO'!$A$1:$U$872,7,FALSE)</f>
        <v>Según Ley Orgánica Nº 18.695, arts. 1º al 4º.</v>
      </c>
      <c r="H696" s="160" t="str">
        <f>VLOOKUP(A696,'BASE TRABAJO'!$A$1:$U$872,8,FALSE)</f>
        <v>no tiene</v>
      </c>
      <c r="I696" s="160">
        <f>VLOOKUP(A696,'BASE TRABAJO'!$A$1:$U$872,9,FALSE)</f>
        <v>0</v>
      </c>
      <c r="J696" s="160">
        <f>VLOOKUP(A696,'BASE TRABAJO'!$A$1:$U$872,10,FALSE)</f>
        <v>0</v>
      </c>
      <c r="K696" s="160" t="str">
        <f>VLOOKUP(A696,'BASE TRABAJO'!$A$1:$U$872,11,FALSE)</f>
        <v xml:space="preserve">Carlos Daniel Álvarez Esteban 
</v>
      </c>
      <c r="L696" s="160" t="str">
        <f>VLOOKUP(A696,'BASE TRABAJO'!$A$1:$U$872,12,FALSE)</f>
        <v xml:space="preserve">21 de Mayo Nº 875, Talagante.
</v>
      </c>
      <c r="M696" s="160" t="str">
        <f>VLOOKUP(A696,'BASE TRABAJO'!$A$1:$U$872,13,FALSE)</f>
        <v>XIII</v>
      </c>
      <c r="N696" s="160" t="str">
        <f>VLOOKUP(A696,'BASE TRABAJO'!$A$1:$U$872,14,FALSE)</f>
        <v>Talagante</v>
      </c>
      <c r="O696" s="160" t="str">
        <f>VLOOKUP(A696,'BASE TRABAJO'!$A$1:$U$872,15,FALSE)</f>
        <v xml:space="preserve">Fonos: 225989284
</v>
      </c>
      <c r="P696" s="160" t="str">
        <f>VLOOKUP(A696,'BASE TRABAJO'!$A$1:$U$872,16,FALSE)</f>
        <v xml:space="preserve">
Correo electrónico: alcaldia@talagante.cl
</v>
      </c>
      <c r="Q696" s="160">
        <f>VLOOKUP(A696,'BASE TRABAJO'!$A$1:$U$872,17,FALSE)</f>
        <v>0</v>
      </c>
      <c r="R696" s="160">
        <f>VLOOKUP(A696,'BASE TRABAJO'!$A$1:$U$872,18,FALSE)</f>
        <v>91001</v>
      </c>
      <c r="S696" s="160" t="str">
        <f>VLOOKUP(A696,'BASE TRABAJO'!$A$1:$U$872,19,FALSE)</f>
        <v>No se acompañan. Aplica Informe Jurídico Nº 09, de fecha 14 de marzo de 2011 del Departamento Jurídico y Dictamen Nº 070791, de 2009, de la Contraloría General de la República.</v>
      </c>
      <c r="T696" s="161">
        <f>VLOOKUP(A696,'BASE TRABAJO'!$A$1:$U$872,20,FALSE)</f>
        <v>38628</v>
      </c>
      <c r="U696" s="160">
        <v>7204</v>
      </c>
      <c r="V696" s="162">
        <v>0</v>
      </c>
      <c r="W696" s="162">
        <v>56271510</v>
      </c>
      <c r="X696" s="161">
        <v>44135</v>
      </c>
      <c r="Y696" s="160" t="s">
        <v>3112</v>
      </c>
      <c r="Z696" s="160" t="s">
        <v>3113</v>
      </c>
      <c r="AA696" s="160" t="s">
        <v>3169</v>
      </c>
      <c r="AB696" s="160"/>
    </row>
    <row r="697" spans="1:28" x14ac:dyDescent="0.2">
      <c r="A697" s="163">
        <v>7205</v>
      </c>
      <c r="B697" s="160" t="str">
        <f>VLOOKUP(A697,'BASE TRABAJO'!$A$1:$U$872,2,TRUE)</f>
        <v xml:space="preserve">
I. Municipalidad de San José de Maipo
</v>
      </c>
      <c r="C697" s="160" t="str">
        <f>VLOOKUP(A697,'BASE TRABAJO'!$A$1:$U$872,3,FALSE)</f>
        <v>69072300K</v>
      </c>
      <c r="D697" s="160" t="str">
        <f>VLOOKUP(A697,'BASE TRABAJO'!$A$1:$U$872,4,FALSE)</f>
        <v>Municipalidad</v>
      </c>
      <c r="E697" s="160" t="str">
        <f>VLOOKUP(A697,'BASE TRABAJO'!$A$1:$U$872,5,FALSE)</f>
        <v>Constitución Política de la República, art. 107.</v>
      </c>
      <c r="F697" s="160" t="str">
        <f>VLOOKUP(A697,'BASE TRABAJO'!$A$1:$U$872,6,FALSE)</f>
        <v>Indefinida.</v>
      </c>
      <c r="G697" s="160" t="str">
        <f>VLOOKUP(A697,'BASE TRABAJO'!$A$1:$U$872,7,FALSE)</f>
        <v>Según Ley Orgánica Nº 18.695, arts. 1º al 4º.</v>
      </c>
      <c r="H697" s="160" t="str">
        <f>VLOOKUP(A697,'BASE TRABAJO'!$A$1:$U$872,8,FALSE)</f>
        <v>no tiene</v>
      </c>
      <c r="I697" s="160">
        <f>VLOOKUP(A697,'BASE TRABAJO'!$A$1:$U$872,9,FALSE)</f>
        <v>0</v>
      </c>
      <c r="J697" s="160">
        <f>VLOOKUP(A697,'BASE TRABAJO'!$A$1:$U$872,10,FALSE)</f>
        <v>0</v>
      </c>
      <c r="K697" s="160" t="str">
        <f>VLOOKUP(A697,'BASE TRABAJO'!$A$1:$U$872,11,FALSE)</f>
        <v xml:space="preserve">Luis Hernán Pezoa Alvarez            </v>
      </c>
      <c r="L697" s="160" t="str">
        <f>VLOOKUP(A697,'BASE TRABAJO'!$A$1:$U$872,12,FALSE)</f>
        <v xml:space="preserve">Camino El Volcán Nº19775, San José de Maipo.
</v>
      </c>
      <c r="M697" s="160" t="str">
        <f>VLOOKUP(A697,'BASE TRABAJO'!$A$1:$U$872,13,FALSE)</f>
        <v>XIII</v>
      </c>
      <c r="N697" s="160" t="str">
        <f>VLOOKUP(A697,'BASE TRABAJO'!$A$1:$U$872,14,FALSE)</f>
        <v>Maipo</v>
      </c>
      <c r="O697" s="160">
        <f>VLOOKUP(A697,'BASE TRABAJO'!$A$1:$U$872,15,FALSE)</f>
        <v>226784305</v>
      </c>
      <c r="P697" s="160" t="str">
        <f>VLOOKUP(A697,'BASE TRABAJO'!$A$1:$U$872,16,FALSE)</f>
        <v>marteaga@sanjosedemaipo.cl</v>
      </c>
      <c r="Q697" s="160">
        <f>VLOOKUP(A697,'BASE TRABAJO'!$A$1:$U$872,17,FALSE)</f>
        <v>0</v>
      </c>
      <c r="R697" s="160">
        <f>VLOOKUP(A697,'BASE TRABAJO'!$A$1:$U$872,18,FALSE)</f>
        <v>91001</v>
      </c>
      <c r="S697" s="160" t="str">
        <f>VLOOKUP(A697,'BASE TRABAJO'!$A$1:$U$872,19,FALSE)</f>
        <v xml:space="preserve">No se acompañan. Aplica Informe Jurídico Nº 09, de  fecha 14 de marzo de 2011 del Departamento Jurídico y Dictamen Nº 070791, de 2009, de la Contraloría General de la República.  
.
</v>
      </c>
      <c r="T697" s="161">
        <f>VLOOKUP(A697,'BASE TRABAJO'!$A$1:$U$872,20,FALSE)</f>
        <v>38628</v>
      </c>
      <c r="U697" s="160">
        <v>7205</v>
      </c>
      <c r="V697" s="162">
        <v>0</v>
      </c>
      <c r="W697" s="162">
        <v>25090900</v>
      </c>
      <c r="X697" s="161">
        <v>44135</v>
      </c>
      <c r="Y697" s="160" t="s">
        <v>3112</v>
      </c>
      <c r="Z697" s="160" t="s">
        <v>3113</v>
      </c>
      <c r="AA697" s="160" t="s">
        <v>3239</v>
      </c>
      <c r="AB697" s="160"/>
    </row>
    <row r="698" spans="1:28" x14ac:dyDescent="0.2">
      <c r="A698" s="163">
        <v>7206</v>
      </c>
      <c r="B698" s="160" t="str">
        <f>VLOOKUP(A698,'BASE TRABAJO'!$A$1:$U$872,2,TRUE)</f>
        <v>I. Municipalidad de Recoleta</v>
      </c>
      <c r="C698" s="160">
        <f>VLOOKUP(A698,'BASE TRABAJO'!$A$1:$U$872,3,FALSE)</f>
        <v>692548000</v>
      </c>
      <c r="D698" s="160" t="str">
        <f>VLOOKUP(A698,'BASE TRABAJO'!$A$1:$U$872,4,FALSE)</f>
        <v>Municipalidad</v>
      </c>
      <c r="E698" s="160" t="str">
        <f>VLOOKUP(A698,'BASE TRABAJO'!$A$1:$U$872,5,FALSE)</f>
        <v>Constitución Política de la República, artículo 107</v>
      </c>
      <c r="F698" s="160" t="str">
        <f>VLOOKUP(A698,'BASE TRABAJO'!$A$1:$U$872,6,FALSE)</f>
        <v>Indefinida</v>
      </c>
      <c r="G698" s="160" t="str">
        <f>VLOOKUP(A698,'BASE TRABAJO'!$A$1:$U$872,7,FALSE)</f>
        <v>Según ley Orgánica N° 18.695, artículos 1° al 4°</v>
      </c>
      <c r="H698" s="160" t="str">
        <f>VLOOKUP(A698,'BASE TRABAJO'!$A$1:$U$872,8,FALSE)</f>
        <v>no tiene</v>
      </c>
      <c r="I698" s="160">
        <f>VLOOKUP(A698,'BASE TRABAJO'!$A$1:$U$872,9,FALSE)</f>
        <v>0</v>
      </c>
      <c r="J698" s="160">
        <f>VLOOKUP(A698,'BASE TRABAJO'!$A$1:$U$872,10,FALSE)</f>
        <v>0</v>
      </c>
      <c r="K698" s="160" t="str">
        <f>VLOOKUP(A698,'BASE TRABAJO'!$A$1:$U$872,11,FALSE)</f>
        <v xml:space="preserve">Oscar Daniel Jadue Jadue 
</v>
      </c>
      <c r="L698" s="160" t="str">
        <f>VLOOKUP(A698,'BASE TRABAJO'!$A$1:$U$872,12,FALSE)</f>
        <v xml:space="preserve">Avda. Recoleta N° 676, comuna de Recoleta, Región Metropolitana.
</v>
      </c>
      <c r="M698" s="160" t="str">
        <f>VLOOKUP(A698,'BASE TRABAJO'!$A$1:$U$872,13,FALSE)</f>
        <v>XIII</v>
      </c>
      <c r="N698" s="160" t="str">
        <f>VLOOKUP(A698,'BASE TRABAJO'!$A$1:$U$872,14,FALSE)</f>
        <v>Recoleta,</v>
      </c>
      <c r="O698" s="160">
        <f>VLOOKUP(A698,'BASE TRABAJO'!$A$1:$U$872,15,FALSE)</f>
        <v>229457440</v>
      </c>
      <c r="P698" s="160" t="str">
        <f>VLOOKUP(A698,'BASE TRABAJO'!$A$1:$U$872,16,FALSE)</f>
        <v xml:space="preserve">daniel.jadue@recoleta.cl </v>
      </c>
      <c r="Q698" s="160">
        <f>VLOOKUP(A698,'BASE TRABAJO'!$A$1:$U$872,17,FALSE)</f>
        <v>0</v>
      </c>
      <c r="R698" s="160">
        <f>VLOOKUP(A698,'BASE TRABAJO'!$A$1:$U$872,18,FALSE)</f>
        <v>91001</v>
      </c>
      <c r="S698" s="160" t="str">
        <f>VLOOKUP(A698,'BASE TRABAJO'!$A$1:$U$872,19,FALSE)</f>
        <v xml:space="preserve">No se acompañan. Aplica Informe Jurídico Nº 09, de  fecha 14 de marzo de 2011 del Departamento Jurídico y Dictamen Nº 070791, de 2009, de la Contraloría General de la República.  
</v>
      </c>
      <c r="T698" s="161">
        <f>VLOOKUP(A698,'BASE TRABAJO'!$A$1:$U$872,20,FALSE)</f>
        <v>38631</v>
      </c>
      <c r="U698" s="160">
        <v>7206</v>
      </c>
      <c r="V698" s="162">
        <v>18059133</v>
      </c>
      <c r="W698" s="162">
        <v>134587001</v>
      </c>
      <c r="X698" s="161">
        <v>44135</v>
      </c>
      <c r="Y698" s="160" t="s">
        <v>3112</v>
      </c>
      <c r="Z698" s="160" t="s">
        <v>3113</v>
      </c>
      <c r="AA698" s="160" t="s">
        <v>3199</v>
      </c>
      <c r="AB698" s="160"/>
    </row>
    <row r="699" spans="1:28" x14ac:dyDescent="0.2">
      <c r="A699" s="163">
        <v>7207</v>
      </c>
      <c r="B699" s="160" t="str">
        <f>VLOOKUP(A699,'BASE TRABAJO'!$A$1:$U$872,2,TRUE)</f>
        <v>I. Municipalidad de San Felipe</v>
      </c>
      <c r="C699" s="160">
        <f>VLOOKUP(A699,'BASE TRABAJO'!$A$1:$U$872,3,FALSE)</f>
        <v>690506009</v>
      </c>
      <c r="D699" s="160" t="str">
        <f>VLOOKUP(A699,'BASE TRABAJO'!$A$1:$U$872,4,FALSE)</f>
        <v>Municipalidad</v>
      </c>
      <c r="E699" s="160" t="str">
        <f>VLOOKUP(A699,'BASE TRABAJO'!$A$1:$U$872,5,FALSE)</f>
        <v>Constitución Política de la República, artículo 107</v>
      </c>
      <c r="F699" s="160" t="str">
        <f>VLOOKUP(A699,'BASE TRABAJO'!$A$1:$U$872,6,FALSE)</f>
        <v>Indefinida</v>
      </c>
      <c r="G699" s="160" t="str">
        <f>VLOOKUP(A699,'BASE TRABAJO'!$A$1:$U$872,7,FALSE)</f>
        <v>Según Ley Orgánica N° 18.695, artículos 1° al 4°</v>
      </c>
      <c r="H699" s="160" t="str">
        <f>VLOOKUP(A699,'BASE TRABAJO'!$A$1:$U$872,8,FALSE)</f>
        <v>no tiene</v>
      </c>
      <c r="I699" s="160">
        <f>VLOOKUP(A699,'BASE TRABAJO'!$A$1:$U$872,9,FALSE)</f>
        <v>0</v>
      </c>
      <c r="J699" s="160">
        <f>VLOOKUP(A699,'BASE TRABAJO'!$A$1:$U$872,10,FALSE)</f>
        <v>0</v>
      </c>
      <c r="K699" s="160" t="str">
        <f>VLOOKUP(A699,'BASE TRABAJO'!$A$1:$U$872,11,FALSE)</f>
        <v xml:space="preserve">Patricio Freire Canto, 
</v>
      </c>
      <c r="L699" s="160" t="str">
        <f>VLOOKUP(A699,'BASE TRABAJO'!$A$1:$U$872,12,FALSE)</f>
        <v xml:space="preserve">Salinas N° 203, comuna y provincia de San Felipe, Quinta Región
</v>
      </c>
      <c r="M699" s="160" t="str">
        <f>VLOOKUP(A699,'BASE TRABAJO'!$A$1:$U$872,13,FALSE)</f>
        <v>V</v>
      </c>
      <c r="N699" s="160" t="str">
        <f>VLOOKUP(A699,'BASE TRABAJO'!$A$1:$U$872,14,FALSE)</f>
        <v>San Felipe</v>
      </c>
      <c r="O699" s="160" t="str">
        <f>VLOOKUP(A699,'BASE TRABAJO'!$A$1:$U$872,15,FALSE)</f>
        <v>Fonos: (34) -509000- 510077</v>
      </c>
      <c r="P699" s="160" t="str">
        <f>VLOOKUP(A699,'BASE TRABAJO'!$A$1:$U$872,16,FALSE)</f>
        <v>rrhh@sanfe.cl, secretaria@sanfe.cl</v>
      </c>
      <c r="Q699" s="160">
        <f>VLOOKUP(A699,'BASE TRABAJO'!$A$1:$U$872,17,FALSE)</f>
        <v>0</v>
      </c>
      <c r="R699" s="160">
        <f>VLOOKUP(A699,'BASE TRABAJO'!$A$1:$U$872,18,FALSE)</f>
        <v>91001</v>
      </c>
      <c r="S699" s="160" t="str">
        <f>VLOOKUP(A699,'BASE TRABAJO'!$A$1:$U$872,19,FALSE)</f>
        <v>No se acompañan. Aplica Informe Jurídico Nº 09, de  fecha 14 de marzo de 2011 del Departamento Jurídico y Dictamen Nº 070791, de 2009, de la Contraloría General de la República.</v>
      </c>
      <c r="T699" s="161">
        <f>VLOOKUP(A699,'BASE TRABAJO'!$A$1:$U$872,20,FALSE)</f>
        <v>38631</v>
      </c>
      <c r="U699" s="160">
        <v>7207</v>
      </c>
      <c r="V699" s="162">
        <v>6252390</v>
      </c>
      <c r="W699" s="162">
        <v>56454525</v>
      </c>
      <c r="X699" s="161">
        <v>44135</v>
      </c>
      <c r="Y699" s="160" t="s">
        <v>3112</v>
      </c>
      <c r="Z699" s="160" t="s">
        <v>3113</v>
      </c>
      <c r="AA699" s="160" t="s">
        <v>3120</v>
      </c>
      <c r="AB699" s="160"/>
    </row>
    <row r="700" spans="1:28" x14ac:dyDescent="0.2">
      <c r="A700" s="163">
        <v>7208</v>
      </c>
      <c r="B700" s="160" t="str">
        <f>VLOOKUP(A700,'BASE TRABAJO'!$A$1:$U$872,2,TRUE)</f>
        <v xml:space="preserve">
I. Municipalidad de Huechuraba
</v>
      </c>
      <c r="C700" s="160">
        <f>VLOOKUP(A700,'BASE TRABAJO'!$A$1:$U$872,3,FALSE)</f>
        <v>692554000</v>
      </c>
      <c r="D700" s="160" t="str">
        <f>VLOOKUP(A700,'BASE TRABAJO'!$A$1:$U$872,4,FALSE)</f>
        <v>Municipalidad</v>
      </c>
      <c r="E700" s="160" t="str">
        <f>VLOOKUP(A700,'BASE TRABAJO'!$A$1:$U$872,5,FALSE)</f>
        <v>Constitución Política de la República, art. 107.</v>
      </c>
      <c r="F700" s="160" t="str">
        <f>VLOOKUP(A700,'BASE TRABAJO'!$A$1:$U$872,6,FALSE)</f>
        <v>Indefinida.</v>
      </c>
      <c r="G700" s="160" t="str">
        <f>VLOOKUP(A700,'BASE TRABAJO'!$A$1:$U$872,7,FALSE)</f>
        <v>Según Ley Orgánica Constitucional Nº 18.695, arts. 1º al 4º.</v>
      </c>
      <c r="H700" s="160" t="str">
        <f>VLOOKUP(A700,'BASE TRABAJO'!$A$1:$U$872,8,FALSE)</f>
        <v>no tiene</v>
      </c>
      <c r="I700" s="160">
        <f>VLOOKUP(A700,'BASE TRABAJO'!$A$1:$U$872,9,FALSE)</f>
        <v>0</v>
      </c>
      <c r="J700" s="160">
        <f>VLOOKUP(A700,'BASE TRABAJO'!$A$1:$U$872,10,FALSE)</f>
        <v>0</v>
      </c>
      <c r="K700" s="160" t="str">
        <f>VLOOKUP(A700,'BASE TRABAJO'!$A$1:$U$872,11,FALSE)</f>
        <v xml:space="preserve">Carlos César Luis Cuadrado Prats   
Alcalde
</v>
      </c>
      <c r="L700" s="160" t="str">
        <f>VLOOKUP(A700,'BASE TRABAJO'!$A$1:$U$872,12,FALSE)</f>
        <v xml:space="preserve">Avenida Premio Nobel Nº5555, comuna de Huechuraba.
</v>
      </c>
      <c r="M700" s="160" t="str">
        <f>VLOOKUP(A700,'BASE TRABAJO'!$A$1:$U$872,13,FALSE)</f>
        <v>XIII</v>
      </c>
      <c r="N700" s="160" t="str">
        <f>VLOOKUP(A700,'BASE TRABAJO'!$A$1:$U$872,14,FALSE)</f>
        <v xml:space="preserve"> Huechuraba</v>
      </c>
      <c r="O700" s="160" t="str">
        <f>VLOOKUP(A700,'BASE TRABAJO'!$A$1:$U$872,15,FALSE)</f>
        <v>Fono 27511100</v>
      </c>
      <c r="P700" s="160" t="str">
        <f>VLOOKUP(A700,'BASE TRABAJO'!$A$1:$U$872,16,FALSE)</f>
        <v>alcaldecuadrado@huechuraba.cl</v>
      </c>
      <c r="Q700" s="160">
        <f>VLOOKUP(A700,'BASE TRABAJO'!$A$1:$U$872,17,FALSE)</f>
        <v>0</v>
      </c>
      <c r="R700" s="160">
        <f>VLOOKUP(A700,'BASE TRABAJO'!$A$1:$U$872,18,FALSE)</f>
        <v>91001</v>
      </c>
      <c r="S700" s="160" t="str">
        <f>VLOOKUP(A700,'BASE TRABAJO'!$A$1:$U$872,19,FALSE)</f>
        <v xml:space="preserve">No se acompañan. Aplica Informe Jurídico Nº 09, de  fecha 14 de marzo de 2011 del Departamento Jurídico y Dictamen Nº 070791, de 2009, de la Contraloría General de la República.
</v>
      </c>
      <c r="T700" s="161">
        <f>VLOOKUP(A700,'BASE TRABAJO'!$A$1:$U$872,20,FALSE)</f>
        <v>38649</v>
      </c>
      <c r="U700" s="160">
        <v>7208</v>
      </c>
      <c r="V700" s="162">
        <v>3890376</v>
      </c>
      <c r="W700" s="162">
        <v>35127260</v>
      </c>
      <c r="X700" s="161">
        <v>44135</v>
      </c>
      <c r="Y700" s="160" t="s">
        <v>3112</v>
      </c>
      <c r="Z700" s="160" t="s">
        <v>3113</v>
      </c>
      <c r="AA700" s="160" t="s">
        <v>3238</v>
      </c>
      <c r="AB700" s="160"/>
    </row>
    <row r="701" spans="1:28" x14ac:dyDescent="0.2">
      <c r="A701" s="163">
        <v>7209</v>
      </c>
      <c r="B701" s="160" t="str">
        <f>VLOOKUP(A701,'BASE TRABAJO'!$A$1:$U$872,2,TRUE)</f>
        <v xml:space="preserve">
I. Municipalidad de Pozo Almonte
</v>
      </c>
      <c r="C701" s="160">
        <f>VLOOKUP(A701,'BASE TRABAJO'!$A$1:$U$872,3,FALSE)</f>
        <v>830175008</v>
      </c>
      <c r="D701" s="160" t="str">
        <f>VLOOKUP(A701,'BASE TRABAJO'!$A$1:$U$872,4,FALSE)</f>
        <v>Municipalidad</v>
      </c>
      <c r="E701" s="160" t="str">
        <f>VLOOKUP(A701,'BASE TRABAJO'!$A$1:$U$872,5,FALSE)</f>
        <v>Constitución Política de la República, artículo 107.</v>
      </c>
      <c r="F701" s="160" t="str">
        <f>VLOOKUP(A701,'BASE TRABAJO'!$A$1:$U$872,6,FALSE)</f>
        <v>Indefinida.</v>
      </c>
      <c r="G701" s="160" t="str">
        <f>VLOOKUP(A701,'BASE TRABAJO'!$A$1:$U$872,7,FALSE)</f>
        <v>Según Ley Orgánica Nº 18.695, artículos 1º al 4º.</v>
      </c>
      <c r="H701" s="160" t="str">
        <f>VLOOKUP(A701,'BASE TRABAJO'!$A$1:$U$872,8,FALSE)</f>
        <v>no tiene</v>
      </c>
      <c r="I701" s="160">
        <f>VLOOKUP(A701,'BASE TRABAJO'!$A$1:$U$872,9,FALSE)</f>
        <v>0</v>
      </c>
      <c r="J701" s="160">
        <f>VLOOKUP(A701,'BASE TRABAJO'!$A$1:$U$872,10,FALSE)</f>
        <v>0</v>
      </c>
      <c r="K701" s="160" t="str">
        <f>VLOOKUP(A701,'BASE TRABAJO'!$A$1:$U$872,11,FALSE)</f>
        <v xml:space="preserve">José Fernando Muñoz Cáceres              </v>
      </c>
      <c r="L701" s="160" t="str">
        <f>VLOOKUP(A701,'BASE TRABAJO'!$A$1:$U$872,12,FALSE)</f>
        <v xml:space="preserve">Balmaceda Nº 276, comuna de Pozo Almonte, Primera Región.
</v>
      </c>
      <c r="M701" s="160" t="str">
        <f>VLOOKUP(A701,'BASE TRABAJO'!$A$1:$U$872,13,FALSE)</f>
        <v>I</v>
      </c>
      <c r="N701" s="160" t="str">
        <f>VLOOKUP(A701,'BASE TRABAJO'!$A$1:$U$872,14,FALSE)</f>
        <v>Pozo Almonte</v>
      </c>
      <c r="O701" s="160" t="str">
        <f>VLOOKUP(A701,'BASE TRABAJO'!$A$1:$U$872,15,FALSE)</f>
        <v>Fonos: 57-751477  57-751220</v>
      </c>
      <c r="P701" s="160">
        <f>VLOOKUP(A701,'BASE TRABAJO'!$A$1:$U$872,16,FALSE)</f>
        <v>0</v>
      </c>
      <c r="Q701" s="160">
        <f>VLOOKUP(A701,'BASE TRABAJO'!$A$1:$U$872,17,FALSE)</f>
        <v>0</v>
      </c>
      <c r="R701" s="160">
        <f>VLOOKUP(A701,'BASE TRABAJO'!$A$1:$U$872,18,FALSE)</f>
        <v>91001</v>
      </c>
      <c r="S701" s="160" t="str">
        <f>VLOOKUP(A701,'BASE TRABAJO'!$A$1:$U$872,19,FALSE)</f>
        <v xml:space="preserve">No se acompañan. Aplica Informe Jurídico Nº 09, de  fecha 14 de marzo de 2011 del Departamento Jurídico y Dictamen Nº 070791, de 2009, de la Contraloría General de la República.  
</v>
      </c>
      <c r="T701" s="161">
        <f>VLOOKUP(A701,'BASE TRABAJO'!$A$1:$U$872,20,FALSE)</f>
        <v>38649</v>
      </c>
      <c r="U701" s="160">
        <v>7209</v>
      </c>
      <c r="V701" s="162">
        <v>0</v>
      </c>
      <c r="W701" s="162">
        <v>28598375</v>
      </c>
      <c r="X701" s="161">
        <v>44135</v>
      </c>
      <c r="Y701" s="160" t="s">
        <v>3112</v>
      </c>
      <c r="Z701" s="160" t="s">
        <v>3113</v>
      </c>
      <c r="AA701" s="160" t="s">
        <v>3137</v>
      </c>
      <c r="AB701" s="160"/>
    </row>
    <row r="702" spans="1:28" x14ac:dyDescent="0.2">
      <c r="A702" s="163">
        <v>7211</v>
      </c>
      <c r="B702" s="160" t="str">
        <f>VLOOKUP(A702,'BASE TRABAJO'!$A$1:$U$872,2,TRUE)</f>
        <v xml:space="preserve">
I. Municipalidad de San Pedro
</v>
      </c>
      <c r="C702" s="160">
        <f>VLOOKUP(A702,'BASE TRABAJO'!$A$1:$U$872,3,FALSE)</f>
        <v>690731002</v>
      </c>
      <c r="D702" s="160" t="str">
        <f>VLOOKUP(A702,'BASE TRABAJO'!$A$1:$U$872,4,FALSE)</f>
        <v>Municipalidad</v>
      </c>
      <c r="E702" s="160" t="str">
        <f>VLOOKUP(A702,'BASE TRABAJO'!$A$1:$U$872,5,FALSE)</f>
        <v>Constitución Política de la República, artículo 107.</v>
      </c>
      <c r="F702" s="160" t="str">
        <f>VLOOKUP(A702,'BASE TRABAJO'!$A$1:$U$872,6,FALSE)</f>
        <v>Indefinida.</v>
      </c>
      <c r="G702" s="160" t="str">
        <f>VLOOKUP(A702,'BASE TRABAJO'!$A$1:$U$872,7,FALSE)</f>
        <v>Según Ley Orgánica Nº 18.695, artículos 1º al 4º.</v>
      </c>
      <c r="H702" s="160" t="str">
        <f>VLOOKUP(A702,'BASE TRABAJO'!$A$1:$U$872,8,FALSE)</f>
        <v>No tiene</v>
      </c>
      <c r="I702" s="160">
        <f>VLOOKUP(A702,'BASE TRABAJO'!$A$1:$U$872,9,FALSE)</f>
        <v>0</v>
      </c>
      <c r="J702" s="160">
        <f>VLOOKUP(A702,'BASE TRABAJO'!$A$1:$U$872,10,FALSE)</f>
        <v>0</v>
      </c>
      <c r="K702" s="160" t="str">
        <f>VLOOKUP(A702,'BASE TRABAJO'!$A$1:$U$872,11,FALSE)</f>
        <v xml:space="preserve">Manuel Devia Vilches, </v>
      </c>
      <c r="L702" s="160" t="str">
        <f>VLOOKUP(A702,'BASE TRABAJO'!$A$1:$U$872,12,FALSE)</f>
        <v xml:space="preserve">Av. Hermosilla N°11, comuna de San Pedro, provincia de Melipilla, Región Metropolitana.
</v>
      </c>
      <c r="M702" s="160" t="str">
        <f>VLOOKUP(A702,'BASE TRABAJO'!$A$1:$U$872,13,FALSE)</f>
        <v>XIII</v>
      </c>
      <c r="N702" s="160" t="str">
        <f>VLOOKUP(A702,'BASE TRABAJO'!$A$1:$U$872,14,FALSE)</f>
        <v>San Pedro</v>
      </c>
      <c r="O702" s="160" t="str">
        <f>VLOOKUP(A702,'BASE TRABAJO'!$A$1:$U$872,15,FALSE)</f>
        <v xml:space="preserve">Fonos: 228405961 Anexo 16
</v>
      </c>
      <c r="P702" s="160" t="str">
        <f>VLOOKUP(A702,'BASE TRABAJO'!$A$1:$U$872,16,FALSE)</f>
        <v xml:space="preserve">Correo: 
alcaldia@munisanpedro.cl 
</v>
      </c>
      <c r="Q702" s="160">
        <f>VLOOKUP(A702,'BASE TRABAJO'!$A$1:$U$872,17,FALSE)</f>
        <v>0</v>
      </c>
      <c r="R702" s="160">
        <f>VLOOKUP(A702,'BASE TRABAJO'!$A$1:$U$872,18,FALSE)</f>
        <v>91001</v>
      </c>
      <c r="S702" s="160" t="str">
        <f>VLOOKUP(A702,'BASE TRABAJO'!$A$1:$U$872,19,FALSE)</f>
        <v xml:space="preserve">No se acompañan. Aplica Informe Jurídico Nº 09, de  fecha 14 de marzo de 2011 del Departamento Jurídico y Dictamen Nº 070791, de 2009, de la Contraloría General de la República.  
</v>
      </c>
      <c r="T702" s="161">
        <f>VLOOKUP(A702,'BASE TRABAJO'!$A$1:$U$872,20,FALSE)</f>
        <v>38656</v>
      </c>
      <c r="U702" s="160">
        <v>7211</v>
      </c>
      <c r="V702" s="162">
        <v>0</v>
      </c>
      <c r="W702" s="162">
        <v>25009560</v>
      </c>
      <c r="X702" s="161">
        <v>44135</v>
      </c>
      <c r="Y702" s="160" t="s">
        <v>3112</v>
      </c>
      <c r="Z702" s="160" t="s">
        <v>3113</v>
      </c>
      <c r="AA702" s="160" t="s">
        <v>3298</v>
      </c>
      <c r="AB702" s="160"/>
    </row>
    <row r="703" spans="1:28" x14ac:dyDescent="0.2">
      <c r="A703" s="163">
        <v>7212</v>
      </c>
      <c r="B703" s="160" t="str">
        <f>VLOOKUP(A703,'BASE TRABAJO'!$A$1:$U$872,2,TRUE)</f>
        <v xml:space="preserve">
I. Municipalidad de Monte Patria
</v>
      </c>
      <c r="C703" s="160">
        <f>VLOOKUP(A703,'BASE TRABAJO'!$A$1:$U$872,3,FALSE)</f>
        <v>690408007</v>
      </c>
      <c r="D703" s="160" t="str">
        <f>VLOOKUP(A703,'BASE TRABAJO'!$A$1:$U$872,4,FALSE)</f>
        <v>Municipalidad</v>
      </c>
      <c r="E703" s="160" t="str">
        <f>VLOOKUP(A703,'BASE TRABAJO'!$A$1:$U$872,5,FALSE)</f>
        <v>Constitución Política de la República, artículo 107.</v>
      </c>
      <c r="F703" s="160" t="str">
        <f>VLOOKUP(A703,'BASE TRABAJO'!$A$1:$U$872,6,FALSE)</f>
        <v>Indefinida.</v>
      </c>
      <c r="G703" s="160" t="str">
        <f>VLOOKUP(A703,'BASE TRABAJO'!$A$1:$U$872,7,FALSE)</f>
        <v>Según Ley Orgánica Nº 18.695, artículos 1º al 4º.</v>
      </c>
      <c r="H703" s="160" t="str">
        <f>VLOOKUP(A703,'BASE TRABAJO'!$A$1:$U$872,8,FALSE)</f>
        <v>no tiene</v>
      </c>
      <c r="I703" s="160">
        <f>VLOOKUP(A703,'BASE TRABAJO'!$A$1:$U$872,9,FALSE)</f>
        <v>0</v>
      </c>
      <c r="J703" s="160">
        <f>VLOOKUP(A703,'BASE TRABAJO'!$A$1:$U$872,10,FALSE)</f>
        <v>0</v>
      </c>
      <c r="K703" s="160" t="str">
        <f>VLOOKUP(A703,'BASE TRABAJO'!$A$1:$U$872,11,FALSE)</f>
        <v xml:space="preserve">Camilo Valentín Ossandón Espinoza.
</v>
      </c>
      <c r="L703" s="160" t="str">
        <f>VLOOKUP(A703,'BASE TRABAJO'!$A$1:$U$872,12,FALSE)</f>
        <v xml:space="preserve">Diaguitas 31, comuna de Monte Patria, provincia de Limarí, Cuarta Región.
</v>
      </c>
      <c r="M703" s="160" t="str">
        <f>VLOOKUP(A703,'BASE TRABAJO'!$A$1:$U$872,13,FALSE)</f>
        <v>IV</v>
      </c>
      <c r="N703" s="160" t="str">
        <f>VLOOKUP(A703,'BASE TRABAJO'!$A$1:$U$872,14,FALSE)</f>
        <v>Monte Patria</v>
      </c>
      <c r="O703" s="160" t="str">
        <f>VLOOKUP(A703,'BASE TRABAJO'!$A$1:$U$872,15,FALSE)</f>
        <v>Fonos: 53-711-058, 53-712-002</v>
      </c>
      <c r="P703" s="160" t="str">
        <f>VLOOKUP(A703,'BASE TRABAJO'!$A$1:$U$872,16,FALSE)</f>
        <v>contacto@montepatria.net</v>
      </c>
      <c r="Q703" s="160">
        <f>VLOOKUP(A703,'BASE TRABAJO'!$A$1:$U$872,17,FALSE)</f>
        <v>0</v>
      </c>
      <c r="R703" s="160">
        <f>VLOOKUP(A703,'BASE TRABAJO'!$A$1:$U$872,18,FALSE)</f>
        <v>91001</v>
      </c>
      <c r="S703" s="160" t="str">
        <f>VLOOKUP(A703,'BASE TRABAJO'!$A$1:$U$872,19,FALSE)</f>
        <v xml:space="preserve">No se acompañan. Aplica Informe Jurídico Nº 09, de  fecha 14 de marzo de 2011 del Departamento Jurídico y Dictamen Nº 070791, de 2009, de la Contraloría General de la República.  
</v>
      </c>
      <c r="T703" s="161">
        <f>VLOOKUP(A703,'BASE TRABAJO'!$A$1:$U$872,20,FALSE)</f>
        <v>38658</v>
      </c>
      <c r="U703" s="160">
        <v>7212</v>
      </c>
      <c r="V703" s="162">
        <v>10862386</v>
      </c>
      <c r="W703" s="162">
        <v>102841553</v>
      </c>
      <c r="X703" s="161">
        <v>44135</v>
      </c>
      <c r="Y703" s="160" t="s">
        <v>3112</v>
      </c>
      <c r="Z703" s="160" t="s">
        <v>3113</v>
      </c>
      <c r="AA703" s="160" t="s">
        <v>3299</v>
      </c>
      <c r="AB703" s="160"/>
    </row>
    <row r="704" spans="1:28" x14ac:dyDescent="0.2">
      <c r="A704" s="163">
        <v>7215</v>
      </c>
      <c r="B704" s="160" t="str">
        <f>VLOOKUP(A704,'BASE TRABAJO'!$A$1:$U$872,2,TRUE)</f>
        <v xml:space="preserve">
I. Municipalidad de Frutillar
</v>
      </c>
      <c r="C704" s="160">
        <f>VLOOKUP(A704,'BASE TRABAJO'!$A$1:$U$872,3,FALSE)</f>
        <v>692207009</v>
      </c>
      <c r="D704" s="160" t="str">
        <f>VLOOKUP(A704,'BASE TRABAJO'!$A$1:$U$872,4,FALSE)</f>
        <v>Municipalidad</v>
      </c>
      <c r="E704" s="160" t="str">
        <f>VLOOKUP(A704,'BASE TRABAJO'!$A$1:$U$872,5,FALSE)</f>
        <v>Constitución Política de la República, artículo 107.</v>
      </c>
      <c r="F704" s="160" t="str">
        <f>VLOOKUP(A704,'BASE TRABAJO'!$A$1:$U$872,6,FALSE)</f>
        <v>Indefinida.</v>
      </c>
      <c r="G704" s="160" t="str">
        <f>VLOOKUP(A704,'BASE TRABAJO'!$A$1:$U$872,7,FALSE)</f>
        <v>Según Ley Orgánica Constitucional Nº 18.695, arts. 1º al 4º.</v>
      </c>
      <c r="H704" s="160" t="str">
        <f>VLOOKUP(A704,'BASE TRABAJO'!$A$1:$U$872,8,FALSE)</f>
        <v>no tiene</v>
      </c>
      <c r="I704" s="160">
        <f>VLOOKUP(A704,'BASE TRABAJO'!$A$1:$U$872,9,FALSE)</f>
        <v>0</v>
      </c>
      <c r="J704" s="160">
        <f>VLOOKUP(A704,'BASE TRABAJO'!$A$1:$U$872,10,FALSE)</f>
        <v>0</v>
      </c>
      <c r="K704" s="160" t="str">
        <f>VLOOKUP(A704,'BASE TRABAJO'!$A$1:$U$872,11,FALSE)</f>
        <v xml:space="preserve">Claus Pedro Lindemann Vierth,     </v>
      </c>
      <c r="L704" s="160" t="str">
        <f>VLOOKUP(A704,'BASE TRABAJO'!$A$1:$U$872,12,FALSE)</f>
        <v>Philippi Nº 753, comuna de Frutillar, Provincia de Llanquihue, Décima Región de Los Lagos.</v>
      </c>
      <c r="M704" s="160" t="str">
        <f>VLOOKUP(A704,'BASE TRABAJO'!$A$1:$U$872,13,FALSE)</f>
        <v>X</v>
      </c>
      <c r="N704" s="160" t="str">
        <f>VLOOKUP(A704,'BASE TRABAJO'!$A$1:$U$872,14,FALSE)</f>
        <v>Frutillar</v>
      </c>
      <c r="O704" s="160">
        <f>VLOOKUP(A704,'BASE TRABAJO'!$A$1:$U$872,15,FALSE)</f>
        <v>0</v>
      </c>
      <c r="P704" s="160">
        <f>VLOOKUP(A704,'BASE TRABAJO'!$A$1:$U$872,16,FALSE)</f>
        <v>0</v>
      </c>
      <c r="Q704" s="160">
        <f>VLOOKUP(A704,'BASE TRABAJO'!$A$1:$U$872,17,FALSE)</f>
        <v>0</v>
      </c>
      <c r="R704" s="160">
        <f>VLOOKUP(A704,'BASE TRABAJO'!$A$1:$U$872,18,FALSE)</f>
        <v>91001</v>
      </c>
      <c r="S704" s="160" t="str">
        <f>VLOOKUP(A704,'BASE TRABAJO'!$A$1:$U$872,19,FALSE)</f>
        <v xml:space="preserve">No se acompañan. Aplica Informe Jurídico Nº 09, de  fecha 14 de marzo de 2011 del Departamento Jurídico y Dictamen Nº 070791, de 2009, de la Contraloría General de la República.  
</v>
      </c>
      <c r="T704" s="161">
        <f>VLOOKUP(A704,'BASE TRABAJO'!$A$1:$U$872,20,FALSE)</f>
        <v>38663</v>
      </c>
      <c r="U704" s="160">
        <v>7215</v>
      </c>
      <c r="V704" s="162">
        <v>3959847</v>
      </c>
      <c r="W704" s="162">
        <v>33150574</v>
      </c>
      <c r="X704" s="161">
        <v>44135</v>
      </c>
      <c r="Y704" s="160" t="s">
        <v>3112</v>
      </c>
      <c r="Z704" s="160" t="s">
        <v>3113</v>
      </c>
      <c r="AA704" s="160" t="s">
        <v>3300</v>
      </c>
      <c r="AB704" s="160"/>
    </row>
    <row r="705" spans="1:28" x14ac:dyDescent="0.2">
      <c r="A705" s="163">
        <v>7217</v>
      </c>
      <c r="B705" s="160" t="str">
        <f>VLOOKUP(A705,'BASE TRABAJO'!$A$1:$U$872,2,TRUE)</f>
        <v xml:space="preserve">
I. Municipalidad de Pica
</v>
      </c>
      <c r="C705" s="160">
        <f>VLOOKUP(A705,'BASE TRABAJO'!$A$1:$U$872,3,FALSE)</f>
        <v>690104008</v>
      </c>
      <c r="D705" s="160" t="str">
        <f>VLOOKUP(A705,'BASE TRABAJO'!$A$1:$U$872,4,FALSE)</f>
        <v>Municipalidad</v>
      </c>
      <c r="E705" s="160" t="str">
        <f>VLOOKUP(A705,'BASE TRABAJO'!$A$1:$U$872,5,FALSE)</f>
        <v>Constitución Política de la República, artículo 107.</v>
      </c>
      <c r="F705" s="160" t="str">
        <f>VLOOKUP(A705,'BASE TRABAJO'!$A$1:$U$872,6,FALSE)</f>
        <v>Indefinida.</v>
      </c>
      <c r="G705" s="160" t="str">
        <f>VLOOKUP(A705,'BASE TRABAJO'!$A$1:$U$872,7,FALSE)</f>
        <v>Según Ley Orgánica Nº 18.695, artículos 1º al 4º.</v>
      </c>
      <c r="H705" s="160" t="str">
        <f>VLOOKUP(A705,'BASE TRABAJO'!$A$1:$U$872,8,FALSE)</f>
        <v>no tiene</v>
      </c>
      <c r="I705" s="160">
        <f>VLOOKUP(A705,'BASE TRABAJO'!$A$1:$U$872,9,FALSE)</f>
        <v>0</v>
      </c>
      <c r="J705" s="160">
        <f>VLOOKUP(A705,'BASE TRABAJO'!$A$1:$U$872,10,FALSE)</f>
        <v>0</v>
      </c>
      <c r="K705" s="160" t="str">
        <f>VLOOKUP(A705,'BASE TRABAJO'!$A$1:$U$872,11,FALSE)</f>
        <v xml:space="preserve">Iván Manuel Infante Chacón      </v>
      </c>
      <c r="L705" s="160" t="str">
        <f>VLOOKUP(A705,'BASE TRABAJO'!$A$1:$U$872,12,FALSE)</f>
        <v xml:space="preserve">Plaza de Armas Nº 20, comuna de Pica, Primera Región.
</v>
      </c>
      <c r="M705" s="160" t="str">
        <f>VLOOKUP(A705,'BASE TRABAJO'!$A$1:$U$872,13,FALSE)</f>
        <v>I</v>
      </c>
      <c r="N705" s="160" t="str">
        <f>VLOOKUP(A705,'BASE TRABAJO'!$A$1:$U$872,14,FALSE)</f>
        <v>Pica</v>
      </c>
      <c r="O705" s="160" t="str">
        <f>VLOOKUP(A705,'BASE TRABAJO'!$A$1:$U$872,15,FALSE)</f>
        <v>Fonos: 57-741310 - 57-741340 – 57-741593</v>
      </c>
      <c r="P705" s="160" t="str">
        <f>VLOOKUP(A705,'BASE TRABAJO'!$A$1:$U$872,16,FALSE)</f>
        <v>www.pica.cl        alcaldía@pica.cl</v>
      </c>
      <c r="Q705" s="160">
        <f>VLOOKUP(A705,'BASE TRABAJO'!$A$1:$U$872,17,FALSE)</f>
        <v>0</v>
      </c>
      <c r="R705" s="160">
        <f>VLOOKUP(A705,'BASE TRABAJO'!$A$1:$U$872,18,FALSE)</f>
        <v>91001</v>
      </c>
      <c r="S705" s="160" t="str">
        <f>VLOOKUP(A705,'BASE TRABAJO'!$A$1:$U$872,19,FALSE)</f>
        <v>Se acompaña Balance General año 2004, aprobado por Unidad de Auditoría.</v>
      </c>
      <c r="T705" s="161">
        <f>VLOOKUP(A705,'BASE TRABAJO'!$A$1:$U$872,20,FALSE)</f>
        <v>38673</v>
      </c>
      <c r="U705" s="160">
        <v>7217</v>
      </c>
      <c r="V705" s="162">
        <v>3556915</v>
      </c>
      <c r="W705" s="162">
        <v>32116350</v>
      </c>
      <c r="X705" s="161">
        <v>44135</v>
      </c>
      <c r="Y705" s="160" t="s">
        <v>3112</v>
      </c>
      <c r="Z705" s="160" t="s">
        <v>3113</v>
      </c>
      <c r="AA705" s="160" t="s">
        <v>3301</v>
      </c>
      <c r="AB705" s="160"/>
    </row>
    <row r="706" spans="1:28" x14ac:dyDescent="0.2">
      <c r="A706" s="163">
        <v>7219</v>
      </c>
      <c r="B706" s="160" t="str">
        <f>VLOOKUP(A706,'BASE TRABAJO'!$A$1:$U$872,2,TRUE)</f>
        <v xml:space="preserve">
I. Municipalidad de Pirque
</v>
      </c>
      <c r="C706" s="160">
        <f>VLOOKUP(A706,'BASE TRABAJO'!$A$1:$U$872,3,FALSE)</f>
        <v>690722003</v>
      </c>
      <c r="D706" s="160" t="str">
        <f>VLOOKUP(A706,'BASE TRABAJO'!$A$1:$U$872,4,FALSE)</f>
        <v>Municipalidad</v>
      </c>
      <c r="E706" s="160" t="str">
        <f>VLOOKUP(A706,'BASE TRABAJO'!$A$1:$U$872,5,FALSE)</f>
        <v>Constitución Política de la República, art. 107.</v>
      </c>
      <c r="F706" s="160" t="str">
        <f>VLOOKUP(A706,'BASE TRABAJO'!$A$1:$U$872,6,FALSE)</f>
        <v>Indefinida.</v>
      </c>
      <c r="G706" s="160" t="str">
        <f>VLOOKUP(A706,'BASE TRABAJO'!$A$1:$U$872,7,FALSE)</f>
        <v>Según Ley Orgánica Nº 18.695, arts. 1º al 4º.</v>
      </c>
      <c r="H706" s="160" t="str">
        <f>VLOOKUP(A706,'BASE TRABAJO'!$A$1:$U$872,8,FALSE)</f>
        <v>no tiene</v>
      </c>
      <c r="I706" s="160">
        <f>VLOOKUP(A706,'BASE TRABAJO'!$A$1:$U$872,9,FALSE)</f>
        <v>0</v>
      </c>
      <c r="J706" s="160">
        <f>VLOOKUP(A706,'BASE TRABAJO'!$A$1:$U$872,10,FALSE)</f>
        <v>0</v>
      </c>
      <c r="K706" s="160" t="str">
        <f>VLOOKUP(A706,'BASE TRABAJO'!$A$1:$U$872,11,FALSE)</f>
        <v xml:space="preserve">Cristian Balmaceda Undurraga, 
</v>
      </c>
      <c r="L706" s="160" t="str">
        <f>VLOOKUP(A706,'BASE TRABAJO'!$A$1:$U$872,12,FALSE)</f>
        <v xml:space="preserve">
 Av. Concha y Toro 02548, Pirque
</v>
      </c>
      <c r="M706" s="160" t="str">
        <f>VLOOKUP(A706,'BASE TRABAJO'!$A$1:$U$872,13,FALSE)</f>
        <v>XIII</v>
      </c>
      <c r="N706" s="160" t="str">
        <f>VLOOKUP(A706,'BASE TRABAJO'!$A$1:$U$872,14,FALSE)</f>
        <v>Pirque</v>
      </c>
      <c r="O706" s="160" t="str">
        <f>VLOOKUP(A706,'BASE TRABAJO'!$A$1:$U$872,15,FALSE)</f>
        <v xml:space="preserve">Mesa Central (56 02) 385 8500 </v>
      </c>
      <c r="P706" s="160">
        <f>VLOOKUP(A706,'BASE TRABAJO'!$A$1:$U$872,16,FALSE)</f>
        <v>0</v>
      </c>
      <c r="Q706" s="160">
        <f>VLOOKUP(A706,'BASE TRABAJO'!$A$1:$U$872,17,FALSE)</f>
        <v>0</v>
      </c>
      <c r="R706" s="160">
        <f>VLOOKUP(A706,'BASE TRABAJO'!$A$1:$U$872,18,FALSE)</f>
        <v>91001</v>
      </c>
      <c r="S706" s="160" t="str">
        <f>VLOOKUP(A706,'BASE TRABAJO'!$A$1:$U$872,19,FALSE)</f>
        <v xml:space="preserve">No se acompañan. Aplica Informe Jurídico Nº 09, de  fecha 14 de marzo de 2011 del Departamento Jurídico y Dictamen Nº 070791, de 2009, de la Contraloría General de la República.  </v>
      </c>
      <c r="T706" s="161">
        <f>VLOOKUP(A706,'BASE TRABAJO'!$A$1:$U$872,20,FALSE)</f>
        <v>38686</v>
      </c>
      <c r="U706" s="160">
        <v>7219</v>
      </c>
      <c r="V706" s="162">
        <v>11115360</v>
      </c>
      <c r="W706" s="162">
        <v>50181800</v>
      </c>
      <c r="X706" s="161">
        <v>44135</v>
      </c>
      <c r="Y706" s="160" t="s">
        <v>3112</v>
      </c>
      <c r="Z706" s="160" t="s">
        <v>3113</v>
      </c>
      <c r="AA706" s="160" t="s">
        <v>3302</v>
      </c>
      <c r="AB706" s="160"/>
    </row>
    <row r="707" spans="1:28" x14ac:dyDescent="0.2">
      <c r="A707" s="163">
        <v>7220</v>
      </c>
      <c r="B707" s="160" t="str">
        <f>VLOOKUP(A707,'BASE TRABAJO'!$A$1:$U$872,2,TRUE)</f>
        <v xml:space="preserve">
I. Municipalidad de Lampa
</v>
      </c>
      <c r="C707" s="160">
        <f>VLOOKUP(A707,'BASE TRABAJO'!$A$1:$U$872,3,FALSE)</f>
        <v>690714000</v>
      </c>
      <c r="D707" s="160" t="str">
        <f>VLOOKUP(A707,'BASE TRABAJO'!$A$1:$U$872,4,FALSE)</f>
        <v>Municipalidad</v>
      </c>
      <c r="E707" s="160" t="str">
        <f>VLOOKUP(A707,'BASE TRABAJO'!$A$1:$U$872,5,FALSE)</f>
        <v>Constitución Política de la República, artículo 107.</v>
      </c>
      <c r="F707" s="160" t="str">
        <f>VLOOKUP(A707,'BASE TRABAJO'!$A$1:$U$872,6,FALSE)</f>
        <v>Indefinida.</v>
      </c>
      <c r="G707" s="160" t="str">
        <f>VLOOKUP(A707,'BASE TRABAJO'!$A$1:$U$872,7,FALSE)</f>
        <v>Según Ley Orgánica Nº 18.695, artículos 1º al 4º.</v>
      </c>
      <c r="H707" s="160" t="str">
        <f>VLOOKUP(A707,'BASE TRABAJO'!$A$1:$U$872,8,FALSE)</f>
        <v>no tiene</v>
      </c>
      <c r="I707" s="160">
        <f>VLOOKUP(A707,'BASE TRABAJO'!$A$1:$U$872,9,FALSE)</f>
        <v>0</v>
      </c>
      <c r="J707" s="160">
        <f>VLOOKUP(A707,'BASE TRABAJO'!$A$1:$U$872,10,FALSE)</f>
        <v>0</v>
      </c>
      <c r="K707" s="160" t="str">
        <f>VLOOKUP(A707,'BASE TRABAJO'!$A$1:$U$872,11,FALSE)</f>
        <v xml:space="preserve">Graciela Ortúzar Novoa          </v>
      </c>
      <c r="L707" s="160" t="str">
        <f>VLOOKUP(A707,'BASE TRABAJO'!$A$1:$U$872,12,FALSE)</f>
        <v xml:space="preserve">Baquedano Nº 824, comuna de Lampa, Región Metropolitana.
</v>
      </c>
      <c r="M707" s="160" t="str">
        <f>VLOOKUP(A707,'BASE TRABAJO'!$A$1:$U$872,13,FALSE)</f>
        <v>XIII</v>
      </c>
      <c r="N707" s="160" t="str">
        <f>VLOOKUP(A707,'BASE TRABAJO'!$A$1:$U$872,14,FALSE)</f>
        <v>Lampa</v>
      </c>
      <c r="O707" s="160" t="str">
        <f>VLOOKUP(A707,'BASE TRABAJO'!$A$1:$U$872,15,FALSE)</f>
        <v xml:space="preserve">Fonos: 2586100 – 2586115 /226568500/226568501
 Fax:  8422622 – 8422652
</v>
      </c>
      <c r="P707" s="160" t="str">
        <f>VLOOKUP(A707,'BASE TRABAJO'!$A$1:$U$872,16,FALSE)</f>
        <v xml:space="preserve">alcaldia@lampa.cl
www.lampa.cl
</v>
      </c>
      <c r="Q707" s="160">
        <f>VLOOKUP(A707,'BASE TRABAJO'!$A$1:$U$872,17,FALSE)</f>
        <v>0</v>
      </c>
      <c r="R707" s="160">
        <f>VLOOKUP(A707,'BASE TRABAJO'!$A$1:$U$872,18,FALSE)</f>
        <v>91001</v>
      </c>
      <c r="S707" s="160" t="str">
        <f>VLOOKUP(A707,'BASE TRABAJO'!$A$1:$U$872,19,FALSE)</f>
        <v>No se acompañan. Aplica Informe Jurídico Nº 09, de  fecha 14 de marzo de 2011 del Departamento Jurídico y Dictamen Nº 070791, de 2009, de la Contraloría General de la República</v>
      </c>
      <c r="T707" s="161">
        <f>VLOOKUP(A707,'BASE TRABAJO'!$A$1:$U$872,20,FALSE)</f>
        <v>38686</v>
      </c>
      <c r="U707" s="160">
        <v>7220</v>
      </c>
      <c r="V707" s="162">
        <v>5974506</v>
      </c>
      <c r="W707" s="162">
        <v>47970929</v>
      </c>
      <c r="X707" s="161">
        <v>44135</v>
      </c>
      <c r="Y707" s="160" t="s">
        <v>3112</v>
      </c>
      <c r="Z707" s="160" t="s">
        <v>3113</v>
      </c>
      <c r="AA707" s="160" t="s">
        <v>3209</v>
      </c>
      <c r="AB707" s="160"/>
    </row>
    <row r="708" spans="1:28" x14ac:dyDescent="0.2">
      <c r="A708" s="163">
        <v>7222</v>
      </c>
      <c r="B708" s="160" t="str">
        <f>VLOOKUP(A708,'BASE TRABAJO'!$A$1:$U$872,2,TRUE)</f>
        <v xml:space="preserve">
I. Municipalidad de Diego de Almagro
</v>
      </c>
      <c r="C708" s="160" t="str">
        <f>VLOOKUP(A708,'BASE TRABAJO'!$A$1:$U$872,3,FALSE)</f>
        <v>69250500K</v>
      </c>
      <c r="D708" s="160" t="str">
        <f>VLOOKUP(A708,'BASE TRABAJO'!$A$1:$U$872,4,FALSE)</f>
        <v>Municipalidad</v>
      </c>
      <c r="E708" s="160" t="str">
        <f>VLOOKUP(A708,'BASE TRABAJO'!$A$1:$U$872,5,FALSE)</f>
        <v>Constitución Política de la República, art. 107.</v>
      </c>
      <c r="F708" s="160" t="str">
        <f>VLOOKUP(A708,'BASE TRABAJO'!$A$1:$U$872,6,FALSE)</f>
        <v>Indefinida.</v>
      </c>
      <c r="G708" s="160" t="str">
        <f>VLOOKUP(A708,'BASE TRABAJO'!$A$1:$U$872,7,FALSE)</f>
        <v>Según Ley Orgánica Nº 18.695, arts. 1º al 4º.</v>
      </c>
      <c r="H708" s="160" t="str">
        <f>VLOOKUP(A708,'BASE TRABAJO'!$A$1:$U$872,8,FALSE)</f>
        <v>no tiene</v>
      </c>
      <c r="I708" s="160">
        <f>VLOOKUP(A708,'BASE TRABAJO'!$A$1:$U$872,9,FALSE)</f>
        <v>0</v>
      </c>
      <c r="J708" s="160">
        <f>VLOOKUP(A708,'BASE TRABAJO'!$A$1:$U$872,10,FALSE)</f>
        <v>0</v>
      </c>
      <c r="K708" s="160" t="str">
        <f>VLOOKUP(A708,'BASE TRABAJO'!$A$1:$U$872,11,FALSE)</f>
        <v xml:space="preserve">Isaías Florencio Zavala Torres, </v>
      </c>
      <c r="L708" s="160" t="str">
        <f>VLOOKUP(A708,'BASE TRABAJO'!$A$1:$U$872,12,FALSE)</f>
        <v xml:space="preserve">Juan Martínez Nº 1403, comuna de Diego de Almagro, Tercera Región, casilla 13.
</v>
      </c>
      <c r="M708" s="160" t="str">
        <f>VLOOKUP(A708,'BASE TRABAJO'!$A$1:$U$872,13,FALSE)</f>
        <v>III</v>
      </c>
      <c r="N708" s="160" t="str">
        <f>VLOOKUP(A708,'BASE TRABAJO'!$A$1:$U$872,14,FALSE)</f>
        <v>Diego de Almagro</v>
      </c>
      <c r="O708" s="160" t="str">
        <f>VLOOKUP(A708,'BASE TRABAJO'!$A$1:$U$872,15,FALSE)</f>
        <v>Fonos (52) 441049- 441534- 441027</v>
      </c>
      <c r="P708" s="160">
        <f>VLOOKUP(A708,'BASE TRABAJO'!$A$1:$U$872,16,FALSE)</f>
        <v>0</v>
      </c>
      <c r="Q708" s="160">
        <f>VLOOKUP(A708,'BASE TRABAJO'!$A$1:$U$872,17,FALSE)</f>
        <v>0</v>
      </c>
      <c r="R708" s="160">
        <f>VLOOKUP(A708,'BASE TRABAJO'!$A$1:$U$872,18,FALSE)</f>
        <v>91001</v>
      </c>
      <c r="S708" s="160" t="str">
        <f>VLOOKUP(A708,'BASE TRABAJO'!$A$1:$U$872,19,FALSE)</f>
        <v>No se acompañan. Aplica Informe Jurídico Nº 09, de  fecha 14 de marzo de 2011 del Departamento Jurídico y Dictamen Nº 070791, de 2009, de la Contraloría General de la República</v>
      </c>
      <c r="T708" s="161">
        <f>VLOOKUP(A708,'BASE TRABAJO'!$A$1:$U$872,20,FALSE)</f>
        <v>38687</v>
      </c>
      <c r="U708" s="160">
        <v>7222</v>
      </c>
      <c r="V708" s="162">
        <v>0</v>
      </c>
      <c r="W708" s="162">
        <v>47007212</v>
      </c>
      <c r="X708" s="161">
        <v>44135</v>
      </c>
      <c r="Y708" s="160" t="s">
        <v>3112</v>
      </c>
      <c r="Z708" s="160" t="s">
        <v>3113</v>
      </c>
      <c r="AA708" s="160" t="s">
        <v>3285</v>
      </c>
      <c r="AB708" s="160"/>
    </row>
    <row r="709" spans="1:28" x14ac:dyDescent="0.2">
      <c r="A709" s="163">
        <v>7223</v>
      </c>
      <c r="B709" s="160" t="str">
        <f>VLOOKUP(A709,'BASE TRABAJO'!$A$1:$U$872,2,TRUE)</f>
        <v xml:space="preserve">
I. Municipalidad de Casablanca
</v>
      </c>
      <c r="C709" s="160">
        <f>VLOOKUP(A709,'BASE TRABAJO'!$A$1:$U$872,3,FALSE)</f>
        <v>690614006</v>
      </c>
      <c r="D709" s="160" t="str">
        <f>VLOOKUP(A709,'BASE TRABAJO'!$A$1:$U$872,4,FALSE)</f>
        <v>Municipalidad</v>
      </c>
      <c r="E709" s="160" t="str">
        <f>VLOOKUP(A709,'BASE TRABAJO'!$A$1:$U$872,5,FALSE)</f>
        <v>Constitución Política de la República, artículo 107.</v>
      </c>
      <c r="F709" s="160" t="str">
        <f>VLOOKUP(A709,'BASE TRABAJO'!$A$1:$U$872,6,FALSE)</f>
        <v>Indefinida.</v>
      </c>
      <c r="G709" s="160" t="str">
        <f>VLOOKUP(A709,'BASE TRABAJO'!$A$1:$U$872,7,FALSE)</f>
        <v>Según Ley Orgánica Nº 18.695, artículos 1º al 4º.</v>
      </c>
      <c r="H709" s="160" t="str">
        <f>VLOOKUP(A709,'BASE TRABAJO'!$A$1:$U$872,8,FALSE)</f>
        <v>no tiene</v>
      </c>
      <c r="I709" s="160">
        <f>VLOOKUP(A709,'BASE TRABAJO'!$A$1:$U$872,9,FALSE)</f>
        <v>0</v>
      </c>
      <c r="J709" s="160">
        <f>VLOOKUP(A709,'BASE TRABAJO'!$A$1:$U$872,10,FALSE)</f>
        <v>0</v>
      </c>
      <c r="K709" s="160" t="str">
        <f>VLOOKUP(A709,'BASE TRABAJO'!$A$1:$U$872,11,FALSE)</f>
        <v xml:space="preserve">Rodrigo Martínez Roca, </v>
      </c>
      <c r="L709" s="160" t="str">
        <f>VLOOKUP(A709,'BASE TRABAJO'!$A$1:$U$872,12,FALSE)</f>
        <v xml:space="preserve">Constitución N°111, comuna de Casablanca, provincia de Valparaíso, Quinta Región.
</v>
      </c>
      <c r="M709" s="160" t="str">
        <f>VLOOKUP(A709,'BASE TRABAJO'!$A$1:$U$872,13,FALSE)</f>
        <v>V</v>
      </c>
      <c r="N709" s="160" t="str">
        <f>VLOOKUP(A709,'BASE TRABAJO'!$A$1:$U$872,14,FALSE)</f>
        <v>Casablanca</v>
      </c>
      <c r="O709" s="160" t="str">
        <f>VLOOKUP(A709,'BASE TRABAJO'!$A$1:$U$872,15,FALSE)</f>
        <v>Fonos: 32-277-400</v>
      </c>
      <c r="P709" s="160">
        <f>VLOOKUP(A709,'BASE TRABAJO'!$A$1:$U$872,16,FALSE)</f>
        <v>0</v>
      </c>
      <c r="Q709" s="160">
        <f>VLOOKUP(A709,'BASE TRABAJO'!$A$1:$U$872,17,FALSE)</f>
        <v>0</v>
      </c>
      <c r="R709" s="160">
        <f>VLOOKUP(A709,'BASE TRABAJO'!$A$1:$U$872,18,FALSE)</f>
        <v>91001</v>
      </c>
      <c r="S709" s="160" t="str">
        <f>VLOOKUP(A709,'BASE TRABAJO'!$A$1:$U$872,19,FALSE)</f>
        <v xml:space="preserve">No se acompañan. Aplica Informe Jurídico Nº 09, de  fecha 14 de marzo de 2011 del Departamento Jurídico y Dictamen Nº 070791, de 2009, de la Contraloría General de la República.  
</v>
      </c>
      <c r="T709" s="161">
        <f>VLOOKUP(A709,'BASE TRABAJO'!$A$1:$U$872,20,FALSE)</f>
        <v>38687</v>
      </c>
      <c r="U709" s="160">
        <v>7223</v>
      </c>
      <c r="V709" s="162">
        <v>7971548</v>
      </c>
      <c r="W709" s="162">
        <v>36294717</v>
      </c>
      <c r="X709" s="161">
        <v>44135</v>
      </c>
      <c r="Y709" s="160" t="s">
        <v>3112</v>
      </c>
      <c r="Z709" s="160" t="s">
        <v>3113</v>
      </c>
      <c r="AA709" s="160" t="s">
        <v>3257</v>
      </c>
      <c r="AB709" s="160"/>
    </row>
    <row r="710" spans="1:28" x14ac:dyDescent="0.2">
      <c r="A710" s="163">
        <v>7224</v>
      </c>
      <c r="B710" s="160" t="str">
        <f>VLOOKUP(A710,'BASE TRABAJO'!$A$1:$U$872,2,TRUE)</f>
        <v xml:space="preserve">
I. Municipalidad de Quintero.
</v>
      </c>
      <c r="C710" s="160" t="str">
        <f>VLOOKUP(A710,'BASE TRABAJO'!$A$1:$U$872,3,FALSE)</f>
        <v>69060700K</v>
      </c>
      <c r="D710" s="160" t="str">
        <f>VLOOKUP(A710,'BASE TRABAJO'!$A$1:$U$872,4,FALSE)</f>
        <v>Municipalidad</v>
      </c>
      <c r="E710" s="160" t="str">
        <f>VLOOKUP(A710,'BASE TRABAJO'!$A$1:$U$872,5,FALSE)</f>
        <v>Constitución Política de la República, art. 107.</v>
      </c>
      <c r="F710" s="160" t="str">
        <f>VLOOKUP(A710,'BASE TRABAJO'!$A$1:$U$872,6,FALSE)</f>
        <v>Indefinida.</v>
      </c>
      <c r="G710" s="160" t="str">
        <f>VLOOKUP(A710,'BASE TRABAJO'!$A$1:$U$872,7,FALSE)</f>
        <v>Según Ley Orgánica Nº 18.695, arts. 1º al 4º.</v>
      </c>
      <c r="H710" s="160" t="str">
        <f>VLOOKUP(A710,'BASE TRABAJO'!$A$1:$U$872,8,FALSE)</f>
        <v>no tiene</v>
      </c>
      <c r="I710" s="160">
        <f>VLOOKUP(A710,'BASE TRABAJO'!$A$1:$U$872,9,FALSE)</f>
        <v>0</v>
      </c>
      <c r="J710" s="160">
        <f>VLOOKUP(A710,'BASE TRABAJO'!$A$1:$U$872,10,FALSE)</f>
        <v>0</v>
      </c>
      <c r="K710" s="160" t="str">
        <f>VLOOKUP(A710,'BASE TRABAJO'!$A$1:$U$872,11,FALSE)</f>
        <v xml:space="preserve">Isaac Mauricio Carrasco Pardo </v>
      </c>
      <c r="L710" s="160" t="str">
        <f>VLOOKUP(A710,'BASE TRABAJO'!$A$1:$U$872,12,FALSE)</f>
        <v xml:space="preserve">Normandie 1916, comuna de Quintero, Quinta Región.
</v>
      </c>
      <c r="M710" s="160" t="str">
        <f>VLOOKUP(A710,'BASE TRABAJO'!$A$1:$U$872,13,FALSE)</f>
        <v>V</v>
      </c>
      <c r="N710" s="160" t="str">
        <f>VLOOKUP(A710,'BASE TRABAJO'!$A$1:$U$872,14,FALSE)</f>
        <v>Quintero</v>
      </c>
      <c r="O710" s="160" t="str">
        <f>VLOOKUP(A710,'BASE TRABAJO'!$A$1:$U$872,15,FALSE)</f>
        <v xml:space="preserve">Fono: 2379709710/ 2379615/ 2379655 
</v>
      </c>
      <c r="P710" s="160" t="str">
        <f>VLOOKUP(A710,'BASE TRABAJO'!$A$1:$U$872,16,FALSE)</f>
        <v>Correo electrónico: mcarrasco@muniquintero.cl
                             mvillarroel@muniquintero.cl
                             dideco@muniquintero.cl
                             plucarelli@muniquintero.cl</v>
      </c>
      <c r="Q710" s="160">
        <f>VLOOKUP(A710,'BASE TRABAJO'!$A$1:$U$872,17,FALSE)</f>
        <v>0</v>
      </c>
      <c r="R710" s="160">
        <f>VLOOKUP(A710,'BASE TRABAJO'!$A$1:$U$872,18,FALSE)</f>
        <v>91001</v>
      </c>
      <c r="S710" s="160" t="str">
        <f>VLOOKUP(A710,'BASE TRABAJO'!$A$1:$U$872,19,FALSE)</f>
        <v xml:space="preserve">No se acompañan. Aplica Informe Jurídico Nº 09, de  fecha 14 de marzo de 2011 del Departamento Jurídico y Dictamen Nº 070791, de 2009, de la Contraloría General de la República.  
.
</v>
      </c>
      <c r="T710" s="161">
        <f>VLOOKUP(A710,'BASE TRABAJO'!$A$1:$U$872,20,FALSE)</f>
        <v>38691</v>
      </c>
      <c r="U710" s="160">
        <v>7224</v>
      </c>
      <c r="V710" s="162">
        <v>9725940</v>
      </c>
      <c r="W710" s="162">
        <v>43909075</v>
      </c>
      <c r="X710" s="161">
        <v>44135</v>
      </c>
      <c r="Y710" s="160" t="s">
        <v>3112</v>
      </c>
      <c r="Z710" s="160" t="s">
        <v>3113</v>
      </c>
      <c r="AA710" s="160" t="s">
        <v>3130</v>
      </c>
      <c r="AB710" s="160"/>
    </row>
    <row r="711" spans="1:28" x14ac:dyDescent="0.2">
      <c r="A711" s="163">
        <v>7225</v>
      </c>
      <c r="B711" s="160" t="str">
        <f>VLOOKUP(A711,'BASE TRABAJO'!$A$1:$U$872,2,TRUE)</f>
        <v xml:space="preserve">
I. Municipalidad de Petorca
</v>
      </c>
      <c r="C711" s="160">
        <f>VLOOKUP(A711,'BASE TRABAJO'!$A$1:$U$872,3,FALSE)</f>
        <v>690505002</v>
      </c>
      <c r="D711" s="160" t="str">
        <f>VLOOKUP(A711,'BASE TRABAJO'!$A$1:$U$872,4,FALSE)</f>
        <v>Municipalidad</v>
      </c>
      <c r="E711" s="160" t="str">
        <f>VLOOKUP(A711,'BASE TRABAJO'!$A$1:$U$872,5,FALSE)</f>
        <v>Constitución Política de la República, artículo 118.</v>
      </c>
      <c r="F711" s="160" t="str">
        <f>VLOOKUP(A711,'BASE TRABAJO'!$A$1:$U$872,6,FALSE)</f>
        <v>Indefinida.</v>
      </c>
      <c r="G711" s="160" t="str">
        <f>VLOOKUP(A711,'BASE TRABAJO'!$A$1:$U$872,7,FALSE)</f>
        <v>Según Ley Orgánica Constitucional Nº 18.695, arts. 1º al 4º.</v>
      </c>
      <c r="H711" s="160" t="str">
        <f>VLOOKUP(A711,'BASE TRABAJO'!$A$1:$U$872,8,FALSE)</f>
        <v>no tiene</v>
      </c>
      <c r="I711" s="160">
        <f>VLOOKUP(A711,'BASE TRABAJO'!$A$1:$U$872,9,FALSE)</f>
        <v>0</v>
      </c>
      <c r="J711" s="160">
        <f>VLOOKUP(A711,'BASE TRABAJO'!$A$1:$U$872,10,FALSE)</f>
        <v>0</v>
      </c>
      <c r="K711" s="160" t="str">
        <f>VLOOKUP(A711,'BASE TRABAJO'!$A$1:$U$872,11,FALSE)</f>
        <v xml:space="preserve">Gustavo Fernando Valdenegro Rubillo </v>
      </c>
      <c r="L711" s="160" t="str">
        <f>VLOOKUP(A711,'BASE TRABAJO'!$A$1:$U$872,12,FALSE)</f>
        <v>Calle Silva Nº225, comuna de Petorca, V Región.</v>
      </c>
      <c r="M711" s="160" t="str">
        <f>VLOOKUP(A711,'BASE TRABAJO'!$A$1:$U$872,13,FALSE)</f>
        <v>V</v>
      </c>
      <c r="N711" s="160" t="str">
        <f>VLOOKUP(A711,'BASE TRABAJO'!$A$1:$U$872,14,FALSE)</f>
        <v>Petorca</v>
      </c>
      <c r="O711" s="160">
        <f>VLOOKUP(A711,'BASE TRABAJO'!$A$1:$U$872,15,FALSE)</f>
        <v>0</v>
      </c>
      <c r="P711" s="160">
        <f>VLOOKUP(A711,'BASE TRABAJO'!$A$1:$U$872,16,FALSE)</f>
        <v>0</v>
      </c>
      <c r="Q711" s="160">
        <f>VLOOKUP(A711,'BASE TRABAJO'!$A$1:$U$872,17,FALSE)</f>
        <v>0</v>
      </c>
      <c r="R711" s="160">
        <f>VLOOKUP(A711,'BASE TRABAJO'!$A$1:$U$872,18,FALSE)</f>
        <v>91001</v>
      </c>
      <c r="S711" s="160" t="str">
        <f>VLOOKUP(A711,'BASE TRABAJO'!$A$1:$U$872,19,FALSE)</f>
        <v xml:space="preserve">No se acompañan. Aplica Informe Jurídico Nº 09, de  fecha 14 de marzo de 2011 del Departamento Jurídico y Dictamen Nº 070791, de 2009, de la Contraloría General de la República.  
</v>
      </c>
      <c r="T711" s="161">
        <f>VLOOKUP(A711,'BASE TRABAJO'!$A$1:$U$872,20,FALSE)</f>
        <v>38695</v>
      </c>
      <c r="U711" s="160">
        <v>7225</v>
      </c>
      <c r="V711" s="162">
        <v>2778840</v>
      </c>
      <c r="W711" s="162">
        <v>24910344</v>
      </c>
      <c r="X711" s="161">
        <v>44135</v>
      </c>
      <c r="Y711" s="160" t="s">
        <v>3112</v>
      </c>
      <c r="Z711" s="160" t="s">
        <v>3113</v>
      </c>
      <c r="AA711" s="160" t="s">
        <v>3279</v>
      </c>
      <c r="AB711" s="160"/>
    </row>
    <row r="712" spans="1:28" x14ac:dyDescent="0.2">
      <c r="A712" s="163">
        <v>7226</v>
      </c>
      <c r="B712" s="160" t="str">
        <f>VLOOKUP(A712,'BASE TRABAJO'!$A$1:$U$872,2,TRUE)</f>
        <v xml:space="preserve">
I. Municipalidad de Cerrillos
</v>
      </c>
      <c r="C712" s="160">
        <f>VLOOKUP(A712,'BASE TRABAJO'!$A$1:$U$872,3,FALSE)</f>
        <v>692550005</v>
      </c>
      <c r="D712" s="160" t="str">
        <f>VLOOKUP(A712,'BASE TRABAJO'!$A$1:$U$872,4,FALSE)</f>
        <v>Municipalidad</v>
      </c>
      <c r="E712" s="160" t="str">
        <f>VLOOKUP(A712,'BASE TRABAJO'!$A$1:$U$872,5,FALSE)</f>
        <v>Constitución Política de la República, artículo 107.</v>
      </c>
      <c r="F712" s="160" t="str">
        <f>VLOOKUP(A712,'BASE TRABAJO'!$A$1:$U$872,6,FALSE)</f>
        <v>Indefinida.</v>
      </c>
      <c r="G712" s="160" t="str">
        <f>VLOOKUP(A712,'BASE TRABAJO'!$A$1:$U$872,7,FALSE)</f>
        <v>Según Ley Orgánica Nº 18.695, artículos 1º al 4º.</v>
      </c>
      <c r="H712" s="160" t="str">
        <f>VLOOKUP(A712,'BASE TRABAJO'!$A$1:$U$872,8,FALSE)</f>
        <v>no tiene</v>
      </c>
      <c r="I712" s="160">
        <f>VLOOKUP(A712,'BASE TRABAJO'!$A$1:$U$872,9,FALSE)</f>
        <v>0</v>
      </c>
      <c r="J712" s="160">
        <f>VLOOKUP(A712,'BASE TRABAJO'!$A$1:$U$872,10,FALSE)</f>
        <v>0</v>
      </c>
      <c r="K712" s="160" t="str">
        <f>VLOOKUP(A712,'BASE TRABAJO'!$A$1:$U$872,11,FALSE)</f>
        <v xml:space="preserve">Arturo Aguirre Gacitúa, </v>
      </c>
      <c r="L712" s="160" t="str">
        <f>VLOOKUP(A712,'BASE TRABAJO'!$A$1:$U$872,12,FALSE)</f>
        <v xml:space="preserve">Piloto Lazo Nº 120, comuna de Cerrillos, Región Metropolitana.
</v>
      </c>
      <c r="M712" s="160" t="str">
        <f>VLOOKUP(A712,'BASE TRABAJO'!$A$1:$U$872,13,FALSE)</f>
        <v>XIII</v>
      </c>
      <c r="N712" s="160" t="str">
        <f>VLOOKUP(A712,'BASE TRABAJO'!$A$1:$U$872,14,FALSE)</f>
        <v>Cerrillos</v>
      </c>
      <c r="O712" s="160">
        <f>VLOOKUP(A712,'BASE TRABAJO'!$A$1:$U$872,15,FALSE)</f>
        <v>0</v>
      </c>
      <c r="P712" s="160" t="str">
        <f>VLOOKUP(A712,'BASE TRABAJO'!$A$1:$U$872,16,FALSE)</f>
        <v>sec_alcalde@mcerrillos.cl – alcaldiacerrillos@gmail.com</v>
      </c>
      <c r="Q712" s="160">
        <f>VLOOKUP(A712,'BASE TRABAJO'!$A$1:$U$872,17,FALSE)</f>
        <v>0</v>
      </c>
      <c r="R712" s="160">
        <f>VLOOKUP(A712,'BASE TRABAJO'!$A$1:$U$872,18,FALSE)</f>
        <v>91001</v>
      </c>
      <c r="S712" s="160" t="str">
        <f>VLOOKUP(A712,'BASE TRABAJO'!$A$1:$U$872,19,FALSE)</f>
        <v xml:space="preserve">No se acompañan. Aplica Informe Jurídico Nº 09, de  fecha 14 de marzo de 2011 del Departamento Jurídico y Dictamen Nº 070791, de 2009, de la Contraloría General de la República.  
</v>
      </c>
      <c r="T712" s="161">
        <f>VLOOKUP(A712,'BASE TRABAJO'!$A$1:$U$872,20,FALSE)</f>
        <v>38695</v>
      </c>
      <c r="U712" s="160">
        <v>7226</v>
      </c>
      <c r="V712" s="162">
        <v>6252390</v>
      </c>
      <c r="W712" s="162">
        <v>62523900</v>
      </c>
      <c r="X712" s="161">
        <v>44135</v>
      </c>
      <c r="Y712" s="160" t="s">
        <v>3112</v>
      </c>
      <c r="Z712" s="160" t="s">
        <v>3113</v>
      </c>
      <c r="AA712" s="160" t="s">
        <v>3129</v>
      </c>
      <c r="AB712" s="160"/>
    </row>
    <row r="713" spans="1:28" x14ac:dyDescent="0.2">
      <c r="A713" s="163">
        <v>7228</v>
      </c>
      <c r="B713" s="160" t="str">
        <f>VLOOKUP(A713,'BASE TRABAJO'!$A$1:$U$872,2,TRUE)</f>
        <v xml:space="preserve">
I. Municipalidad de  Catemu
</v>
      </c>
      <c r="C713" s="160">
        <f>VLOOKUP(A713,'BASE TRABAJO'!$A$1:$U$872,3,FALSE)</f>
        <v>690509008</v>
      </c>
      <c r="D713" s="160" t="str">
        <f>VLOOKUP(A713,'BASE TRABAJO'!$A$1:$U$872,4,FALSE)</f>
        <v>Municipalidad</v>
      </c>
      <c r="E713" s="160" t="str">
        <f>VLOOKUP(A713,'BASE TRABAJO'!$A$1:$U$872,5,FALSE)</f>
        <v>Constitución Política de la República, artículo 107.</v>
      </c>
      <c r="F713" s="160" t="str">
        <f>VLOOKUP(A713,'BASE TRABAJO'!$A$1:$U$872,6,FALSE)</f>
        <v>Indefinida.</v>
      </c>
      <c r="G713" s="160" t="str">
        <f>VLOOKUP(A713,'BASE TRABAJO'!$A$1:$U$872,7,FALSE)</f>
        <v>Según Ley Orgánica Nº 18.695, artículos 1º al 4º.</v>
      </c>
      <c r="H713" s="160" t="str">
        <f>VLOOKUP(A713,'BASE TRABAJO'!$A$1:$U$872,8,FALSE)</f>
        <v>no tiene</v>
      </c>
      <c r="I713" s="160">
        <f>VLOOKUP(A713,'BASE TRABAJO'!$A$1:$U$872,9,FALSE)</f>
        <v>0</v>
      </c>
      <c r="J713" s="160">
        <f>VLOOKUP(A713,'BASE TRABAJO'!$A$1:$U$872,10,FALSE)</f>
        <v>0</v>
      </c>
      <c r="K713" s="160" t="str">
        <f>VLOOKUP(A713,'BASE TRABAJO'!$A$1:$U$872,11,FALSE)</f>
        <v>Boris Ernesto Luksic Nieto,</v>
      </c>
      <c r="L713" s="160" t="str">
        <f>VLOOKUP(A713,'BASE TRABAJO'!$A$1:$U$872,12,FALSE)</f>
        <v xml:space="preserve">Calle Borjas García Huidobro Nº 025, comuna de Catemu,  provincia de Valparaíso, Quinta Región.
</v>
      </c>
      <c r="M713" s="160" t="str">
        <f>VLOOKUP(A713,'BASE TRABAJO'!$A$1:$U$872,13,FALSE)</f>
        <v>V</v>
      </c>
      <c r="N713" s="160" t="str">
        <f>VLOOKUP(A713,'BASE TRABAJO'!$A$1:$U$872,14,FALSE)</f>
        <v xml:space="preserve"> Catemu</v>
      </c>
      <c r="O713" s="160">
        <f>VLOOKUP(A713,'BASE TRABAJO'!$A$1:$U$872,15,FALSE)</f>
        <v>0</v>
      </c>
      <c r="P713" s="160">
        <f>VLOOKUP(A713,'BASE TRABAJO'!$A$1:$U$872,16,FALSE)</f>
        <v>0</v>
      </c>
      <c r="Q713" s="160">
        <f>VLOOKUP(A713,'BASE TRABAJO'!$A$1:$U$872,17,FALSE)</f>
        <v>0</v>
      </c>
      <c r="R713" s="160">
        <f>VLOOKUP(A713,'BASE TRABAJO'!$A$1:$U$872,18,FALSE)</f>
        <v>91001</v>
      </c>
      <c r="S713" s="160" t="str">
        <f>VLOOKUP(A713,'BASE TRABAJO'!$A$1:$U$872,19,FALSE)</f>
        <v xml:space="preserve">No se acompañan. Aplica Informe Jurídico Nº 09, de  fecha 14 de marzo de 2011 del Departamento Jurídico y Dictamen Nº 070791, de 2009, de la Contraloría General de la República.  
</v>
      </c>
      <c r="T713" s="161">
        <f>VLOOKUP(A713,'BASE TRABAJO'!$A$1:$U$872,20,FALSE)</f>
        <v>38700</v>
      </c>
      <c r="U713" s="160">
        <v>7228</v>
      </c>
      <c r="V713" s="162">
        <v>3017403</v>
      </c>
      <c r="W713" s="162">
        <v>27244950</v>
      </c>
      <c r="X713" s="161">
        <v>44135</v>
      </c>
      <c r="Y713" s="160" t="s">
        <v>3112</v>
      </c>
      <c r="Z713" s="160" t="s">
        <v>3113</v>
      </c>
      <c r="AA713" s="160" t="s">
        <v>3258</v>
      </c>
      <c r="AB713" s="160"/>
    </row>
    <row r="714" spans="1:28" x14ac:dyDescent="0.2">
      <c r="A714" s="163">
        <v>7229</v>
      </c>
      <c r="B714" s="160" t="str">
        <f>VLOOKUP(A714,'BASE TRABAJO'!$A$1:$U$872,2,TRUE)</f>
        <v xml:space="preserve">
I. Municipalidad de Caldera
</v>
      </c>
      <c r="C714" s="160">
        <f>VLOOKUP(A714,'BASE TRABAJO'!$A$1:$U$872,3,FALSE)</f>
        <v>690303000</v>
      </c>
      <c r="D714" s="160" t="str">
        <f>VLOOKUP(A714,'BASE TRABAJO'!$A$1:$U$872,4,FALSE)</f>
        <v>Municipalidad</v>
      </c>
      <c r="E714" s="160" t="str">
        <f>VLOOKUP(A714,'BASE TRABAJO'!$A$1:$U$872,5,FALSE)</f>
        <v>Constitución Política de la República, art. 107.</v>
      </c>
      <c r="F714" s="160" t="str">
        <f>VLOOKUP(A714,'BASE TRABAJO'!$A$1:$U$872,6,FALSE)</f>
        <v>Indefinida.</v>
      </c>
      <c r="G714" s="160" t="str">
        <f>VLOOKUP(A714,'BASE TRABAJO'!$A$1:$U$872,7,FALSE)</f>
        <v>Según Ley Orgánica Nº 18.695, arts. 1º al 4º.</v>
      </c>
      <c r="H714" s="160" t="str">
        <f>VLOOKUP(A714,'BASE TRABAJO'!$A$1:$U$872,8,FALSE)</f>
        <v>no tiene</v>
      </c>
      <c r="I714" s="160">
        <f>VLOOKUP(A714,'BASE TRABAJO'!$A$1:$U$872,9,FALSE)</f>
        <v>0</v>
      </c>
      <c r="J714" s="160">
        <f>VLOOKUP(A714,'BASE TRABAJO'!$A$1:$U$872,10,FALSE)</f>
        <v>0</v>
      </c>
      <c r="K714" s="160" t="str">
        <f>VLOOKUP(A714,'BASE TRABAJO'!$A$1:$U$872,11,FALSE)</f>
        <v xml:space="preserve">Brunilda Clementina Gonzalez Anjel, </v>
      </c>
      <c r="L714" s="160" t="str">
        <f>VLOOKUP(A714,'BASE TRABAJO'!$A$1:$U$872,12,FALSE)</f>
        <v xml:space="preserve">Cousiño Nº 395, comuna de Caldera, Tercera Región, casilla 24.
</v>
      </c>
      <c r="M714" s="160" t="str">
        <f>VLOOKUP(A714,'BASE TRABAJO'!$A$1:$U$872,13,FALSE)</f>
        <v>III</v>
      </c>
      <c r="N714" s="160" t="str">
        <f>VLOOKUP(A714,'BASE TRABAJO'!$A$1:$U$872,14,FALSE)</f>
        <v>Caldera</v>
      </c>
      <c r="O714" s="160" t="str">
        <f>VLOOKUP(A714,'BASE TRABAJO'!$A$1:$U$872,15,FALSE)</f>
        <v>Fonos (52) 315234- 315260- 535560</v>
      </c>
      <c r="P714" s="160" t="str">
        <f>VLOOKUP(A714,'BASE TRABAJO'!$A$1:$U$872,16,FALSE)</f>
        <v xml:space="preserve">Correo electrónico: alcaldia@caldera.cl </v>
      </c>
      <c r="Q714" s="160">
        <f>VLOOKUP(A714,'BASE TRABAJO'!$A$1:$U$872,17,FALSE)</f>
        <v>0</v>
      </c>
      <c r="R714" s="160">
        <f>VLOOKUP(A714,'BASE TRABAJO'!$A$1:$U$872,18,FALSE)</f>
        <v>91001</v>
      </c>
      <c r="S714" s="160" t="str">
        <f>VLOOKUP(A714,'BASE TRABAJO'!$A$1:$U$872,19,FALSE)</f>
        <v xml:space="preserve">No se acompañan. Aplica Informe Jurídico Nº 09, de  fecha 14 de marzo de 2011 del Departamento Jurídico y Dictamen Nº 070791, de 2009, de la Contraloría General de la República.  
</v>
      </c>
      <c r="T714" s="161">
        <f>VLOOKUP(A714,'BASE TRABAJO'!$A$1:$U$872,20,FALSE)</f>
        <v>38700</v>
      </c>
      <c r="U714" s="160">
        <v>7229</v>
      </c>
      <c r="V714" s="162">
        <v>4910210</v>
      </c>
      <c r="W714" s="162">
        <v>49102100</v>
      </c>
      <c r="X714" s="161">
        <v>44135</v>
      </c>
      <c r="Y714" s="160" t="s">
        <v>3112</v>
      </c>
      <c r="Z714" s="160" t="s">
        <v>3113</v>
      </c>
      <c r="AA714" s="160" t="s">
        <v>3185</v>
      </c>
      <c r="AB714" s="160"/>
    </row>
    <row r="715" spans="1:28" x14ac:dyDescent="0.2">
      <c r="A715" s="163">
        <v>7231</v>
      </c>
      <c r="B715" s="160" t="str">
        <f>VLOOKUP(A715,'BASE TRABAJO'!$A$1:$U$872,2,TRUE)</f>
        <v xml:space="preserve">
I. Municipalidad de Independencia
</v>
      </c>
      <c r="C715" s="160">
        <f>VLOOKUP(A715,'BASE TRABAJO'!$A$1:$U$872,3,FALSE)</f>
        <v>692555007</v>
      </c>
      <c r="D715" s="160" t="str">
        <f>VLOOKUP(A715,'BASE TRABAJO'!$A$1:$U$872,4,FALSE)</f>
        <v>Municipalidad</v>
      </c>
      <c r="E715" s="160" t="str">
        <f>VLOOKUP(A715,'BASE TRABAJO'!$A$1:$U$872,5,FALSE)</f>
        <v>Constitución Política de la República, artículo 107.</v>
      </c>
      <c r="F715" s="160" t="str">
        <f>VLOOKUP(A715,'BASE TRABAJO'!$A$1:$U$872,6,FALSE)</f>
        <v>Indefinida.</v>
      </c>
      <c r="G715" s="160" t="str">
        <f>VLOOKUP(A715,'BASE TRABAJO'!$A$1:$U$872,7,FALSE)</f>
        <v>Según Ley Orgánica Nº 18.695, artículos 1º al 4º.</v>
      </c>
      <c r="H715" s="160" t="str">
        <f>VLOOKUP(A715,'BASE TRABAJO'!$A$1:$U$872,8,FALSE)</f>
        <v>no tiene</v>
      </c>
      <c r="I715" s="160">
        <f>VLOOKUP(A715,'BASE TRABAJO'!$A$1:$U$872,9,FALSE)</f>
        <v>0</v>
      </c>
      <c r="J715" s="160">
        <f>VLOOKUP(A715,'BASE TRABAJO'!$A$1:$U$872,10,FALSE)</f>
        <v>0</v>
      </c>
      <c r="K715" s="160" t="str">
        <f>VLOOKUP(A715,'BASE TRABAJO'!$A$1:$U$872,11,FALSE)</f>
        <v xml:space="preserve">Gonzalo Durán Baronti, </v>
      </c>
      <c r="L715" s="160" t="str">
        <f>VLOOKUP(A715,'BASE TRABAJO'!$A$1:$U$872,12,FALSE)</f>
        <v xml:space="preserve">Avda. Independencia Nº 834, comuna de Independencia,  Región Metropolitana .
</v>
      </c>
      <c r="M715" s="160" t="str">
        <f>VLOOKUP(A715,'BASE TRABAJO'!$A$1:$U$872,13,FALSE)</f>
        <v>XIII</v>
      </c>
      <c r="N715" s="160" t="str">
        <f>VLOOKUP(A715,'BASE TRABAJO'!$A$1:$U$872,14,FALSE)</f>
        <v>Independencia</v>
      </c>
      <c r="O715" s="160" t="str">
        <f>VLOOKUP(A715,'BASE TRABAJO'!$A$1:$U$872,15,FALSE)</f>
        <v>Fono: 4442000</v>
      </c>
      <c r="P715" s="160" t="str">
        <f>VLOOKUP(A715,'BASE TRABAJO'!$A$1:$U$872,16,FALSE)</f>
        <v xml:space="preserve">relacionespublicas@independencia.cl
</v>
      </c>
      <c r="Q715" s="160">
        <f>VLOOKUP(A715,'BASE TRABAJO'!$A$1:$U$872,17,FALSE)</f>
        <v>0</v>
      </c>
      <c r="R715" s="160">
        <f>VLOOKUP(A715,'BASE TRABAJO'!$A$1:$U$872,18,FALSE)</f>
        <v>91001</v>
      </c>
      <c r="S715" s="160" t="str">
        <f>VLOOKUP(A715,'BASE TRABAJO'!$A$1:$U$872,19,FALSE)</f>
        <v xml:space="preserve">No se acompañan. Aplica Informe Jurídico Nº 09, de  fecha 14 de marzo de 2011 del Departamento Jurídico y Dictamen Nº 070791, de 2009, de la Contraloría General de la República.  
</v>
      </c>
      <c r="T715" s="161">
        <f>VLOOKUP(A715,'BASE TRABAJO'!$A$1:$U$872,20,FALSE)</f>
        <v>38700</v>
      </c>
      <c r="U715" s="160">
        <v>7231</v>
      </c>
      <c r="V715" s="162">
        <v>12504780</v>
      </c>
      <c r="W715" s="162">
        <v>50019120</v>
      </c>
      <c r="X715" s="161">
        <v>44135</v>
      </c>
      <c r="Y715" s="160" t="s">
        <v>3112</v>
      </c>
      <c r="Z715" s="160" t="s">
        <v>3113</v>
      </c>
      <c r="AA715" s="160" t="s">
        <v>98</v>
      </c>
      <c r="AB715" s="160"/>
    </row>
    <row r="716" spans="1:28" x14ac:dyDescent="0.2">
      <c r="A716" s="163">
        <v>7232</v>
      </c>
      <c r="B716" s="160" t="str">
        <f>VLOOKUP(A716,'BASE TRABAJO'!$A$1:$U$872,2,TRUE)</f>
        <v xml:space="preserve">
I. Municipalidad de Arauco
</v>
      </c>
      <c r="C716" s="160">
        <f>VLOOKUP(A716,'BASE TRABAJO'!$A$1:$U$872,3,FALSE)</f>
        <v>691601005</v>
      </c>
      <c r="D716" s="160" t="str">
        <f>VLOOKUP(A716,'BASE TRABAJO'!$A$1:$U$872,4,FALSE)</f>
        <v>Municipalidad</v>
      </c>
      <c r="E716" s="160" t="str">
        <f>VLOOKUP(A716,'BASE TRABAJO'!$A$1:$U$872,5,FALSE)</f>
        <v>Constitución Política de la República, art. 107.</v>
      </c>
      <c r="F716" s="160" t="str">
        <f>VLOOKUP(A716,'BASE TRABAJO'!$A$1:$U$872,6,FALSE)</f>
        <v>Indefinida.</v>
      </c>
      <c r="G716" s="160" t="str">
        <f>VLOOKUP(A716,'BASE TRABAJO'!$A$1:$U$872,7,FALSE)</f>
        <v>Según Ley Orgánica Nº 18.695, arts. 1º al 4º.</v>
      </c>
      <c r="H716" s="160" t="str">
        <f>VLOOKUP(A716,'BASE TRABAJO'!$A$1:$U$872,8,FALSE)</f>
        <v>no tiene</v>
      </c>
      <c r="I716" s="160">
        <f>VLOOKUP(A716,'BASE TRABAJO'!$A$1:$U$872,9,FALSE)</f>
        <v>0</v>
      </c>
      <c r="J716" s="160">
        <f>VLOOKUP(A716,'BASE TRABAJO'!$A$1:$U$872,10,FALSE)</f>
        <v>0</v>
      </c>
      <c r="K716" s="160" t="str">
        <f>VLOOKUP(A716,'BASE TRABAJO'!$A$1:$U$872,11,FALSE)</f>
        <v xml:space="preserve">Juan Mauricio Alarcón Guzmán </v>
      </c>
      <c r="L716" s="160" t="str">
        <f>VLOOKUP(A716,'BASE TRABAJO'!$A$1:$U$872,12,FALSE)</f>
        <v xml:space="preserve">Covadonga Nº527, comuna de Arauco, Octava Región.
</v>
      </c>
      <c r="M716" s="160" t="str">
        <f>VLOOKUP(A716,'BASE TRABAJO'!$A$1:$U$872,13,FALSE)</f>
        <v>VIII</v>
      </c>
      <c r="N716" s="160" t="str">
        <f>VLOOKUP(A716,'BASE TRABAJO'!$A$1:$U$872,14,FALSE)</f>
        <v xml:space="preserve"> Arauco</v>
      </c>
      <c r="O716" s="160" t="str">
        <f>VLOOKUP(A716,'BASE TRABAJO'!$A$1:$U$872,15,FALSE)</f>
        <v xml:space="preserve">412 168071 - 412 168072
</v>
      </c>
      <c r="P716" s="160" t="str">
        <f>VLOOKUP(A716,'BASE TRABAJO'!$A$1:$U$872,16,FALSE)</f>
        <v>alcaldia@muniarauco.cl</v>
      </c>
      <c r="Q716" s="160">
        <f>VLOOKUP(A716,'BASE TRABAJO'!$A$1:$U$872,17,FALSE)</f>
        <v>0</v>
      </c>
      <c r="R716" s="160">
        <f>VLOOKUP(A716,'BASE TRABAJO'!$A$1:$U$872,18,FALSE)</f>
        <v>91001</v>
      </c>
      <c r="S716" s="160" t="str">
        <f>VLOOKUP(A716,'BASE TRABAJO'!$A$1:$U$872,19,FALSE)</f>
        <v xml:space="preserve">No se acompañan. Aplica Informe Jurídico Nº 09, de  fecha 14 de marzo de 2011 del Departamento Jurídico y Dictamen Nº 070791, de 2009, de la Contraloría General de la República.  
</v>
      </c>
      <c r="T716" s="161">
        <f>VLOOKUP(A716,'BASE TRABAJO'!$A$1:$U$872,20,FALSE)</f>
        <v>38700</v>
      </c>
      <c r="U716" s="160">
        <v>7232</v>
      </c>
      <c r="V716" s="162">
        <v>4910210</v>
      </c>
      <c r="W716" s="162">
        <v>49102102</v>
      </c>
      <c r="X716" s="161">
        <v>44135</v>
      </c>
      <c r="Y716" s="160" t="s">
        <v>3112</v>
      </c>
      <c r="Z716" s="160" t="s">
        <v>3113</v>
      </c>
      <c r="AA716" s="160" t="s">
        <v>3253</v>
      </c>
      <c r="AB716" s="160"/>
    </row>
    <row r="717" spans="1:28" x14ac:dyDescent="0.2">
      <c r="A717" s="163">
        <v>7233</v>
      </c>
      <c r="B717" s="160" t="str">
        <f>VLOOKUP(A717,'BASE TRABAJO'!$A$1:$U$872,2,TRUE)</f>
        <v xml:space="preserve">
I. Municipalidad de Collipulli
</v>
      </c>
      <c r="C717" s="160" t="str">
        <f>VLOOKUP(A717,'BASE TRABAJO'!$A$1:$U$872,3,FALSE)</f>
        <v>69180500K</v>
      </c>
      <c r="D717" s="160" t="str">
        <f>VLOOKUP(A717,'BASE TRABAJO'!$A$1:$U$872,4,FALSE)</f>
        <v>Municipalidad</v>
      </c>
      <c r="E717" s="160" t="str">
        <f>VLOOKUP(A717,'BASE TRABAJO'!$A$1:$U$872,5,FALSE)</f>
        <v>Constitución Política de la República, artículo 107.</v>
      </c>
      <c r="F717" s="160" t="str">
        <f>VLOOKUP(A717,'BASE TRABAJO'!$A$1:$U$872,6,FALSE)</f>
        <v>Indefinida.</v>
      </c>
      <c r="G717" s="160" t="str">
        <f>VLOOKUP(A717,'BASE TRABAJO'!$A$1:$U$872,7,FALSE)</f>
        <v>Según Ley Orgánica Nº 18.695, artículos 1º al 4º.</v>
      </c>
      <c r="H717" s="160" t="str">
        <f>VLOOKUP(A717,'BASE TRABAJO'!$A$1:$U$872,8,FALSE)</f>
        <v>no tiene</v>
      </c>
      <c r="I717" s="160">
        <f>VLOOKUP(A717,'BASE TRABAJO'!$A$1:$U$872,9,FALSE)</f>
        <v>0</v>
      </c>
      <c r="J717" s="160">
        <f>VLOOKUP(A717,'BASE TRABAJO'!$A$1:$U$872,10,FALSE)</f>
        <v>0</v>
      </c>
      <c r="K717" s="160" t="str">
        <f>VLOOKUP(A717,'BASE TRABAJO'!$A$1:$U$872,11,FALSE)</f>
        <v xml:space="preserve">Manuel Jesús Macaya Ramírez,  </v>
      </c>
      <c r="L717" s="160" t="str">
        <f>VLOOKUP(A717,'BASE TRABAJO'!$A$1:$U$872,12,FALSE)</f>
        <v xml:space="preserve">Avenida Saavedra Sur Nº 1355, comuna de Collipulli, Región de la Araucanía.
</v>
      </c>
      <c r="M717" s="160" t="str">
        <f>VLOOKUP(A717,'BASE TRABAJO'!$A$1:$U$872,13,FALSE)</f>
        <v>IX</v>
      </c>
      <c r="N717" s="160" t="str">
        <f>VLOOKUP(A717,'BASE TRABAJO'!$A$1:$U$872,14,FALSE)</f>
        <v>Collipulli</v>
      </c>
      <c r="O717" s="160" t="str">
        <f>VLOOKUP(A717,'BASE TRABAJO'!$A$1:$U$872,15,FALSE)</f>
        <v>Fono: 45- 993052 / 918464 / 918460 
/ 2918460</v>
      </c>
      <c r="P717" s="160" t="str">
        <f>VLOOKUP(A717,'BASE TRABAJO'!$A$1:$U$872,16,FALSE)</f>
        <v>leopoldorosales@gmail.com
direcfinanzas@municipalidadcollipulli.cl</v>
      </c>
      <c r="Q717" s="160">
        <f>VLOOKUP(A717,'BASE TRABAJO'!$A$1:$U$872,17,FALSE)</f>
        <v>0</v>
      </c>
      <c r="R717" s="160">
        <f>VLOOKUP(A717,'BASE TRABAJO'!$A$1:$U$872,18,FALSE)</f>
        <v>91001</v>
      </c>
      <c r="S717" s="160" t="str">
        <f>VLOOKUP(A717,'BASE TRABAJO'!$A$1:$U$872,19,FALSE)</f>
        <v>No se acompañan. Aplica Informe Jurídico Nº 09, de fecha 14 de marzo de 2011 del Departamento Jurídico y Dictamen Nº 070791, de 2009, de la Contraloría General de la República.</v>
      </c>
      <c r="T717" s="161">
        <f>VLOOKUP(A717,'BASE TRABAJO'!$A$1:$U$872,20,FALSE)</f>
        <v>38705</v>
      </c>
      <c r="U717" s="160">
        <v>7233</v>
      </c>
      <c r="V717" s="162">
        <v>9820420</v>
      </c>
      <c r="W717" s="162">
        <v>44335617</v>
      </c>
      <c r="X717" s="161">
        <v>44135</v>
      </c>
      <c r="Y717" s="160" t="s">
        <v>3112</v>
      </c>
      <c r="Z717" s="160" t="s">
        <v>3113</v>
      </c>
      <c r="AA717" s="160" t="s">
        <v>3303</v>
      </c>
      <c r="AB717" s="160"/>
    </row>
    <row r="718" spans="1:28" x14ac:dyDescent="0.2">
      <c r="A718" s="163">
        <v>7234</v>
      </c>
      <c r="B718" s="160" t="str">
        <f>VLOOKUP(A718,'BASE TRABAJO'!$A$1:$U$872,2,TRUE)</f>
        <v xml:space="preserve">
I. Municipalidad de Maule
</v>
      </c>
      <c r="C718" s="160">
        <f>VLOOKUP(A718,'BASE TRABAJO'!$A$1:$U$872,3,FALSE)</f>
        <v>691109003</v>
      </c>
      <c r="D718" s="160" t="str">
        <f>VLOOKUP(A718,'BASE TRABAJO'!$A$1:$U$872,4,FALSE)</f>
        <v>Municipalidad</v>
      </c>
      <c r="E718" s="160" t="str">
        <f>VLOOKUP(A718,'BASE TRABAJO'!$A$1:$U$872,5,FALSE)</f>
        <v>Constitución Política de la República, art. 107.</v>
      </c>
      <c r="F718" s="160" t="str">
        <f>VLOOKUP(A718,'BASE TRABAJO'!$A$1:$U$872,6,FALSE)</f>
        <v>Indefinida.</v>
      </c>
      <c r="G718" s="160" t="str">
        <f>VLOOKUP(A718,'BASE TRABAJO'!$A$1:$U$872,7,FALSE)</f>
        <v>Según Ley Orgánica Nº 18.695, arts. 1º al 4º.</v>
      </c>
      <c r="H718" s="160" t="str">
        <f>VLOOKUP(A718,'BASE TRABAJO'!$A$1:$U$872,8,FALSE)</f>
        <v>no tiene</v>
      </c>
      <c r="I718" s="160">
        <f>VLOOKUP(A718,'BASE TRABAJO'!$A$1:$U$872,9,FALSE)</f>
        <v>0</v>
      </c>
      <c r="J718" s="160">
        <f>VLOOKUP(A718,'BASE TRABAJO'!$A$1:$U$872,10,FALSE)</f>
        <v>0</v>
      </c>
      <c r="K718" s="160" t="str">
        <f>VLOOKUP(A718,'BASE TRABAJO'!$A$1:$U$872,11,FALSE)</f>
        <v xml:space="preserve">Luis Gabriel Vásquez Gálvez 
</v>
      </c>
      <c r="L718" s="160" t="str">
        <f>VLOOKUP(A718,'BASE TRABAJO'!$A$1:$U$872,12,FALSE)</f>
        <v xml:space="preserve">Balmaceda Nº 350, comuna de Maule, Séptima Región.
</v>
      </c>
      <c r="M718" s="160" t="str">
        <f>VLOOKUP(A718,'BASE TRABAJO'!$A$1:$U$872,13,FALSE)</f>
        <v>VII</v>
      </c>
      <c r="N718" s="160" t="str">
        <f>VLOOKUP(A718,'BASE TRABAJO'!$A$1:$U$872,14,FALSE)</f>
        <v xml:space="preserve"> Maule</v>
      </c>
      <c r="O718" s="160" t="str">
        <f>VLOOKUP(A718,'BASE TRABAJO'!$A$1:$U$872,15,FALSE)</f>
        <v xml:space="preserve">Fonos: 71-715244 – 71-715278 </v>
      </c>
      <c r="P718" s="160" t="str">
        <f>VLOOKUP(A718,'BASE TRABAJO'!$A$1:$U$872,16,FALSE)</f>
        <v xml:space="preserve"> munmaule@mi.terra.cl
wwwmunicipalidaddemaule.cl</v>
      </c>
      <c r="Q718" s="160">
        <f>VLOOKUP(A718,'BASE TRABAJO'!$A$1:$U$872,17,FALSE)</f>
        <v>0</v>
      </c>
      <c r="R718" s="160">
        <f>VLOOKUP(A718,'BASE TRABAJO'!$A$1:$U$872,18,FALSE)</f>
        <v>91001</v>
      </c>
      <c r="S718" s="160" t="str">
        <f>VLOOKUP(A718,'BASE TRABAJO'!$A$1:$U$872,19,FALSE)</f>
        <v xml:space="preserve">No se acompañan. Aplica Informe Jurídico Nº 09, de  fecha 14 de marzo de 2011 del Departamento Jurídico y Dictamen Nº 070791, de 2009, de la Contraloría General de la República.  
</v>
      </c>
      <c r="T718" s="161">
        <f>VLOOKUP(A718,'BASE TRABAJO'!$A$1:$U$872,20,FALSE)</f>
        <v>38709</v>
      </c>
      <c r="U718" s="160">
        <v>7234</v>
      </c>
      <c r="V718" s="162">
        <v>4168260</v>
      </c>
      <c r="W718" s="162">
        <v>37636350</v>
      </c>
      <c r="X718" s="161">
        <v>44135</v>
      </c>
      <c r="Y718" s="160" t="s">
        <v>3112</v>
      </c>
      <c r="Z718" s="160" t="s">
        <v>3113</v>
      </c>
      <c r="AA718" s="160" t="s">
        <v>3127</v>
      </c>
      <c r="AB718" s="160"/>
    </row>
    <row r="719" spans="1:28" x14ac:dyDescent="0.2">
      <c r="A719" s="163">
        <v>7235</v>
      </c>
      <c r="B719" s="160" t="str">
        <f>VLOOKUP(A719,'BASE TRABAJO'!$A$1:$U$872,2,TRUE)</f>
        <v xml:space="preserve">
I. Municipalidad de Machalí
</v>
      </c>
      <c r="C719" s="160">
        <f>VLOOKUP(A719,'BASE TRABAJO'!$A$1:$U$872,3,FALSE)</f>
        <v>690802007</v>
      </c>
      <c r="D719" s="160" t="str">
        <f>VLOOKUP(A719,'BASE TRABAJO'!$A$1:$U$872,4,FALSE)</f>
        <v>Municipalidad</v>
      </c>
      <c r="E719" s="160" t="str">
        <f>VLOOKUP(A719,'BASE TRABAJO'!$A$1:$U$872,5,FALSE)</f>
        <v>Constitución Política de la República, art. 107.</v>
      </c>
      <c r="F719" s="160" t="str">
        <f>VLOOKUP(A719,'BASE TRABAJO'!$A$1:$U$872,6,FALSE)</f>
        <v>Indefinida.</v>
      </c>
      <c r="G719" s="160" t="str">
        <f>VLOOKUP(A719,'BASE TRABAJO'!$A$1:$U$872,7,FALSE)</f>
        <v>Según Ley Orgánica Nº 18.695, arts. 1º al 4º.</v>
      </c>
      <c r="H719" s="160" t="str">
        <f>VLOOKUP(A719,'BASE TRABAJO'!$A$1:$U$872,8,FALSE)</f>
        <v>no tiene</v>
      </c>
      <c r="I719" s="160">
        <f>VLOOKUP(A719,'BASE TRABAJO'!$A$1:$U$872,9,FALSE)</f>
        <v>0</v>
      </c>
      <c r="J719" s="160">
        <f>VLOOKUP(A719,'BASE TRABAJO'!$A$1:$U$872,10,FALSE)</f>
        <v>0</v>
      </c>
      <c r="K719" s="160" t="str">
        <f>VLOOKUP(A719,'BASE TRABAJO'!$A$1:$U$872,11,FALSE)</f>
        <v xml:space="preserve">José Miguel Urrutia Celis.  </v>
      </c>
      <c r="L719" s="160" t="str">
        <f>VLOOKUP(A719,'BASE TRABAJO'!$A$1:$U$872,12,FALSE)</f>
        <v xml:space="preserve">Plaza de Armas Nº11, comuna de Machalí, Sexta Región.
</v>
      </c>
      <c r="M719" s="160" t="str">
        <f>VLOOKUP(A719,'BASE TRABAJO'!$A$1:$U$872,13,FALSE)</f>
        <v>VI</v>
      </c>
      <c r="N719" s="160" t="str">
        <f>VLOOKUP(A719,'BASE TRABAJO'!$A$1:$U$872,14,FALSE)</f>
        <v>Machalí</v>
      </c>
      <c r="O719" s="160" t="str">
        <f>VLOOKUP(A719,'BASE TRABAJO'!$A$1:$U$872,15,FALSE)</f>
        <v>Fono (72) 2411210, (72) 2746740, (72) 2330300</v>
      </c>
      <c r="P719" s="160">
        <f>VLOOKUP(A719,'BASE TRABAJO'!$A$1:$U$872,16,FALSE)</f>
        <v>0</v>
      </c>
      <c r="Q719" s="160">
        <f>VLOOKUP(A719,'BASE TRABAJO'!$A$1:$U$872,17,FALSE)</f>
        <v>0</v>
      </c>
      <c r="R719" s="160">
        <f>VLOOKUP(A719,'BASE TRABAJO'!$A$1:$U$872,18,FALSE)</f>
        <v>91001</v>
      </c>
      <c r="S719" s="160" t="str">
        <f>VLOOKUP(A719,'BASE TRABAJO'!$A$1:$U$872,19,FALSE)</f>
        <v xml:space="preserve">No se acompañan. Aplica Informe Jurídico Nº 09, de  fecha 14 de marzo de 2011 del Departamento Jurídico y Dictamen Nº 070791, de 2009, de la Contraloría General de la República.  
</v>
      </c>
      <c r="T719" s="161">
        <f>VLOOKUP(A719,'BASE TRABAJO'!$A$1:$U$872,20,FALSE)</f>
        <v>38712</v>
      </c>
      <c r="U719" s="160">
        <v>7235</v>
      </c>
      <c r="V719" s="162">
        <v>2778840</v>
      </c>
      <c r="W719" s="162">
        <v>25090900</v>
      </c>
      <c r="X719" s="161">
        <v>44135</v>
      </c>
      <c r="Y719" s="160" t="s">
        <v>3112</v>
      </c>
      <c r="Z719" s="160" t="s">
        <v>3113</v>
      </c>
      <c r="AA719" s="160" t="s">
        <v>3304</v>
      </c>
      <c r="AB719" s="160"/>
    </row>
    <row r="720" spans="1:28" x14ac:dyDescent="0.2">
      <c r="A720" s="163">
        <v>7236</v>
      </c>
      <c r="B720" s="160" t="str">
        <f>VLOOKUP(A720,'BASE TRABAJO'!$A$1:$U$872,2,TRUE)</f>
        <v xml:space="preserve">
I. Municipalidad de Isla de Maipo
</v>
      </c>
      <c r="C720" s="160">
        <f>VLOOKUP(A720,'BASE TRABAJO'!$A$1:$U$872,3,FALSE)</f>
        <v>690719002</v>
      </c>
      <c r="D720" s="160" t="str">
        <f>VLOOKUP(A720,'BASE TRABAJO'!$A$1:$U$872,4,FALSE)</f>
        <v>Municipalidad</v>
      </c>
      <c r="E720" s="160" t="str">
        <f>VLOOKUP(A720,'BASE TRABAJO'!$A$1:$U$872,5,FALSE)</f>
        <v>Constitución Política de la República, art. 107.</v>
      </c>
      <c r="F720" s="160" t="str">
        <f>VLOOKUP(A720,'BASE TRABAJO'!$A$1:$U$872,6,FALSE)</f>
        <v>Indefinida.</v>
      </c>
      <c r="G720" s="160" t="str">
        <f>VLOOKUP(A720,'BASE TRABAJO'!$A$1:$U$872,7,FALSE)</f>
        <v>Según Ley Orgánica Nº 18.695, arts. 1º al 4º.</v>
      </c>
      <c r="H720" s="160" t="str">
        <f>VLOOKUP(A720,'BASE TRABAJO'!$A$1:$U$872,8,FALSE)</f>
        <v>no tiene</v>
      </c>
      <c r="I720" s="160">
        <f>VLOOKUP(A720,'BASE TRABAJO'!$A$1:$U$872,9,FALSE)</f>
        <v>0</v>
      </c>
      <c r="J720" s="160">
        <f>VLOOKUP(A720,'BASE TRABAJO'!$A$1:$U$872,10,FALSE)</f>
        <v>0</v>
      </c>
      <c r="K720" s="160" t="str">
        <f>VLOOKUP(A720,'BASE TRABAJO'!$A$1:$U$872,11,FALSE)</f>
        <v xml:space="preserve">Carlos Francisco Adasme Godoy </v>
      </c>
      <c r="L720" s="160" t="str">
        <f>VLOOKUP(A720,'BASE TRABAJO'!$A$1:$U$872,12,FALSE)</f>
        <v xml:space="preserve">Alcalde David López Nº09, comuna de Isla de Maipo, Región Metropolitana.
</v>
      </c>
      <c r="M720" s="160" t="str">
        <f>VLOOKUP(A720,'BASE TRABAJO'!$A$1:$U$872,13,FALSE)</f>
        <v>XIII</v>
      </c>
      <c r="N720" s="160" t="str">
        <f>VLOOKUP(A720,'BASE TRABAJO'!$A$1:$U$872,14,FALSE)</f>
        <v>Isla de Maipo</v>
      </c>
      <c r="O720" s="160" t="str">
        <f>VLOOKUP(A720,'BASE TRABAJO'!$A$1:$U$872,15,FALSE)</f>
        <v xml:space="preserve">Fono 56-2-8769100
</v>
      </c>
      <c r="P720" s="160">
        <f>VLOOKUP(A720,'BASE TRABAJO'!$A$1:$U$872,16,FALSE)</f>
        <v>0</v>
      </c>
      <c r="Q720" s="160">
        <f>VLOOKUP(A720,'BASE TRABAJO'!$A$1:$U$872,17,FALSE)</f>
        <v>0</v>
      </c>
      <c r="R720" s="160">
        <f>VLOOKUP(A720,'BASE TRABAJO'!$A$1:$U$872,18,FALSE)</f>
        <v>91001</v>
      </c>
      <c r="S720" s="160" t="str">
        <f>VLOOKUP(A720,'BASE TRABAJO'!$A$1:$U$872,19,FALSE)</f>
        <v xml:space="preserve">No se acompañan. Aplica Informe Jurídico Nº 09, de  fecha 14 de marzo de 2011 del Departamento Jurídico y Dictamen Nº 070791, de 2009, de la Contraloría General de la República.  
</v>
      </c>
      <c r="T720" s="161">
        <f>VLOOKUP(A720,'BASE TRABAJO'!$A$1:$U$872,20,FALSE)</f>
        <v>38712</v>
      </c>
      <c r="U720" s="160">
        <v>7236</v>
      </c>
      <c r="V720" s="162">
        <v>0</v>
      </c>
      <c r="W720" s="162">
        <v>40015296</v>
      </c>
      <c r="X720" s="161">
        <v>44135</v>
      </c>
      <c r="Y720" s="160" t="s">
        <v>3112</v>
      </c>
      <c r="Z720" s="160" t="s">
        <v>3113</v>
      </c>
      <c r="AA720" s="160" t="s">
        <v>3305</v>
      </c>
      <c r="AB720" s="160"/>
    </row>
    <row r="721" spans="1:28" x14ac:dyDescent="0.2">
      <c r="A721" s="163">
        <v>7239</v>
      </c>
      <c r="B721" s="160" t="str">
        <f>VLOOKUP(A721,'BASE TRABAJO'!$A$1:$U$872,2,TRUE)</f>
        <v xml:space="preserve">
I. Municipalidad de Saavedra
</v>
      </c>
      <c r="C721" s="160">
        <f>VLOOKUP(A721,'BASE TRABAJO'!$A$1:$U$872,3,FALSE)</f>
        <v>691906000</v>
      </c>
      <c r="D721" s="160" t="str">
        <f>VLOOKUP(A721,'BASE TRABAJO'!$A$1:$U$872,4,FALSE)</f>
        <v>Municipalidad</v>
      </c>
      <c r="E721" s="160" t="str">
        <f>VLOOKUP(A721,'BASE TRABAJO'!$A$1:$U$872,5,FALSE)</f>
        <v>Constitución Política de la República, artículo Nº 107.</v>
      </c>
      <c r="F721" s="160" t="str">
        <f>VLOOKUP(A721,'BASE TRABAJO'!$A$1:$U$872,6,FALSE)</f>
        <v>Indefinida.</v>
      </c>
      <c r="G721" s="160" t="str">
        <f>VLOOKUP(A721,'BASE TRABAJO'!$A$1:$U$872,7,FALSE)</f>
        <v>Según Ley Orgánica Nº 18.695, artículos 1º al 4º.</v>
      </c>
      <c r="H721" s="160">
        <f>VLOOKUP(A721,'BASE TRABAJO'!$A$1:$U$872,8,FALSE)</f>
        <v>0</v>
      </c>
      <c r="I721" s="160">
        <f>VLOOKUP(A721,'BASE TRABAJO'!$A$1:$U$872,9,FALSE)</f>
        <v>0</v>
      </c>
      <c r="J721" s="160">
        <f>VLOOKUP(A721,'BASE TRABAJO'!$A$1:$U$872,10,FALSE)</f>
        <v>0</v>
      </c>
      <c r="K721" s="160" t="str">
        <f>VLOOKUP(A721,'BASE TRABAJO'!$A$1:$U$872,11,FALSE)</f>
        <v xml:space="preserve">Juan de Dios Paillafil Calfulen,  </v>
      </c>
      <c r="L721" s="160" t="str">
        <f>VLOOKUP(A721,'BASE TRABAJO'!$A$1:$U$872,12,FALSE)</f>
        <v xml:space="preserve">Ejército Nº 1424, comuna de Saavedra, Novena Región.
</v>
      </c>
      <c r="M721" s="160" t="str">
        <f>VLOOKUP(A721,'BASE TRABAJO'!$A$1:$U$872,13,FALSE)</f>
        <v>IX</v>
      </c>
      <c r="N721" s="160" t="str">
        <f>VLOOKUP(A721,'BASE TRABAJO'!$A$1:$U$872,14,FALSE)</f>
        <v>Saavedra</v>
      </c>
      <c r="O721" s="160" t="str">
        <f>VLOOKUP(A721,'BASE TRABAJO'!$A$1:$U$872,15,FALSE)</f>
        <v xml:space="preserve">Fonos: 45-634042 - 45-634058
</v>
      </c>
      <c r="P721" s="160" t="str">
        <f>VLOOKUP(A721,'BASE TRABAJO'!$A$1:$U$872,16,FALSE)</f>
        <v>municipalidad¬_saavedra@yahoo.es
www.puertosaavedra.cl</v>
      </c>
      <c r="Q721" s="160">
        <f>VLOOKUP(A721,'BASE TRABAJO'!$A$1:$U$872,17,FALSE)</f>
        <v>0</v>
      </c>
      <c r="R721" s="160">
        <f>VLOOKUP(A721,'BASE TRABAJO'!$A$1:$U$872,18,FALSE)</f>
        <v>91001</v>
      </c>
      <c r="S721" s="160" t="str">
        <f>VLOOKUP(A721,'BASE TRABAJO'!$A$1:$U$872,19,FALSE)</f>
        <v>No se acompañan. Aplica Informe Jurídico Nº 09, de  fecha 14 de marzo de 2011 del Departamento Jurídico y Dictamen Nº 070791, de 2009, de la Contraloría General de la República.</v>
      </c>
      <c r="T721" s="161">
        <f>VLOOKUP(A721,'BASE TRABAJO'!$A$1:$U$872,20,FALSE)</f>
        <v>38714</v>
      </c>
      <c r="U721" s="160">
        <v>7239</v>
      </c>
      <c r="V721" s="162">
        <v>4751816</v>
      </c>
      <c r="W721" s="162">
        <v>42905435</v>
      </c>
      <c r="X721" s="161">
        <v>44135</v>
      </c>
      <c r="Y721" s="160" t="s">
        <v>3112</v>
      </c>
      <c r="Z721" s="160" t="s">
        <v>3113</v>
      </c>
      <c r="AA721" s="160" t="s">
        <v>3195</v>
      </c>
      <c r="AB721" s="160"/>
    </row>
    <row r="722" spans="1:28" x14ac:dyDescent="0.2">
      <c r="A722" s="163">
        <v>7240</v>
      </c>
      <c r="B722" s="160" t="str">
        <f>VLOOKUP(A722,'BASE TRABAJO'!$A$1:$U$872,2,TRUE)</f>
        <v xml:space="preserve">
I. Municipalidad de Cauquenes
</v>
      </c>
      <c r="C722" s="160">
        <f>VLOOKUP(A722,'BASE TRABAJO'!$A$1:$U$872,3,FALSE)</f>
        <v>691204006</v>
      </c>
      <c r="D722" s="160" t="str">
        <f>VLOOKUP(A722,'BASE TRABAJO'!$A$1:$U$872,4,FALSE)</f>
        <v>Municipalidad</v>
      </c>
      <c r="E722" s="160" t="str">
        <f>VLOOKUP(A722,'BASE TRABAJO'!$A$1:$U$872,5,FALSE)</f>
        <v>Constitución Política de la República, art. 107.</v>
      </c>
      <c r="F722" s="160" t="str">
        <f>VLOOKUP(A722,'BASE TRABAJO'!$A$1:$U$872,6,FALSE)</f>
        <v>Indefinida.</v>
      </c>
      <c r="G722" s="160" t="str">
        <f>VLOOKUP(A722,'BASE TRABAJO'!$A$1:$U$872,7,FALSE)</f>
        <v>Según Ley Orgánica Nº 18.695, arts. 1º al 4º.</v>
      </c>
      <c r="H722" s="160" t="str">
        <f>VLOOKUP(A722,'BASE TRABAJO'!$A$1:$U$872,8,FALSE)</f>
        <v>no tiene</v>
      </c>
      <c r="I722" s="160">
        <f>VLOOKUP(A722,'BASE TRABAJO'!$A$1:$U$872,9,FALSE)</f>
        <v>0</v>
      </c>
      <c r="J722" s="160">
        <f>VLOOKUP(A722,'BASE TRABAJO'!$A$1:$U$872,10,FALSE)</f>
        <v>0</v>
      </c>
      <c r="K722" s="160" t="str">
        <f>VLOOKUP(A722,'BASE TRABAJO'!$A$1:$U$872,11,FALSE)</f>
        <v xml:space="preserve">Juan Carlos Muñoz Rojas, </v>
      </c>
      <c r="L722" s="160" t="str">
        <f>VLOOKUP(A722,'BASE TRABAJO'!$A$1:$U$872,12,FALSE)</f>
        <v xml:space="preserve">Antonio Varas Nº466, comuna de Cauquenes, Séptima Región
</v>
      </c>
      <c r="M722" s="160" t="str">
        <f>VLOOKUP(A722,'BASE TRABAJO'!$A$1:$U$872,13,FALSE)</f>
        <v>VII</v>
      </c>
      <c r="N722" s="160" t="str">
        <f>VLOOKUP(A722,'BASE TRABAJO'!$A$1:$U$872,14,FALSE)</f>
        <v xml:space="preserve"> Cauquenes</v>
      </c>
      <c r="O722" s="160" t="str">
        <f>VLOOKUP(A722,'BASE TRABAJO'!$A$1:$U$872,15,FALSE)</f>
        <v>Fonos (73) 2563000, 2563002</v>
      </c>
      <c r="P722" s="160">
        <f>VLOOKUP(A722,'BASE TRABAJO'!$A$1:$U$872,16,FALSE)</f>
        <v>0</v>
      </c>
      <c r="Q722" s="160">
        <f>VLOOKUP(A722,'BASE TRABAJO'!$A$1:$U$872,17,FALSE)</f>
        <v>0</v>
      </c>
      <c r="R722" s="160">
        <f>VLOOKUP(A722,'BASE TRABAJO'!$A$1:$U$872,18,FALSE)</f>
        <v>91001</v>
      </c>
      <c r="S722" s="160" t="str">
        <f>VLOOKUP(A722,'BASE TRABAJO'!$A$1:$U$872,19,FALSE)</f>
        <v xml:space="preserve">No se acompañan. Aplica Informe Jurídico Nº 09, de  fecha 14 de marzo de 2011 del Departamento Jurídico y Dictamen Nº 070791, de 2009, de la Contraloría General de la República.  
</v>
      </c>
      <c r="T722" s="161">
        <f>VLOOKUP(A722,'BASE TRABAJO'!$A$1:$U$872,20,FALSE)</f>
        <v>38714</v>
      </c>
      <c r="U722" s="160">
        <v>7240</v>
      </c>
      <c r="V722" s="162">
        <v>5543786</v>
      </c>
      <c r="W722" s="162">
        <v>50056347</v>
      </c>
      <c r="X722" s="161">
        <v>44135</v>
      </c>
      <c r="Y722" s="160" t="s">
        <v>3112</v>
      </c>
      <c r="Z722" s="160" t="s">
        <v>3113</v>
      </c>
      <c r="AA722" s="160" t="s">
        <v>3141</v>
      </c>
      <c r="AB722" s="160"/>
    </row>
    <row r="723" spans="1:28" x14ac:dyDescent="0.2">
      <c r="A723" s="163">
        <v>7243</v>
      </c>
      <c r="B723" s="160" t="str">
        <f>VLOOKUP(A723,'BASE TRABAJO'!$A$1:$U$872,2,TRUE)</f>
        <v xml:space="preserve">
I. Municipalidad de San Pedro de la Paz
</v>
      </c>
      <c r="C723" s="160">
        <f>VLOOKUP(A723,'BASE TRABAJO'!$A$1:$U$872,3,FALSE)</f>
        <v>692648005</v>
      </c>
      <c r="D723" s="160" t="str">
        <f>VLOOKUP(A723,'BASE TRABAJO'!$A$1:$U$872,4,FALSE)</f>
        <v>Municipalidad</v>
      </c>
      <c r="E723" s="160" t="str">
        <f>VLOOKUP(A723,'BASE TRABAJO'!$A$1:$U$872,5,FALSE)</f>
        <v>Constitución Política de la República, art. 107.</v>
      </c>
      <c r="F723" s="160" t="str">
        <f>VLOOKUP(A723,'BASE TRABAJO'!$A$1:$U$872,6,FALSE)</f>
        <v>Indefinida.</v>
      </c>
      <c r="G723" s="160" t="str">
        <f>VLOOKUP(A723,'BASE TRABAJO'!$A$1:$U$872,7,FALSE)</f>
        <v>Según Ley Orgánica Nº 18.695, arts. 1º al 4º.</v>
      </c>
      <c r="H723" s="160" t="str">
        <f>VLOOKUP(A723,'BASE TRABAJO'!$A$1:$U$872,8,FALSE)</f>
        <v>no tiene</v>
      </c>
      <c r="I723" s="160">
        <f>VLOOKUP(A723,'BASE TRABAJO'!$A$1:$U$872,9,FALSE)</f>
        <v>0</v>
      </c>
      <c r="J723" s="160">
        <f>VLOOKUP(A723,'BASE TRABAJO'!$A$1:$U$872,10,FALSE)</f>
        <v>0</v>
      </c>
      <c r="K723" s="160" t="str">
        <f>VLOOKUP(A723,'BASE TRABAJO'!$A$1:$U$872,11,FALSE)</f>
        <v xml:space="preserve">Audito Retamal Lazo  </v>
      </c>
      <c r="L723" s="160" t="str">
        <f>VLOOKUP(A723,'BASE TRABAJO'!$A$1:$U$872,12,FALSE)</f>
        <v xml:space="preserve">Los Acacios Nº 43, Villa San Pedro, comuna de San Pedro de la Paz,  Octava Región.
</v>
      </c>
      <c r="M723" s="160" t="str">
        <f>VLOOKUP(A723,'BASE TRABAJO'!$A$1:$U$872,13,FALSE)</f>
        <v>VIII</v>
      </c>
      <c r="N723" s="160" t="str">
        <f>VLOOKUP(A723,'BASE TRABAJO'!$A$1:$U$872,14,FALSE)</f>
        <v>San Pedro de la Paz</v>
      </c>
      <c r="O723" s="160" t="str">
        <f>VLOOKUP(A723,'BASE TRABAJO'!$A$1:$U$872,15,FALSE)</f>
        <v>Fono (41) 741900</v>
      </c>
      <c r="P723" s="160">
        <f>VLOOKUP(A723,'BASE TRABAJO'!$A$1:$U$872,16,FALSE)</f>
        <v>0</v>
      </c>
      <c r="Q723" s="160">
        <f>VLOOKUP(A723,'BASE TRABAJO'!$A$1:$U$872,17,FALSE)</f>
        <v>0</v>
      </c>
      <c r="R723" s="160">
        <f>VLOOKUP(A723,'BASE TRABAJO'!$A$1:$U$872,18,FALSE)</f>
        <v>91001</v>
      </c>
      <c r="S723" s="160" t="str">
        <f>VLOOKUP(A723,'BASE TRABAJO'!$A$1:$U$872,19,FALSE)</f>
        <v xml:space="preserve">No se acompañan. Aplica Informe Jurídico Nº 09, de  fecha 14 de marzo de 2011 del Departamento Jurídico y Dictamen Nº 070791, de 2009, de la Contraloría General de la República.  
</v>
      </c>
      <c r="T723" s="161">
        <f>VLOOKUP(A723,'BASE TRABAJO'!$A$1:$U$872,20,FALSE)</f>
        <v>38722</v>
      </c>
      <c r="U723" s="160">
        <v>7243</v>
      </c>
      <c r="V723" s="162">
        <v>6177361</v>
      </c>
      <c r="W723" s="162">
        <v>55777067</v>
      </c>
      <c r="X723" s="161">
        <v>44135</v>
      </c>
      <c r="Y723" s="160" t="s">
        <v>3112</v>
      </c>
      <c r="Z723" s="160" t="s">
        <v>3113</v>
      </c>
      <c r="AA723" s="160" t="s">
        <v>3167</v>
      </c>
      <c r="AB723" s="160"/>
    </row>
    <row r="724" spans="1:28" x14ac:dyDescent="0.2">
      <c r="A724" s="163">
        <v>7244</v>
      </c>
      <c r="B724" s="160" t="str">
        <f>VLOOKUP(A724,'BASE TRABAJO'!$A$1:$U$872,2,TRUE)</f>
        <v xml:space="preserve">
I. Municipalidad de Chépica
</v>
      </c>
      <c r="C724" s="160">
        <f>VLOOKUP(A724,'BASE TRABAJO'!$A$1:$U$872,3,FALSE)</f>
        <v>690907003</v>
      </c>
      <c r="D724" s="160" t="str">
        <f>VLOOKUP(A724,'BASE TRABAJO'!$A$1:$U$872,4,FALSE)</f>
        <v>Municipalidad</v>
      </c>
      <c r="E724" s="160" t="str">
        <f>VLOOKUP(A724,'BASE TRABAJO'!$A$1:$U$872,5,FALSE)</f>
        <v>Constitución Política de la República, art. 107.</v>
      </c>
      <c r="F724" s="160" t="str">
        <f>VLOOKUP(A724,'BASE TRABAJO'!$A$1:$U$872,6,FALSE)</f>
        <v>Indefinida.</v>
      </c>
      <c r="G724" s="160" t="str">
        <f>VLOOKUP(A724,'BASE TRABAJO'!$A$1:$U$872,7,FALSE)</f>
        <v>Según Ley Orgánica Nº 18.695, arts. 1º al 4º.</v>
      </c>
      <c r="H724" s="160" t="str">
        <f>VLOOKUP(A724,'BASE TRABAJO'!$A$1:$U$872,8,FALSE)</f>
        <v>no tiene</v>
      </c>
      <c r="I724" s="160">
        <f>VLOOKUP(A724,'BASE TRABAJO'!$A$1:$U$872,9,FALSE)</f>
        <v>0</v>
      </c>
      <c r="J724" s="160">
        <f>VLOOKUP(A724,'BASE TRABAJO'!$A$1:$U$872,10,FALSE)</f>
        <v>0</v>
      </c>
      <c r="K724" s="160" t="str">
        <f>VLOOKUP(A724,'BASE TRABAJO'!$A$1:$U$872,11,FALSE)</f>
        <v xml:space="preserve">Rebeca del Rosario Cofré Calderón.
</v>
      </c>
      <c r="L724" s="160" t="str">
        <f>VLOOKUP(A724,'BASE TRABAJO'!$A$1:$U$872,12,FALSE)</f>
        <v xml:space="preserve">18 de Septiembre Nº 3214, comuna de Chépica,  Sexta Región.
</v>
      </c>
      <c r="M724" s="160" t="str">
        <f>VLOOKUP(A724,'BASE TRABAJO'!$A$1:$U$872,13,FALSE)</f>
        <v>VI</v>
      </c>
      <c r="N724" s="160" t="str">
        <f>VLOOKUP(A724,'BASE TRABAJO'!$A$1:$U$872,14,FALSE)</f>
        <v xml:space="preserve"> Chépica</v>
      </c>
      <c r="O724" s="160">
        <f>VLOOKUP(A724,'BASE TRABAJO'!$A$1:$U$872,15,FALSE)</f>
        <v>0</v>
      </c>
      <c r="P724" s="160">
        <f>VLOOKUP(A724,'BASE TRABAJO'!$A$1:$U$872,16,FALSE)</f>
        <v>0</v>
      </c>
      <c r="Q724" s="160">
        <f>VLOOKUP(A724,'BASE TRABAJO'!$A$1:$U$872,17,FALSE)</f>
        <v>0</v>
      </c>
      <c r="R724" s="160">
        <f>VLOOKUP(A724,'BASE TRABAJO'!$A$1:$U$872,18,FALSE)</f>
        <v>91001</v>
      </c>
      <c r="S724" s="160" t="str">
        <f>VLOOKUP(A724,'BASE TRABAJO'!$A$1:$U$872,19,FALSE)</f>
        <v xml:space="preserve">No se acompañan. Aplica Informe Jurídico Nº 09, de  fecha 14 de marzo de 2011 del Departamento Jurídico y Dictamen Nº 070791, de 2009, de la Contraloría General de la República.  
</v>
      </c>
      <c r="T724" s="161">
        <f>VLOOKUP(A724,'BASE TRABAJO'!$A$1:$U$872,20,FALSE)</f>
        <v>38722</v>
      </c>
      <c r="U724" s="160">
        <v>7244</v>
      </c>
      <c r="V724" s="162">
        <v>6252390</v>
      </c>
      <c r="W724" s="162">
        <v>56454525</v>
      </c>
      <c r="X724" s="161">
        <v>44135</v>
      </c>
      <c r="Y724" s="160" t="s">
        <v>3112</v>
      </c>
      <c r="Z724" s="160" t="s">
        <v>3113</v>
      </c>
      <c r="AA724" s="160" t="s">
        <v>3306</v>
      </c>
      <c r="AB724" s="160"/>
    </row>
    <row r="725" spans="1:28" x14ac:dyDescent="0.2">
      <c r="A725" s="163">
        <v>7245</v>
      </c>
      <c r="B725" s="160" t="str">
        <f>VLOOKUP(A725,'BASE TRABAJO'!$A$1:$U$872,2,TRUE)</f>
        <v xml:space="preserve">
I. Municipalidad de Pedro Aguirre Cerda.
</v>
      </c>
      <c r="C725" s="160">
        <f>VLOOKUP(A725,'BASE TRABAJO'!$A$1:$U$872,3,FALSE)</f>
        <v>692549007</v>
      </c>
      <c r="D725" s="160" t="str">
        <f>VLOOKUP(A725,'BASE TRABAJO'!$A$1:$U$872,4,FALSE)</f>
        <v>Municipalidad</v>
      </c>
      <c r="E725" s="160" t="str">
        <f>VLOOKUP(A725,'BASE TRABAJO'!$A$1:$U$872,5,FALSE)</f>
        <v>Constitución Política de la República, art. 107.</v>
      </c>
      <c r="F725" s="160" t="str">
        <f>VLOOKUP(A725,'BASE TRABAJO'!$A$1:$U$872,6,FALSE)</f>
        <v>Indefinida.</v>
      </c>
      <c r="G725" s="160" t="str">
        <f>VLOOKUP(A725,'BASE TRABAJO'!$A$1:$U$872,7,FALSE)</f>
        <v>Según Ley Orgánica Nº 18.695, arts. 1º al 4º.</v>
      </c>
      <c r="H725" s="160" t="str">
        <f>VLOOKUP(A725,'BASE TRABAJO'!$A$1:$U$872,8,FALSE)</f>
        <v>no tiene</v>
      </c>
      <c r="I725" s="160">
        <f>VLOOKUP(A725,'BASE TRABAJO'!$A$1:$U$872,9,FALSE)</f>
        <v>0</v>
      </c>
      <c r="J725" s="160">
        <f>VLOOKUP(A725,'BASE TRABAJO'!$A$1:$U$872,10,FALSE)</f>
        <v>0</v>
      </c>
      <c r="K725" s="160" t="str">
        <f>VLOOKUP(A725,'BASE TRABAJO'!$A$1:$U$872,11,FALSE)</f>
        <v xml:space="preserve">Juan Rozas Romero. </v>
      </c>
      <c r="L725" s="160" t="str">
        <f>VLOOKUP(A725,'BASE TRABAJO'!$A$1:$U$872,12,FALSE)</f>
        <v xml:space="preserve">Florencia Nº 1996, o Avenida Salesianos Nº2029, comuna de Pedro Aguirre Cerda,  Región Metropolitana, clasificador 1331.
</v>
      </c>
      <c r="M725" s="160" t="str">
        <f>VLOOKUP(A725,'BASE TRABAJO'!$A$1:$U$872,13,FALSE)</f>
        <v>XIII</v>
      </c>
      <c r="N725" s="160" t="str">
        <f>VLOOKUP(A725,'BASE TRABAJO'!$A$1:$U$872,14,FALSE)</f>
        <v>Pedro Aguirre Cerda</v>
      </c>
      <c r="O725" s="160" t="str">
        <f>VLOOKUP(A725,'BASE TRABAJO'!$A$1:$U$872,15,FALSE)</f>
        <v>Fonos  5209500- 5209504</v>
      </c>
      <c r="P725" s="160">
        <f>VLOOKUP(A725,'BASE TRABAJO'!$A$1:$U$872,16,FALSE)</f>
        <v>0</v>
      </c>
      <c r="Q725" s="160">
        <f>VLOOKUP(A725,'BASE TRABAJO'!$A$1:$U$872,17,FALSE)</f>
        <v>0</v>
      </c>
      <c r="R725" s="160">
        <f>VLOOKUP(A725,'BASE TRABAJO'!$A$1:$U$872,18,FALSE)</f>
        <v>91001</v>
      </c>
      <c r="S725" s="160" t="str">
        <f>VLOOKUP(A725,'BASE TRABAJO'!$A$1:$U$872,19,FALSE)</f>
        <v xml:space="preserve">No se acompañan. Aplica Informe Jurídico Nº 09, de  fecha 14 de marzo de 2011 del Departamento Jurídico y Dictamen Nº 070791, de 2009, de la Contraloría General de la República.  </v>
      </c>
      <c r="T725" s="161">
        <f>VLOOKUP(A725,'BASE TRABAJO'!$A$1:$U$872,20,FALSE)</f>
        <v>38722</v>
      </c>
      <c r="U725" s="160">
        <v>7245</v>
      </c>
      <c r="V725" s="162">
        <v>8336520</v>
      </c>
      <c r="W725" s="162">
        <v>75272700</v>
      </c>
      <c r="X725" s="161">
        <v>44135</v>
      </c>
      <c r="Y725" s="160" t="s">
        <v>3112</v>
      </c>
      <c r="Z725" s="160" t="s">
        <v>3113</v>
      </c>
      <c r="AA725" s="160" t="s">
        <v>3183</v>
      </c>
      <c r="AB725" s="160"/>
    </row>
    <row r="726" spans="1:28" x14ac:dyDescent="0.2">
      <c r="A726" s="163">
        <v>7246</v>
      </c>
      <c r="B726" s="160" t="str">
        <f>VLOOKUP(A726,'BASE TRABAJO'!$A$1:$U$872,2,TRUE)</f>
        <v xml:space="preserve">
I. Municipalidad de  Requinoa
</v>
      </c>
      <c r="C726" s="160">
        <f>VLOOKUP(A726,'BASE TRABAJO'!$A$1:$U$872,3,FALSE)</f>
        <v>690813009</v>
      </c>
      <c r="D726" s="160" t="str">
        <f>VLOOKUP(A726,'BASE TRABAJO'!$A$1:$U$872,4,FALSE)</f>
        <v>Municipalidad</v>
      </c>
      <c r="E726" s="160" t="str">
        <f>VLOOKUP(A726,'BASE TRABAJO'!$A$1:$U$872,5,FALSE)</f>
        <v>Constitución Política de la República, artículo 107</v>
      </c>
      <c r="F726" s="160" t="str">
        <f>VLOOKUP(A726,'BASE TRABAJO'!$A$1:$U$872,6,FALSE)</f>
        <v>Constitución Política de la República, artículo 107</v>
      </c>
      <c r="G726" s="160" t="str">
        <f>VLOOKUP(A726,'BASE TRABAJO'!$A$1:$U$872,7,FALSE)</f>
        <v>Según Ley Orgánica Nº 18.695, artículos 1º al  4º</v>
      </c>
      <c r="H726" s="160" t="str">
        <f>VLOOKUP(A726,'BASE TRABAJO'!$A$1:$U$872,8,FALSE)</f>
        <v>no tiene</v>
      </c>
      <c r="I726" s="160">
        <f>VLOOKUP(A726,'BASE TRABAJO'!$A$1:$U$872,9,FALSE)</f>
        <v>0</v>
      </c>
      <c r="J726" s="160">
        <f>VLOOKUP(A726,'BASE TRABAJO'!$A$1:$U$872,10,FALSE)</f>
        <v>0</v>
      </c>
      <c r="K726" s="160" t="str">
        <f>VLOOKUP(A726,'BASE TRABAJO'!$A$1:$U$872,11,FALSE)</f>
        <v xml:space="preserve">Luis Antonio Silva Vargas
</v>
      </c>
      <c r="L726" s="160" t="str">
        <f>VLOOKUP(A726,'BASE TRABAJO'!$A$1:$U$872,12,FALSE)</f>
        <v xml:space="preserve">Calle Comercio N°121, comuna de Requinoa,  provincia de Cachapoal, Sexta Región.
</v>
      </c>
      <c r="M726" s="160" t="str">
        <f>VLOOKUP(A726,'BASE TRABAJO'!$A$1:$U$872,13,FALSE)</f>
        <v>VI</v>
      </c>
      <c r="N726" s="160" t="str">
        <f>VLOOKUP(A726,'BASE TRABAJO'!$A$1:$U$872,14,FALSE)</f>
        <v xml:space="preserve"> Requinoa</v>
      </c>
      <c r="O726" s="160" t="str">
        <f>VLOOKUP(A726,'BASE TRABAJO'!$A$1:$U$872,15,FALSE)</f>
        <v>Teléfono Nº85958315</v>
      </c>
      <c r="P726" s="160">
        <f>VLOOKUP(A726,'BASE TRABAJO'!$A$1:$U$872,16,FALSE)</f>
        <v>0</v>
      </c>
      <c r="Q726" s="160">
        <f>VLOOKUP(A726,'BASE TRABAJO'!$A$1:$U$872,17,FALSE)</f>
        <v>0</v>
      </c>
      <c r="R726" s="160">
        <f>VLOOKUP(A726,'BASE TRABAJO'!$A$1:$U$872,18,FALSE)</f>
        <v>91001</v>
      </c>
      <c r="S726" s="160" t="str">
        <f>VLOOKUP(A726,'BASE TRABAJO'!$A$1:$U$872,19,FALSE)</f>
        <v xml:space="preserve">No se acompañan. Aplica Informe Jurídico Nº 09, de  fecha 14 de marzo de 2011 del Departamento Jurídico y Dictamen Nº 070791, de 2009, de la Contraloría General de la República.  
.
</v>
      </c>
      <c r="T726" s="161">
        <f>VLOOKUP(A726,'BASE TRABAJO'!$A$1:$U$872,20,FALSE)</f>
        <v>38722</v>
      </c>
      <c r="U726" s="160">
        <v>7246</v>
      </c>
      <c r="V726" s="162">
        <v>2778840</v>
      </c>
      <c r="W726" s="162">
        <v>25090900</v>
      </c>
      <c r="X726" s="161">
        <v>44135</v>
      </c>
      <c r="Y726" s="160" t="s">
        <v>3112</v>
      </c>
      <c r="Z726" s="160" t="s">
        <v>3113</v>
      </c>
      <c r="AA726" s="160" t="s">
        <v>3307</v>
      </c>
      <c r="AB726" s="160"/>
    </row>
    <row r="727" spans="1:28" x14ac:dyDescent="0.2">
      <c r="A727" s="163">
        <v>7247</v>
      </c>
      <c r="B727" s="160" t="str">
        <f>VLOOKUP(A727,'BASE TRABAJO'!$A$1:$U$872,2,TRUE)</f>
        <v xml:space="preserve">
I. Municipalidad de  Andacollo
</v>
      </c>
      <c r="C727" s="160">
        <f>VLOOKUP(A727,'BASE TRABAJO'!$A$1:$U$872,3,FALSE)</f>
        <v>690404001</v>
      </c>
      <c r="D727" s="160" t="str">
        <f>VLOOKUP(A727,'BASE TRABAJO'!$A$1:$U$872,4,FALSE)</f>
        <v>Municipalidad</v>
      </c>
      <c r="E727" s="160" t="str">
        <f>VLOOKUP(A727,'BASE TRABAJO'!$A$1:$U$872,5,FALSE)</f>
        <v>Constitución Política de la República, artículo 107</v>
      </c>
      <c r="F727" s="160" t="str">
        <f>VLOOKUP(A727,'BASE TRABAJO'!$A$1:$U$872,6,FALSE)</f>
        <v>Indefinida</v>
      </c>
      <c r="G727" s="160" t="str">
        <f>VLOOKUP(A727,'BASE TRABAJO'!$A$1:$U$872,7,FALSE)</f>
        <v>Según Ley Orgánica Nº 18.695, artículos 1º al  4º</v>
      </c>
      <c r="H727" s="160" t="str">
        <f>VLOOKUP(A727,'BASE TRABAJO'!$A$1:$U$872,8,FALSE)</f>
        <v>no tiene</v>
      </c>
      <c r="I727" s="160">
        <f>VLOOKUP(A727,'BASE TRABAJO'!$A$1:$U$872,9,FALSE)</f>
        <v>0</v>
      </c>
      <c r="J727" s="160">
        <f>VLOOKUP(A727,'BASE TRABAJO'!$A$1:$U$872,10,FALSE)</f>
        <v>0</v>
      </c>
      <c r="K727" s="160" t="str">
        <f>VLOOKUP(A727,'BASE TRABAJO'!$A$1:$U$872,11,FALSE)</f>
        <v xml:space="preserve">Juan Carlos Alfaro Aravena
</v>
      </c>
      <c r="L727" s="160" t="str">
        <f>VLOOKUP(A727,'BASE TRABAJO'!$A$1:$U$872,12,FALSE)</f>
        <v xml:space="preserve">Plaza Videla N°50, comuna de Andacollo, provincia de Elqui, Cuarta Región.
</v>
      </c>
      <c r="M727" s="160" t="str">
        <f>VLOOKUP(A727,'BASE TRABAJO'!$A$1:$U$872,13,FALSE)</f>
        <v>IV</v>
      </c>
      <c r="N727" s="160" t="str">
        <f>VLOOKUP(A727,'BASE TRABAJO'!$A$1:$U$872,14,FALSE)</f>
        <v>Andacollo</v>
      </c>
      <c r="O727" s="160">
        <f>VLOOKUP(A727,'BASE TRABAJO'!$A$1:$U$872,15,FALSE)</f>
        <v>0</v>
      </c>
      <c r="P727" s="160">
        <f>VLOOKUP(A727,'BASE TRABAJO'!$A$1:$U$872,16,FALSE)</f>
        <v>0</v>
      </c>
      <c r="Q727" s="160">
        <f>VLOOKUP(A727,'BASE TRABAJO'!$A$1:$U$872,17,FALSE)</f>
        <v>0</v>
      </c>
      <c r="R727" s="160">
        <f>VLOOKUP(A727,'BASE TRABAJO'!$A$1:$U$872,18,FALSE)</f>
        <v>91001</v>
      </c>
      <c r="S727" s="160" t="str">
        <f>VLOOKUP(A727,'BASE TRABAJO'!$A$1:$U$872,19,FALSE)</f>
        <v>No se acompañan. Aplica Informe Jurídico Nº 09, de  fecha 14 de marzo de 2011 del Departamento Jurídico y Dictamen Nº 070791, de 2009, de la Contraloría General de la República</v>
      </c>
      <c r="T727" s="161">
        <f>VLOOKUP(A727,'BASE TRABAJO'!$A$1:$U$872,20,FALSE)</f>
        <v>38722</v>
      </c>
      <c r="U727" s="160">
        <v>7247</v>
      </c>
      <c r="V727" s="162">
        <v>4910210</v>
      </c>
      <c r="W727" s="162">
        <v>44335617</v>
      </c>
      <c r="X727" s="161">
        <v>44135</v>
      </c>
      <c r="Y727" s="160" t="s">
        <v>3112</v>
      </c>
      <c r="Z727" s="160" t="s">
        <v>3113</v>
      </c>
      <c r="AA727" s="160" t="s">
        <v>3184</v>
      </c>
      <c r="AB727" s="160"/>
    </row>
    <row r="728" spans="1:28" x14ac:dyDescent="0.2">
      <c r="A728" s="163">
        <v>7248</v>
      </c>
      <c r="B728" s="160" t="str">
        <f>VLOOKUP(A728,'BASE TRABAJO'!$A$1:$U$872,2,TRUE)</f>
        <v xml:space="preserve">
I. Municipalidad de Colina
</v>
      </c>
      <c r="C728" s="160">
        <f>VLOOKUP(A728,'BASE TRABAJO'!$A$1:$U$872,3,FALSE)</f>
        <v>690715007</v>
      </c>
      <c r="D728" s="160" t="str">
        <f>VLOOKUP(A728,'BASE TRABAJO'!$A$1:$U$872,4,FALSE)</f>
        <v>Municipalidad</v>
      </c>
      <c r="E728" s="160" t="str">
        <f>VLOOKUP(A728,'BASE TRABAJO'!$A$1:$U$872,5,FALSE)</f>
        <v>Constitución Política de la República, art. 107.</v>
      </c>
      <c r="F728" s="160" t="str">
        <f>VLOOKUP(A728,'BASE TRABAJO'!$A$1:$U$872,6,FALSE)</f>
        <v>Indefinida.</v>
      </c>
      <c r="G728" s="160" t="str">
        <f>VLOOKUP(A728,'BASE TRABAJO'!$A$1:$U$872,7,FALSE)</f>
        <v>Según Ley Orgánica Nº 18.695, arts. 1º al 4º.</v>
      </c>
      <c r="H728" s="160" t="str">
        <f>VLOOKUP(A728,'BASE TRABAJO'!$A$1:$U$872,8,FALSE)</f>
        <v>no tiene</v>
      </c>
      <c r="I728" s="160">
        <f>VLOOKUP(A728,'BASE TRABAJO'!$A$1:$U$872,9,FALSE)</f>
        <v>0</v>
      </c>
      <c r="J728" s="160">
        <f>VLOOKUP(A728,'BASE TRABAJO'!$A$1:$U$872,10,FALSE)</f>
        <v>0</v>
      </c>
      <c r="K728" s="160" t="str">
        <f>VLOOKUP(A728,'BASE TRABAJO'!$A$1:$U$872,11,FALSE)</f>
        <v xml:space="preserve">Mario Antonio Olavarría Rodríguez        
Subrogante: Elizabeth Arellano Quiroga, 
</v>
      </c>
      <c r="L728" s="160" t="str">
        <f>VLOOKUP(A728,'BASE TRABAJO'!$A$1:$U$872,12,FALSE)</f>
        <v xml:space="preserve">Avenida Colina 700, comuna de Colina, Región Metropolitana
</v>
      </c>
      <c r="M728" s="160" t="str">
        <f>VLOOKUP(A728,'BASE TRABAJO'!$A$1:$U$872,13,FALSE)</f>
        <v>XIII</v>
      </c>
      <c r="N728" s="160">
        <f>VLOOKUP(A728,'BASE TRABAJO'!$A$1:$U$872,14,FALSE)</f>
        <v>0</v>
      </c>
      <c r="O728" s="160" t="str">
        <f>VLOOKUP(A728,'BASE TRABAJO'!$A$1:$U$872,15,FALSE)</f>
        <v xml:space="preserve">Fonos (02) 7073300, </v>
      </c>
      <c r="P728" s="160">
        <f>VLOOKUP(A728,'BASE TRABAJO'!$A$1:$U$872,16,FALSE)</f>
        <v>0</v>
      </c>
      <c r="Q728" s="160">
        <f>VLOOKUP(A728,'BASE TRABAJO'!$A$1:$U$872,17,FALSE)</f>
        <v>0</v>
      </c>
      <c r="R728" s="160">
        <f>VLOOKUP(A728,'BASE TRABAJO'!$A$1:$U$872,18,FALSE)</f>
        <v>91001</v>
      </c>
      <c r="S728" s="160" t="str">
        <f>VLOOKUP(A728,'BASE TRABAJO'!$A$1:$U$872,19,FALSE)</f>
        <v xml:space="preserve">No se acompañan. Aplica Informe Jurídico Nº 09, de  fecha 14 de marzo de 2011 del Departamento Jurídico y Dictamen Nº 070791, de 2009, de la Contraloría General de la República.  
</v>
      </c>
      <c r="T728" s="161">
        <f>VLOOKUP(A728,'BASE TRABAJO'!$A$1:$U$872,20,FALSE)</f>
        <v>38722</v>
      </c>
      <c r="U728" s="160">
        <v>7248</v>
      </c>
      <c r="V728" s="162">
        <v>37589670</v>
      </c>
      <c r="W728" s="162">
        <v>161017587</v>
      </c>
      <c r="X728" s="161">
        <v>44135</v>
      </c>
      <c r="Y728" s="160" t="s">
        <v>3112</v>
      </c>
      <c r="Z728" s="160" t="s">
        <v>3113</v>
      </c>
      <c r="AA728" s="160" t="s">
        <v>3174</v>
      </c>
      <c r="AB728" s="160"/>
    </row>
    <row r="729" spans="1:28" x14ac:dyDescent="0.2">
      <c r="A729" s="163">
        <v>7250</v>
      </c>
      <c r="B729" s="160" t="str">
        <f>VLOOKUP(A729,'BASE TRABAJO'!$A$1:$U$872,2,TRUE)</f>
        <v xml:space="preserve">
I. Municipalidad de Quinta de Tilcoco
</v>
      </c>
      <c r="C729" s="160">
        <f>VLOOKUP(A729,'BASE TRABAJO'!$A$1:$U$872,3,FALSE)</f>
        <v>690817004</v>
      </c>
      <c r="D729" s="160" t="str">
        <f>VLOOKUP(A729,'BASE TRABAJO'!$A$1:$U$872,4,FALSE)</f>
        <v>Municipalidad</v>
      </c>
      <c r="E729" s="160" t="str">
        <f>VLOOKUP(A729,'BASE TRABAJO'!$A$1:$U$872,5,FALSE)</f>
        <v>Constitución Política de la República, art. 107.</v>
      </c>
      <c r="F729" s="160" t="str">
        <f>VLOOKUP(A729,'BASE TRABAJO'!$A$1:$U$872,6,FALSE)</f>
        <v>Indefinida.</v>
      </c>
      <c r="G729" s="160" t="str">
        <f>VLOOKUP(A729,'BASE TRABAJO'!$A$1:$U$872,7,FALSE)</f>
        <v>Según Ley Orgánica Nº 18.695, arts. 1º al 4º.</v>
      </c>
      <c r="H729" s="160" t="str">
        <f>VLOOKUP(A729,'BASE TRABAJO'!$A$1:$U$872,8,FALSE)</f>
        <v>no tiene</v>
      </c>
      <c r="I729" s="160">
        <f>VLOOKUP(A729,'BASE TRABAJO'!$A$1:$U$872,9,FALSE)</f>
        <v>0</v>
      </c>
      <c r="J729" s="160">
        <f>VLOOKUP(A729,'BASE TRABAJO'!$A$1:$U$872,10,FALSE)</f>
        <v>0</v>
      </c>
      <c r="K729" s="160" t="str">
        <f>VLOOKUP(A729,'BASE TRABAJO'!$A$1:$U$872,11,FALSE)</f>
        <v xml:space="preserve">Nelson  Patricio Barrios Oróstegui         </v>
      </c>
      <c r="L729" s="160" t="str">
        <f>VLOOKUP(A729,'BASE TRABAJO'!$A$1:$U$872,12,FALSE)</f>
        <v xml:space="preserve">Manuel Flores Nº50, comuna de Quinta de Tilcoco, Sexta Región
</v>
      </c>
      <c r="M729" s="160" t="str">
        <f>VLOOKUP(A729,'BASE TRABAJO'!$A$1:$U$872,13,FALSE)</f>
        <v>VI</v>
      </c>
      <c r="N729" s="160" t="str">
        <f>VLOOKUP(A729,'BASE TRABAJO'!$A$1:$U$872,14,FALSE)</f>
        <v>Quinta de Tilcoco</v>
      </c>
      <c r="O729" s="160" t="str">
        <f>VLOOKUP(A729,'BASE TRABAJO'!$A$1:$U$872,15,FALSE)</f>
        <v>Fonos (72) 2541116, 2541128</v>
      </c>
      <c r="P729" s="160" t="str">
        <f>VLOOKUP(A729,'BASE TRABAJO'!$A$1:$U$872,16,FALSE)</f>
        <v>www.municipalidadquintadetilcoco.cl</v>
      </c>
      <c r="Q729" s="160">
        <f>VLOOKUP(A729,'BASE TRABAJO'!$A$1:$U$872,17,FALSE)</f>
        <v>0</v>
      </c>
      <c r="R729" s="160">
        <f>VLOOKUP(A729,'BASE TRABAJO'!$A$1:$U$872,18,FALSE)</f>
        <v>91001</v>
      </c>
      <c r="S729" s="160" t="str">
        <f>VLOOKUP(A729,'BASE TRABAJO'!$A$1:$U$872,19,FALSE)</f>
        <v xml:space="preserve">No se acompañan. Aplica Informe Jurídico Nº 09, de  fecha 14 de marzo de 2011 del Departamento Jurídico y Dictamen Nº 070791, de 2009, de la Contraloría General de la República.  
</v>
      </c>
      <c r="T729" s="161">
        <f>VLOOKUP(A729,'BASE TRABAJO'!$A$1:$U$872,20,FALSE)</f>
        <v>38722</v>
      </c>
      <c r="U729" s="160">
        <v>7250</v>
      </c>
      <c r="V729" s="162">
        <v>2778840</v>
      </c>
      <c r="W729" s="162">
        <v>25090900</v>
      </c>
      <c r="X729" s="161">
        <v>44135</v>
      </c>
      <c r="Y729" s="160" t="s">
        <v>3112</v>
      </c>
      <c r="Z729" s="160" t="s">
        <v>3113</v>
      </c>
      <c r="AA729" s="160" t="s">
        <v>3308</v>
      </c>
      <c r="AB729" s="160"/>
    </row>
    <row r="730" spans="1:28" x14ac:dyDescent="0.2">
      <c r="A730" s="163">
        <v>7251</v>
      </c>
      <c r="B730" s="160" t="str">
        <f>VLOOKUP(A730,'BASE TRABAJO'!$A$1:$U$872,2,TRUE)</f>
        <v xml:space="preserve">
I. Municipalidad de Chillán
</v>
      </c>
      <c r="C730" s="160">
        <f>VLOOKUP(A730,'BASE TRABAJO'!$A$1:$U$872,3,FALSE)</f>
        <v>691409007</v>
      </c>
      <c r="D730" s="160" t="str">
        <f>VLOOKUP(A730,'BASE TRABAJO'!$A$1:$U$872,4,FALSE)</f>
        <v>Municipalidad</v>
      </c>
      <c r="E730" s="160" t="str">
        <f>VLOOKUP(A730,'BASE TRABAJO'!$A$1:$U$872,5,FALSE)</f>
        <v>Constitución Política de la República, art. 107.</v>
      </c>
      <c r="F730" s="160" t="str">
        <f>VLOOKUP(A730,'BASE TRABAJO'!$A$1:$U$872,6,FALSE)</f>
        <v>Indefinida.</v>
      </c>
      <c r="G730" s="160" t="str">
        <f>VLOOKUP(A730,'BASE TRABAJO'!$A$1:$U$872,7,FALSE)</f>
        <v>Según Ley Orgánica Nº 18.695, arts. 1º al 4º.</v>
      </c>
      <c r="H730" s="160" t="str">
        <f>VLOOKUP(A730,'BASE TRABAJO'!$A$1:$U$872,8,FALSE)</f>
        <v>no tiene</v>
      </c>
      <c r="I730" s="160">
        <f>VLOOKUP(A730,'BASE TRABAJO'!$A$1:$U$872,9,FALSE)</f>
        <v>0</v>
      </c>
      <c r="J730" s="160">
        <f>VLOOKUP(A730,'BASE TRABAJO'!$A$1:$U$872,10,FALSE)</f>
        <v>0</v>
      </c>
      <c r="K730" s="160" t="str">
        <f>VLOOKUP(A730,'BASE TRABAJO'!$A$1:$U$872,11,FALSE)</f>
        <v xml:space="preserve">Sergio Zarzar Andonie, </v>
      </c>
      <c r="L730" s="160" t="str">
        <f>VLOOKUP(A730,'BASE TRABAJO'!$A$1:$U$872,12,FALSE)</f>
        <v xml:space="preserve">18 de septiembre Nº 510, comuna de Chillán
</v>
      </c>
      <c r="M730" s="160" t="str">
        <f>VLOOKUP(A730,'BASE TRABAJO'!$A$1:$U$872,13,FALSE)</f>
        <v>XVI</v>
      </c>
      <c r="N730" s="160" t="str">
        <f>VLOOKUP(A730,'BASE TRABAJO'!$A$1:$U$872,14,FALSE)</f>
        <v>Chillán</v>
      </c>
      <c r="O730" s="160" t="str">
        <f>VLOOKUP(A730,'BASE TRABAJO'!$A$1:$U$872,15,FALSE)</f>
        <v>Fonos (42) 433300</v>
      </c>
      <c r="P730" s="160">
        <f>VLOOKUP(A730,'BASE TRABAJO'!$A$1:$U$872,16,FALSE)</f>
        <v>0</v>
      </c>
      <c r="Q730" s="160">
        <f>VLOOKUP(A730,'BASE TRABAJO'!$A$1:$U$872,17,FALSE)</f>
        <v>0</v>
      </c>
      <c r="R730" s="160">
        <f>VLOOKUP(A730,'BASE TRABAJO'!$A$1:$U$872,18,FALSE)</f>
        <v>91001</v>
      </c>
      <c r="S730" s="160" t="str">
        <f>VLOOKUP(A730,'BASE TRABAJO'!$A$1:$U$872,19,FALSE)</f>
        <v>Se acompañan Antecedentes Financieros correspondientes al año 2009, aprobados por el Subdepartamento  de Supervisión Financiera Nacional.</v>
      </c>
      <c r="T730" s="161">
        <f>VLOOKUP(A730,'BASE TRABAJO'!$A$1:$U$872,20,FALSE)</f>
        <v>38723</v>
      </c>
      <c r="U730" s="160">
        <v>7251</v>
      </c>
      <c r="V730" s="162">
        <v>6652543</v>
      </c>
      <c r="W730" s="162">
        <v>60067615</v>
      </c>
      <c r="X730" s="161">
        <v>44135</v>
      </c>
      <c r="Y730" s="160" t="s">
        <v>3112</v>
      </c>
      <c r="Z730" s="160" t="s">
        <v>3113</v>
      </c>
      <c r="AA730" s="160" t="s">
        <v>3143</v>
      </c>
      <c r="AB730" s="160"/>
    </row>
    <row r="731" spans="1:28" x14ac:dyDescent="0.2">
      <c r="A731" s="163">
        <v>7252</v>
      </c>
      <c r="B731" s="160" t="str">
        <f>VLOOKUP(A731,'BASE TRABAJO'!$A$1:$U$872,2,TRUE)</f>
        <v xml:space="preserve">
I. Municipalidad de Nacimiento
</v>
      </c>
      <c r="C731" s="160">
        <f>VLOOKUP(A731,'BASE TRABAJO'!$A$1:$U$872,3,FALSE)</f>
        <v>691707008</v>
      </c>
      <c r="D731" s="160" t="str">
        <f>VLOOKUP(A731,'BASE TRABAJO'!$A$1:$U$872,4,FALSE)</f>
        <v>Municipalidad</v>
      </c>
      <c r="E731" s="160" t="str">
        <f>VLOOKUP(A731,'BASE TRABAJO'!$A$1:$U$872,5,FALSE)</f>
        <v>Constitución Política de la República, art. 107.</v>
      </c>
      <c r="F731" s="160" t="str">
        <f>VLOOKUP(A731,'BASE TRABAJO'!$A$1:$U$872,6,FALSE)</f>
        <v>Indefinida.</v>
      </c>
      <c r="G731" s="160" t="str">
        <f>VLOOKUP(A731,'BASE TRABAJO'!$A$1:$U$872,7,FALSE)</f>
        <v>Según Ley Orgánica Nº 18.695, arts. 1º al 4º.</v>
      </c>
      <c r="H731" s="160" t="str">
        <f>VLOOKUP(A731,'BASE TRABAJO'!$A$1:$U$872,8,FALSE)</f>
        <v>no tiene</v>
      </c>
      <c r="I731" s="160">
        <f>VLOOKUP(A731,'BASE TRABAJO'!$A$1:$U$872,9,FALSE)</f>
        <v>0</v>
      </c>
      <c r="J731" s="160">
        <f>VLOOKUP(A731,'BASE TRABAJO'!$A$1:$U$872,10,FALSE)</f>
        <v>0</v>
      </c>
      <c r="K731" s="160" t="str">
        <f>VLOOKUP(A731,'BASE TRABAJO'!$A$1:$U$872,11,FALSE)</f>
        <v xml:space="preserve">Hugo Patricio Inostroza Ramírez 
</v>
      </c>
      <c r="L731" s="160" t="str">
        <f>VLOOKUP(A731,'BASE TRABAJO'!$A$1:$U$872,12,FALSE)</f>
        <v xml:space="preserve">Freire Nº 614, comuna de Nacimiento, Octava  Región. 
</v>
      </c>
      <c r="M731" s="160" t="str">
        <f>VLOOKUP(A731,'BASE TRABAJO'!$A$1:$U$872,13,FALSE)</f>
        <v>VIII</v>
      </c>
      <c r="N731" s="160" t="str">
        <f>VLOOKUP(A731,'BASE TRABAJO'!$A$1:$U$872,14,FALSE)</f>
        <v>Nacimiento</v>
      </c>
      <c r="O731" s="160" t="str">
        <f>VLOOKUP(A731,'BASE TRABAJO'!$A$1:$U$872,15,FALSE)</f>
        <v xml:space="preserve">Fonos  (56 43 2) 534267
</v>
      </c>
      <c r="P731" s="160" t="str">
        <f>VLOOKUP(A731,'BASE TRABAJO'!$A$1:$U$872,16,FALSE)</f>
        <v xml:space="preserve">OIRS@Nacimiento.cl </v>
      </c>
      <c r="Q731" s="160">
        <f>VLOOKUP(A731,'BASE TRABAJO'!$A$1:$U$872,17,FALSE)</f>
        <v>0</v>
      </c>
      <c r="R731" s="160">
        <f>VLOOKUP(A731,'BASE TRABAJO'!$A$1:$U$872,18,FALSE)</f>
        <v>91001</v>
      </c>
      <c r="S731" s="160" t="str">
        <f>VLOOKUP(A731,'BASE TRABAJO'!$A$1:$U$872,19,FALSE)</f>
        <v xml:space="preserve">No se acompañan. Aplica Informe Jurídico Nº 09, de  fecha 14 de marzo de 2011 del Departamento Jurídico y Dictamen Nº 070791, de 2009, de la Contraloría General de la República.  
.
</v>
      </c>
      <c r="T731" s="161">
        <f>VLOOKUP(A731,'BASE TRABAJO'!$A$1:$U$872,20,FALSE)</f>
        <v>38723</v>
      </c>
      <c r="U731" s="160">
        <v>7252</v>
      </c>
      <c r="V731" s="162">
        <v>4751816</v>
      </c>
      <c r="W731" s="162">
        <v>42905435</v>
      </c>
      <c r="X731" s="161">
        <v>44135</v>
      </c>
      <c r="Y731" s="160" t="s">
        <v>3112</v>
      </c>
      <c r="Z731" s="160" t="s">
        <v>3113</v>
      </c>
      <c r="AA731" s="160" t="s">
        <v>3309</v>
      </c>
      <c r="AB731" s="160"/>
    </row>
    <row r="732" spans="1:28" x14ac:dyDescent="0.2">
      <c r="A732" s="163">
        <v>7253</v>
      </c>
      <c r="B732" s="160" t="str">
        <f>VLOOKUP(A732,'BASE TRABAJO'!$A$1:$U$872,2,TRUE)</f>
        <v xml:space="preserve">
I. Municipalidad de Curicó
</v>
      </c>
      <c r="C732" s="160">
        <f>VLOOKUP(A732,'BASE TRABAJO'!$A$1:$U$872,3,FALSE)</f>
        <v>691001008</v>
      </c>
      <c r="D732" s="160" t="str">
        <f>VLOOKUP(A732,'BASE TRABAJO'!$A$1:$U$872,4,FALSE)</f>
        <v>Municipalidad</v>
      </c>
      <c r="E732" s="160" t="str">
        <f>VLOOKUP(A732,'BASE TRABAJO'!$A$1:$U$872,5,FALSE)</f>
        <v>Constitución Política de la República, art. 107.</v>
      </c>
      <c r="F732" s="160" t="str">
        <f>VLOOKUP(A732,'BASE TRABAJO'!$A$1:$U$872,6,FALSE)</f>
        <v>Indefinida.</v>
      </c>
      <c r="G732" s="160" t="str">
        <f>VLOOKUP(A732,'BASE TRABAJO'!$A$1:$U$872,7,FALSE)</f>
        <v>Según Ley Orgánica Nº 18.695, arts. 1º al 4º.</v>
      </c>
      <c r="H732" s="160" t="str">
        <f>VLOOKUP(A732,'BASE TRABAJO'!$A$1:$U$872,8,FALSE)</f>
        <v>no tiene</v>
      </c>
      <c r="I732" s="160">
        <f>VLOOKUP(A732,'BASE TRABAJO'!$A$1:$U$872,9,FALSE)</f>
        <v>0</v>
      </c>
      <c r="J732" s="160">
        <f>VLOOKUP(A732,'BASE TRABAJO'!$A$1:$U$872,10,FALSE)</f>
        <v>0</v>
      </c>
      <c r="K732" s="160" t="str">
        <f>VLOOKUP(A732,'BASE TRABAJO'!$A$1:$U$872,11,FALSE)</f>
        <v xml:space="preserve">Javier Antonio Muñoz Riquelme </v>
      </c>
      <c r="L732" s="160" t="str">
        <f>VLOOKUP(A732,'BASE TRABAJO'!$A$1:$U$872,12,FALSE)</f>
        <v xml:space="preserve">Estado Nº 279, piso 2, comuna de Curicó, Séptima Región
</v>
      </c>
      <c r="M732" s="160" t="str">
        <f>VLOOKUP(A732,'BASE TRABAJO'!$A$1:$U$872,13,FALSE)</f>
        <v>VII</v>
      </c>
      <c r="N732" s="160" t="str">
        <f>VLOOKUP(A732,'BASE TRABAJO'!$A$1:$U$872,14,FALSE)</f>
        <v>Curicó</v>
      </c>
      <c r="O732" s="160" t="str">
        <f>VLOOKUP(A732,'BASE TRABAJO'!$A$1:$U$872,15,FALSE)</f>
        <v>(75) 547500 – (75) 547513 – (75) 547519</v>
      </c>
      <c r="P732" s="160" t="str">
        <f>VLOOKUP(A732,'BASE TRABAJO'!$A$1:$U$872,16,FALSE)</f>
        <v xml:space="preserve"> secretariamunicipal@curico.cl</v>
      </c>
      <c r="Q732" s="160">
        <f>VLOOKUP(A732,'BASE TRABAJO'!$A$1:$U$872,17,FALSE)</f>
        <v>0</v>
      </c>
      <c r="R732" s="160">
        <f>VLOOKUP(A732,'BASE TRABAJO'!$A$1:$U$872,18,FALSE)</f>
        <v>91001</v>
      </c>
      <c r="S732" s="160" t="str">
        <f>VLOOKUP(A732,'BASE TRABAJO'!$A$1:$U$872,19,FALSE)</f>
        <v>No se acompañan. Aplica Informe Jurídico Nº 09, de fecha 14 de marzo de 2011 del Departamento Jurídico y Dictamen Nº 070791, de 2009, de la Contraloría General de la República.</v>
      </c>
      <c r="T732" s="161">
        <f>VLOOKUP(A732,'BASE TRABAJO'!$A$1:$U$872,20,FALSE)</f>
        <v>38723</v>
      </c>
      <c r="U732" s="160">
        <v>7253</v>
      </c>
      <c r="V732" s="162">
        <v>6669216</v>
      </c>
      <c r="W732" s="162">
        <v>60218160</v>
      </c>
      <c r="X732" s="161">
        <v>44135</v>
      </c>
      <c r="Y732" s="160" t="s">
        <v>3112</v>
      </c>
      <c r="Z732" s="160" t="s">
        <v>3113</v>
      </c>
      <c r="AA732" s="160" t="s">
        <v>3146</v>
      </c>
      <c r="AB732" s="160"/>
    </row>
    <row r="733" spans="1:28" x14ac:dyDescent="0.2">
      <c r="A733" s="163">
        <v>7255</v>
      </c>
      <c r="B733" s="160" t="str">
        <f>VLOOKUP(A733,'BASE TRABAJO'!$A$1:$U$872,2,TRUE)</f>
        <v xml:space="preserve">
I. Municipalidad de Lautaro
</v>
      </c>
      <c r="C733" s="160">
        <f>VLOOKUP(A733,'BASE TRABAJO'!$A$1:$U$872,3,FALSE)</f>
        <v>691901009</v>
      </c>
      <c r="D733" s="160" t="str">
        <f>VLOOKUP(A733,'BASE TRABAJO'!$A$1:$U$872,4,FALSE)</f>
        <v>Municipalidad</v>
      </c>
      <c r="E733" s="160" t="str">
        <f>VLOOKUP(A733,'BASE TRABAJO'!$A$1:$U$872,5,FALSE)</f>
        <v>Constitución Política de la República, art. 107.</v>
      </c>
      <c r="F733" s="160" t="str">
        <f>VLOOKUP(A733,'BASE TRABAJO'!$A$1:$U$872,6,FALSE)</f>
        <v>Indefinida.</v>
      </c>
      <c r="G733" s="160" t="str">
        <f>VLOOKUP(A733,'BASE TRABAJO'!$A$1:$U$872,7,FALSE)</f>
        <v>Según Ley Orgánica Nº 18.695, arts. 1º al 4º.</v>
      </c>
      <c r="H733" s="160" t="str">
        <f>VLOOKUP(A733,'BASE TRABAJO'!$A$1:$U$872,8,FALSE)</f>
        <v>no tiene</v>
      </c>
      <c r="I733" s="160">
        <f>VLOOKUP(A733,'BASE TRABAJO'!$A$1:$U$872,9,FALSE)</f>
        <v>0</v>
      </c>
      <c r="J733" s="160">
        <f>VLOOKUP(A733,'BASE TRABAJO'!$A$1:$U$872,10,FALSE)</f>
        <v>0</v>
      </c>
      <c r="K733" s="160" t="str">
        <f>VLOOKUP(A733,'BASE TRABAJO'!$A$1:$U$872,11,FALSE)</f>
        <v xml:space="preserve">Raúl Alberto Schifferli Díaz.  </v>
      </c>
      <c r="L733" s="160" t="str">
        <f>VLOOKUP(A733,'BASE TRABAJO'!$A$1:$U$872,12,FALSE)</f>
        <v xml:space="preserve">Bernardo O’Higgins 1032, c. IX Región de la Araucanía
</v>
      </c>
      <c r="M733" s="160" t="str">
        <f>VLOOKUP(A733,'BASE TRABAJO'!$A$1:$U$872,13,FALSE)</f>
        <v>IX</v>
      </c>
      <c r="N733" s="160" t="str">
        <f>VLOOKUP(A733,'BASE TRABAJO'!$A$1:$U$872,14,FALSE)</f>
        <v>IX Región de la Araucanía</v>
      </c>
      <c r="O733" s="160" t="str">
        <f>VLOOKUP(A733,'BASE TRABAJO'!$A$1:$U$872,15,FALSE)</f>
        <v xml:space="preserve">Fono (45) 5315115 </v>
      </c>
      <c r="P733" s="160">
        <f>VLOOKUP(A733,'BASE TRABAJO'!$A$1:$U$872,16,FALSE)</f>
        <v>0</v>
      </c>
      <c r="Q733" s="160">
        <f>VLOOKUP(A733,'BASE TRABAJO'!$A$1:$U$872,17,FALSE)</f>
        <v>0</v>
      </c>
      <c r="R733" s="160">
        <f>VLOOKUP(A733,'BASE TRABAJO'!$A$1:$U$872,18,FALSE)</f>
        <v>91001</v>
      </c>
      <c r="S733" s="160" t="str">
        <f>VLOOKUP(A733,'BASE TRABAJO'!$A$1:$U$872,19,FALSE)</f>
        <v xml:space="preserve">No se acompañan. Aplica Informe Jurídico Nº 09, de  fecha 14 de marzo de 2011 del Departamento Jurídico y Dictamen Nº 070791, de 2009, de la Contraloría General de la República.  
</v>
      </c>
      <c r="T733" s="161">
        <f>VLOOKUP(A733,'BASE TRABAJO'!$A$1:$U$872,20,FALSE)</f>
        <v>38729</v>
      </c>
      <c r="U733" s="160">
        <v>7255</v>
      </c>
      <c r="V733" s="162">
        <v>4910210</v>
      </c>
      <c r="W733" s="162">
        <v>44335617</v>
      </c>
      <c r="X733" s="161">
        <v>44135</v>
      </c>
      <c r="Y733" s="160" t="s">
        <v>3112</v>
      </c>
      <c r="Z733" s="160" t="s">
        <v>3113</v>
      </c>
      <c r="AA733" s="160" t="s">
        <v>3266</v>
      </c>
      <c r="AB733" s="160"/>
    </row>
    <row r="734" spans="1:28" x14ac:dyDescent="0.2">
      <c r="A734" s="163">
        <v>7256</v>
      </c>
      <c r="B734" s="160" t="str">
        <f>VLOOKUP(A734,'BASE TRABAJO'!$A$1:$U$872,2,TRUE)</f>
        <v xml:space="preserve">
I. Municipalidad de San Ramón
</v>
      </c>
      <c r="C734" s="160">
        <f>VLOOKUP(A734,'BASE TRABAJO'!$A$1:$U$872,3,FALSE)</f>
        <v>692539001</v>
      </c>
      <c r="D734" s="160" t="str">
        <f>VLOOKUP(A734,'BASE TRABAJO'!$A$1:$U$872,4,FALSE)</f>
        <v>Municipalidad</v>
      </c>
      <c r="E734" s="160" t="str">
        <f>VLOOKUP(A734,'BASE TRABAJO'!$A$1:$U$872,5,FALSE)</f>
        <v>Constitución Política de la República, art. 107.</v>
      </c>
      <c r="F734" s="160" t="str">
        <f>VLOOKUP(A734,'BASE TRABAJO'!$A$1:$U$872,6,FALSE)</f>
        <v>Indefinida.</v>
      </c>
      <c r="G734" s="160" t="str">
        <f>VLOOKUP(A734,'BASE TRABAJO'!$A$1:$U$872,7,FALSE)</f>
        <v>Según Ley Orgánica Nº 18.695, arts. 1º al 4º.</v>
      </c>
      <c r="H734" s="160" t="str">
        <f>VLOOKUP(A734,'BASE TRABAJO'!$A$1:$U$872,8,FALSE)</f>
        <v>no tiene</v>
      </c>
      <c r="I734" s="160">
        <f>VLOOKUP(A734,'BASE TRABAJO'!$A$1:$U$872,9,FALSE)</f>
        <v>0</v>
      </c>
      <c r="J734" s="160">
        <f>VLOOKUP(A734,'BASE TRABAJO'!$A$1:$U$872,10,FALSE)</f>
        <v>0</v>
      </c>
      <c r="K734" s="160" t="str">
        <f>VLOOKUP(A734,'BASE TRABAJO'!$A$1:$U$872,11,FALSE)</f>
        <v xml:space="preserve">Miguel Ángel Aguilera Sanhueza
</v>
      </c>
      <c r="L734" s="160" t="str">
        <f>VLOOKUP(A734,'BASE TRABAJO'!$A$1:$U$872,12,FALSE)</f>
        <v xml:space="preserve">Ossa Nº 1771, comuna de San Ramón, Región Metropolitana.
</v>
      </c>
      <c r="M734" s="160" t="str">
        <f>VLOOKUP(A734,'BASE TRABAJO'!$A$1:$U$872,13,FALSE)</f>
        <v>XIII</v>
      </c>
      <c r="N734" s="160" t="str">
        <f>VLOOKUP(A734,'BASE TRABAJO'!$A$1:$U$872,14,FALSE)</f>
        <v>San Ramón</v>
      </c>
      <c r="O734" s="160" t="str">
        <f>VLOOKUP(A734,'BASE TRABAJO'!$A$1:$U$872,15,FALSE)</f>
        <v>Fonos 25161298 - 23909108 161298298298</v>
      </c>
      <c r="P734" s="160">
        <f>VLOOKUP(A734,'BASE TRABAJO'!$A$1:$U$872,16,FALSE)</f>
        <v>0</v>
      </c>
      <c r="Q734" s="160">
        <f>VLOOKUP(A734,'BASE TRABAJO'!$A$1:$U$872,17,FALSE)</f>
        <v>0</v>
      </c>
      <c r="R734" s="160">
        <f>VLOOKUP(A734,'BASE TRABAJO'!$A$1:$U$872,18,FALSE)</f>
        <v>91001</v>
      </c>
      <c r="S734" s="160" t="str">
        <f>VLOOKUP(A734,'BASE TRABAJO'!$A$1:$U$872,19,FALSE)</f>
        <v xml:space="preserve">No se acompañan. Aplica Informe Jurídico Nº 09, de fecha 14 de marzo de 2011 del Departamento Jurídico y Dictamen Nº 070791, de 2009, de la Contraloría General de la República.  
</v>
      </c>
      <c r="T734" s="161">
        <f>VLOOKUP(A734,'BASE TRABAJO'!$A$1:$U$872,20,FALSE)</f>
        <v>38729</v>
      </c>
      <c r="U734" s="160">
        <v>7256</v>
      </c>
      <c r="V734" s="162">
        <v>8336520</v>
      </c>
      <c r="W734" s="162">
        <v>83365200</v>
      </c>
      <c r="X734" s="161">
        <v>44135</v>
      </c>
      <c r="Y734" s="160" t="s">
        <v>3112</v>
      </c>
      <c r="Z734" s="160" t="s">
        <v>3113</v>
      </c>
      <c r="AA734" s="160" t="s">
        <v>3213</v>
      </c>
      <c r="AB734" s="160"/>
    </row>
    <row r="735" spans="1:28" x14ac:dyDescent="0.2">
      <c r="A735" s="163">
        <v>7257</v>
      </c>
      <c r="B735" s="160" t="str">
        <f>VLOOKUP(A735,'BASE TRABAJO'!$A$1:$U$872,2,TRUE)</f>
        <v xml:space="preserve">
I. Municipalidad de Licantén
</v>
      </c>
      <c r="C735" s="160">
        <f>VLOOKUP(A735,'BASE TRABAJO'!$A$1:$U$872,3,FALSE)</f>
        <v>691005003</v>
      </c>
      <c r="D735" s="160" t="str">
        <f>VLOOKUP(A735,'BASE TRABAJO'!$A$1:$U$872,4,FALSE)</f>
        <v>Municipalidad</v>
      </c>
      <c r="E735" s="160" t="str">
        <f>VLOOKUP(A735,'BASE TRABAJO'!$A$1:$U$872,5,FALSE)</f>
        <v>Constitución Política de la República, artículo 107</v>
      </c>
      <c r="F735" s="160" t="str">
        <f>VLOOKUP(A735,'BASE TRABAJO'!$A$1:$U$872,6,FALSE)</f>
        <v>Indefinida</v>
      </c>
      <c r="G735" s="160" t="str">
        <f>VLOOKUP(A735,'BASE TRABAJO'!$A$1:$U$872,7,FALSE)</f>
        <v>Según Ley Orgánica Nº 18.695, artículos 1º al  4º</v>
      </c>
      <c r="H735" s="160" t="str">
        <f>VLOOKUP(A735,'BASE TRABAJO'!$A$1:$U$872,8,FALSE)</f>
        <v>no tiene</v>
      </c>
      <c r="I735" s="160">
        <f>VLOOKUP(A735,'BASE TRABAJO'!$A$1:$U$872,9,FALSE)</f>
        <v>0</v>
      </c>
      <c r="J735" s="160">
        <f>VLOOKUP(A735,'BASE TRABAJO'!$A$1:$U$872,10,FALSE)</f>
        <v>0</v>
      </c>
      <c r="K735" s="160" t="str">
        <f>VLOOKUP(A735,'BASE TRABAJO'!$A$1:$U$872,11,FALSE)</f>
        <v xml:space="preserve">Oscar Marcelo Fernández Vilos 
</v>
      </c>
      <c r="L735" s="160" t="str">
        <f>VLOOKUP(A735,'BASE TRABAJO'!$A$1:$U$872,12,FALSE)</f>
        <v xml:space="preserve">Juan Esteban Montero N°25, comuna de Licantén,  provincia de Curicó, Séptima Región.
</v>
      </c>
      <c r="M735" s="160" t="str">
        <f>VLOOKUP(A735,'BASE TRABAJO'!$A$1:$U$872,13,FALSE)</f>
        <v>VII</v>
      </c>
      <c r="N735" s="160" t="str">
        <f>VLOOKUP(A735,'BASE TRABAJO'!$A$1:$U$872,14,FALSE)</f>
        <v xml:space="preserve"> Licantén</v>
      </c>
      <c r="O735" s="160">
        <f>VLOOKUP(A735,'BASE TRABAJO'!$A$1:$U$872,15,FALSE)</f>
        <v>0</v>
      </c>
      <c r="P735" s="160">
        <f>VLOOKUP(A735,'BASE TRABAJO'!$A$1:$U$872,16,FALSE)</f>
        <v>0</v>
      </c>
      <c r="Q735" s="160">
        <f>VLOOKUP(A735,'BASE TRABAJO'!$A$1:$U$872,17,FALSE)</f>
        <v>0</v>
      </c>
      <c r="R735" s="160">
        <f>VLOOKUP(A735,'BASE TRABAJO'!$A$1:$U$872,18,FALSE)</f>
        <v>91001</v>
      </c>
      <c r="S735" s="160" t="str">
        <f>VLOOKUP(A735,'BASE TRABAJO'!$A$1:$U$872,19,FALSE)</f>
        <v xml:space="preserve">No se acompañan. Aplica Informe Jurídico Nº 09, de  fecha 14 de marzo de 2011 del Departamento Jurídico y Dictamen Nº 070791, de 2009, de la Contraloría General de la República.  
</v>
      </c>
      <c r="T735" s="161">
        <f>VLOOKUP(A735,'BASE TRABAJO'!$A$1:$U$872,20,FALSE)</f>
        <v>38729</v>
      </c>
      <c r="U735" s="160">
        <v>7257</v>
      </c>
      <c r="V735" s="162">
        <v>4168260</v>
      </c>
      <c r="W735" s="162">
        <v>37636350</v>
      </c>
      <c r="X735" s="161">
        <v>44135</v>
      </c>
      <c r="Y735" s="160" t="s">
        <v>3112</v>
      </c>
      <c r="Z735" s="160" t="s">
        <v>3113</v>
      </c>
      <c r="AA735" s="160" t="s">
        <v>3223</v>
      </c>
      <c r="AB735" s="160"/>
    </row>
    <row r="736" spans="1:28" x14ac:dyDescent="0.2">
      <c r="A736" s="163">
        <v>7259</v>
      </c>
      <c r="B736" s="160" t="str">
        <f>VLOOKUP(A736,'BASE TRABAJO'!$A$1:$U$872,2,TRUE)</f>
        <v xml:space="preserve">
I. Municipalidad de Coelemu
</v>
      </c>
      <c r="C736" s="160">
        <f>VLOOKUP(A736,'BASE TRABAJO'!$A$1:$U$872,3,FALSE)</f>
        <v>691502007</v>
      </c>
      <c r="D736" s="160" t="str">
        <f>VLOOKUP(A736,'BASE TRABAJO'!$A$1:$U$872,4,FALSE)</f>
        <v>Municipalidad</v>
      </c>
      <c r="E736" s="160" t="str">
        <f>VLOOKUP(A736,'BASE TRABAJO'!$A$1:$U$872,5,FALSE)</f>
        <v>Constitución Política de la República, artículo 107</v>
      </c>
      <c r="F736" s="160" t="str">
        <f>VLOOKUP(A736,'BASE TRABAJO'!$A$1:$U$872,6,FALSE)</f>
        <v>Indefinida</v>
      </c>
      <c r="G736" s="160" t="str">
        <f>VLOOKUP(A736,'BASE TRABAJO'!$A$1:$U$872,7,FALSE)</f>
        <v>Según Ley Orgánica Nº 18.695, artículos 1º al  4º</v>
      </c>
      <c r="H736" s="160">
        <f>VLOOKUP(A736,'BASE TRABAJO'!$A$1:$U$872,8,FALSE)</f>
        <v>0</v>
      </c>
      <c r="I736" s="160">
        <f>VLOOKUP(A736,'BASE TRABAJO'!$A$1:$U$872,9,FALSE)</f>
        <v>0</v>
      </c>
      <c r="J736" s="160">
        <f>VLOOKUP(A736,'BASE TRABAJO'!$A$1:$U$872,10,FALSE)</f>
        <v>0</v>
      </c>
      <c r="K736" s="160" t="str">
        <f>VLOOKUP(A736,'BASE TRABAJO'!$A$1:$U$872,11,FALSE)</f>
        <v xml:space="preserve">Alejandro Rodrigo Pedreros Urrutia. </v>
      </c>
      <c r="L736" s="160" t="str">
        <f>VLOOKUP(A736,'BASE TRABAJO'!$A$1:$U$872,12,FALSE)</f>
        <v xml:space="preserve">Pedro León Gallo N°609, comuna de Coelemu
</v>
      </c>
      <c r="M736" s="160" t="str">
        <f>VLOOKUP(A736,'BASE TRABAJO'!$A$1:$U$872,13,FALSE)</f>
        <v>XVI</v>
      </c>
      <c r="N736" s="160" t="str">
        <f>VLOOKUP(A736,'BASE TRABAJO'!$A$1:$U$872,14,FALSE)</f>
        <v>Coelemu</v>
      </c>
      <c r="O736" s="160">
        <f>VLOOKUP(A736,'BASE TRABAJO'!$A$1:$U$872,15,FALSE)</f>
        <v>0</v>
      </c>
      <c r="P736" s="160">
        <f>VLOOKUP(A736,'BASE TRABAJO'!$A$1:$U$872,16,FALSE)</f>
        <v>0</v>
      </c>
      <c r="Q736" s="160">
        <f>VLOOKUP(A736,'BASE TRABAJO'!$A$1:$U$872,17,FALSE)</f>
        <v>0</v>
      </c>
      <c r="R736" s="160">
        <f>VLOOKUP(A736,'BASE TRABAJO'!$A$1:$U$872,18,FALSE)</f>
        <v>91001</v>
      </c>
      <c r="S736" s="160" t="str">
        <f>VLOOKUP(A736,'BASE TRABAJO'!$A$1:$U$872,19,FALSE)</f>
        <v xml:space="preserve">No se acompañan. Aplica Informe Jurídico Nº 09, de fecha 14 de marzo de 2011 del Departamento Jurídico y Dictamen Nº 070791, de 2009, de la Contraloría General de la República.
</v>
      </c>
      <c r="T736" s="161">
        <f>VLOOKUP(A736,'BASE TRABAJO'!$A$1:$U$872,20,FALSE)</f>
        <v>38734</v>
      </c>
      <c r="U736" s="160">
        <v>7259</v>
      </c>
      <c r="V736" s="162">
        <v>5543786</v>
      </c>
      <c r="W736" s="162">
        <v>55437860</v>
      </c>
      <c r="X736" s="161">
        <v>44135</v>
      </c>
      <c r="Y736" s="160" t="s">
        <v>3112</v>
      </c>
      <c r="Z736" s="160" t="s">
        <v>3113</v>
      </c>
      <c r="AA736" s="160" t="s">
        <v>3310</v>
      </c>
      <c r="AB736" s="160"/>
    </row>
    <row r="737" spans="1:28" x14ac:dyDescent="0.2">
      <c r="A737" s="163">
        <v>7260</v>
      </c>
      <c r="B737" s="160" t="str">
        <f>VLOOKUP(A737,'BASE TRABAJO'!$A$1:$U$872,2,TRUE)</f>
        <v>I. Municipalidad de Quirihue</v>
      </c>
      <c r="C737" s="160">
        <f>VLOOKUP(A737,'BASE TRABAJO'!$A$1:$U$872,3,FALSE)</f>
        <v>691401006</v>
      </c>
      <c r="D737" s="160" t="str">
        <f>VLOOKUP(A737,'BASE TRABAJO'!$A$1:$U$872,4,FALSE)</f>
        <v>Municipalidad</v>
      </c>
      <c r="E737" s="160" t="str">
        <f>VLOOKUP(A737,'BASE TRABAJO'!$A$1:$U$872,5,FALSE)</f>
        <v>Constitución Política de la República, artículo 107</v>
      </c>
      <c r="F737" s="160" t="str">
        <f>VLOOKUP(A737,'BASE TRABAJO'!$A$1:$U$872,6,FALSE)</f>
        <v>Indefinida</v>
      </c>
      <c r="G737" s="160" t="str">
        <f>VLOOKUP(A737,'BASE TRABAJO'!$A$1:$U$872,7,FALSE)</f>
        <v>Según ley Orgánica N° 18.695, artículos 1° al 4°</v>
      </c>
      <c r="H737" s="160" t="str">
        <f>VLOOKUP(A737,'BASE TRABAJO'!$A$1:$U$872,8,FALSE)</f>
        <v>no tiene</v>
      </c>
      <c r="I737" s="160">
        <f>VLOOKUP(A737,'BASE TRABAJO'!$A$1:$U$872,9,FALSE)</f>
        <v>0</v>
      </c>
      <c r="J737" s="160">
        <f>VLOOKUP(A737,'BASE TRABAJO'!$A$1:$U$872,10,FALSE)</f>
        <v>0</v>
      </c>
      <c r="K737" s="160" t="str">
        <f>VLOOKUP(A737,'BASE TRABAJO'!$A$1:$U$872,11,FALSE)</f>
        <v xml:space="preserve">Richard Patricio Irribarra Ramírez
</v>
      </c>
      <c r="L737" s="160" t="str">
        <f>VLOOKUP(A737,'BASE TRABAJO'!$A$1:$U$872,12,FALSE)</f>
        <v xml:space="preserve">Esmeralda N° 698, comuna de Quirihue
</v>
      </c>
      <c r="M737" s="160" t="str">
        <f>VLOOKUP(A737,'BASE TRABAJO'!$A$1:$U$872,13,FALSE)</f>
        <v>XVI</v>
      </c>
      <c r="N737" s="160" t="str">
        <f>VLOOKUP(A737,'BASE TRABAJO'!$A$1:$U$872,14,FALSE)</f>
        <v>Quirihue</v>
      </c>
      <c r="O737" s="160" t="str">
        <f>VLOOKUP(A737,'BASE TRABAJO'!$A$1:$U$872,15,FALSE)</f>
        <v>F. 042-531221</v>
      </c>
      <c r="P737" s="160" t="str">
        <f>VLOOKUP(A737,'BASE TRABAJO'!$A$1:$U$872,16,FALSE)</f>
        <v>dquirihue@yahoo.es</v>
      </c>
      <c r="Q737" s="160">
        <f>VLOOKUP(A737,'BASE TRABAJO'!$A$1:$U$872,17,FALSE)</f>
        <v>0</v>
      </c>
      <c r="R737" s="160">
        <f>VLOOKUP(A737,'BASE TRABAJO'!$A$1:$U$872,18,FALSE)</f>
        <v>91001</v>
      </c>
      <c r="S737" s="160" t="str">
        <f>VLOOKUP(A737,'BASE TRABAJO'!$A$1:$U$872,19,FALSE)</f>
        <v xml:space="preserve">No se acompañan. Aplica Informe Jurídico Nº 09, de  fecha 14 de marzo de 2011 del Departamento Jurídico y Dictamen Nº 070791, de 2009, de la Contraloría General de la República.  
</v>
      </c>
      <c r="T737" s="161">
        <f>VLOOKUP(A737,'BASE TRABAJO'!$A$1:$U$872,20,FALSE)</f>
        <v>38735</v>
      </c>
      <c r="U737" s="160">
        <v>7260</v>
      </c>
      <c r="V737" s="162">
        <v>4751816</v>
      </c>
      <c r="W737" s="162">
        <v>42905435</v>
      </c>
      <c r="X737" s="161">
        <v>44135</v>
      </c>
      <c r="Y737" s="160" t="s">
        <v>3112</v>
      </c>
      <c r="Z737" s="160" t="s">
        <v>3113</v>
      </c>
      <c r="AA737" s="160" t="s">
        <v>3311</v>
      </c>
      <c r="AB737" s="160"/>
    </row>
    <row r="738" spans="1:28" x14ac:dyDescent="0.2">
      <c r="A738" s="163">
        <v>7263</v>
      </c>
      <c r="B738" s="160" t="str">
        <f>VLOOKUP(A738,'BASE TRABAJO'!$A$1:$U$872,2,TRUE)</f>
        <v xml:space="preserve">
I. Municipalidad de Carahue
</v>
      </c>
      <c r="C738" s="160">
        <f>VLOOKUP(A738,'BASE TRABAJO'!$A$1:$U$872,3,FALSE)</f>
        <v>691905004</v>
      </c>
      <c r="D738" s="160" t="str">
        <f>VLOOKUP(A738,'BASE TRABAJO'!$A$1:$U$872,4,FALSE)</f>
        <v>Municipalidad</v>
      </c>
      <c r="E738" s="160" t="str">
        <f>VLOOKUP(A738,'BASE TRABAJO'!$A$1:$U$872,5,FALSE)</f>
        <v>Constitución Política de la República, art. 107.</v>
      </c>
      <c r="F738" s="160" t="str">
        <f>VLOOKUP(A738,'BASE TRABAJO'!$A$1:$U$872,6,FALSE)</f>
        <v>Indefinida.</v>
      </c>
      <c r="G738" s="160" t="str">
        <f>VLOOKUP(A738,'BASE TRABAJO'!$A$1:$U$872,7,FALSE)</f>
        <v>Según Ley Orgánica Nº 18.695, arts. 1º al 4º.</v>
      </c>
      <c r="H738" s="160" t="str">
        <f>VLOOKUP(A738,'BASE TRABAJO'!$A$1:$U$872,8,FALSE)</f>
        <v>no tiene</v>
      </c>
      <c r="I738" s="160">
        <f>VLOOKUP(A738,'BASE TRABAJO'!$A$1:$U$872,9,FALSE)</f>
        <v>0</v>
      </c>
      <c r="J738" s="160">
        <f>VLOOKUP(A738,'BASE TRABAJO'!$A$1:$U$872,10,FALSE)</f>
        <v>0</v>
      </c>
      <c r="K738" s="160" t="str">
        <f>VLOOKUP(A738,'BASE TRABAJO'!$A$1:$U$872,11,FALSE)</f>
        <v xml:space="preserve">Héctor Alejandro Sáez Véliz
</v>
      </c>
      <c r="L738" s="160" t="str">
        <f>VLOOKUP(A738,'BASE TRABAJO'!$A$1:$U$872,12,FALSE)</f>
        <v xml:space="preserve">Portales Nº295, Carahue, Novena Región.
</v>
      </c>
      <c r="M738" s="160" t="str">
        <f>VLOOKUP(A738,'BASE TRABAJO'!$A$1:$U$872,13,FALSE)</f>
        <v>IX</v>
      </c>
      <c r="N738" s="160" t="str">
        <f>VLOOKUP(A738,'BASE TRABAJO'!$A$1:$U$872,14,FALSE)</f>
        <v>Carahue</v>
      </c>
      <c r="O738" s="160" t="str">
        <f>VLOOKUP(A738,'BASE TRABAJO'!$A$1:$U$872,15,FALSE)</f>
        <v>Fonos (45) 651874</v>
      </c>
      <c r="P738" s="160">
        <f>VLOOKUP(A738,'BASE TRABAJO'!$A$1:$U$872,16,FALSE)</f>
        <v>0</v>
      </c>
      <c r="Q738" s="160">
        <f>VLOOKUP(A738,'BASE TRABAJO'!$A$1:$U$872,17,FALSE)</f>
        <v>0</v>
      </c>
      <c r="R738" s="160">
        <f>VLOOKUP(A738,'BASE TRABAJO'!$A$1:$U$872,18,FALSE)</f>
        <v>91001</v>
      </c>
      <c r="S738" s="160" t="str">
        <f>VLOOKUP(A738,'BASE TRABAJO'!$A$1:$U$872,19,FALSE)</f>
        <v xml:space="preserve">No se acompañan. Aplica Informe Jurídico Nº 09, de  fecha 14 de marzo de 2011 del Departamento Jurídico y Dictamen Nº 070791, de 2009, de la Contraloría General de la República.  
</v>
      </c>
      <c r="T738" s="161">
        <f>VLOOKUP(A738,'BASE TRABAJO'!$A$1:$U$872,20,FALSE)</f>
        <v>38735</v>
      </c>
      <c r="U738" s="160">
        <v>7263</v>
      </c>
      <c r="V738" s="162">
        <v>4910210</v>
      </c>
      <c r="W738" s="162">
        <v>43587427</v>
      </c>
      <c r="X738" s="161">
        <v>44135</v>
      </c>
      <c r="Y738" s="160" t="s">
        <v>3112</v>
      </c>
      <c r="Z738" s="160" t="s">
        <v>3113</v>
      </c>
      <c r="AA738" s="160" t="s">
        <v>3265</v>
      </c>
      <c r="AB738" s="160"/>
    </row>
    <row r="739" spans="1:28" x14ac:dyDescent="0.2">
      <c r="A739" s="163">
        <v>7264</v>
      </c>
      <c r="B739" s="160" t="str">
        <f>VLOOKUP(A739,'BASE TRABAJO'!$A$1:$U$872,2,TRUE)</f>
        <v xml:space="preserve">
I. Municipalidad de Santa Bárbara
</v>
      </c>
      <c r="C739" s="160">
        <f>VLOOKUP(A739,'BASE TRABAJO'!$A$1:$U$872,3,FALSE)</f>
        <v>691702006</v>
      </c>
      <c r="D739" s="160" t="str">
        <f>VLOOKUP(A739,'BASE TRABAJO'!$A$1:$U$872,4,FALSE)</f>
        <v>Municipalidad</v>
      </c>
      <c r="E739" s="160" t="str">
        <f>VLOOKUP(A739,'BASE TRABAJO'!$A$1:$U$872,5,FALSE)</f>
        <v>Constitución Política de la República, art. 107.</v>
      </c>
      <c r="F739" s="160" t="str">
        <f>VLOOKUP(A739,'BASE TRABAJO'!$A$1:$U$872,6,FALSE)</f>
        <v>Indefinida.</v>
      </c>
      <c r="G739" s="160" t="str">
        <f>VLOOKUP(A739,'BASE TRABAJO'!$A$1:$U$872,7,FALSE)</f>
        <v>Según Ley Orgánica Nº 18.695, arts. 1º al 4º.</v>
      </c>
      <c r="H739" s="160" t="str">
        <f>VLOOKUP(A739,'BASE TRABAJO'!$A$1:$U$872,8,FALSE)</f>
        <v>no tiene</v>
      </c>
      <c r="I739" s="160">
        <f>VLOOKUP(A739,'BASE TRABAJO'!$A$1:$U$872,9,FALSE)</f>
        <v>0</v>
      </c>
      <c r="J739" s="160">
        <f>VLOOKUP(A739,'BASE TRABAJO'!$A$1:$U$872,10,FALSE)</f>
        <v>0</v>
      </c>
      <c r="K739" s="160" t="str">
        <f>VLOOKUP(A739,'BASE TRABAJO'!$A$1:$U$872,11,FALSE)</f>
        <v>Daniel Sebastián Salamanca Pérez</v>
      </c>
      <c r="L739" s="160" t="str">
        <f>VLOOKUP(A739,'BASE TRABAJO'!$A$1:$U$872,12,FALSE)</f>
        <v xml:space="preserve">Rosas Nº 160, comuna de Santa Bárbara,  Octava Región.
Casilla 216
</v>
      </c>
      <c r="M739" s="160" t="str">
        <f>VLOOKUP(A739,'BASE TRABAJO'!$A$1:$U$872,13,FALSE)</f>
        <v>VIII</v>
      </c>
      <c r="N739" s="160" t="str">
        <f>VLOOKUP(A739,'BASE TRABAJO'!$A$1:$U$872,14,FALSE)</f>
        <v xml:space="preserve"> Santa Bárbara</v>
      </c>
      <c r="O739" s="160">
        <f>VLOOKUP(A739,'BASE TRABAJO'!$A$1:$U$872,15,FALSE)</f>
        <v>0</v>
      </c>
      <c r="P739" s="160">
        <f>VLOOKUP(A739,'BASE TRABAJO'!$A$1:$U$872,16,FALSE)</f>
        <v>0</v>
      </c>
      <c r="Q739" s="160">
        <f>VLOOKUP(A739,'BASE TRABAJO'!$A$1:$U$872,17,FALSE)</f>
        <v>0</v>
      </c>
      <c r="R739" s="160">
        <f>VLOOKUP(A739,'BASE TRABAJO'!$A$1:$U$872,18,FALSE)</f>
        <v>91001</v>
      </c>
      <c r="S739" s="160" t="str">
        <f>VLOOKUP(A739,'BASE TRABAJO'!$A$1:$U$872,19,FALSE)</f>
        <v xml:space="preserve">No se acompañan. Aplica Informe Jurídico Nº 09, de  fecha 14 de marzo de 2011 del Departamento Jurídico y Dictamen Nº 070791, de 2009, de la Contraloría General de la República.  
</v>
      </c>
      <c r="T739" s="161">
        <f>VLOOKUP(A739,'BASE TRABAJO'!$A$1:$U$872,20,FALSE)</f>
        <v>38735</v>
      </c>
      <c r="U739" s="160">
        <v>7264</v>
      </c>
      <c r="V739" s="162">
        <v>4751816</v>
      </c>
      <c r="W739" s="162">
        <v>32855348</v>
      </c>
      <c r="X739" s="161">
        <v>44135</v>
      </c>
      <c r="Y739" s="160" t="s">
        <v>3112</v>
      </c>
      <c r="Z739" s="160" t="s">
        <v>3113</v>
      </c>
      <c r="AA739" s="160" t="s">
        <v>3312</v>
      </c>
      <c r="AB739" s="160"/>
    </row>
    <row r="740" spans="1:28" x14ac:dyDescent="0.2">
      <c r="A740" s="163">
        <v>7265</v>
      </c>
      <c r="B740" s="160" t="str">
        <f>VLOOKUP(A740,'BASE TRABAJO'!$A$1:$U$872,2,TRUE)</f>
        <v xml:space="preserve">
I. Municipalidad de Cañete
</v>
      </c>
      <c r="C740" s="160">
        <f>VLOOKUP(A740,'BASE TRABAJO'!$A$1:$U$872,3,FALSE)</f>
        <v>691605000</v>
      </c>
      <c r="D740" s="160" t="str">
        <f>VLOOKUP(A740,'BASE TRABAJO'!$A$1:$U$872,4,FALSE)</f>
        <v>Municipalidad</v>
      </c>
      <c r="E740" s="160" t="str">
        <f>VLOOKUP(A740,'BASE TRABAJO'!$A$1:$U$872,5,FALSE)</f>
        <v>Constitución Política de la República, artículo 107.</v>
      </c>
      <c r="F740" s="160" t="str">
        <f>VLOOKUP(A740,'BASE TRABAJO'!$A$1:$U$872,6,FALSE)</f>
        <v>Indefinida.</v>
      </c>
      <c r="G740" s="160" t="str">
        <f>VLOOKUP(A740,'BASE TRABAJO'!$A$1:$U$872,7,FALSE)</f>
        <v>Según Ley Orgánica Constitucional Nº 18.695, arts. 1º al 4º.</v>
      </c>
      <c r="H740" s="160" t="str">
        <f>VLOOKUP(A740,'BASE TRABAJO'!$A$1:$U$872,8,FALSE)</f>
        <v>no tiene</v>
      </c>
      <c r="I740" s="160">
        <f>VLOOKUP(A740,'BASE TRABAJO'!$A$1:$U$872,9,FALSE)</f>
        <v>0</v>
      </c>
      <c r="J740" s="160">
        <f>VLOOKUP(A740,'BASE TRABAJO'!$A$1:$U$872,10,FALSE)</f>
        <v>0</v>
      </c>
      <c r="K740" s="160" t="str">
        <f>VLOOKUP(A740,'BASE TRABAJO'!$A$1:$U$872,11,FALSE)</f>
        <v xml:space="preserve">Jorge James Radonich Barra  </v>
      </c>
      <c r="L740" s="160" t="str">
        <f>VLOOKUP(A740,'BASE TRABAJO'!$A$1:$U$872,12,FALSE)</f>
        <v xml:space="preserve">Arturo Prat 220, comuna de Cañete, VIII Región del Bío Bío.
</v>
      </c>
      <c r="M740" s="160" t="str">
        <f>VLOOKUP(A740,'BASE TRABAJO'!$A$1:$U$872,13,FALSE)</f>
        <v>VIII</v>
      </c>
      <c r="N740" s="160" t="str">
        <f>VLOOKUP(A740,'BASE TRABAJO'!$A$1:$U$872,14,FALSE)</f>
        <v>Bío Bío</v>
      </c>
      <c r="O740" s="160" t="str">
        <f>VLOOKUP(A740,'BASE TRABAJO'!$A$1:$U$872,15,FALSE)</f>
        <v>Fono: (041) 220 90 00 – (041) 2209054</v>
      </c>
      <c r="P740" s="160" t="str">
        <f>VLOOKUP(A740,'BASE TRABAJO'!$A$1:$U$872,16,FALSE)</f>
        <v>secretariamunicipal@municanete.cl</v>
      </c>
      <c r="Q740" s="160">
        <f>VLOOKUP(A740,'BASE TRABAJO'!$A$1:$U$872,17,FALSE)</f>
        <v>0</v>
      </c>
      <c r="R740" s="160">
        <f>VLOOKUP(A740,'BASE TRABAJO'!$A$1:$U$872,18,FALSE)</f>
        <v>91001</v>
      </c>
      <c r="S740" s="160" t="str">
        <f>VLOOKUP(A740,'BASE TRABAJO'!$A$1:$U$872,19,FALSE)</f>
        <v>No se acompañan. Aplica Informe Jurídico Nº 09, de fecha 14 de marzo de 2011 del Departamento Jurídico y Dictamen Nº 070791, de 2009, de la Contraloría General de la República.</v>
      </c>
      <c r="T740" s="161">
        <f>VLOOKUP(A740,'BASE TRABAJO'!$A$1:$U$872,20,FALSE)</f>
        <v>38735</v>
      </c>
      <c r="U740" s="160">
        <v>7265</v>
      </c>
      <c r="V740" s="162">
        <v>4910210</v>
      </c>
      <c r="W740" s="162">
        <v>49102102</v>
      </c>
      <c r="X740" s="161">
        <v>44135</v>
      </c>
      <c r="Y740" s="160" t="s">
        <v>3112</v>
      </c>
      <c r="Z740" s="160" t="s">
        <v>3113</v>
      </c>
      <c r="AA740" s="160" t="s">
        <v>3134</v>
      </c>
      <c r="AB740" s="160"/>
    </row>
    <row r="741" spans="1:28" x14ac:dyDescent="0.2">
      <c r="A741" s="163">
        <v>7267</v>
      </c>
      <c r="B741" s="160" t="str">
        <f>VLOOKUP(A741,'BASE TRABAJO'!$A$1:$U$872,2,TRUE)</f>
        <v xml:space="preserve">
I. Municipalidad de Los Ángeles
</v>
      </c>
      <c r="C741" s="160" t="str">
        <f>VLOOKUP(A741,'BASE TRABAJO'!$A$1:$U$872,3,FALSE)</f>
        <v>69170100K</v>
      </c>
      <c r="D741" s="160" t="str">
        <f>VLOOKUP(A741,'BASE TRABAJO'!$A$1:$U$872,4,FALSE)</f>
        <v>Municipalidad</v>
      </c>
      <c r="E741" s="160" t="str">
        <f>VLOOKUP(A741,'BASE TRABAJO'!$A$1:$U$872,5,FALSE)</f>
        <v>Constitución Política de la República, art. 107.</v>
      </c>
      <c r="F741" s="160" t="str">
        <f>VLOOKUP(A741,'BASE TRABAJO'!$A$1:$U$872,6,FALSE)</f>
        <v>Indefinida.</v>
      </c>
      <c r="G741" s="160" t="str">
        <f>VLOOKUP(A741,'BASE TRABAJO'!$A$1:$U$872,7,FALSE)</f>
        <v>Según Ley Orgánica Nº 18.695, arts. 1º al 4º.</v>
      </c>
      <c r="H741" s="160" t="str">
        <f>VLOOKUP(A741,'BASE TRABAJO'!$A$1:$U$872,8,FALSE)</f>
        <v>no tiene</v>
      </c>
      <c r="I741" s="160">
        <f>VLOOKUP(A741,'BASE TRABAJO'!$A$1:$U$872,9,FALSE)</f>
        <v>0</v>
      </c>
      <c r="J741" s="160">
        <f>VLOOKUP(A741,'BASE TRABAJO'!$A$1:$U$872,10,FALSE)</f>
        <v>0</v>
      </c>
      <c r="K741" s="160" t="str">
        <f>VLOOKUP(A741,'BASE TRABAJO'!$A$1:$U$872,11,FALSE)</f>
        <v xml:space="preserve">Eduardo Neftalí Borgoño Bustos </v>
      </c>
      <c r="L741" s="160" t="str">
        <f>VLOOKUP(A741,'BASE TRABAJO'!$A$1:$U$872,12,FALSE)</f>
        <v xml:space="preserve">Caupolicán Nº 399, comuna de Los Ángeles, Octava Región.
</v>
      </c>
      <c r="M741" s="160" t="str">
        <f>VLOOKUP(A741,'BASE TRABAJO'!$A$1:$U$872,13,FALSE)</f>
        <v>VIII</v>
      </c>
      <c r="N741" s="160" t="str">
        <f>VLOOKUP(A741,'BASE TRABAJO'!$A$1:$U$872,14,FALSE)</f>
        <v>Los Ángele</v>
      </c>
      <c r="O741" s="160" t="str">
        <f>VLOOKUP(A741,'BASE TRABAJO'!$A$1:$U$872,15,FALSE)</f>
        <v>Fonos (43) 409400- 409501- 409502</v>
      </c>
      <c r="P741" s="160">
        <f>VLOOKUP(A741,'BASE TRABAJO'!$A$1:$U$872,16,FALSE)</f>
        <v>0</v>
      </c>
      <c r="Q741" s="160">
        <f>VLOOKUP(A741,'BASE TRABAJO'!$A$1:$U$872,17,FALSE)</f>
        <v>0</v>
      </c>
      <c r="R741" s="160">
        <f>VLOOKUP(A741,'BASE TRABAJO'!$A$1:$U$872,18,FALSE)</f>
        <v>91001</v>
      </c>
      <c r="S741" s="160" t="str">
        <f>VLOOKUP(A741,'BASE TRABAJO'!$A$1:$U$872,19,FALSE)</f>
        <v xml:space="preserve">No corresponde.
</v>
      </c>
      <c r="T741" s="161">
        <f>VLOOKUP(A741,'BASE TRABAJO'!$A$1:$U$872,20,FALSE)</f>
        <v>38736</v>
      </c>
      <c r="U741" s="160">
        <v>7267</v>
      </c>
      <c r="V741" s="162">
        <v>9028451</v>
      </c>
      <c r="W741" s="162">
        <v>90284509</v>
      </c>
      <c r="X741" s="161">
        <v>44135</v>
      </c>
      <c r="Y741" s="160" t="s">
        <v>3112</v>
      </c>
      <c r="Z741" s="160" t="s">
        <v>3113</v>
      </c>
      <c r="AA741" s="160" t="s">
        <v>3126</v>
      </c>
      <c r="AB741" s="160"/>
    </row>
    <row r="742" spans="1:28" x14ac:dyDescent="0.2">
      <c r="A742" s="163">
        <v>7268</v>
      </c>
      <c r="B742" s="160" t="str">
        <f>VLOOKUP(A742,'BASE TRABAJO'!$A$1:$U$872,2,TRUE)</f>
        <v xml:space="preserve">
I. Municipalidad de Yungay
</v>
      </c>
      <c r="C742" s="160">
        <f>VLOOKUP(A742,'BASE TRABAJO'!$A$1:$U$872,3,FALSE)</f>
        <v>691415007</v>
      </c>
      <c r="D742" s="160" t="str">
        <f>VLOOKUP(A742,'BASE TRABAJO'!$A$1:$U$872,4,FALSE)</f>
        <v>Municipalidad</v>
      </c>
      <c r="E742" s="160" t="str">
        <f>VLOOKUP(A742,'BASE TRABAJO'!$A$1:$U$872,5,FALSE)</f>
        <v>Constitución Política de la República, art. 107.</v>
      </c>
      <c r="F742" s="160" t="str">
        <f>VLOOKUP(A742,'BASE TRABAJO'!$A$1:$U$872,6,FALSE)</f>
        <v>Indefinida.</v>
      </c>
      <c r="G742" s="160" t="str">
        <f>VLOOKUP(A742,'BASE TRABAJO'!$A$1:$U$872,7,FALSE)</f>
        <v>Según Ley Orgánica Nº 18.695, arts. 1º al 4º.</v>
      </c>
      <c r="H742" s="160" t="str">
        <f>VLOOKUP(A742,'BASE TRABAJO'!$A$1:$U$872,8,FALSE)</f>
        <v>no tiene</v>
      </c>
      <c r="I742" s="160">
        <f>VLOOKUP(A742,'BASE TRABAJO'!$A$1:$U$872,9,FALSE)</f>
        <v>0</v>
      </c>
      <c r="J742" s="160">
        <f>VLOOKUP(A742,'BASE TRABAJO'!$A$1:$U$872,10,FALSE)</f>
        <v>0</v>
      </c>
      <c r="K742" s="160" t="str">
        <f>VLOOKUP(A742,'BASE TRABAJO'!$A$1:$U$872,11,FALSE)</f>
        <v xml:space="preserve">Alcalde Titular: Rafael Arcangel Cifuentes Rodríguez, 
</v>
      </c>
      <c r="L742" s="160" t="str">
        <f>VLOOKUP(A742,'BASE TRABAJO'!$A$1:$U$872,12,FALSE)</f>
        <v xml:space="preserve">Esmeralda Nº 380, comuna de Yungay
</v>
      </c>
      <c r="M742" s="160" t="str">
        <f>VLOOKUP(A742,'BASE TRABAJO'!$A$1:$U$872,13,FALSE)</f>
        <v>XVI</v>
      </c>
      <c r="N742" s="160" t="str">
        <f>VLOOKUP(A742,'BASE TRABAJO'!$A$1:$U$872,14,FALSE)</f>
        <v xml:space="preserve"> Yungay</v>
      </c>
      <c r="O742" s="160" t="str">
        <f>VLOOKUP(A742,'BASE TRABAJO'!$A$1:$U$872,15,FALSE)</f>
        <v>Fonos (42) 2205601 (42) 2205602</v>
      </c>
      <c r="P742" s="160" t="str">
        <f>VLOOKUP(A742,'BASE TRABAJO'!$A$1:$U$872,16,FALSE)</f>
        <v>Correo Electrónico: alcaldia@yungay.cl</v>
      </c>
      <c r="Q742" s="160">
        <f>VLOOKUP(A742,'BASE TRABAJO'!$A$1:$U$872,17,FALSE)</f>
        <v>0</v>
      </c>
      <c r="R742" s="160">
        <f>VLOOKUP(A742,'BASE TRABAJO'!$A$1:$U$872,18,FALSE)</f>
        <v>91001</v>
      </c>
      <c r="S742" s="160" t="str">
        <f>VLOOKUP(A742,'BASE TRABAJO'!$A$1:$U$872,19,FALSE)</f>
        <v xml:space="preserve">No se acompañan. Aplica Informe Jurídico Nº 09, de fecha 14 de marzo de 2011 del Departamento Jurídico y Dictamen Nº 070791, de 2009, de la Contraloría General de la República.  
</v>
      </c>
      <c r="T742" s="161">
        <f>VLOOKUP(A742,'BASE TRABAJO'!$A$1:$U$872,20,FALSE)</f>
        <v>38736</v>
      </c>
      <c r="U742" s="160">
        <v>7268</v>
      </c>
      <c r="V742" s="162">
        <v>5543786</v>
      </c>
      <c r="W742" s="162">
        <v>55437860</v>
      </c>
      <c r="X742" s="161">
        <v>44135</v>
      </c>
      <c r="Y742" s="160" t="s">
        <v>3112</v>
      </c>
      <c r="Z742" s="160" t="s">
        <v>3113</v>
      </c>
      <c r="AA742" s="160" t="s">
        <v>3264</v>
      </c>
      <c r="AB742" s="160"/>
    </row>
    <row r="743" spans="1:28" x14ac:dyDescent="0.2">
      <c r="A743" s="163">
        <v>7269</v>
      </c>
      <c r="B743" s="160" t="str">
        <f>VLOOKUP(A743,'BASE TRABAJO'!$A$1:$U$872,2,TRUE)</f>
        <v xml:space="preserve">
I. Municipalidad de Vilcún
</v>
      </c>
      <c r="C743" s="160">
        <f>VLOOKUP(A743,'BASE TRABAJO'!$A$1:$U$872,3,FALSE)</f>
        <v>691908003</v>
      </c>
      <c r="D743" s="160" t="str">
        <f>VLOOKUP(A743,'BASE TRABAJO'!$A$1:$U$872,4,FALSE)</f>
        <v>Municipalidad</v>
      </c>
      <c r="E743" s="160" t="str">
        <f>VLOOKUP(A743,'BASE TRABAJO'!$A$1:$U$872,5,FALSE)</f>
        <v>Constitución Política de la República, art. 107.</v>
      </c>
      <c r="F743" s="160" t="str">
        <f>VLOOKUP(A743,'BASE TRABAJO'!$A$1:$U$872,6,FALSE)</f>
        <v>Indefinida.</v>
      </c>
      <c r="G743" s="160" t="str">
        <f>VLOOKUP(A743,'BASE TRABAJO'!$A$1:$U$872,7,FALSE)</f>
        <v>Según Ley Orgánica Nº 18.695, arts. 1º al 4º.</v>
      </c>
      <c r="H743" s="160" t="str">
        <f>VLOOKUP(A743,'BASE TRABAJO'!$A$1:$U$872,8,FALSE)</f>
        <v>no tiene</v>
      </c>
      <c r="I743" s="160">
        <f>VLOOKUP(A743,'BASE TRABAJO'!$A$1:$U$872,9,FALSE)</f>
        <v>0</v>
      </c>
      <c r="J743" s="160">
        <f>VLOOKUP(A743,'BASE TRABAJO'!$A$1:$U$872,10,FALSE)</f>
        <v>0</v>
      </c>
      <c r="K743" s="160" t="str">
        <f>VLOOKUP(A743,'BASE TRABAJO'!$A$1:$U$872,11,FALSE)</f>
        <v xml:space="preserve">Susana Aguilera Vega, </v>
      </c>
      <c r="L743" s="160" t="str">
        <f>VLOOKUP(A743,'BASE TRABAJO'!$A$1:$U$872,12,FALSE)</f>
        <v xml:space="preserve">Lord Cochrane Nº 255, comuna de Vilcún, Novena Región.
</v>
      </c>
      <c r="M743" s="160" t="str">
        <f>VLOOKUP(A743,'BASE TRABAJO'!$A$1:$U$872,13,FALSE)</f>
        <v>IX</v>
      </c>
      <c r="N743" s="160" t="str">
        <f>VLOOKUP(A743,'BASE TRABAJO'!$A$1:$U$872,14,FALSE)</f>
        <v>Vilcún,</v>
      </c>
      <c r="O743" s="160" t="str">
        <f>VLOOKUP(A743,'BASE TRABAJO'!$A$1:$U$872,15,FALSE)</f>
        <v>Fono: (45) 918360</v>
      </c>
      <c r="P743" s="160" t="str">
        <f>VLOOKUP(A743,'BASE TRABAJO'!$A$1:$U$872,16,FALSE)</f>
        <v>cwolff@vilcun.cl
              egalarce@vilcun.cl</v>
      </c>
      <c r="Q743" s="160">
        <f>VLOOKUP(A743,'BASE TRABAJO'!$A$1:$U$872,17,FALSE)</f>
        <v>0</v>
      </c>
      <c r="R743" s="160">
        <f>VLOOKUP(A743,'BASE TRABAJO'!$A$1:$U$872,18,FALSE)</f>
        <v>91001</v>
      </c>
      <c r="S743" s="160" t="str">
        <f>VLOOKUP(A743,'BASE TRABAJO'!$A$1:$U$872,19,FALSE)</f>
        <v xml:space="preserve">No se acompañan. Aplica Informe Jurídico Nº 09, de  fecha 14 de marzo de 2011 del Departamento Jurídico y Dictamen Nº 070791, de 2009, de la Contraloría General de la República.  
</v>
      </c>
      <c r="T743" s="161">
        <f>VLOOKUP(A743,'BASE TRABAJO'!$A$1:$U$872,20,FALSE)</f>
        <v>38736</v>
      </c>
      <c r="U743" s="160">
        <v>7269</v>
      </c>
      <c r="V743" s="162">
        <v>4910210</v>
      </c>
      <c r="W743" s="162">
        <v>44335617</v>
      </c>
      <c r="X743" s="161">
        <v>44135</v>
      </c>
      <c r="Y743" s="160" t="s">
        <v>3112</v>
      </c>
      <c r="Z743" s="160" t="s">
        <v>3113</v>
      </c>
      <c r="AA743" s="160" t="s">
        <v>3232</v>
      </c>
      <c r="AB743" s="160"/>
    </row>
    <row r="744" spans="1:28" x14ac:dyDescent="0.2">
      <c r="A744" s="163">
        <v>7270</v>
      </c>
      <c r="B744" s="160" t="str">
        <f>VLOOKUP(A744,'BASE TRABAJO'!$A$1:$U$872,2,TRUE)</f>
        <v xml:space="preserve">
I. Municipalidad de San Javier
</v>
      </c>
      <c r="C744" s="160">
        <f>VLOOKUP(A744,'BASE TRABAJO'!$A$1:$U$872,3,FALSE)</f>
        <v>691301001</v>
      </c>
      <c r="D744" s="160" t="str">
        <f>VLOOKUP(A744,'BASE TRABAJO'!$A$1:$U$872,4,FALSE)</f>
        <v>Municipalidad</v>
      </c>
      <c r="E744" s="160" t="str">
        <f>VLOOKUP(A744,'BASE TRABAJO'!$A$1:$U$872,5,FALSE)</f>
        <v>Constitución Política de la República, art. 107.</v>
      </c>
      <c r="F744" s="160" t="str">
        <f>VLOOKUP(A744,'BASE TRABAJO'!$A$1:$U$872,6,FALSE)</f>
        <v>Indefinida.</v>
      </c>
      <c r="G744" s="160" t="str">
        <f>VLOOKUP(A744,'BASE TRABAJO'!$A$1:$U$872,7,FALSE)</f>
        <v>Según Ley Orgánica Nº 18.695, arts. 1º al 4º.</v>
      </c>
      <c r="H744" s="160" t="str">
        <f>VLOOKUP(A744,'BASE TRABAJO'!$A$1:$U$872,8,FALSE)</f>
        <v>no tiene</v>
      </c>
      <c r="I744" s="160">
        <f>VLOOKUP(A744,'BASE TRABAJO'!$A$1:$U$872,9,FALSE)</f>
        <v>0</v>
      </c>
      <c r="J744" s="160">
        <f>VLOOKUP(A744,'BASE TRABAJO'!$A$1:$U$872,10,FALSE)</f>
        <v>0</v>
      </c>
      <c r="K744" s="160" t="str">
        <f>VLOOKUP(A744,'BASE TRABAJO'!$A$1:$U$872,11,FALSE)</f>
        <v xml:space="preserve">Jorge Ignacio Silva Sepúlveda
</v>
      </c>
      <c r="L744" s="160" t="str">
        <f>VLOOKUP(A744,'BASE TRABAJO'!$A$1:$U$872,12,FALSE)</f>
        <v>Arturo Prat Nº 2490, San Javier, Séptima Región.</v>
      </c>
      <c r="M744" s="160" t="str">
        <f>VLOOKUP(A744,'BASE TRABAJO'!$A$1:$U$872,13,FALSE)</f>
        <v>VII</v>
      </c>
      <c r="N744" s="160" t="str">
        <f>VLOOKUP(A744,'BASE TRABAJO'!$A$1:$U$872,14,FALSE)</f>
        <v>San Javier</v>
      </c>
      <c r="O744" s="160">
        <f>VLOOKUP(A744,'BASE TRABAJO'!$A$1:$U$872,15,FALSE)</f>
        <v>0</v>
      </c>
      <c r="P744" s="160">
        <f>VLOOKUP(A744,'BASE TRABAJO'!$A$1:$U$872,16,FALSE)</f>
        <v>0</v>
      </c>
      <c r="Q744" s="160">
        <f>VLOOKUP(A744,'BASE TRABAJO'!$A$1:$U$872,17,FALSE)</f>
        <v>0</v>
      </c>
      <c r="R744" s="160">
        <f>VLOOKUP(A744,'BASE TRABAJO'!$A$1:$U$872,18,FALSE)</f>
        <v>91001</v>
      </c>
      <c r="S744" s="160" t="str">
        <f>VLOOKUP(A744,'BASE TRABAJO'!$A$1:$U$872,19,FALSE)</f>
        <v xml:space="preserve">No se acompañan. Aplica Informe Jurídico Nº 09, de  fecha 14 de marzo de 2011 del Departamento Jurídico y Dictamen Nº 070791, de 2009, de la Contraloría General de la República.  
</v>
      </c>
      <c r="T744" s="161">
        <f>VLOOKUP(A744,'BASE TRABAJO'!$A$1:$U$872,20,FALSE)</f>
        <v>38736</v>
      </c>
      <c r="U744" s="160">
        <v>7270</v>
      </c>
      <c r="V744" s="162">
        <v>4862970</v>
      </c>
      <c r="W744" s="162">
        <v>43909075</v>
      </c>
      <c r="X744" s="161">
        <v>44135</v>
      </c>
      <c r="Y744" s="160" t="s">
        <v>3112</v>
      </c>
      <c r="Z744" s="160" t="s">
        <v>3113</v>
      </c>
      <c r="AA744" s="160" t="s">
        <v>3230</v>
      </c>
      <c r="AB744" s="160"/>
    </row>
    <row r="745" spans="1:28" x14ac:dyDescent="0.2">
      <c r="A745" s="163">
        <v>7271</v>
      </c>
      <c r="B745" s="160" t="str">
        <f>VLOOKUP(A745,'BASE TRABAJO'!$A$1:$U$872,2,TRUE)</f>
        <v xml:space="preserve">
I. Municipalidad de Placilla
</v>
      </c>
      <c r="C745" s="160">
        <f>VLOOKUP(A745,'BASE TRABAJO'!$A$1:$U$872,3,FALSE)</f>
        <v>690902001</v>
      </c>
      <c r="D745" s="160" t="str">
        <f>VLOOKUP(A745,'BASE TRABAJO'!$A$1:$U$872,4,FALSE)</f>
        <v>Municipalidad</v>
      </c>
      <c r="E745" s="160" t="str">
        <f>VLOOKUP(A745,'BASE TRABAJO'!$A$1:$U$872,5,FALSE)</f>
        <v>Constitución Política de la República, artículo 107</v>
      </c>
      <c r="F745" s="160" t="str">
        <f>VLOOKUP(A745,'BASE TRABAJO'!$A$1:$U$872,6,FALSE)</f>
        <v>Indefinida</v>
      </c>
      <c r="G745" s="160" t="str">
        <f>VLOOKUP(A745,'BASE TRABAJO'!$A$1:$U$872,7,FALSE)</f>
        <v>Según Ley Orgánica Nº 18.695, artículos 1º al  4º</v>
      </c>
      <c r="H745" s="160" t="str">
        <f>VLOOKUP(A745,'BASE TRABAJO'!$A$1:$U$872,8,FALSE)</f>
        <v>no tiene</v>
      </c>
      <c r="I745" s="160">
        <f>VLOOKUP(A745,'BASE TRABAJO'!$A$1:$U$872,9,FALSE)</f>
        <v>0</v>
      </c>
      <c r="J745" s="160">
        <f>VLOOKUP(A745,'BASE TRABAJO'!$A$1:$U$872,10,FALSE)</f>
        <v>0</v>
      </c>
      <c r="K745" s="160" t="str">
        <f>VLOOKUP(A745,'BASE TRABAJO'!$A$1:$U$872,11,FALSE)</f>
        <v xml:space="preserve">Manuel Tulio Contreras Álvarez </v>
      </c>
      <c r="L745" s="160" t="str">
        <f>VLOOKUP(A745,'BASE TRABAJO'!$A$1:$U$872,12,FALSE)</f>
        <v xml:space="preserve">Oscar Gajardo N°2250, comuna de Placilla, Sexta Región.
</v>
      </c>
      <c r="M745" s="160" t="str">
        <f>VLOOKUP(A745,'BASE TRABAJO'!$A$1:$U$872,13,FALSE)</f>
        <v>VI</v>
      </c>
      <c r="N745" s="160" t="str">
        <f>VLOOKUP(A745,'BASE TRABAJO'!$A$1:$U$872,14,FALSE)</f>
        <v xml:space="preserve"> Placilla</v>
      </c>
      <c r="O745" s="160">
        <f>VLOOKUP(A745,'BASE TRABAJO'!$A$1:$U$872,15,FALSE)</f>
        <v>0</v>
      </c>
      <c r="P745" s="160">
        <f>VLOOKUP(A745,'BASE TRABAJO'!$A$1:$U$872,16,FALSE)</f>
        <v>0</v>
      </c>
      <c r="Q745" s="160">
        <f>VLOOKUP(A745,'BASE TRABAJO'!$A$1:$U$872,17,FALSE)</f>
        <v>0</v>
      </c>
      <c r="R745" s="160">
        <f>VLOOKUP(A745,'BASE TRABAJO'!$A$1:$U$872,18,FALSE)</f>
        <v>91001</v>
      </c>
      <c r="S745" s="160" t="str">
        <f>VLOOKUP(A745,'BASE TRABAJO'!$A$1:$U$872,19,FALSE)</f>
        <v>Se acompaña Certificado Financiero de 11 de junio de 2008, aprobado por Unidad de Supervisión Financiera Nacional, correspondiente al año 2007.</v>
      </c>
      <c r="T745" s="161">
        <f>VLOOKUP(A745,'BASE TRABAJO'!$A$1:$U$872,20,FALSE)</f>
        <v>38736</v>
      </c>
      <c r="U745" s="160">
        <v>7271</v>
      </c>
      <c r="V745" s="162">
        <v>2778840</v>
      </c>
      <c r="W745" s="162">
        <v>25090900</v>
      </c>
      <c r="X745" s="161">
        <v>44135</v>
      </c>
      <c r="Y745" s="160" t="s">
        <v>3112</v>
      </c>
      <c r="Z745" s="160" t="s">
        <v>3113</v>
      </c>
      <c r="AA745" s="160" t="s">
        <v>3313</v>
      </c>
      <c r="AB745" s="160"/>
    </row>
    <row r="746" spans="1:28" x14ac:dyDescent="0.2">
      <c r="A746" s="163">
        <v>7273</v>
      </c>
      <c r="B746" s="160" t="str">
        <f>VLOOKUP(A746,'BASE TRABAJO'!$A$1:$U$872,2,TRUE)</f>
        <v xml:space="preserve">
I. Municipalidad de Quillón 
</v>
      </c>
      <c r="C746" s="160">
        <f>VLOOKUP(A746,'BASE TRABAJO'!$A$1:$U$872,3,FALSE)</f>
        <v>691414000</v>
      </c>
      <c r="D746" s="160" t="str">
        <f>VLOOKUP(A746,'BASE TRABAJO'!$A$1:$U$872,4,FALSE)</f>
        <v>Municipalidad</v>
      </c>
      <c r="E746" s="160" t="str">
        <f>VLOOKUP(A746,'BASE TRABAJO'!$A$1:$U$872,5,FALSE)</f>
        <v>Municipalidad</v>
      </c>
      <c r="F746" s="160" t="str">
        <f>VLOOKUP(A746,'BASE TRABAJO'!$A$1:$U$872,6,FALSE)</f>
        <v>Indefinida.</v>
      </c>
      <c r="G746" s="160" t="str">
        <f>VLOOKUP(A746,'BASE TRABAJO'!$A$1:$U$872,7,FALSE)</f>
        <v>Según Ley Orgánica Nº 18.695, arts. 1º al 4º.</v>
      </c>
      <c r="H746" s="160" t="str">
        <f>VLOOKUP(A746,'BASE TRABAJO'!$A$1:$U$872,8,FALSE)</f>
        <v>no tiene</v>
      </c>
      <c r="I746" s="160">
        <f>VLOOKUP(A746,'BASE TRABAJO'!$A$1:$U$872,9,FALSE)</f>
        <v>0</v>
      </c>
      <c r="J746" s="160">
        <f>VLOOKUP(A746,'BASE TRABAJO'!$A$1:$U$872,10,FALSE)</f>
        <v>0</v>
      </c>
      <c r="K746" s="160" t="str">
        <f>VLOOKUP(A746,'BASE TRABAJO'!$A$1:$U$872,11,FALSE)</f>
        <v xml:space="preserve">Alberto Raúl Gyhra Soto, </v>
      </c>
      <c r="L746" s="160" t="str">
        <f>VLOOKUP(A746,'BASE TRABAJO'!$A$1:$U$872,12,FALSE)</f>
        <v>18 de Septiembre Nº250, comuna de Quillón</v>
      </c>
      <c r="M746" s="160" t="str">
        <f>VLOOKUP(A746,'BASE TRABAJO'!$A$1:$U$872,13,FALSE)</f>
        <v>XVI</v>
      </c>
      <c r="N746" s="160" t="str">
        <f>VLOOKUP(A746,'BASE TRABAJO'!$A$1:$U$872,14,FALSE)</f>
        <v xml:space="preserve"> Quillón</v>
      </c>
      <c r="O746" s="160" t="str">
        <f>VLOOKUP(A746,'BASE TRABAJO'!$A$1:$U$872,15,FALSE)</f>
        <v xml:space="preserve"> Fonos: (42) 2207132</v>
      </c>
      <c r="P746" s="160">
        <f>VLOOKUP(A746,'BASE TRABAJO'!$A$1:$U$872,16,FALSE)</f>
        <v>0</v>
      </c>
      <c r="Q746" s="160">
        <f>VLOOKUP(A746,'BASE TRABAJO'!$A$1:$U$872,17,FALSE)</f>
        <v>0</v>
      </c>
      <c r="R746" s="160">
        <f>VLOOKUP(A746,'BASE TRABAJO'!$A$1:$U$872,18,FALSE)</f>
        <v>91001</v>
      </c>
      <c r="S746" s="160" t="str">
        <f>VLOOKUP(A746,'BASE TRABAJO'!$A$1:$U$872,19,FALSE)</f>
        <v xml:space="preserve">No se acompañan. Aplica Informe Jurídico Nº 09, de  fecha 14 de marzo de 2011 del Departamento Jurídico y Dictamen Nº 070791, de 2009, de la Contraloría General de la República.  
</v>
      </c>
      <c r="T746" s="161">
        <f>VLOOKUP(A746,'BASE TRABAJO'!$A$1:$U$872,20,FALSE)</f>
        <v>38736</v>
      </c>
      <c r="U746" s="160">
        <v>7273</v>
      </c>
      <c r="V746" s="162">
        <v>4751816</v>
      </c>
      <c r="W746" s="162">
        <v>42905435</v>
      </c>
      <c r="X746" s="161">
        <v>44135</v>
      </c>
      <c r="Y746" s="160" t="s">
        <v>3112</v>
      </c>
      <c r="Z746" s="160" t="s">
        <v>3113</v>
      </c>
      <c r="AA746" s="160" t="s">
        <v>3314</v>
      </c>
      <c r="AB746" s="160"/>
    </row>
    <row r="747" spans="1:28" x14ac:dyDescent="0.2">
      <c r="A747" s="163">
        <v>7275</v>
      </c>
      <c r="B747" s="160" t="str">
        <f>VLOOKUP(A747,'BASE TRABAJO'!$A$1:$U$872,2,TRUE)</f>
        <v xml:space="preserve">
I. Municipalidad de San Clemente
</v>
      </c>
      <c r="C747" s="160">
        <f>VLOOKUP(A747,'BASE TRABAJO'!$A$1:$U$872,3,FALSE)</f>
        <v>691105008</v>
      </c>
      <c r="D747" s="160" t="str">
        <f>VLOOKUP(A747,'BASE TRABAJO'!$A$1:$U$872,4,FALSE)</f>
        <v>Municipalidad</v>
      </c>
      <c r="E747" s="160" t="str">
        <f>VLOOKUP(A747,'BASE TRABAJO'!$A$1:$U$872,5,FALSE)</f>
        <v>Constitución Política de la República, art. 107.</v>
      </c>
      <c r="F747" s="160" t="str">
        <f>VLOOKUP(A747,'BASE TRABAJO'!$A$1:$U$872,6,FALSE)</f>
        <v>Indefinida.</v>
      </c>
      <c r="G747" s="160" t="str">
        <f>VLOOKUP(A747,'BASE TRABAJO'!$A$1:$U$872,7,FALSE)</f>
        <v>Según Ley Orgánica Nº 18.695, arts. 1º al 4º.</v>
      </c>
      <c r="H747" s="160" t="str">
        <f>VLOOKUP(A747,'BASE TRABAJO'!$A$1:$U$872,8,FALSE)</f>
        <v>no tiene</v>
      </c>
      <c r="I747" s="160">
        <f>VLOOKUP(A747,'BASE TRABAJO'!$A$1:$U$872,9,FALSE)</f>
        <v>0</v>
      </c>
      <c r="J747" s="160">
        <f>VLOOKUP(A747,'BASE TRABAJO'!$A$1:$U$872,10,FALSE)</f>
        <v>0</v>
      </c>
      <c r="K747" s="160" t="str">
        <f>VLOOKUP(A747,'BASE TRABAJO'!$A$1:$U$872,11,FALSE)</f>
        <v xml:space="preserve">Juan Raúl Rojas Vergara    </v>
      </c>
      <c r="L747" s="160" t="str">
        <f>VLOOKUP(A747,'BASE TRABAJO'!$A$1:$U$872,12,FALSE)</f>
        <v xml:space="preserve">Carlos Silva Renard Nº46, San Clemente , VII Región.
</v>
      </c>
      <c r="M747" s="160" t="str">
        <f>VLOOKUP(A747,'BASE TRABAJO'!$A$1:$U$872,13,FALSE)</f>
        <v>VII</v>
      </c>
      <c r="N747" s="160" t="str">
        <f>VLOOKUP(A747,'BASE TRABAJO'!$A$1:$U$872,14,FALSE)</f>
        <v>San Clemente</v>
      </c>
      <c r="O747" s="160" t="str">
        <f>VLOOKUP(A747,'BASE TRABAJO'!$A$1:$U$872,15,FALSE)</f>
        <v>Fonos (71) 621570</v>
      </c>
      <c r="P747" s="160">
        <f>VLOOKUP(A747,'BASE TRABAJO'!$A$1:$U$872,16,FALSE)</f>
        <v>0</v>
      </c>
      <c r="Q747" s="160">
        <f>VLOOKUP(A747,'BASE TRABAJO'!$A$1:$U$872,17,FALSE)</f>
        <v>0</v>
      </c>
      <c r="R747" s="160">
        <f>VLOOKUP(A747,'BASE TRABAJO'!$A$1:$U$872,18,FALSE)</f>
        <v>91001</v>
      </c>
      <c r="S747" s="160" t="str">
        <f>VLOOKUP(A747,'BASE TRABAJO'!$A$1:$U$872,19,FALSE)</f>
        <v xml:space="preserve">No se acompañan. Aplica Informe Jurídico Nº 09, de  fecha 14 de marzo de 2011 del Departamento Jurídico y Dictamen Nº 070791, de 2009, de la Contraloría General de la República.  
</v>
      </c>
      <c r="T747" s="161">
        <f>VLOOKUP(A747,'BASE TRABAJO'!$A$1:$U$872,20,FALSE)</f>
        <v>38736</v>
      </c>
      <c r="U747" s="160">
        <v>7275</v>
      </c>
      <c r="V747" s="162">
        <v>4862970</v>
      </c>
      <c r="W747" s="162">
        <v>43909075</v>
      </c>
      <c r="X747" s="161">
        <v>44135</v>
      </c>
      <c r="Y747" s="160" t="s">
        <v>3112</v>
      </c>
      <c r="Z747" s="160" t="s">
        <v>3113</v>
      </c>
      <c r="AA747" s="160" t="s">
        <v>3229</v>
      </c>
      <c r="AB747" s="160"/>
    </row>
    <row r="748" spans="1:28" x14ac:dyDescent="0.2">
      <c r="A748" s="163">
        <v>7276</v>
      </c>
      <c r="B748" s="160" t="str">
        <f>VLOOKUP(A748,'BASE TRABAJO'!$A$1:$U$872,2,TRUE)</f>
        <v xml:space="preserve">
I. Municipalidad de Molina
</v>
      </c>
      <c r="C748" s="160">
        <f>VLOOKUP(A748,'BASE TRABAJO'!$A$1:$U$872,3,FALSE)</f>
        <v>691101002</v>
      </c>
      <c r="D748" s="160" t="str">
        <f>VLOOKUP(A748,'BASE TRABAJO'!$A$1:$U$872,4,FALSE)</f>
        <v>Municipalidad</v>
      </c>
      <c r="E748" s="160" t="str">
        <f>VLOOKUP(A748,'BASE TRABAJO'!$A$1:$U$872,5,FALSE)</f>
        <v>Constitución Política de la República, art. 107.</v>
      </c>
      <c r="F748" s="160" t="str">
        <f>VLOOKUP(A748,'BASE TRABAJO'!$A$1:$U$872,6,FALSE)</f>
        <v>Indefinida.</v>
      </c>
      <c r="G748" s="160" t="str">
        <f>VLOOKUP(A748,'BASE TRABAJO'!$A$1:$U$872,7,FALSE)</f>
        <v>Según Ley Orgánica Nº 18.695, arts. 1º al 4º.</v>
      </c>
      <c r="H748" s="160" t="str">
        <f>VLOOKUP(A748,'BASE TRABAJO'!$A$1:$U$872,8,FALSE)</f>
        <v>no tiene</v>
      </c>
      <c r="I748" s="160">
        <f>VLOOKUP(A748,'BASE TRABAJO'!$A$1:$U$872,9,FALSE)</f>
        <v>0</v>
      </c>
      <c r="J748" s="160">
        <f>VLOOKUP(A748,'BASE TRABAJO'!$A$1:$U$872,10,FALSE)</f>
        <v>0</v>
      </c>
      <c r="K748" s="160" t="str">
        <f>VLOOKUP(A748,'BASE TRABAJO'!$A$1:$U$872,11,FALSE)</f>
        <v xml:space="preserve">Priscilla Castillo Gerli, </v>
      </c>
      <c r="L748" s="160" t="str">
        <f>VLOOKUP(A748,'BASE TRABAJO'!$A$1:$U$872,12,FALSE)</f>
        <v xml:space="preserve">Yerbas Buenas Nº1389, comuna de Molina, VII Región.
</v>
      </c>
      <c r="M748" s="160" t="str">
        <f>VLOOKUP(A748,'BASE TRABAJO'!$A$1:$U$872,13,FALSE)</f>
        <v>VII</v>
      </c>
      <c r="N748" s="160" t="str">
        <f>VLOOKUP(A748,'BASE TRABAJO'!$A$1:$U$872,14,FALSE)</f>
        <v>Molina</v>
      </c>
      <c r="O748" s="160" t="str">
        <f>VLOOKUP(A748,'BASE TRABAJO'!$A$1:$U$872,15,FALSE)</f>
        <v>Fonos (75) 491994</v>
      </c>
      <c r="P748" s="160">
        <f>VLOOKUP(A748,'BASE TRABAJO'!$A$1:$U$872,16,FALSE)</f>
        <v>0</v>
      </c>
      <c r="Q748" s="160">
        <f>VLOOKUP(A748,'BASE TRABAJO'!$A$1:$U$872,17,FALSE)</f>
        <v>0</v>
      </c>
      <c r="R748" s="160">
        <f>VLOOKUP(A748,'BASE TRABAJO'!$A$1:$U$872,18,FALSE)</f>
        <v>91001</v>
      </c>
      <c r="S748" s="160" t="str">
        <f>VLOOKUP(A748,'BASE TRABAJO'!$A$1:$U$872,19,FALSE)</f>
        <v xml:space="preserve">No se acompañan. Aplica Informe Jurídico Nº 09, de  fecha 14 de marzo de 2011 del Departamento Jurídico y Dictamen Nº 070791, de 2009, de la Contraloría General de la República.  
</v>
      </c>
      <c r="T748" s="161">
        <f>VLOOKUP(A748,'BASE TRABAJO'!$A$1:$U$872,20,FALSE)</f>
        <v>38736</v>
      </c>
      <c r="U748" s="160">
        <v>7276</v>
      </c>
      <c r="V748" s="162">
        <v>4168260</v>
      </c>
      <c r="W748" s="162">
        <v>37636350</v>
      </c>
      <c r="X748" s="161">
        <v>44135</v>
      </c>
      <c r="Y748" s="160" t="s">
        <v>3112</v>
      </c>
      <c r="Z748" s="160" t="s">
        <v>3113</v>
      </c>
      <c r="AA748" s="160" t="s">
        <v>3255</v>
      </c>
      <c r="AB748" s="160"/>
    </row>
    <row r="749" spans="1:28" x14ac:dyDescent="0.2">
      <c r="A749" s="163">
        <v>7279</v>
      </c>
      <c r="B749" s="160" t="str">
        <f>VLOOKUP(A749,'BASE TRABAJO'!$A$1:$U$872,2,TRUE)</f>
        <v xml:space="preserve">
I. Municipalidad de El Monte
</v>
      </c>
      <c r="C749" s="160">
        <f>VLOOKUP(A749,'BASE TRABAJO'!$A$1:$U$872,3,FALSE)</f>
        <v>690730006</v>
      </c>
      <c r="D749" s="160" t="str">
        <f>VLOOKUP(A749,'BASE TRABAJO'!$A$1:$U$872,4,FALSE)</f>
        <v>Municipalidad</v>
      </c>
      <c r="E749" s="160" t="str">
        <f>VLOOKUP(A749,'BASE TRABAJO'!$A$1:$U$872,5,FALSE)</f>
        <v>Constitución Política de la República, art. 107.</v>
      </c>
      <c r="F749" s="160" t="str">
        <f>VLOOKUP(A749,'BASE TRABAJO'!$A$1:$U$872,6,FALSE)</f>
        <v>Indefinida.</v>
      </c>
      <c r="G749" s="160" t="str">
        <f>VLOOKUP(A749,'BASE TRABAJO'!$A$1:$U$872,7,FALSE)</f>
        <v>Según Ley Orgánica Nº 18.695, arts. 1º al 4º.</v>
      </c>
      <c r="H749" s="160" t="str">
        <f>VLOOKUP(A749,'BASE TRABAJO'!$A$1:$U$872,8,FALSE)</f>
        <v>no tiene</v>
      </c>
      <c r="I749" s="160">
        <f>VLOOKUP(A749,'BASE TRABAJO'!$A$1:$U$872,9,FALSE)</f>
        <v>0</v>
      </c>
      <c r="J749" s="160">
        <f>VLOOKUP(A749,'BASE TRABAJO'!$A$1:$U$872,10,FALSE)</f>
        <v>0</v>
      </c>
      <c r="K749" s="160" t="str">
        <f>VLOOKUP(A749,'BASE TRABAJO'!$A$1:$U$872,11,FALSE)</f>
        <v xml:space="preserve">Francisco Javier Gómez Ramirez 
Alcalde 
</v>
      </c>
      <c r="L749" s="160" t="str">
        <f>VLOOKUP(A749,'BASE TRABAJO'!$A$1:$U$872,12,FALSE)</f>
        <v xml:space="preserve">Avenida Los Libertadores Nº 277, comuna de El Monte,   Región Metropolitana.
</v>
      </c>
      <c r="M749" s="160" t="str">
        <f>VLOOKUP(A749,'BASE TRABAJO'!$A$1:$U$872,13,FALSE)</f>
        <v>XIII</v>
      </c>
      <c r="N749" s="160" t="str">
        <f>VLOOKUP(A749,'BASE TRABAJO'!$A$1:$U$872,14,FALSE)</f>
        <v>El Monte</v>
      </c>
      <c r="O749" s="160" t="str">
        <f>VLOOKUP(A749,'BASE TRABAJO'!$A$1:$U$872,15,FALSE)</f>
        <v>Fonos 8182503- 8182531</v>
      </c>
      <c r="P749" s="160">
        <f>VLOOKUP(A749,'BASE TRABAJO'!$A$1:$U$872,16,FALSE)</f>
        <v>0</v>
      </c>
      <c r="Q749" s="160">
        <f>VLOOKUP(A749,'BASE TRABAJO'!$A$1:$U$872,17,FALSE)</f>
        <v>0</v>
      </c>
      <c r="R749" s="160">
        <f>VLOOKUP(A749,'BASE TRABAJO'!$A$1:$U$872,18,FALSE)</f>
        <v>91001</v>
      </c>
      <c r="S749" s="160" t="str">
        <f>VLOOKUP(A749,'BASE TRABAJO'!$A$1:$U$872,19,FALSE)</f>
        <v xml:space="preserve">No se acompañan. Aplica Informe Jurídico Nº 09, de fecha 14 de marzo de 2011 del Departamento Jurídico y Dictamen Nº 070791, de 2009, de la Contraloría General de la República.  
</v>
      </c>
      <c r="T749" s="161">
        <f>VLOOKUP(A749,'BASE TRABAJO'!$A$1:$U$872,20,FALSE)</f>
        <v>38737</v>
      </c>
      <c r="U749" s="160">
        <v>7279</v>
      </c>
      <c r="V749" s="162">
        <v>4168260</v>
      </c>
      <c r="W749" s="162">
        <v>37636350</v>
      </c>
      <c r="X749" s="161">
        <v>44135</v>
      </c>
      <c r="Y749" s="160" t="s">
        <v>3112</v>
      </c>
      <c r="Z749" s="160" t="s">
        <v>3113</v>
      </c>
      <c r="AA749" s="160" t="s">
        <v>3315</v>
      </c>
      <c r="AB749" s="160"/>
    </row>
    <row r="750" spans="1:28" x14ac:dyDescent="0.2">
      <c r="A750" s="163">
        <v>7280</v>
      </c>
      <c r="B750" s="160" t="str">
        <f>VLOOKUP(A750,'BASE TRABAJO'!$A$1:$U$872,2,TRUE)</f>
        <v xml:space="preserve">
I. Municipalidad de Tal Tal
</v>
      </c>
      <c r="C750" s="160">
        <f>VLOOKUP(A750,'BASE TRABAJO'!$A$1:$U$872,3,FALSE)</f>
        <v>690205009</v>
      </c>
      <c r="D750" s="160" t="str">
        <f>VLOOKUP(A750,'BASE TRABAJO'!$A$1:$U$872,4,FALSE)</f>
        <v>Municipalidad</v>
      </c>
      <c r="E750" s="160" t="str">
        <f>VLOOKUP(A750,'BASE TRABAJO'!$A$1:$U$872,5,FALSE)</f>
        <v>Constitución Política de la República, art. 107.</v>
      </c>
      <c r="F750" s="160" t="str">
        <f>VLOOKUP(A750,'BASE TRABAJO'!$A$1:$U$872,6,FALSE)</f>
        <v>Indefinida.</v>
      </c>
      <c r="G750" s="160" t="str">
        <f>VLOOKUP(A750,'BASE TRABAJO'!$A$1:$U$872,7,FALSE)</f>
        <v>Según Ley Orgánica Nº 18.695, arts. 1º al 4º.</v>
      </c>
      <c r="H750" s="160" t="str">
        <f>VLOOKUP(A750,'BASE TRABAJO'!$A$1:$U$872,8,FALSE)</f>
        <v>no tiene</v>
      </c>
      <c r="I750" s="160">
        <f>VLOOKUP(A750,'BASE TRABAJO'!$A$1:$U$872,9,FALSE)</f>
        <v>0</v>
      </c>
      <c r="J750" s="160">
        <f>VLOOKUP(A750,'BASE TRABAJO'!$A$1:$U$872,10,FALSE)</f>
        <v>0</v>
      </c>
      <c r="K750" s="160" t="str">
        <f>VLOOKUP(A750,'BASE TRABAJO'!$A$1:$U$872,11,FALSE)</f>
        <v xml:space="preserve">Sergio Belmor Orellana Montejo. </v>
      </c>
      <c r="L750" s="160" t="str">
        <f>VLOOKUP(A750,'BASE TRABAJO'!$A$1:$U$872,12,FALSE)</f>
        <v xml:space="preserve">Arturo Prat 515, comuna de Tal Tal, Segunda Región
</v>
      </c>
      <c r="M750" s="160" t="str">
        <f>VLOOKUP(A750,'BASE TRABAJO'!$A$1:$U$872,13,FALSE)</f>
        <v>II</v>
      </c>
      <c r="N750" s="160" t="str">
        <f>VLOOKUP(A750,'BASE TRABAJO'!$A$1:$U$872,14,FALSE)</f>
        <v>Tal Tal</v>
      </c>
      <c r="O750" s="160" t="str">
        <f>VLOOKUP(A750,'BASE TRABAJO'!$A$1:$U$872,15,FALSE)</f>
        <v xml:space="preserve">Mesa Central: (55) 2683000
DIDECO: (55) 2683010 (55) 2683057
</v>
      </c>
      <c r="P750" s="160" t="str">
        <f>VLOOKUP(A750,'BASE TRABAJO'!$A$1:$U$872,16,FALSE)</f>
        <v xml:space="preserve">Municipalidad: alcaldia@taltal.cl
Directora de DIDECO: ingrid.penaloza@gmail.com
</v>
      </c>
      <c r="Q750" s="160">
        <f>VLOOKUP(A750,'BASE TRABAJO'!$A$1:$U$872,17,FALSE)</f>
        <v>0</v>
      </c>
      <c r="R750" s="160">
        <f>VLOOKUP(A750,'BASE TRABAJO'!$A$1:$U$872,18,FALSE)</f>
        <v>91001</v>
      </c>
      <c r="S750" s="160" t="str">
        <f>VLOOKUP(A750,'BASE TRABAJO'!$A$1:$U$872,19,FALSE)</f>
        <v xml:space="preserve">No se acompañan. Aplica Informe Jurídico Nº 09, de  fecha 14 de marzo de 2011 del Departamento Jurídico y Dictamen Nº 070791, de 2009, de la Contraloría General de la República.  
</v>
      </c>
      <c r="T750" s="161">
        <f>VLOOKUP(A750,'BASE TRABAJO'!$A$1:$U$872,20,FALSE)</f>
        <v>38737</v>
      </c>
      <c r="U750" s="160">
        <v>7280</v>
      </c>
      <c r="V750" s="162">
        <v>5418738</v>
      </c>
      <c r="W750" s="162">
        <v>48927255</v>
      </c>
      <c r="X750" s="161">
        <v>44135</v>
      </c>
      <c r="Y750" s="160" t="s">
        <v>3112</v>
      </c>
      <c r="Z750" s="160" t="s">
        <v>3113</v>
      </c>
      <c r="AA750" s="160" t="s">
        <v>3214</v>
      </c>
      <c r="AB750" s="160"/>
    </row>
    <row r="751" spans="1:28" x14ac:dyDescent="0.2">
      <c r="A751" s="163">
        <v>7282</v>
      </c>
      <c r="B751" s="160" t="str">
        <f>VLOOKUP(A751,'BASE TRABAJO'!$A$1:$U$872,2,TRUE)</f>
        <v xml:space="preserve">
I. Municipalidad de Lebu
</v>
      </c>
      <c r="C751" s="160">
        <f>VLOOKUP(A751,'BASE TRABAJO'!$A$1:$U$872,3,FALSE)</f>
        <v>691603008</v>
      </c>
      <c r="D751" s="160" t="str">
        <f>VLOOKUP(A751,'BASE TRABAJO'!$A$1:$U$872,4,FALSE)</f>
        <v>Municipalidad</v>
      </c>
      <c r="E751" s="160" t="str">
        <f>VLOOKUP(A751,'BASE TRABAJO'!$A$1:$U$872,5,FALSE)</f>
        <v>Constitución Política de la República, art. 107.</v>
      </c>
      <c r="F751" s="160" t="str">
        <f>VLOOKUP(A751,'BASE TRABAJO'!$A$1:$U$872,6,FALSE)</f>
        <v>Indefinida.</v>
      </c>
      <c r="G751" s="160" t="str">
        <f>VLOOKUP(A751,'BASE TRABAJO'!$A$1:$U$872,7,FALSE)</f>
        <v>Según Ley Orgánica Nº 18.695, arts. 1º al 4º.</v>
      </c>
      <c r="H751" s="160" t="str">
        <f>VLOOKUP(A751,'BASE TRABAJO'!$A$1:$U$872,8,FALSE)</f>
        <v>no tiene</v>
      </c>
      <c r="I751" s="160">
        <f>VLOOKUP(A751,'BASE TRABAJO'!$A$1:$U$872,9,FALSE)</f>
        <v>0</v>
      </c>
      <c r="J751" s="160">
        <f>VLOOKUP(A751,'BASE TRABAJO'!$A$1:$U$872,10,FALSE)</f>
        <v>0</v>
      </c>
      <c r="K751" s="160" t="str">
        <f>VLOOKUP(A751,'BASE TRABAJO'!$A$1:$U$872,11,FALSE)</f>
        <v xml:space="preserve">Cristian Peña Morales   </v>
      </c>
      <c r="L751" s="160" t="str">
        <f>VLOOKUP(A751,'BASE TRABAJO'!$A$1:$U$872,12,FALSE)</f>
        <v xml:space="preserve">Andres Bello Nº 233, comuna de Lebu, Octava Región
</v>
      </c>
      <c r="M751" s="160" t="str">
        <f>VLOOKUP(A751,'BASE TRABAJO'!$A$1:$U$872,13,FALSE)</f>
        <v>VIII</v>
      </c>
      <c r="N751" s="160" t="str">
        <f>VLOOKUP(A751,'BASE TRABAJO'!$A$1:$U$872,14,FALSE)</f>
        <v xml:space="preserve"> Lebu</v>
      </c>
      <c r="O751" s="160" t="str">
        <f>VLOOKUP(A751,'BASE TRABAJO'!$A$1:$U$872,15,FALSE)</f>
        <v>Fonos (41)551221 / (41) 2866704/ (41) 2866705</v>
      </c>
      <c r="P751" s="160" t="str">
        <f>VLOOKUP(A751,'BASE TRABAJO'!$A$1:$U$872,16,FALSE)</f>
        <v>alcalde@lebu.cl</v>
      </c>
      <c r="Q751" s="160">
        <f>VLOOKUP(A751,'BASE TRABAJO'!$A$1:$U$872,17,FALSE)</f>
        <v>0</v>
      </c>
      <c r="R751" s="160">
        <f>VLOOKUP(A751,'BASE TRABAJO'!$A$1:$U$872,18,FALSE)</f>
        <v>91001</v>
      </c>
      <c r="S751" s="160" t="str">
        <f>VLOOKUP(A751,'BASE TRABAJO'!$A$1:$U$872,19,FALSE)</f>
        <v xml:space="preserve">No se acompañan. Aplica Informe Jurídico Nº 09, de  fecha 14 de marzo de 2011 del Departamento Jurídico y Dictamen Nº 070791, de 2009, de la Contraloría General de la República.  
</v>
      </c>
      <c r="T751" s="161">
        <f>VLOOKUP(A751,'BASE TRABAJO'!$A$1:$U$872,20,FALSE)</f>
        <v>38737</v>
      </c>
      <c r="U751" s="160">
        <v>7282</v>
      </c>
      <c r="V751" s="162">
        <v>5513219</v>
      </c>
      <c r="W751" s="162">
        <v>49780352</v>
      </c>
      <c r="X751" s="161">
        <v>44135</v>
      </c>
      <c r="Y751" s="160" t="s">
        <v>3112</v>
      </c>
      <c r="Z751" s="160" t="s">
        <v>3113</v>
      </c>
      <c r="AA751" s="160" t="s">
        <v>3222</v>
      </c>
      <c r="AB751" s="160"/>
    </row>
    <row r="752" spans="1:28" x14ac:dyDescent="0.2">
      <c r="A752" s="163">
        <v>7283</v>
      </c>
      <c r="B752" s="160" t="str">
        <f>VLOOKUP(A752,'BASE TRABAJO'!$A$1:$U$872,2,TRUE)</f>
        <v xml:space="preserve">
I. Municipalidad de Hualpén
</v>
      </c>
      <c r="C752" s="160" t="str">
        <f>VLOOKUP(A752,'BASE TRABAJO'!$A$1:$U$872,3,FALSE)</f>
        <v>69264400K</v>
      </c>
      <c r="D752" s="160" t="str">
        <f>VLOOKUP(A752,'BASE TRABAJO'!$A$1:$U$872,4,FALSE)</f>
        <v>Municipalidad</v>
      </c>
      <c r="E752" s="160" t="str">
        <f>VLOOKUP(A752,'BASE TRABAJO'!$A$1:$U$872,5,FALSE)</f>
        <v>Constitución Política de la República, artículo 107.</v>
      </c>
      <c r="F752" s="160" t="str">
        <f>VLOOKUP(A752,'BASE TRABAJO'!$A$1:$U$872,6,FALSE)</f>
        <v>Indefinida.</v>
      </c>
      <c r="G752" s="160" t="str">
        <f>VLOOKUP(A752,'BASE TRABAJO'!$A$1:$U$872,7,FALSE)</f>
        <v>Según Ley Orgánica Nº 18.695, artículos 1º al 4º.</v>
      </c>
      <c r="H752" s="160" t="str">
        <f>VLOOKUP(A752,'BASE TRABAJO'!$A$1:$U$872,8,FALSE)</f>
        <v>no tiene</v>
      </c>
      <c r="I752" s="160">
        <f>VLOOKUP(A752,'BASE TRABAJO'!$A$1:$U$872,9,FALSE)</f>
        <v>0</v>
      </c>
      <c r="J752" s="160">
        <f>VLOOKUP(A752,'BASE TRABAJO'!$A$1:$U$872,10,FALSE)</f>
        <v>0</v>
      </c>
      <c r="K752" s="160" t="str">
        <f>VLOOKUP(A752,'BASE TRABAJO'!$A$1:$U$872,11,FALSE)</f>
        <v>Marcelo Enrique Rivera Arancibia,</v>
      </c>
      <c r="L752" s="160" t="str">
        <f>VLOOKUP(A752,'BASE TRABAJO'!$A$1:$U$872,12,FALSE)</f>
        <v xml:space="preserve">Chaiten Nº 8070, comuna de Hualpén, Octava Región. 
</v>
      </c>
      <c r="M752" s="160" t="str">
        <f>VLOOKUP(A752,'BASE TRABAJO'!$A$1:$U$872,13,FALSE)</f>
        <v>VIII</v>
      </c>
      <c r="N752" s="160" t="str">
        <f>VLOOKUP(A752,'BASE TRABAJO'!$A$1:$U$872,14,FALSE)</f>
        <v>Hualpén</v>
      </c>
      <c r="O752" s="160" t="str">
        <f>VLOOKUP(A752,'BASE TRABAJO'!$A$1:$U$872,15,FALSE)</f>
        <v xml:space="preserve">Fonos (41) 425501
</v>
      </c>
      <c r="P752" s="160">
        <f>VLOOKUP(A752,'BASE TRABAJO'!$A$1:$U$872,16,FALSE)</f>
        <v>0</v>
      </c>
      <c r="Q752" s="160">
        <f>VLOOKUP(A752,'BASE TRABAJO'!$A$1:$U$872,17,FALSE)</f>
        <v>0</v>
      </c>
      <c r="R752" s="160">
        <f>VLOOKUP(A752,'BASE TRABAJO'!$A$1:$U$872,18,FALSE)</f>
        <v>91001</v>
      </c>
      <c r="S752" s="160" t="str">
        <f>VLOOKUP(A752,'BASE TRABAJO'!$A$1:$U$872,19,FALSE)</f>
        <v xml:space="preserve">Se acompaña Certificado Financiero de fecha 29 de agosto del 2008, correspondiente al año 2007, aprobado por la Unidad de Supervisión Financiera Nacional. 
Patrimonio $4.363.178.059.-
</v>
      </c>
      <c r="T752" s="161">
        <f>VLOOKUP(A752,'BASE TRABAJO'!$A$1:$U$872,20,FALSE)</f>
        <v>38737</v>
      </c>
      <c r="U752" s="160">
        <v>7283</v>
      </c>
      <c r="V752" s="162">
        <v>5543786</v>
      </c>
      <c r="W752" s="162">
        <v>50056347</v>
      </c>
      <c r="X752" s="161">
        <v>44135</v>
      </c>
      <c r="Y752" s="160" t="s">
        <v>3112</v>
      </c>
      <c r="Z752" s="160" t="s">
        <v>3113</v>
      </c>
      <c r="AA752" s="160" t="s">
        <v>3175</v>
      </c>
      <c r="AB752" s="160"/>
    </row>
    <row r="753" spans="1:28" x14ac:dyDescent="0.2">
      <c r="A753" s="163">
        <v>7284</v>
      </c>
      <c r="B753" s="160" t="str">
        <f>VLOOKUP(A753,'BASE TRABAJO'!$A$1:$U$872,2,TRUE)</f>
        <v>I. Municipalidad de Penco</v>
      </c>
      <c r="C753" s="160">
        <f>VLOOKUP(A753,'BASE TRABAJO'!$A$1:$U$872,3,FALSE)</f>
        <v>691505006</v>
      </c>
      <c r="D753" s="160" t="str">
        <f>VLOOKUP(A753,'BASE TRABAJO'!$A$1:$U$872,4,FALSE)</f>
        <v>Municipalidad</v>
      </c>
      <c r="E753" s="160" t="str">
        <f>VLOOKUP(A753,'BASE TRABAJO'!$A$1:$U$872,5,FALSE)</f>
        <v>Constitución Política de la República, artículo 107</v>
      </c>
      <c r="F753" s="160" t="str">
        <f>VLOOKUP(A753,'BASE TRABAJO'!$A$1:$U$872,6,FALSE)</f>
        <v>Indefinida</v>
      </c>
      <c r="G753" s="160" t="str">
        <f>VLOOKUP(A753,'BASE TRABAJO'!$A$1:$U$872,7,FALSE)</f>
        <v>Según Ley Orgánica N° 18.695, artículos 1° al 4°</v>
      </c>
      <c r="H753" s="160" t="str">
        <f>VLOOKUP(A753,'BASE TRABAJO'!$A$1:$U$872,8,FALSE)</f>
        <v>no tiene</v>
      </c>
      <c r="I753" s="160">
        <f>VLOOKUP(A753,'BASE TRABAJO'!$A$1:$U$872,9,FALSE)</f>
        <v>0</v>
      </c>
      <c r="J753" s="160">
        <f>VLOOKUP(A753,'BASE TRABAJO'!$A$1:$U$872,10,FALSE)</f>
        <v>0</v>
      </c>
      <c r="K753" s="160" t="str">
        <f>VLOOKUP(A753,'BASE TRABAJO'!$A$1:$U$872,11,FALSE)</f>
        <v xml:space="preserve">Víctor Hugo Figueroa Rebolledo,
</v>
      </c>
      <c r="L753" s="160" t="str">
        <f>VLOOKUP(A753,'BASE TRABAJO'!$A$1:$U$872,12,FALSE)</f>
        <v xml:space="preserve">Bernardo O’Higgins N° 500, comuna de Penco, Octava Región
Casilla 2
</v>
      </c>
      <c r="M753" s="160" t="str">
        <f>VLOOKUP(A753,'BASE TRABAJO'!$A$1:$U$872,13,FALSE)</f>
        <v>VIII</v>
      </c>
      <c r="N753" s="160" t="str">
        <f>VLOOKUP(A753,'BASE TRABAJO'!$A$1:$U$872,14,FALSE)</f>
        <v xml:space="preserve"> Penco</v>
      </c>
      <c r="O753" s="160" t="str">
        <f>VLOOKUP(A753,'BASE TRABAJO'!$A$1:$U$872,15,FALSE)</f>
        <v>Teléfono: (41) 2261453</v>
      </c>
      <c r="P753" s="160" t="str">
        <f>VLOOKUP(A753,'BASE TRABAJO'!$A$1:$U$872,16,FALSE)</f>
        <v>Correo electrónico: vh.figueroa@penco.cl</v>
      </c>
      <c r="Q753" s="160">
        <f>VLOOKUP(A753,'BASE TRABAJO'!$A$1:$U$872,17,FALSE)</f>
        <v>0</v>
      </c>
      <c r="R753" s="160">
        <f>VLOOKUP(A753,'BASE TRABAJO'!$A$1:$U$872,18,FALSE)</f>
        <v>91001</v>
      </c>
      <c r="S753" s="160" t="str">
        <f>VLOOKUP(A753,'BASE TRABAJO'!$A$1:$U$872,19,FALSE)</f>
        <v xml:space="preserve">No se acompañan. Aplica Informe Jurídico Nº 09, de  fecha 14 de marzo de 2011 del Departamento Jurídico y Dictamen Nº 070791, de 2009, de la Contraloría General de la República.  
</v>
      </c>
      <c r="T753" s="161">
        <f>VLOOKUP(A753,'BASE TRABAJO'!$A$1:$U$872,20,FALSE)</f>
        <v>38737</v>
      </c>
      <c r="U753" s="160">
        <v>7284</v>
      </c>
      <c r="V753" s="162">
        <v>4593423</v>
      </c>
      <c r="W753" s="162">
        <v>41475262</v>
      </c>
      <c r="X753" s="161">
        <v>44135</v>
      </c>
      <c r="Y753" s="160" t="s">
        <v>3112</v>
      </c>
      <c r="Z753" s="160" t="s">
        <v>3113</v>
      </c>
      <c r="AA753" s="160" t="s">
        <v>3254</v>
      </c>
      <c r="AB753" s="160"/>
    </row>
    <row r="754" spans="1:28" x14ac:dyDescent="0.2">
      <c r="A754" s="163">
        <v>7285</v>
      </c>
      <c r="B754" s="160" t="str">
        <f>VLOOKUP(A754,'BASE TRABAJO'!$A$1:$U$872,2,TRUE)</f>
        <v xml:space="preserve">
I. Municipalidad de Concepción
</v>
      </c>
      <c r="C754" s="160" t="str">
        <f>VLOOKUP(A754,'BASE TRABAJO'!$A$1:$U$872,3,FALSE)</f>
        <v>69150400K</v>
      </c>
      <c r="D754" s="160" t="str">
        <f>VLOOKUP(A754,'BASE TRABAJO'!$A$1:$U$872,4,FALSE)</f>
        <v>Municipalidad</v>
      </c>
      <c r="E754" s="160" t="str">
        <f>VLOOKUP(A754,'BASE TRABAJO'!$A$1:$U$872,5,FALSE)</f>
        <v>Constitución Política de la República, art. 107.</v>
      </c>
      <c r="F754" s="160" t="str">
        <f>VLOOKUP(A754,'BASE TRABAJO'!$A$1:$U$872,6,FALSE)</f>
        <v>Indefinida.</v>
      </c>
      <c r="G754" s="160" t="str">
        <f>VLOOKUP(A754,'BASE TRABAJO'!$A$1:$U$872,7,FALSE)</f>
        <v>Según Ley Orgánica Nº 18.695, arts. 1º al 4º.</v>
      </c>
      <c r="H754" s="160" t="str">
        <f>VLOOKUP(A754,'BASE TRABAJO'!$A$1:$U$872,8,FALSE)</f>
        <v>no tiene</v>
      </c>
      <c r="I754" s="160">
        <f>VLOOKUP(A754,'BASE TRABAJO'!$A$1:$U$872,9,FALSE)</f>
        <v>0</v>
      </c>
      <c r="J754" s="160">
        <f>VLOOKUP(A754,'BASE TRABAJO'!$A$1:$U$872,10,FALSE)</f>
        <v>0</v>
      </c>
      <c r="K754" s="160" t="str">
        <f>VLOOKUP(A754,'BASE TRABAJO'!$A$1:$U$872,11,FALSE)</f>
        <v xml:space="preserve">Álvaro Andrés Ortiz Vera. </v>
      </c>
      <c r="L754" s="160" t="str">
        <f>VLOOKUP(A754,'BASE TRABAJO'!$A$1:$U$872,12,FALSE)</f>
        <v xml:space="preserve">O’ Higgins Nº 525, comuna de Concepción, Octava Región.
Casilla 107- C
</v>
      </c>
      <c r="M754" s="160" t="str">
        <f>VLOOKUP(A754,'BASE TRABAJO'!$A$1:$U$872,13,FALSE)</f>
        <v>VIII</v>
      </c>
      <c r="N754" s="160" t="str">
        <f>VLOOKUP(A754,'BASE TRABAJO'!$A$1:$U$872,14,FALSE)</f>
        <v>Concepción</v>
      </c>
      <c r="O754" s="160" t="str">
        <f>VLOOKUP(A754,'BASE TRABAJO'!$A$1:$U$872,15,FALSE)</f>
        <v>Fonos (41) 266500</v>
      </c>
      <c r="P754" s="160">
        <f>VLOOKUP(A754,'BASE TRABAJO'!$A$1:$U$872,16,FALSE)</f>
        <v>0</v>
      </c>
      <c r="Q754" s="160">
        <f>VLOOKUP(A754,'BASE TRABAJO'!$A$1:$U$872,17,FALSE)</f>
        <v>0</v>
      </c>
      <c r="R754" s="160">
        <f>VLOOKUP(A754,'BASE TRABAJO'!$A$1:$U$872,18,FALSE)</f>
        <v>91001</v>
      </c>
      <c r="S754" s="160" t="str">
        <f>VLOOKUP(A754,'BASE TRABAJO'!$A$1:$U$872,19,FALSE)</f>
        <v xml:space="preserve">No se acompañan. Aplica Informe Jurídico Nº 09, de  fecha 14 de marzo de 2011 del Departamento Jurídico y Dictamen Nº 070791, de 2009, de la Contraloría General de la República.  
</v>
      </c>
      <c r="T754" s="161">
        <f>VLOOKUP(A754,'BASE TRABAJO'!$A$1:$U$872,20,FALSE)</f>
        <v>38737</v>
      </c>
      <c r="U754" s="160">
        <v>7285</v>
      </c>
      <c r="V754" s="162">
        <v>6969331</v>
      </c>
      <c r="W754" s="162">
        <v>62927980</v>
      </c>
      <c r="X754" s="161">
        <v>44135</v>
      </c>
      <c r="Y754" s="160" t="s">
        <v>3112</v>
      </c>
      <c r="Z754" s="160" t="s">
        <v>3113</v>
      </c>
      <c r="AA754" s="160" t="s">
        <v>60</v>
      </c>
      <c r="AB754" s="160"/>
    </row>
    <row r="755" spans="1:28" x14ac:dyDescent="0.2">
      <c r="A755" s="163">
        <v>7286</v>
      </c>
      <c r="B755" s="160" t="str">
        <f>VLOOKUP(A755,'BASE TRABAJO'!$A$1:$U$872,2,TRUE)</f>
        <v xml:space="preserve">
I. Municipalidad de Ancud
</v>
      </c>
      <c r="C755" s="160">
        <f>VLOOKUP(A755,'BASE TRABAJO'!$A$1:$U$872,3,FALSE)</f>
        <v>692301005</v>
      </c>
      <c r="D755" s="160" t="str">
        <f>VLOOKUP(A755,'BASE TRABAJO'!$A$1:$U$872,4,FALSE)</f>
        <v>Municipalidad</v>
      </c>
      <c r="E755" s="160" t="str">
        <f>VLOOKUP(A755,'BASE TRABAJO'!$A$1:$U$872,5,FALSE)</f>
        <v>Constitución Política de la República, art. 107.</v>
      </c>
      <c r="F755" s="160" t="str">
        <f>VLOOKUP(A755,'BASE TRABAJO'!$A$1:$U$872,6,FALSE)</f>
        <v>Indefinida.</v>
      </c>
      <c r="G755" s="160" t="str">
        <f>VLOOKUP(A755,'BASE TRABAJO'!$A$1:$U$872,7,FALSE)</f>
        <v>Según Ley Orgánica Nº 18.695, arts. 1º al 4º.</v>
      </c>
      <c r="H755" s="160" t="str">
        <f>VLOOKUP(A755,'BASE TRABAJO'!$A$1:$U$872,8,FALSE)</f>
        <v>no tiene</v>
      </c>
      <c r="I755" s="160">
        <f>VLOOKUP(A755,'BASE TRABAJO'!$A$1:$U$872,9,FALSE)</f>
        <v>0</v>
      </c>
      <c r="J755" s="160">
        <f>VLOOKUP(A755,'BASE TRABAJO'!$A$1:$U$872,10,FALSE)</f>
        <v>0</v>
      </c>
      <c r="K755" s="160" t="str">
        <f>VLOOKUP(A755,'BASE TRABAJO'!$A$1:$U$872,11,FALSE)</f>
        <v xml:space="preserve">Soledad  Del Carmen Moreno Muñoz, </v>
      </c>
      <c r="L755" s="160" t="str">
        <f>VLOOKUP(A755,'BASE TRABAJO'!$A$1:$U$872,12,FALSE)</f>
        <v xml:space="preserve">Blanco Encalada Nº 660, comuna de Ancud, comuna de Chiloé, Décima Región
</v>
      </c>
      <c r="M755" s="160" t="str">
        <f>VLOOKUP(A755,'BASE TRABAJO'!$A$1:$U$872,13,FALSE)</f>
        <v>X</v>
      </c>
      <c r="N755" s="160" t="str">
        <f>VLOOKUP(A755,'BASE TRABAJO'!$A$1:$U$872,14,FALSE)</f>
        <v>Ancud</v>
      </c>
      <c r="O755" s="160" t="str">
        <f>VLOOKUP(A755,'BASE TRABAJO'!$A$1:$U$872,15,FALSE)</f>
        <v>Fonos  (65) 622335- 628141</v>
      </c>
      <c r="P755" s="160">
        <f>VLOOKUP(A755,'BASE TRABAJO'!$A$1:$U$872,16,FALSE)</f>
        <v>0</v>
      </c>
      <c r="Q755" s="160">
        <f>VLOOKUP(A755,'BASE TRABAJO'!$A$1:$U$872,17,FALSE)</f>
        <v>0</v>
      </c>
      <c r="R755" s="160">
        <f>VLOOKUP(A755,'BASE TRABAJO'!$A$1:$U$872,18,FALSE)</f>
        <v>91001</v>
      </c>
      <c r="S755" s="160" t="str">
        <f>VLOOKUP(A755,'BASE TRABAJO'!$A$1:$U$872,19,FALSE)</f>
        <v xml:space="preserve">Acompaña certificado de antecedentes financieros correspondientes al año 2013, enviados para ser aprobados por el departamento de Administración y finanzas.
</v>
      </c>
      <c r="T755" s="161">
        <f>VLOOKUP(A755,'BASE TRABAJO'!$A$1:$U$872,20,FALSE)</f>
        <v>38737</v>
      </c>
      <c r="U755" s="160">
        <v>7286</v>
      </c>
      <c r="V755" s="162">
        <v>6224602</v>
      </c>
      <c r="W755" s="162">
        <v>56203620</v>
      </c>
      <c r="X755" s="161">
        <v>44135</v>
      </c>
      <c r="Y755" s="160" t="s">
        <v>3112</v>
      </c>
      <c r="Z755" s="160" t="s">
        <v>3113</v>
      </c>
      <c r="AA755" s="160" t="s">
        <v>3139</v>
      </c>
      <c r="AB755" s="160"/>
    </row>
    <row r="756" spans="1:28" x14ac:dyDescent="0.2">
      <c r="A756" s="163">
        <v>7288</v>
      </c>
      <c r="B756" s="160" t="str">
        <f>VLOOKUP(A756,'BASE TRABAJO'!$A$1:$U$872,2,TRUE)</f>
        <v xml:space="preserve">
I. Municipalidad de Parral
</v>
      </c>
      <c r="C756" s="160" t="str">
        <f>VLOOKUP(A756,'BASE TRABAJO'!$A$1:$U$872,3,FALSE)</f>
        <v>69130700K</v>
      </c>
      <c r="D756" s="160" t="str">
        <f>VLOOKUP(A756,'BASE TRABAJO'!$A$1:$U$872,4,FALSE)</f>
        <v>Municipalidad</v>
      </c>
      <c r="E756" s="160" t="str">
        <f>VLOOKUP(A756,'BASE TRABAJO'!$A$1:$U$872,5,FALSE)</f>
        <v>Constitución Política de la República, artículo 107</v>
      </c>
      <c r="F756" s="160" t="str">
        <f>VLOOKUP(A756,'BASE TRABAJO'!$A$1:$U$872,6,FALSE)</f>
        <v>Indefinida</v>
      </c>
      <c r="G756" s="160" t="str">
        <f>VLOOKUP(A756,'BASE TRABAJO'!$A$1:$U$872,7,FALSE)</f>
        <v>Según Ley Orgánica Nº 18.695, artículos 1º al  4º</v>
      </c>
      <c r="H756" s="160" t="str">
        <f>VLOOKUP(A756,'BASE TRABAJO'!$A$1:$U$872,8,FALSE)</f>
        <v>no tiene</v>
      </c>
      <c r="I756" s="160">
        <f>VLOOKUP(A756,'BASE TRABAJO'!$A$1:$U$872,9,FALSE)</f>
        <v>0</v>
      </c>
      <c r="J756" s="160">
        <f>VLOOKUP(A756,'BASE TRABAJO'!$A$1:$U$872,10,FALSE)</f>
        <v>0</v>
      </c>
      <c r="K756" s="160" t="str">
        <f>VLOOKUP(A756,'BASE TRABAJO'!$A$1:$U$872,11,FALSE)</f>
        <v xml:space="preserve">Paula del Carmen Retamal Urrutia, </v>
      </c>
      <c r="L756" s="160" t="str">
        <f>VLOOKUP(A756,'BASE TRABAJO'!$A$1:$U$872,12,FALSE)</f>
        <v xml:space="preserve">Dieciocho N°720, comuna de Parral, provincia de Linares, Séptima Región.
</v>
      </c>
      <c r="M756" s="160" t="str">
        <f>VLOOKUP(A756,'BASE TRABAJO'!$A$1:$U$872,13,FALSE)</f>
        <v>VII</v>
      </c>
      <c r="N756" s="160" t="str">
        <f>VLOOKUP(A756,'BASE TRABAJO'!$A$1:$U$872,14,FALSE)</f>
        <v>Parral</v>
      </c>
      <c r="O756" s="160" t="str">
        <f>VLOOKUP(A756,'BASE TRABAJO'!$A$1:$U$872,15,FALSE)</f>
        <v>Fono  (73) 637700</v>
      </c>
      <c r="P756" s="160">
        <f>VLOOKUP(A756,'BASE TRABAJO'!$A$1:$U$872,16,FALSE)</f>
        <v>0</v>
      </c>
      <c r="Q756" s="160">
        <f>VLOOKUP(A756,'BASE TRABAJO'!$A$1:$U$872,17,FALSE)</f>
        <v>0</v>
      </c>
      <c r="R756" s="160">
        <f>VLOOKUP(A756,'BASE TRABAJO'!$A$1:$U$872,18,FALSE)</f>
        <v>91001</v>
      </c>
      <c r="S756" s="160" t="str">
        <f>VLOOKUP(A756,'BASE TRABAJO'!$A$1:$U$872,19,FALSE)</f>
        <v xml:space="preserve">No se acompañan. Aplica Informe Jurídico Nº 09, de  fecha 14 de marzo de 2011 del Departamento Jurídico y Dictamen Nº 070791, de 2009, de la Contraloría General de la República.  
</v>
      </c>
      <c r="T756" s="161">
        <f>VLOOKUP(A756,'BASE TRABAJO'!$A$1:$U$872,20,FALSE)</f>
        <v>38743</v>
      </c>
      <c r="U756" s="160">
        <v>7288</v>
      </c>
      <c r="V756" s="162">
        <v>6252390</v>
      </c>
      <c r="W756" s="162">
        <v>56454525</v>
      </c>
      <c r="X756" s="161">
        <v>44135</v>
      </c>
      <c r="Y756" s="160" t="s">
        <v>3112</v>
      </c>
      <c r="Z756" s="160" t="s">
        <v>3113</v>
      </c>
      <c r="AA756" s="160" t="s">
        <v>3228</v>
      </c>
      <c r="AB756" s="160"/>
    </row>
    <row r="757" spans="1:28" x14ac:dyDescent="0.2">
      <c r="A757" s="163">
        <v>7290</v>
      </c>
      <c r="B757" s="160" t="str">
        <f>VLOOKUP(A757,'BASE TRABAJO'!$A$1:$U$872,2,TRUE)</f>
        <v xml:space="preserve">
I. Municipalidad de Florida
</v>
      </c>
      <c r="C757" s="160">
        <f>VLOOKUP(A757,'BASE TRABAJO'!$A$1:$U$872,3,FALSE)</f>
        <v>691507009</v>
      </c>
      <c r="D757" s="160" t="str">
        <f>VLOOKUP(A757,'BASE TRABAJO'!$A$1:$U$872,4,FALSE)</f>
        <v>Municipalidad</v>
      </c>
      <c r="E757" s="160" t="str">
        <f>VLOOKUP(A757,'BASE TRABAJO'!$A$1:$U$872,5,FALSE)</f>
        <v>Constitución Política de la República, art. 107.</v>
      </c>
      <c r="F757" s="160" t="str">
        <f>VLOOKUP(A757,'BASE TRABAJO'!$A$1:$U$872,6,FALSE)</f>
        <v>Indefinida.</v>
      </c>
      <c r="G757" s="160" t="str">
        <f>VLOOKUP(A757,'BASE TRABAJO'!$A$1:$U$872,7,FALSE)</f>
        <v>Según Ley Orgánica Nº 18.695, arts. 1º al 4º.</v>
      </c>
      <c r="H757" s="160" t="str">
        <f>VLOOKUP(A757,'BASE TRABAJO'!$A$1:$U$872,8,FALSE)</f>
        <v>no tiene</v>
      </c>
      <c r="I757" s="160">
        <f>VLOOKUP(A757,'BASE TRABAJO'!$A$1:$U$872,9,FALSE)</f>
        <v>0</v>
      </c>
      <c r="J757" s="160">
        <f>VLOOKUP(A757,'BASE TRABAJO'!$A$1:$U$872,10,FALSE)</f>
        <v>0</v>
      </c>
      <c r="K757" s="160" t="str">
        <f>VLOOKUP(A757,'BASE TRABAJO'!$A$1:$U$872,11,FALSE)</f>
        <v xml:space="preserve">Jorge Eliecer Roa Villegas  </v>
      </c>
      <c r="L757" s="160" t="str">
        <f>VLOOKUP(A757,'BASE TRABAJO'!$A$1:$U$872,12,FALSE)</f>
        <v xml:space="preserve">Arturo Prat N º 675 Comuna de Florida, Región del Bío Bío.
</v>
      </c>
      <c r="M757" s="160" t="str">
        <f>VLOOKUP(A757,'BASE TRABAJO'!$A$1:$U$872,13,FALSE)</f>
        <v>VIII</v>
      </c>
      <c r="N757" s="160" t="str">
        <f>VLOOKUP(A757,'BASE TRABAJO'!$A$1:$U$872,14,FALSE)</f>
        <v>Florida</v>
      </c>
      <c r="O757" s="160" t="str">
        <f>VLOOKUP(A757,'BASE TRABAJO'!$A$1:$U$872,15,FALSE)</f>
        <v>Teléfono: 2668900</v>
      </c>
      <c r="P757" s="160" t="str">
        <f>VLOOKUP(A757,'BASE TRABAJO'!$A$1:$U$872,16,FALSE)</f>
        <v xml:space="preserve"> info@muniflorida.cl – jroa@muniflorida.cl</v>
      </c>
      <c r="Q757" s="160">
        <f>VLOOKUP(A757,'BASE TRABAJO'!$A$1:$U$872,17,FALSE)</f>
        <v>0</v>
      </c>
      <c r="R757" s="160">
        <f>VLOOKUP(A757,'BASE TRABAJO'!$A$1:$U$872,18,FALSE)</f>
        <v>91001</v>
      </c>
      <c r="S757" s="160" t="str">
        <f>VLOOKUP(A757,'BASE TRABAJO'!$A$1:$U$872,19,FALSE)</f>
        <v xml:space="preserve">No se acompañan. Aplica Informe Jurídico Nº 09, de fecha 14 de marzo de 2011 del Departamento Jurídico y Dictamen Nº 070791, de 2009, de la Contraloría General de la República.  
</v>
      </c>
      <c r="T757" s="161">
        <f>VLOOKUP(A757,'BASE TRABAJO'!$A$1:$U$872,20,FALSE)</f>
        <v>38744</v>
      </c>
      <c r="U757" s="160">
        <v>7290</v>
      </c>
      <c r="V757" s="162">
        <v>3959847</v>
      </c>
      <c r="W757" s="162">
        <v>35754532</v>
      </c>
      <c r="X757" s="161">
        <v>44135</v>
      </c>
      <c r="Y757" s="160" t="s">
        <v>3112</v>
      </c>
      <c r="Z757" s="160" t="s">
        <v>3113</v>
      </c>
      <c r="AA757" s="160" t="s">
        <v>3316</v>
      </c>
      <c r="AB757" s="160"/>
    </row>
    <row r="758" spans="1:28" x14ac:dyDescent="0.2">
      <c r="A758" s="163">
        <v>7291</v>
      </c>
      <c r="B758" s="160" t="str">
        <f>VLOOKUP(A758,'BASE TRABAJO'!$A$1:$U$872,2,TRUE)</f>
        <v xml:space="preserve">
I. Municipalidad de Villarrica
</v>
      </c>
      <c r="C758" s="160" t="str">
        <f>VLOOKUP(A758,'BASE TRABAJO'!$A$1:$U$872,3,FALSE)</f>
        <v>69191500K</v>
      </c>
      <c r="D758" s="160" t="str">
        <f>VLOOKUP(A758,'BASE TRABAJO'!$A$1:$U$872,4,FALSE)</f>
        <v>Municipalidad</v>
      </c>
      <c r="E758" s="160" t="str">
        <f>VLOOKUP(A758,'BASE TRABAJO'!$A$1:$U$872,5,FALSE)</f>
        <v>Constitución Política de la República, artículo 107</v>
      </c>
      <c r="F758" s="160" t="str">
        <f>VLOOKUP(A758,'BASE TRABAJO'!$A$1:$U$872,6,FALSE)</f>
        <v>Indefinida</v>
      </c>
      <c r="G758" s="160" t="str">
        <f>VLOOKUP(A758,'BASE TRABAJO'!$A$1:$U$872,7,FALSE)</f>
        <v>Según Ley Orgánica Nº 18.695, artículos 1º al  4º</v>
      </c>
      <c r="H758" s="160" t="str">
        <f>VLOOKUP(A758,'BASE TRABAJO'!$A$1:$U$872,8,FALSE)</f>
        <v>no tiene</v>
      </c>
      <c r="I758" s="160">
        <f>VLOOKUP(A758,'BASE TRABAJO'!$A$1:$U$872,9,FALSE)</f>
        <v>0</v>
      </c>
      <c r="J758" s="160">
        <f>VLOOKUP(A758,'BASE TRABAJO'!$A$1:$U$872,10,FALSE)</f>
        <v>0</v>
      </c>
      <c r="K758" s="160" t="str">
        <f>VLOOKUP(A758,'BASE TRABAJO'!$A$1:$U$872,11,FALSE)</f>
        <v xml:space="preserve">Pablo Santiago Astete Mermoud 
</v>
      </c>
      <c r="L758" s="160" t="str">
        <f>VLOOKUP(A758,'BASE TRABAJO'!$A$1:$U$872,12,FALSE)</f>
        <v xml:space="preserve">Pedro de Valdivia N°810, comuna de Villarrica, Novena Región.
</v>
      </c>
      <c r="M758" s="160" t="str">
        <f>VLOOKUP(A758,'BASE TRABAJO'!$A$1:$U$872,13,FALSE)</f>
        <v>IX</v>
      </c>
      <c r="N758" s="160" t="str">
        <f>VLOOKUP(A758,'BASE TRABAJO'!$A$1:$U$872,14,FALSE)</f>
        <v>Villarrica</v>
      </c>
      <c r="O758" s="160">
        <f>VLOOKUP(A758,'BASE TRABAJO'!$A$1:$U$872,15,FALSE)</f>
        <v>0</v>
      </c>
      <c r="P758" s="160">
        <f>VLOOKUP(A758,'BASE TRABAJO'!$A$1:$U$872,16,FALSE)</f>
        <v>0</v>
      </c>
      <c r="Q758" s="160">
        <f>VLOOKUP(A758,'BASE TRABAJO'!$A$1:$U$872,17,FALSE)</f>
        <v>0</v>
      </c>
      <c r="R758" s="160">
        <f>VLOOKUP(A758,'BASE TRABAJO'!$A$1:$U$872,18,FALSE)</f>
        <v>91001</v>
      </c>
      <c r="S758" s="160" t="str">
        <f>VLOOKUP(A758,'BASE TRABAJO'!$A$1:$U$872,19,FALSE)</f>
        <v>Se acompaña Balance General del año 2009, que contiene los antecedentes financieros del año 2009, aprobado por el Subdepartamento de Supervisión Financiera Nacional.</v>
      </c>
      <c r="T758" s="161">
        <f>VLOOKUP(A758,'BASE TRABAJO'!$A$1:$U$872,20,FALSE)</f>
        <v>38737</v>
      </c>
      <c r="U758" s="160">
        <v>7291</v>
      </c>
      <c r="V758" s="162">
        <v>4910210</v>
      </c>
      <c r="W758" s="162">
        <v>44335617</v>
      </c>
      <c r="X758" s="161">
        <v>44135</v>
      </c>
      <c r="Y758" s="160" t="s">
        <v>3112</v>
      </c>
      <c r="Z758" s="160" t="s">
        <v>3113</v>
      </c>
      <c r="AA758" s="160" t="s">
        <v>3219</v>
      </c>
      <c r="AB758" s="160"/>
    </row>
    <row r="759" spans="1:28" x14ac:dyDescent="0.2">
      <c r="A759" s="163">
        <v>7292</v>
      </c>
      <c r="B759" s="160" t="str">
        <f>VLOOKUP(A759,'BASE TRABAJO'!$A$1:$U$872,2,TRUE)</f>
        <v xml:space="preserve">
I. Municipalidad de Vicuña
</v>
      </c>
      <c r="C759" s="160">
        <f>VLOOKUP(A759,'BASE TRABAJO'!$A$1:$U$872,3,FALSE)</f>
        <v>690405008</v>
      </c>
      <c r="D759" s="160" t="str">
        <f>VLOOKUP(A759,'BASE TRABAJO'!$A$1:$U$872,4,FALSE)</f>
        <v>Municipalidad</v>
      </c>
      <c r="E759" s="160" t="str">
        <f>VLOOKUP(A759,'BASE TRABAJO'!$A$1:$U$872,5,FALSE)</f>
        <v>Constitución Política de la República, artículo 107</v>
      </c>
      <c r="F759" s="160" t="str">
        <f>VLOOKUP(A759,'BASE TRABAJO'!$A$1:$U$872,6,FALSE)</f>
        <v>Indefinida</v>
      </c>
      <c r="G759" s="160" t="str">
        <f>VLOOKUP(A759,'BASE TRABAJO'!$A$1:$U$872,7,FALSE)</f>
        <v>Según Ley Orgánica Nº 18.695, artículos 1º al  4º</v>
      </c>
      <c r="H759" s="160" t="str">
        <f>VLOOKUP(A759,'BASE TRABAJO'!$A$1:$U$872,8,FALSE)</f>
        <v>no tiene</v>
      </c>
      <c r="I759" s="160">
        <f>VLOOKUP(A759,'BASE TRABAJO'!$A$1:$U$872,9,FALSE)</f>
        <v>0</v>
      </c>
      <c r="J759" s="160">
        <f>VLOOKUP(A759,'BASE TRABAJO'!$A$1:$U$872,10,FALSE)</f>
        <v>0</v>
      </c>
      <c r="K759" s="160" t="str">
        <f>VLOOKUP(A759,'BASE TRABAJO'!$A$1:$U$872,11,FALSE)</f>
        <v xml:space="preserve">Rafael Enrique Vera Castillo.
</v>
      </c>
      <c r="L759" s="160" t="str">
        <f>VLOOKUP(A759,'BASE TRABAJO'!$A$1:$U$872,12,FALSE)</f>
        <v xml:space="preserve">San Martín N° 275, comuna de Vicuña, Cuarta Región.
</v>
      </c>
      <c r="M759" s="160" t="str">
        <f>VLOOKUP(A759,'BASE TRABAJO'!$A$1:$U$872,13,FALSE)</f>
        <v>IV</v>
      </c>
      <c r="N759" s="160" t="str">
        <f>VLOOKUP(A759,'BASE TRABAJO'!$A$1:$U$872,14,FALSE)</f>
        <v>Vicuña</v>
      </c>
      <c r="O759" s="160">
        <f>VLOOKUP(A759,'BASE TRABAJO'!$A$1:$U$872,15,FALSE)</f>
        <v>0</v>
      </c>
      <c r="P759" s="160" t="str">
        <f>VLOOKUP(A759,'BASE TRABAJO'!$A$1:$U$872,16,FALSE)</f>
        <v>alcaldia@munivicuna.cl; opd@munivicuna.cl</v>
      </c>
      <c r="Q759" s="160">
        <f>VLOOKUP(A759,'BASE TRABAJO'!$A$1:$U$872,17,FALSE)</f>
        <v>0</v>
      </c>
      <c r="R759" s="160">
        <f>VLOOKUP(A759,'BASE TRABAJO'!$A$1:$U$872,18,FALSE)</f>
        <v>91001</v>
      </c>
      <c r="S759" s="160" t="str">
        <f>VLOOKUP(A759,'BASE TRABAJO'!$A$1:$U$872,19,FALSE)</f>
        <v xml:space="preserve">No se acompañan. Aplica Informe Jurídico Nº 09, de fecha 14 de marzo de 2011 del Departamento Jurídico y Dictamen Nº 070791, de 2009, de la Contraloría General de la República.
</v>
      </c>
      <c r="T759" s="161">
        <f>VLOOKUP(A759,'BASE TRABAJO'!$A$1:$U$872,20,FALSE)</f>
        <v>38737</v>
      </c>
      <c r="U759" s="160">
        <v>7292</v>
      </c>
      <c r="V759" s="162">
        <v>4910210</v>
      </c>
      <c r="W759" s="162">
        <v>44335617</v>
      </c>
      <c r="X759" s="161">
        <v>44135</v>
      </c>
      <c r="Y759" s="160" t="s">
        <v>3112</v>
      </c>
      <c r="Z759" s="160" t="s">
        <v>3113</v>
      </c>
      <c r="AA759" s="160" t="s">
        <v>3189</v>
      </c>
      <c r="AB759" s="160"/>
    </row>
    <row r="760" spans="1:28" x14ac:dyDescent="0.2">
      <c r="A760" s="163">
        <v>7296</v>
      </c>
      <c r="B760" s="160" t="str">
        <f>VLOOKUP(A760,'BASE TRABAJO'!$A$1:$U$872,2,TRUE)</f>
        <v xml:space="preserve">
I. Municipalidad de Teodoro Schmidt
</v>
      </c>
      <c r="C760" s="160">
        <f>VLOOKUP(A760,'BASE TRABAJO'!$A$1:$U$872,3,FALSE)</f>
        <v>692521005</v>
      </c>
      <c r="D760" s="160" t="str">
        <f>VLOOKUP(A760,'BASE TRABAJO'!$A$1:$U$872,4,FALSE)</f>
        <v>Municipalidad</v>
      </c>
      <c r="E760" s="160" t="str">
        <f>VLOOKUP(A760,'BASE TRABAJO'!$A$1:$U$872,5,FALSE)</f>
        <v>Constitución Política de la República, artículo 107.</v>
      </c>
      <c r="F760" s="160" t="str">
        <f>VLOOKUP(A760,'BASE TRABAJO'!$A$1:$U$872,6,FALSE)</f>
        <v>Indefinida.</v>
      </c>
      <c r="G760" s="160" t="str">
        <f>VLOOKUP(A760,'BASE TRABAJO'!$A$1:$U$872,7,FALSE)</f>
        <v>Según Ley Orgánica Nº 18.695, artículos 1º al 4º.</v>
      </c>
      <c r="H760" s="160" t="str">
        <f>VLOOKUP(A760,'BASE TRABAJO'!$A$1:$U$872,8,FALSE)</f>
        <v>no tiene</v>
      </c>
      <c r="I760" s="160">
        <f>VLOOKUP(A760,'BASE TRABAJO'!$A$1:$U$872,9,FALSE)</f>
        <v>0</v>
      </c>
      <c r="J760" s="160">
        <f>VLOOKUP(A760,'BASE TRABAJO'!$A$1:$U$872,10,FALSE)</f>
        <v>0</v>
      </c>
      <c r="K760" s="160" t="str">
        <f>VLOOKUP(A760,'BASE TRABAJO'!$A$1:$U$872,11,FALSE)</f>
        <v>Alfredo Riquelme Arriagada.</v>
      </c>
      <c r="L760" s="160" t="str">
        <f>VLOOKUP(A760,'BASE TRABAJO'!$A$1:$U$872,12,FALSE)</f>
        <v xml:space="preserve">Balmaceda Nº 410,ct, IX Región.
</v>
      </c>
      <c r="M760" s="160" t="str">
        <f>VLOOKUP(A760,'BASE TRABAJO'!$A$1:$U$872,13,FALSE)</f>
        <v>IX</v>
      </c>
      <c r="N760" s="160" t="str">
        <f>VLOOKUP(A760,'BASE TRABAJO'!$A$1:$U$872,14,FALSE)</f>
        <v xml:space="preserve"> IX Región.</v>
      </c>
      <c r="O760" s="160" t="str">
        <f>VLOOKUP(A760,'BASE TRABAJO'!$A$1:$U$872,15,FALSE)</f>
        <v>45-2-922714 - 45-2-922731</v>
      </c>
      <c r="P760" s="160" t="str">
        <f>VLOOKUP(A760,'BASE TRABAJO'!$A$1:$U$872,16,FALSE)</f>
        <v xml:space="preserve">agendalacaldeteodoro@gmail.com
             adm.muniteodoro@gmail.com
</v>
      </c>
      <c r="Q760" s="160">
        <f>VLOOKUP(A760,'BASE TRABAJO'!$A$1:$U$872,17,FALSE)</f>
        <v>0</v>
      </c>
      <c r="R760" s="160">
        <f>VLOOKUP(A760,'BASE TRABAJO'!$A$1:$U$872,18,FALSE)</f>
        <v>91001</v>
      </c>
      <c r="S760" s="160" t="str">
        <f>VLOOKUP(A760,'BASE TRABAJO'!$A$1:$U$872,19,FALSE)</f>
        <v>Se acompaña Certificado de Antecedentes Financieros correspondiente al ejercicio del año 2007,  aprobado por Unidad de Supervisión Financiera Nacional.</v>
      </c>
      <c r="T760" s="161">
        <f>VLOOKUP(A760,'BASE TRABAJO'!$A$1:$U$872,20,FALSE)</f>
        <v>38755</v>
      </c>
      <c r="U760" s="160">
        <v>7296</v>
      </c>
      <c r="V760" s="162">
        <v>5543786</v>
      </c>
      <c r="W760" s="162">
        <v>50056347</v>
      </c>
      <c r="X760" s="161">
        <v>44135</v>
      </c>
      <c r="Y760" s="160" t="s">
        <v>3112</v>
      </c>
      <c r="Z760" s="160" t="s">
        <v>3113</v>
      </c>
      <c r="AA760" s="160" t="s">
        <v>3317</v>
      </c>
      <c r="AB760" s="160"/>
    </row>
    <row r="761" spans="1:28" x14ac:dyDescent="0.2">
      <c r="A761" s="163">
        <v>7297</v>
      </c>
      <c r="B761" s="160" t="str">
        <f>VLOOKUP(A761,'BASE TRABAJO'!$A$1:$U$872,2,TRUE)</f>
        <v xml:space="preserve">
I. Municipalidad de Curacautín
</v>
      </c>
      <c r="C761" s="160">
        <f>VLOOKUP(A761,'BASE TRABAJO'!$A$1:$U$872,3,FALSE)</f>
        <v>691810003</v>
      </c>
      <c r="D761" s="160" t="str">
        <f>VLOOKUP(A761,'BASE TRABAJO'!$A$1:$U$872,4,FALSE)</f>
        <v>Municipalidad</v>
      </c>
      <c r="E761" s="160" t="str">
        <f>VLOOKUP(A761,'BASE TRABAJO'!$A$1:$U$872,5,FALSE)</f>
        <v>Constitución Política de la República, art. 107.</v>
      </c>
      <c r="F761" s="160" t="str">
        <f>VLOOKUP(A761,'BASE TRABAJO'!$A$1:$U$872,6,FALSE)</f>
        <v>Indefinida.</v>
      </c>
      <c r="G761" s="160" t="str">
        <f>VLOOKUP(A761,'BASE TRABAJO'!$A$1:$U$872,7,FALSE)</f>
        <v>Según Ley Orgánica Nº 18.695, arts. 1º al 4º.</v>
      </c>
      <c r="H761" s="160" t="str">
        <f>VLOOKUP(A761,'BASE TRABAJO'!$A$1:$U$872,8,FALSE)</f>
        <v>no tiene</v>
      </c>
      <c r="I761" s="160">
        <f>VLOOKUP(A761,'BASE TRABAJO'!$A$1:$U$872,9,FALSE)</f>
        <v>0</v>
      </c>
      <c r="J761" s="160">
        <f>VLOOKUP(A761,'BASE TRABAJO'!$A$1:$U$872,10,FALSE)</f>
        <v>0</v>
      </c>
      <c r="K761" s="160" t="str">
        <f>VLOOKUP(A761,'BASE TRABAJO'!$A$1:$U$872,11,FALSE)</f>
        <v xml:space="preserve">Jorge Rolando Saquel Albarrán, </v>
      </c>
      <c r="L761" s="160" t="str">
        <f>VLOOKUP(A761,'BASE TRABAJO'!$A$1:$U$872,12,FALSE)</f>
        <v xml:space="preserve">O’ Higgins  Nº 796, comuna de Curacautín, Novena Región
Casilla 100 
</v>
      </c>
      <c r="M761" s="160" t="str">
        <f>VLOOKUP(A761,'BASE TRABAJO'!$A$1:$U$872,13,FALSE)</f>
        <v>IX</v>
      </c>
      <c r="N761" s="160" t="str">
        <f>VLOOKUP(A761,'BASE TRABAJO'!$A$1:$U$872,14,FALSE)</f>
        <v>Curacautín</v>
      </c>
      <c r="O761" s="160" t="str">
        <f>VLOOKUP(A761,'BASE TRABAJO'!$A$1:$U$872,15,FALSE)</f>
        <v>Fonos (45) 881226 882902</v>
      </c>
      <c r="P761" s="160" t="str">
        <f>VLOOKUP(A761,'BASE TRABAJO'!$A$1:$U$872,16,FALSE)</f>
        <v>alcaldecuracautin@yahoo.es</v>
      </c>
      <c r="Q761" s="160" t="str">
        <f>VLOOKUP(A761,'BASE TRABAJO'!$A$1:$U$872,17,FALSE)</f>
        <v>casilla 100</v>
      </c>
      <c r="R761" s="160">
        <f>VLOOKUP(A761,'BASE TRABAJO'!$A$1:$U$872,18,FALSE)</f>
        <v>91001</v>
      </c>
      <c r="S761" s="160" t="str">
        <f>VLOOKUP(A761,'BASE TRABAJO'!$A$1:$U$872,19,FALSE)</f>
        <v xml:space="preserve">No se acompañan. Aplica Informe Jurídico Nº 09, de  fecha 14 de marzo de 2011 del Departamento Jurídico y Dictamen Nº 070791, de 2009, de la Contraloría General de la República.  
</v>
      </c>
      <c r="T761" s="161">
        <f>VLOOKUP(A761,'BASE TRABAJO'!$A$1:$U$872,20,FALSE)</f>
        <v>38755</v>
      </c>
      <c r="U761" s="160">
        <v>7297</v>
      </c>
      <c r="V761" s="162">
        <v>0</v>
      </c>
      <c r="W761" s="162">
        <v>49894074</v>
      </c>
      <c r="X761" s="161">
        <v>44135</v>
      </c>
      <c r="Y761" s="160" t="s">
        <v>3112</v>
      </c>
      <c r="Z761" s="160" t="s">
        <v>3113</v>
      </c>
      <c r="AA761" s="160" t="s">
        <v>3288</v>
      </c>
      <c r="AB761" s="160"/>
    </row>
    <row r="762" spans="1:28" x14ac:dyDescent="0.2">
      <c r="A762" s="163">
        <v>7299</v>
      </c>
      <c r="B762" s="160" t="str">
        <f>VLOOKUP(A762,'BASE TRABAJO'!$A$1:$U$872,2,TRUE)</f>
        <v xml:space="preserve">
I. Municipalidad de Chile Chico.
</v>
      </c>
      <c r="C762" s="160">
        <f>VLOOKUP(A762,'BASE TRABAJO'!$A$1:$U$872,3,FALSE)</f>
        <v>692404009</v>
      </c>
      <c r="D762" s="160" t="str">
        <f>VLOOKUP(A762,'BASE TRABAJO'!$A$1:$U$872,4,FALSE)</f>
        <v>Municipalidad</v>
      </c>
      <c r="E762" s="160" t="str">
        <f>VLOOKUP(A762,'BASE TRABAJO'!$A$1:$U$872,5,FALSE)</f>
        <v>Constitución Política de la República, art. 107.</v>
      </c>
      <c r="F762" s="160" t="str">
        <f>VLOOKUP(A762,'BASE TRABAJO'!$A$1:$U$872,6,FALSE)</f>
        <v>Indefinida.</v>
      </c>
      <c r="G762" s="160" t="str">
        <f>VLOOKUP(A762,'BASE TRABAJO'!$A$1:$U$872,7,FALSE)</f>
        <v>Según Ley Orgánica Nº 18.695, arts. 1º al 4º.</v>
      </c>
      <c r="H762" s="160" t="str">
        <f>VLOOKUP(A762,'BASE TRABAJO'!$A$1:$U$872,8,FALSE)</f>
        <v>no tiene</v>
      </c>
      <c r="I762" s="160">
        <f>VLOOKUP(A762,'BASE TRABAJO'!$A$1:$U$872,9,FALSE)</f>
        <v>0</v>
      </c>
      <c r="J762" s="160">
        <f>VLOOKUP(A762,'BASE TRABAJO'!$A$1:$U$872,10,FALSE)</f>
        <v>0</v>
      </c>
      <c r="K762" s="160" t="str">
        <f>VLOOKUP(A762,'BASE TRABAJO'!$A$1:$U$872,11,FALSE)</f>
        <v xml:space="preserve">Ricardo Enrique Ibarra Valdebenito, </v>
      </c>
      <c r="L762" s="160" t="str">
        <f>VLOOKUP(A762,'BASE TRABAJO'!$A$1:$U$872,12,FALSE)</f>
        <v xml:space="preserve">Bernardo O’ Higgins Nº 333, comuna de Chile Chico, Décima Región
</v>
      </c>
      <c r="M762" s="160" t="str">
        <f>VLOOKUP(A762,'BASE TRABAJO'!$A$1:$U$872,13,FALSE)</f>
        <v>X</v>
      </c>
      <c r="N762" s="160" t="str">
        <f>VLOOKUP(A762,'BASE TRABAJO'!$A$1:$U$872,14,FALSE)</f>
        <v>Chile Chico</v>
      </c>
      <c r="O762" s="160" t="str">
        <f>VLOOKUP(A762,'BASE TRABAJO'!$A$1:$U$872,15,FALSE)</f>
        <v>Fonos (67) 411268- 411359</v>
      </c>
      <c r="P762" s="160">
        <f>VLOOKUP(A762,'BASE TRABAJO'!$A$1:$U$872,16,FALSE)</f>
        <v>0</v>
      </c>
      <c r="Q762" s="160">
        <f>VLOOKUP(A762,'BASE TRABAJO'!$A$1:$U$872,17,FALSE)</f>
        <v>0</v>
      </c>
      <c r="R762" s="160">
        <f>VLOOKUP(A762,'BASE TRABAJO'!$A$1:$U$872,18,FALSE)</f>
        <v>91001</v>
      </c>
      <c r="S762" s="160" t="str">
        <f>VLOOKUP(A762,'BASE TRABAJO'!$A$1:$U$872,19,FALSE)</f>
        <v xml:space="preserve">No se acompañan. Aplica Informe Jurídico Nº 09, de fecha 14 de marzo de 2011 del Departamento Jurídico y Dictamen Nº 070791, de 2009, de la Contraloría General de la República.
</v>
      </c>
      <c r="T762" s="161">
        <f>VLOOKUP(A762,'BASE TRABAJO'!$A$1:$U$872,20,FALSE)</f>
        <v>38737</v>
      </c>
      <c r="U762" s="160">
        <v>7299</v>
      </c>
      <c r="V762" s="162">
        <v>5113066</v>
      </c>
      <c r="W762" s="162">
        <v>51130658</v>
      </c>
      <c r="X762" s="161">
        <v>44135</v>
      </c>
      <c r="Y762" s="160" t="s">
        <v>3112</v>
      </c>
      <c r="Z762" s="160" t="s">
        <v>3113</v>
      </c>
      <c r="AA762" s="160" t="s">
        <v>3318</v>
      </c>
      <c r="AB762" s="160"/>
    </row>
    <row r="763" spans="1:28" x14ac:dyDescent="0.2">
      <c r="A763" s="163">
        <v>7300</v>
      </c>
      <c r="B763" s="160" t="str">
        <f>VLOOKUP(A763,'BASE TRABAJO'!$A$1:$U$872,2,TRUE)</f>
        <v xml:space="preserve">
I. Municipalidad de Llay Llay.
</v>
      </c>
      <c r="C763" s="160">
        <f>VLOOKUP(A763,'BASE TRABAJO'!$A$1:$U$872,3,FALSE)</f>
        <v>690604000</v>
      </c>
      <c r="D763" s="160" t="str">
        <f>VLOOKUP(A763,'BASE TRABAJO'!$A$1:$U$872,4,FALSE)</f>
        <v>Municipalidad</v>
      </c>
      <c r="E763" s="160" t="str">
        <f>VLOOKUP(A763,'BASE TRABAJO'!$A$1:$U$872,5,FALSE)</f>
        <v>Constitución Política de la República, art. 107.</v>
      </c>
      <c r="F763" s="160" t="str">
        <f>VLOOKUP(A763,'BASE TRABAJO'!$A$1:$U$872,6,FALSE)</f>
        <v>Indefinida.</v>
      </c>
      <c r="G763" s="160" t="str">
        <f>VLOOKUP(A763,'BASE TRABAJO'!$A$1:$U$872,7,FALSE)</f>
        <v>Según Ley Orgánica Nº 18.695, arts. 1º al 4º.</v>
      </c>
      <c r="H763" s="160" t="str">
        <f>VLOOKUP(A763,'BASE TRABAJO'!$A$1:$U$872,8,FALSE)</f>
        <v>no tiene</v>
      </c>
      <c r="I763" s="160">
        <f>VLOOKUP(A763,'BASE TRABAJO'!$A$1:$U$872,9,FALSE)</f>
        <v>0</v>
      </c>
      <c r="J763" s="160">
        <f>VLOOKUP(A763,'BASE TRABAJO'!$A$1:$U$872,10,FALSE)</f>
        <v>0</v>
      </c>
      <c r="K763" s="160" t="str">
        <f>VLOOKUP(A763,'BASE TRABAJO'!$A$1:$U$872,11,FALSE)</f>
        <v xml:space="preserve">Mario Regino Marillanca Ramírez, </v>
      </c>
      <c r="L763" s="160" t="str">
        <f>VLOOKUP(A763,'BASE TRABAJO'!$A$1:$U$872,12,FALSE)</f>
        <v xml:space="preserve">Balmaceda 174, comuna de Llay Llay, Quinta Región.
</v>
      </c>
      <c r="M763" s="160" t="str">
        <f>VLOOKUP(A763,'BASE TRABAJO'!$A$1:$U$872,13,FALSE)</f>
        <v>V</v>
      </c>
      <c r="N763" s="160" t="str">
        <f>VLOOKUP(A763,'BASE TRABAJO'!$A$1:$U$872,14,FALSE)</f>
        <v>Llay Llay</v>
      </c>
      <c r="O763" s="160" t="str">
        <f>VLOOKUP(A763,'BASE TRABAJO'!$A$1:$U$872,15,FALSE)</f>
        <v>Fonos (34) 498600</v>
      </c>
      <c r="P763" s="160">
        <f>VLOOKUP(A763,'BASE TRABAJO'!$A$1:$U$872,16,FALSE)</f>
        <v>0</v>
      </c>
      <c r="Q763" s="160">
        <f>VLOOKUP(A763,'BASE TRABAJO'!$A$1:$U$872,17,FALSE)</f>
        <v>0</v>
      </c>
      <c r="R763" s="160">
        <f>VLOOKUP(A763,'BASE TRABAJO'!$A$1:$U$872,18,FALSE)</f>
        <v>91001</v>
      </c>
      <c r="S763" s="160" t="str">
        <f>VLOOKUP(A763,'BASE TRABAJO'!$A$1:$U$872,19,FALSE)</f>
        <v xml:space="preserve">No se acompañan. Aplica Informe Jurídico Nº 09, de  fecha 14 de marzo de 2011 del Departamento Jurídico y Dictamen Nº 070791, de 2009, de la Contraloría General de la República.  
</v>
      </c>
      <c r="T763" s="161">
        <f>VLOOKUP(A763,'BASE TRABAJO'!$A$1:$U$872,20,FALSE)</f>
        <v>38737</v>
      </c>
      <c r="U763" s="160">
        <v>7300</v>
      </c>
      <c r="V763" s="162">
        <v>6605024</v>
      </c>
      <c r="W763" s="162">
        <v>28413203</v>
      </c>
      <c r="X763" s="161">
        <v>44135</v>
      </c>
      <c r="Y763" s="160" t="s">
        <v>3112</v>
      </c>
      <c r="Z763" s="160" t="s">
        <v>3113</v>
      </c>
      <c r="AA763" s="160" t="s">
        <v>3259</v>
      </c>
      <c r="AB763" s="160"/>
    </row>
    <row r="764" spans="1:28" x14ac:dyDescent="0.2">
      <c r="A764" s="163">
        <v>7302</v>
      </c>
      <c r="B764" s="160" t="str">
        <f>VLOOKUP(A764,'BASE TRABAJO'!$A$1:$U$872,2,TRUE)</f>
        <v xml:space="preserve">
I. Municipalidad de Pichilemu
</v>
      </c>
      <c r="C764" s="160">
        <f>VLOOKUP(A764,'BASE TRABAJO'!$A$1:$U$872,3,FALSE)</f>
        <v>690912007</v>
      </c>
      <c r="D764" s="160" t="str">
        <f>VLOOKUP(A764,'BASE TRABAJO'!$A$1:$U$872,4,FALSE)</f>
        <v>Municipalidad</v>
      </c>
      <c r="E764" s="160" t="str">
        <f>VLOOKUP(A764,'BASE TRABAJO'!$A$1:$U$872,5,FALSE)</f>
        <v>Constitución Política de la República, artículo 107.</v>
      </c>
      <c r="F764" s="160" t="str">
        <f>VLOOKUP(A764,'BASE TRABAJO'!$A$1:$U$872,6,FALSE)</f>
        <v>Indefinida.</v>
      </c>
      <c r="G764" s="160" t="str">
        <f>VLOOKUP(A764,'BASE TRABAJO'!$A$1:$U$872,7,FALSE)</f>
        <v>Según Ley Orgánica Constitucional Nº 18.695, arts. 1º al 4º.</v>
      </c>
      <c r="H764" s="160" t="str">
        <f>VLOOKUP(A764,'BASE TRABAJO'!$A$1:$U$872,8,FALSE)</f>
        <v>no tiene</v>
      </c>
      <c r="I764" s="160">
        <f>VLOOKUP(A764,'BASE TRABAJO'!$A$1:$U$872,9,FALSE)</f>
        <v>0</v>
      </c>
      <c r="J764" s="160">
        <f>VLOOKUP(A764,'BASE TRABAJO'!$A$1:$U$872,10,FALSE)</f>
        <v>0</v>
      </c>
      <c r="K764" s="160" t="str">
        <f>VLOOKUP(A764,'BASE TRABAJO'!$A$1:$U$872,11,FALSE)</f>
        <v xml:space="preserve">Roberto Córdova Carreño,  </v>
      </c>
      <c r="L764" s="160" t="str">
        <f>VLOOKUP(A764,'BASE TRABAJO'!$A$1:$U$872,12,FALSE)</f>
        <v xml:space="preserve">Av. Costanera Nº170, comuna de Pichilemu, VI Región.
</v>
      </c>
      <c r="M764" s="160" t="str">
        <f>VLOOKUP(A764,'BASE TRABAJO'!$A$1:$U$872,13,FALSE)</f>
        <v>VI</v>
      </c>
      <c r="N764" s="160" t="str">
        <f>VLOOKUP(A764,'BASE TRABAJO'!$A$1:$U$872,14,FALSE)</f>
        <v>Pichilemu</v>
      </c>
      <c r="O764" s="160" t="str">
        <f>VLOOKUP(A764,'BASE TRABAJO'!$A$1:$U$872,15,FALSE)</f>
        <v xml:space="preserve">Fono: 72 - 976530 </v>
      </c>
      <c r="P764" s="160" t="str">
        <f>VLOOKUP(A764,'BASE TRABAJO'!$A$1:$U$872,16,FALSE)</f>
        <v>alcalde@pichilemu.cl</v>
      </c>
      <c r="Q764" s="160">
        <f>VLOOKUP(A764,'BASE TRABAJO'!$A$1:$U$872,17,FALSE)</f>
        <v>0</v>
      </c>
      <c r="R764" s="160">
        <f>VLOOKUP(A764,'BASE TRABAJO'!$A$1:$U$872,18,FALSE)</f>
        <v>91001</v>
      </c>
      <c r="S764" s="160" t="str">
        <f>VLOOKUP(A764,'BASE TRABAJO'!$A$1:$U$872,19,FALSE)</f>
        <v xml:space="preserve">No se acompañan. Aplica Informe Jurídico Nº 09, de  fecha 14 de marzo de 2011 del Departamento Jurídico y Dictamen Nº 070791, de 2009, de la Contraloría General de la República.  
</v>
      </c>
      <c r="T764" s="161">
        <f>VLOOKUP(A764,'BASE TRABAJO'!$A$1:$U$872,20,FALSE)</f>
        <v>38761</v>
      </c>
      <c r="U764" s="160">
        <v>7302</v>
      </c>
      <c r="V764" s="162">
        <v>4862970</v>
      </c>
      <c r="W764" s="162">
        <v>43909075</v>
      </c>
      <c r="X764" s="161">
        <v>44135</v>
      </c>
      <c r="Y764" s="160" t="s">
        <v>3112</v>
      </c>
      <c r="Z764" s="160" t="s">
        <v>3113</v>
      </c>
      <c r="AA764" s="160" t="s">
        <v>3319</v>
      </c>
      <c r="AB764" s="160"/>
    </row>
    <row r="765" spans="1:28" x14ac:dyDescent="0.2">
      <c r="A765" s="163">
        <v>7303</v>
      </c>
      <c r="B765" s="160" t="str">
        <f>VLOOKUP(A765,'BASE TRABAJO'!$A$1:$U$872,2,TRUE)</f>
        <v xml:space="preserve">
I. Municipalidad de Tirúa
</v>
      </c>
      <c r="C765" s="160">
        <f>VLOOKUP(A765,'BASE TRABAJO'!$A$1:$U$872,3,FALSE)</f>
        <v>691607003</v>
      </c>
      <c r="D765" s="160" t="str">
        <f>VLOOKUP(A765,'BASE TRABAJO'!$A$1:$U$872,4,FALSE)</f>
        <v>Municipalidad</v>
      </c>
      <c r="E765" s="160" t="str">
        <f>VLOOKUP(A765,'BASE TRABAJO'!$A$1:$U$872,5,FALSE)</f>
        <v>Constitución Política de la República, artículo 107.</v>
      </c>
      <c r="F765" s="160" t="str">
        <f>VLOOKUP(A765,'BASE TRABAJO'!$A$1:$U$872,6,FALSE)</f>
        <v>Indefinida.</v>
      </c>
      <c r="G765" s="160" t="str">
        <f>VLOOKUP(A765,'BASE TRABAJO'!$A$1:$U$872,7,FALSE)</f>
        <v>Según Ley Orgánica Nº 18.695, artículos 1º al 4º.</v>
      </c>
      <c r="H765" s="160" t="str">
        <f>VLOOKUP(A765,'BASE TRABAJO'!$A$1:$U$872,8,FALSE)</f>
        <v>no tiene</v>
      </c>
      <c r="I765" s="160">
        <f>VLOOKUP(A765,'BASE TRABAJO'!$A$1:$U$872,9,FALSE)</f>
        <v>0</v>
      </c>
      <c r="J765" s="160">
        <f>VLOOKUP(A765,'BASE TRABAJO'!$A$1:$U$872,10,FALSE)</f>
        <v>0</v>
      </c>
      <c r="K765" s="160" t="str">
        <f>VLOOKUP(A765,'BASE TRABAJO'!$A$1:$U$872,11,FALSE)</f>
        <v xml:space="preserve">Adolfo Nonato Millabur Ñancuil     </v>
      </c>
      <c r="L765" s="160" t="str">
        <f>VLOOKUP(A765,'BASE TRABAJO'!$A$1:$U$872,12,FALSE)</f>
        <v xml:space="preserve">Avda Costanera Nº 080, comuna de Tirúa, Octava Región.
</v>
      </c>
      <c r="M765" s="160" t="str">
        <f>VLOOKUP(A765,'BASE TRABAJO'!$A$1:$U$872,13,FALSE)</f>
        <v>VIII</v>
      </c>
      <c r="N765" s="160" t="str">
        <f>VLOOKUP(A765,'BASE TRABAJO'!$A$1:$U$872,14,FALSE)</f>
        <v>Tirúa</v>
      </c>
      <c r="O765" s="160" t="str">
        <f>VLOOKUP(A765,'BASE TRABAJO'!$A$1:$U$872,15,FALSE)</f>
        <v>Fonos: 41-614040 – 41-614026 – 41-2445800</v>
      </c>
      <c r="P765" s="160" t="str">
        <f>VLOOKUP(A765,'BASE TRABAJO'!$A$1:$U$872,16,FALSE)</f>
        <v>irisperez@munitirua.com</v>
      </c>
      <c r="Q765" s="160">
        <f>VLOOKUP(A765,'BASE TRABAJO'!$A$1:$U$872,17,FALSE)</f>
        <v>0</v>
      </c>
      <c r="R765" s="160">
        <f>VLOOKUP(A765,'BASE TRABAJO'!$A$1:$U$872,18,FALSE)</f>
        <v>91001</v>
      </c>
      <c r="S765" s="160" t="str">
        <f>VLOOKUP(A765,'BASE TRABAJO'!$A$1:$U$872,19,FALSE)</f>
        <v xml:space="preserve">No se acompañan. Aplica Informe Jurídico Nº 09, de fecha 14 de marzo de 2011 del Departamento Jurídico y Dictamen Nº 070791, de 2009, de la Contraloría General de la República.  
</v>
      </c>
      <c r="T765" s="161">
        <f>VLOOKUP(A765,'BASE TRABAJO'!$A$1:$U$872,20,FALSE)</f>
        <v>38765</v>
      </c>
      <c r="U765" s="160">
        <v>7303</v>
      </c>
      <c r="V765" s="162">
        <v>4751816</v>
      </c>
      <c r="W765" s="162">
        <v>42905435</v>
      </c>
      <c r="X765" s="161">
        <v>44135</v>
      </c>
      <c r="Y765" s="160" t="s">
        <v>3112</v>
      </c>
      <c r="Z765" s="160" t="s">
        <v>3113</v>
      </c>
      <c r="AA765" s="160" t="s">
        <v>3215</v>
      </c>
      <c r="AB765" s="160"/>
    </row>
    <row r="766" spans="1:28" x14ac:dyDescent="0.2">
      <c r="A766" s="163">
        <v>7309</v>
      </c>
      <c r="B766" s="160" t="str">
        <f>VLOOKUP(A766,'BASE TRABAJO'!$A$1:$U$872,2,TRUE)</f>
        <v xml:space="preserve">
I. Municipalidad de Hualqui
</v>
      </c>
      <c r="C766" s="160">
        <f>VLOOKUP(A766,'BASE TRABAJO'!$A$1:$U$872,3,FALSE)</f>
        <v>691506002</v>
      </c>
      <c r="D766" s="160" t="str">
        <f>VLOOKUP(A766,'BASE TRABAJO'!$A$1:$U$872,4,FALSE)</f>
        <v>Municipalidad</v>
      </c>
      <c r="E766" s="160" t="str">
        <f>VLOOKUP(A766,'BASE TRABAJO'!$A$1:$U$872,5,FALSE)</f>
        <v>Constitución Política de la República, artículo 107.</v>
      </c>
      <c r="F766" s="160" t="str">
        <f>VLOOKUP(A766,'BASE TRABAJO'!$A$1:$U$872,6,FALSE)</f>
        <v>Indefinida.</v>
      </c>
      <c r="G766" s="160" t="str">
        <f>VLOOKUP(A766,'BASE TRABAJO'!$A$1:$U$872,7,FALSE)</f>
        <v>Según Ley Orgánica Nº 18.695, artículos 1º al 4º.</v>
      </c>
      <c r="H766" s="160" t="str">
        <f>VLOOKUP(A766,'BASE TRABAJO'!$A$1:$U$872,8,FALSE)</f>
        <v>no tiene</v>
      </c>
      <c r="I766" s="160">
        <f>VLOOKUP(A766,'BASE TRABAJO'!$A$1:$U$872,9,FALSE)</f>
        <v>0</v>
      </c>
      <c r="J766" s="160">
        <f>VLOOKUP(A766,'BASE TRABAJO'!$A$1:$U$872,10,FALSE)</f>
        <v>0</v>
      </c>
      <c r="K766" s="160" t="str">
        <f>VLOOKUP(A766,'BASE TRABAJO'!$A$1:$U$872,11,FALSE)</f>
        <v xml:space="preserve">Ricardo Fuentes Palma              </v>
      </c>
      <c r="L766" s="160" t="str">
        <f>VLOOKUP(A766,'BASE TRABAJO'!$A$1:$U$872,12,FALSE)</f>
        <v xml:space="preserve">Freire Nº 351, comuna de, Octava Región.
</v>
      </c>
      <c r="M766" s="160" t="str">
        <f>VLOOKUP(A766,'BASE TRABAJO'!$A$1:$U$872,13,FALSE)</f>
        <v>VIII</v>
      </c>
      <c r="N766" s="160" t="str">
        <f>VLOOKUP(A766,'BASE TRABAJO'!$A$1:$U$872,14,FALSE)</f>
        <v>Hualqui</v>
      </c>
      <c r="O766" s="160">
        <f>VLOOKUP(A766,'BASE TRABAJO'!$A$1:$U$872,15,FALSE)</f>
        <v>0</v>
      </c>
      <c r="P766" s="160" t="str">
        <f>VLOOKUP(A766,'BASE TRABAJO'!$A$1:$U$872,16,FALSE)</f>
        <v xml:space="preserve"> renatogalan@chile.com</v>
      </c>
      <c r="Q766" s="160">
        <f>VLOOKUP(A766,'BASE TRABAJO'!$A$1:$U$872,17,FALSE)</f>
        <v>0</v>
      </c>
      <c r="R766" s="160">
        <f>VLOOKUP(A766,'BASE TRABAJO'!$A$1:$U$872,18,FALSE)</f>
        <v>91001</v>
      </c>
      <c r="S766" s="160" t="str">
        <f>VLOOKUP(A766,'BASE TRABAJO'!$A$1:$U$872,19,FALSE)</f>
        <v xml:space="preserve">No se acompañan. Aplica Informe Jurídico Nº 09, de  fecha 14 de marzo de 2011 del Departamento Jurídico y Dictamen Nº 070791, de 2009, de la Contraloría General de la República.  
</v>
      </c>
      <c r="T766" s="161">
        <f>VLOOKUP(A766,'BASE TRABAJO'!$A$1:$U$872,20,FALSE)</f>
        <v>38768</v>
      </c>
      <c r="U766" s="160">
        <v>7309</v>
      </c>
      <c r="V766" s="162">
        <v>4910210</v>
      </c>
      <c r="W766" s="162">
        <v>44335617</v>
      </c>
      <c r="X766" s="161">
        <v>44135</v>
      </c>
      <c r="Y766" s="160" t="s">
        <v>3112</v>
      </c>
      <c r="Z766" s="160" t="s">
        <v>3113</v>
      </c>
      <c r="AA766" s="160" t="s">
        <v>3249</v>
      </c>
      <c r="AB766" s="160"/>
    </row>
    <row r="767" spans="1:28" x14ac:dyDescent="0.2">
      <c r="A767" s="163">
        <v>7311</v>
      </c>
      <c r="B767" s="160" t="str">
        <f>VLOOKUP(A767,'BASE TRABAJO'!$A$1:$U$872,2,TRUE)</f>
        <v xml:space="preserve">
I. Municipalidad de La Calera
</v>
      </c>
      <c r="C767" s="160">
        <f>VLOOKUP(A767,'BASE TRABAJO'!$A$1:$U$872,3,FALSE)</f>
        <v>690603004</v>
      </c>
      <c r="D767" s="160" t="str">
        <f>VLOOKUP(A767,'BASE TRABAJO'!$A$1:$U$872,4,FALSE)</f>
        <v>Municipalidad</v>
      </c>
      <c r="E767" s="160" t="str">
        <f>VLOOKUP(A767,'BASE TRABAJO'!$A$1:$U$872,5,FALSE)</f>
        <v>Constitución Política de la República, art. 107.</v>
      </c>
      <c r="F767" s="160" t="str">
        <f>VLOOKUP(A767,'BASE TRABAJO'!$A$1:$U$872,6,FALSE)</f>
        <v>Indefinida.</v>
      </c>
      <c r="G767" s="160" t="str">
        <f>VLOOKUP(A767,'BASE TRABAJO'!$A$1:$U$872,7,FALSE)</f>
        <v>Según Ley Orgánica Nº 18.695, arts. 1º al 4º.</v>
      </c>
      <c r="H767" s="160" t="str">
        <f>VLOOKUP(A767,'BASE TRABAJO'!$A$1:$U$872,8,FALSE)</f>
        <v>no tiene</v>
      </c>
      <c r="I767" s="160">
        <f>VLOOKUP(A767,'BASE TRABAJO'!$A$1:$U$872,9,FALSE)</f>
        <v>0</v>
      </c>
      <c r="J767" s="160">
        <f>VLOOKUP(A767,'BASE TRABAJO'!$A$1:$U$872,10,FALSE)</f>
        <v>0</v>
      </c>
      <c r="K767" s="160" t="str">
        <f>VLOOKUP(A767,'BASE TRABAJO'!$A$1:$U$872,11,FALSE)</f>
        <v xml:space="preserve">Trinidad del Carmen Rojas Augusto, </v>
      </c>
      <c r="L767" s="160" t="str">
        <f>VLOOKUP(A767,'BASE TRABAJO'!$A$1:$U$872,12,FALSE)</f>
        <v xml:space="preserve">Marathon Nº312, comuna de La Calera, quinta Región 
</v>
      </c>
      <c r="M767" s="160" t="str">
        <f>VLOOKUP(A767,'BASE TRABAJO'!$A$1:$U$872,13,FALSE)</f>
        <v>V</v>
      </c>
      <c r="N767" s="160" t="str">
        <f>VLOOKUP(A767,'BASE TRABAJO'!$A$1:$U$872,14,FALSE)</f>
        <v xml:space="preserve"> La Calera</v>
      </c>
      <c r="O767" s="160" t="str">
        <f>VLOOKUP(A767,'BASE TRABAJO'!$A$1:$U$872,15,FALSE)</f>
        <v>Fonos (33) 2381700, 2381701.</v>
      </c>
      <c r="P767" s="160">
        <f>VLOOKUP(A767,'BASE TRABAJO'!$A$1:$U$872,16,FALSE)</f>
        <v>0</v>
      </c>
      <c r="Q767" s="160">
        <f>VLOOKUP(A767,'BASE TRABAJO'!$A$1:$U$872,17,FALSE)</f>
        <v>0</v>
      </c>
      <c r="R767" s="160">
        <f>VLOOKUP(A767,'BASE TRABAJO'!$A$1:$U$872,18,FALSE)</f>
        <v>91001</v>
      </c>
      <c r="S767" s="160" t="str">
        <f>VLOOKUP(A767,'BASE TRABAJO'!$A$1:$U$872,19,FALSE)</f>
        <v xml:space="preserve">No se acompañan. Aplica Informe Jurídico Nº 09, de  fecha 14 de marzo de 2011 del Departamento Jurídico y Dictamen Nº 070791, de 2009, de la Contraloría General de la República.  
</v>
      </c>
      <c r="T767" s="161">
        <f>VLOOKUP(A767,'BASE TRABAJO'!$A$1:$U$872,20,FALSE)</f>
        <v>38786</v>
      </c>
      <c r="U767" s="160">
        <v>7311</v>
      </c>
      <c r="V767" s="162">
        <v>4862970</v>
      </c>
      <c r="W767" s="162">
        <v>43909075</v>
      </c>
      <c r="X767" s="161">
        <v>44135</v>
      </c>
      <c r="Y767" s="160" t="s">
        <v>3112</v>
      </c>
      <c r="Z767" s="160" t="s">
        <v>3113</v>
      </c>
      <c r="AA767" s="160" t="s">
        <v>3117</v>
      </c>
      <c r="AB767" s="160"/>
    </row>
    <row r="768" spans="1:28" x14ac:dyDescent="0.2">
      <c r="A768" s="163">
        <v>7312</v>
      </c>
      <c r="B768" s="160" t="str">
        <f>VLOOKUP(A768,'BASE TRABAJO'!$A$1:$U$872,2,TRUE)</f>
        <v xml:space="preserve">
I. Municipalidad de Cartagena
</v>
      </c>
      <c r="C768" s="160">
        <f>VLOOKUP(A768,'BASE TRABAJO'!$A$1:$U$872,3,FALSE)</f>
        <v>690736004</v>
      </c>
      <c r="D768" s="160" t="str">
        <f>VLOOKUP(A768,'BASE TRABAJO'!$A$1:$U$872,4,FALSE)</f>
        <v>Municipalidad</v>
      </c>
      <c r="E768" s="160" t="str">
        <f>VLOOKUP(A768,'BASE TRABAJO'!$A$1:$U$872,5,FALSE)</f>
        <v>Constitución Política de la República, artículo 107</v>
      </c>
      <c r="F768" s="160" t="str">
        <f>VLOOKUP(A768,'BASE TRABAJO'!$A$1:$U$872,6,FALSE)</f>
        <v>Indefinida</v>
      </c>
      <c r="G768" s="160" t="str">
        <f>VLOOKUP(A768,'BASE TRABAJO'!$A$1:$U$872,7,FALSE)</f>
        <v>Según Ley Orgánica Nº 18.695, artículos 1º al  4º</v>
      </c>
      <c r="H768" s="160" t="str">
        <f>VLOOKUP(A768,'BASE TRABAJO'!$A$1:$U$872,8,FALSE)</f>
        <v>no tiene</v>
      </c>
      <c r="I768" s="160">
        <f>VLOOKUP(A768,'BASE TRABAJO'!$A$1:$U$872,9,FALSE)</f>
        <v>0</v>
      </c>
      <c r="J768" s="160">
        <f>VLOOKUP(A768,'BASE TRABAJO'!$A$1:$U$872,10,FALSE)</f>
        <v>0</v>
      </c>
      <c r="K768" s="160" t="str">
        <f>VLOOKUP(A768,'BASE TRABAJO'!$A$1:$U$872,11,FALSE)</f>
        <v xml:space="preserve">Luis Rodrigo García Tapia.
</v>
      </c>
      <c r="L768" s="160" t="str">
        <f>VLOOKUP(A768,'BASE TRABAJO'!$A$1:$U$872,12,FALSE)</f>
        <v xml:space="preserve">Av. Casanova Nº 210, 
</v>
      </c>
      <c r="M768" s="160" t="str">
        <f>VLOOKUP(A768,'BASE TRABAJO'!$A$1:$U$872,13,FALSE)</f>
        <v>V</v>
      </c>
      <c r="N768" s="160" t="str">
        <f>VLOOKUP(A768,'BASE TRABAJO'!$A$1:$U$872,14,FALSE)</f>
        <v>Cartagena</v>
      </c>
      <c r="O768" s="160" t="str">
        <f>VLOOKUP(A768,'BASE TRABAJO'!$A$1:$U$872,15,FALSE)</f>
        <v xml:space="preserve"> Central Telefónica +56 35 200 700  </v>
      </c>
      <c r="P768" s="160" t="str">
        <f>VLOOKUP(A768,'BASE TRABAJO'!$A$1:$U$872,16,FALSE)</f>
        <v xml:space="preserve">alcaldia@cartagena-chile.cl </v>
      </c>
      <c r="Q768" s="160">
        <f>VLOOKUP(A768,'BASE TRABAJO'!$A$1:$U$872,17,FALSE)</f>
        <v>0</v>
      </c>
      <c r="R768" s="160">
        <f>VLOOKUP(A768,'BASE TRABAJO'!$A$1:$U$872,18,FALSE)</f>
        <v>91001</v>
      </c>
      <c r="S768" s="160" t="str">
        <f>VLOOKUP(A768,'BASE TRABAJO'!$A$1:$U$872,19,FALSE)</f>
        <v xml:space="preserve">No se acompañan. Aplica Informe Jurídico Nº 09, de  fecha 14 de marzo de 2011 del Departamento Jurídico y Dictamen Nº 070791, de 2009, de la Contraloría General de la República.  
</v>
      </c>
      <c r="T768" s="161">
        <f>VLOOKUP(A768,'BASE TRABAJO'!$A$1:$U$872,20,FALSE)</f>
        <v>38786</v>
      </c>
      <c r="U768" s="160">
        <v>7312</v>
      </c>
      <c r="V768" s="162">
        <v>4029318</v>
      </c>
      <c r="W768" s="162">
        <v>36381805</v>
      </c>
      <c r="X768" s="161">
        <v>44135</v>
      </c>
      <c r="Y768" s="160" t="s">
        <v>3112</v>
      </c>
      <c r="Z768" s="160" t="s">
        <v>3113</v>
      </c>
      <c r="AA768" s="160" t="s">
        <v>3268</v>
      </c>
      <c r="AB768" s="160"/>
    </row>
    <row r="769" spans="1:28" x14ac:dyDescent="0.2">
      <c r="A769" s="163">
        <v>7313</v>
      </c>
      <c r="B769" s="160" t="str">
        <f>VLOOKUP(A769,'BASE TRABAJO'!$A$1:$U$872,2,TRUE)</f>
        <v xml:space="preserve">
I. Municipalidad de Viña del Mar
</v>
      </c>
      <c r="C769" s="160">
        <f>VLOOKUP(A769,'BASE TRABAJO'!$A$1:$U$872,3,FALSE)</f>
        <v>690610000</v>
      </c>
      <c r="D769" s="160" t="str">
        <f>VLOOKUP(A769,'BASE TRABAJO'!$A$1:$U$872,4,FALSE)</f>
        <v>Municipalidad</v>
      </c>
      <c r="E769" s="160" t="str">
        <f>VLOOKUP(A769,'BASE TRABAJO'!$A$1:$U$872,5,FALSE)</f>
        <v>Constitución Política de la República, Art. 107.</v>
      </c>
      <c r="F769" s="160" t="str">
        <f>VLOOKUP(A769,'BASE TRABAJO'!$A$1:$U$872,6,FALSE)</f>
        <v>Indefinida.</v>
      </c>
      <c r="G769" s="160" t="str">
        <f>VLOOKUP(A769,'BASE TRABAJO'!$A$1:$U$872,7,FALSE)</f>
        <v>Según Ley Orgánica Nº 18.695, Arts. 1º al 4º.</v>
      </c>
      <c r="H769" s="160" t="str">
        <f>VLOOKUP(A769,'BASE TRABAJO'!$A$1:$U$872,8,FALSE)</f>
        <v>no tiene</v>
      </c>
      <c r="I769" s="160">
        <f>VLOOKUP(A769,'BASE TRABAJO'!$A$1:$U$872,9,FALSE)</f>
        <v>0</v>
      </c>
      <c r="J769" s="160">
        <f>VLOOKUP(A769,'BASE TRABAJO'!$A$1:$U$872,10,FALSE)</f>
        <v>0</v>
      </c>
      <c r="K769" s="160" t="str">
        <f>VLOOKUP(A769,'BASE TRABAJO'!$A$1:$U$872,11,FALSE)</f>
        <v xml:space="preserve">Virginia María del Carmen Reginato Bozzo             
</v>
      </c>
      <c r="L769" s="160" t="str">
        <f>VLOOKUP(A769,'BASE TRABAJO'!$A$1:$U$872,12,FALSE)</f>
        <v>Arlegui N º 615, Viña del Mar.</v>
      </c>
      <c r="M769" s="160" t="str">
        <f>VLOOKUP(A769,'BASE TRABAJO'!$A$1:$U$872,13,FALSE)</f>
        <v>V</v>
      </c>
      <c r="N769" s="160" t="str">
        <f>VLOOKUP(A769,'BASE TRABAJO'!$A$1:$U$872,14,FALSE)</f>
        <v>Viña del Mar</v>
      </c>
      <c r="O769" s="160" t="str">
        <f>VLOOKUP(A769,'BASE TRABAJO'!$A$1:$U$872,15,FALSE)</f>
        <v xml:space="preserve">Teléfonos directos alcaldía: 32-2185002/32-2185003/32-2185005
Otros: 32-2185000/800377700
</v>
      </c>
      <c r="P769" s="160" t="str">
        <f>VLOOKUP(A769,'BASE TRABAJO'!$A$1:$U$872,16,FALSE)</f>
        <v xml:space="preserve">virginia.reginato@munvina.cl
julia.pincheira@munvina.cl
patricia.frias@munvina.cl
Jeannette.donoso@munvina.cl
</v>
      </c>
      <c r="Q769" s="160">
        <f>VLOOKUP(A769,'BASE TRABAJO'!$A$1:$U$872,17,FALSE)</f>
        <v>0</v>
      </c>
      <c r="R769" s="160">
        <f>VLOOKUP(A769,'BASE TRABAJO'!$A$1:$U$872,18,FALSE)</f>
        <v>91001</v>
      </c>
      <c r="S769" s="160" t="str">
        <f>VLOOKUP(A769,'BASE TRABAJO'!$A$1:$U$872,19,FALSE)</f>
        <v xml:space="preserve">No se acompañan. Aplica Informe Jurídico Nº 09, de  fecha 14 de marzo de 2011 del Departamento Jurídico y Dictamen Nº 070791, de 2009, de la Contraloría General de la República.  
</v>
      </c>
      <c r="T769" s="161">
        <f>VLOOKUP(A769,'BASE TRABAJO'!$A$1:$U$872,20,FALSE)</f>
        <v>38786</v>
      </c>
      <c r="U769" s="160">
        <v>7313</v>
      </c>
      <c r="V769" s="162">
        <v>9170172</v>
      </c>
      <c r="W769" s="162">
        <v>85767220</v>
      </c>
      <c r="X769" s="161">
        <v>44135</v>
      </c>
      <c r="Y769" s="160" t="s">
        <v>3112</v>
      </c>
      <c r="Z769" s="160" t="s">
        <v>3113</v>
      </c>
      <c r="AA769" s="160" t="s">
        <v>3122</v>
      </c>
      <c r="AB769" s="160"/>
    </row>
    <row r="770" spans="1:28" x14ac:dyDescent="0.2">
      <c r="A770" s="163">
        <v>7320</v>
      </c>
      <c r="B770" s="160" t="str">
        <f>VLOOKUP(A770,'BASE TRABAJO'!$A$1:$U$872,2,TRUE)</f>
        <v>Corporación PRODEL</v>
      </c>
      <c r="C770" s="160">
        <f>VLOOKUP(A770,'BASE TRABAJO'!$A$1:$U$872,3,FALSE)</f>
        <v>656288108</v>
      </c>
      <c r="D770" s="160" t="str">
        <f>VLOOKUP(A770,'BASE TRABAJO'!$A$1:$U$872,4,FALSE)</f>
        <v>Corporación de Derecho Privado.</v>
      </c>
      <c r="E770" s="160" t="str">
        <f>VLOOKUP(A770,'BASE TRABAJO'!$A$1:$U$872,5,FALSE)</f>
        <v xml:space="preserve">Decreto Supremo Nº3328, de 18 de octubre de 2005, del Ministerio de Justicia. </v>
      </c>
      <c r="F770" s="160" t="str">
        <f>VLOOKUP(A770,'BASE TRABAJO'!$A$1:$U$872,6,FALSE)</f>
        <v xml:space="preserve">Certificado de Vigencia folio Nº 500333714487, emitido el 27 de julio del 2020, por el Servicio de Registro Civil e Identificación.
</v>
      </c>
      <c r="G770" s="160" t="str">
        <f>VLOOKUP(A770,'BASE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0" s="160" t="str">
        <f>VLOOKUP(A770,'BASE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0" s="160" t="str">
        <f>VLOOKUP(A770,'BASE TRABAJO'!$A$1:$U$872,9,FALSE)</f>
        <v xml:space="preserve">Durarán dos años en sus cargos. </v>
      </c>
      <c r="J770" s="160" t="str">
        <f>VLOOKUP(A770,'BASE TRABAJO'!$A$1:$U$872,10,FALSE)</f>
        <v>27 de marzo de 2019 al 27 de marzo de 2021</v>
      </c>
      <c r="K770" s="160" t="str">
        <f>VLOOKUP(A770,'BASE TRABAJO'!$A$1:$U$872,11,FALSE)</f>
        <v xml:space="preserve">Presidente: Guillermo Montecinos Rojas,  
</v>
      </c>
      <c r="L770" s="160" t="str">
        <f>VLOOKUP(A770,'BASE TRABAJO'!$A$1:$U$872,12,FALSE)</f>
        <v xml:space="preserve">4 Oriente Nº 143, comuna de Viña del Mar, Quinta Región. 
</v>
      </c>
      <c r="M770" s="160" t="str">
        <f>VLOOKUP(A770,'BASE TRABAJO'!$A$1:$U$872,13,FALSE)</f>
        <v>V</v>
      </c>
      <c r="N770" s="160" t="str">
        <f>VLOOKUP(A770,'BASE TRABAJO'!$A$1:$U$872,14,FALSE)</f>
        <v xml:space="preserve"> Viña del Mar</v>
      </c>
      <c r="O770" s="160" t="str">
        <f>VLOOKUP(A770,'BASE TRABAJO'!$A$1:$U$872,15,FALSE)</f>
        <v>Teléfono: 32-2110125- 32-2518572 / 73 / 74</v>
      </c>
      <c r="P770" s="160" t="str">
        <f>VLOOKUP(A770,'BASE TRABAJO'!$A$1:$U$872,16,FALSE)</f>
        <v xml:space="preserve"> prodelquinta@yahoo.es</v>
      </c>
      <c r="Q770" s="160">
        <f>VLOOKUP(A770,'BASE TRABAJO'!$A$1:$U$872,17,FALSE)</f>
        <v>0</v>
      </c>
      <c r="R770" s="160">
        <f>VLOOKUP(A770,'BASE TRABAJO'!$A$1:$U$872,18,FALSE)</f>
        <v>93401</v>
      </c>
      <c r="S770" s="160" t="str">
        <f>VLOOKUP(A770,'BASE TRABAJO'!$A$1:$U$872,19,FALSE)</f>
        <v>Se acompaña certificado financiero de la Institución correspondientes al año 2019, aprobado por el Sub Departamento de Supervisión Financiera Nacional .Pendiente de legalización ante notario.</v>
      </c>
      <c r="T770" s="161">
        <f>VLOOKUP(A770,'BASE TRABAJO'!$A$1:$U$872,20,FALSE)</f>
        <v>38848</v>
      </c>
      <c r="U770" s="160">
        <v>7320</v>
      </c>
      <c r="V770" s="162">
        <v>5881766</v>
      </c>
      <c r="W770" s="162">
        <v>109962228</v>
      </c>
      <c r="X770" s="161">
        <v>44135</v>
      </c>
      <c r="Y770" s="160" t="s">
        <v>3112</v>
      </c>
      <c r="Z770" s="160" t="s">
        <v>3113</v>
      </c>
      <c r="AA770" s="160" t="s">
        <v>3115</v>
      </c>
      <c r="AB770" s="160"/>
    </row>
    <row r="771" spans="1:28" x14ac:dyDescent="0.2">
      <c r="A771" s="163">
        <v>7320</v>
      </c>
      <c r="B771" s="160" t="str">
        <f>VLOOKUP(A771,'BASE TRABAJO'!$A$1:$U$872,2,TRUE)</f>
        <v>Corporación PRODEL</v>
      </c>
      <c r="C771" s="160">
        <f>VLOOKUP(A771,'BASE TRABAJO'!$A$1:$U$872,3,FALSE)</f>
        <v>656288108</v>
      </c>
      <c r="D771" s="160" t="str">
        <f>VLOOKUP(A771,'BASE TRABAJO'!$A$1:$U$872,4,FALSE)</f>
        <v>Corporación de Derecho Privado.</v>
      </c>
      <c r="E771" s="160" t="str">
        <f>VLOOKUP(A771,'BASE TRABAJO'!$A$1:$U$872,5,FALSE)</f>
        <v xml:space="preserve">Decreto Supremo Nº3328, de 18 de octubre de 2005, del Ministerio de Justicia. </v>
      </c>
      <c r="F771" s="160" t="str">
        <f>VLOOKUP(A771,'BASE TRABAJO'!$A$1:$U$872,6,FALSE)</f>
        <v xml:space="preserve">Certificado de Vigencia folio Nº 500333714487, emitido el 27 de julio del 2020, por el Servicio de Registro Civil e Identificación.
</v>
      </c>
      <c r="G771" s="160" t="str">
        <f>VLOOKUP(A771,'BASE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1" s="160" t="str">
        <f>VLOOKUP(A771,'BASE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1" s="160" t="str">
        <f>VLOOKUP(A771,'BASE TRABAJO'!$A$1:$U$872,9,FALSE)</f>
        <v xml:space="preserve">Durarán dos años en sus cargos. </v>
      </c>
      <c r="J771" s="160" t="str">
        <f>VLOOKUP(A771,'BASE TRABAJO'!$A$1:$U$872,10,FALSE)</f>
        <v>27 de marzo de 2019 al 27 de marzo de 2021</v>
      </c>
      <c r="K771" s="160" t="str">
        <f>VLOOKUP(A771,'BASE TRABAJO'!$A$1:$U$872,11,FALSE)</f>
        <v xml:space="preserve">Presidente: Guillermo Montecinos Rojas,  
</v>
      </c>
      <c r="L771" s="160" t="str">
        <f>VLOOKUP(A771,'BASE TRABAJO'!$A$1:$U$872,12,FALSE)</f>
        <v xml:space="preserve">4 Oriente Nº 143, comuna de Viña del Mar, Quinta Región. 
</v>
      </c>
      <c r="M771" s="160" t="str">
        <f>VLOOKUP(A771,'BASE TRABAJO'!$A$1:$U$872,13,FALSE)</f>
        <v>V</v>
      </c>
      <c r="N771" s="160" t="str">
        <f>VLOOKUP(A771,'BASE TRABAJO'!$A$1:$U$872,14,FALSE)</f>
        <v xml:space="preserve"> Viña del Mar</v>
      </c>
      <c r="O771" s="160" t="str">
        <f>VLOOKUP(A771,'BASE TRABAJO'!$A$1:$U$872,15,FALSE)</f>
        <v>Teléfono: 32-2110125- 32-2518572 / 73 / 74</v>
      </c>
      <c r="P771" s="160" t="str">
        <f>VLOOKUP(A771,'BASE TRABAJO'!$A$1:$U$872,16,FALSE)</f>
        <v xml:space="preserve"> prodelquinta@yahoo.es</v>
      </c>
      <c r="Q771" s="160">
        <f>VLOOKUP(A771,'BASE TRABAJO'!$A$1:$U$872,17,FALSE)</f>
        <v>0</v>
      </c>
      <c r="R771" s="160">
        <f>VLOOKUP(A771,'BASE TRABAJO'!$A$1:$U$872,18,FALSE)</f>
        <v>93401</v>
      </c>
      <c r="S771" s="160" t="str">
        <f>VLOOKUP(A771,'BASE TRABAJO'!$A$1:$U$872,19,FALSE)</f>
        <v>Se acompaña certificado financiero de la Institución correspondientes al año 2019, aprobado por el Sub Departamento de Supervisión Financiera Nacional .Pendiente de legalización ante notario.</v>
      </c>
      <c r="T771" s="161">
        <f>VLOOKUP(A771,'BASE TRABAJO'!$A$1:$U$872,20,FALSE)</f>
        <v>38848</v>
      </c>
      <c r="U771" s="160">
        <v>7320</v>
      </c>
      <c r="V771" s="162">
        <v>47148478</v>
      </c>
      <c r="W771" s="162">
        <v>140006359</v>
      </c>
      <c r="X771" s="161">
        <v>44135</v>
      </c>
      <c r="Y771" s="160" t="s">
        <v>3112</v>
      </c>
      <c r="Z771" s="160" t="s">
        <v>3113</v>
      </c>
      <c r="AA771" s="160" t="s">
        <v>3133</v>
      </c>
      <c r="AB771" s="160"/>
    </row>
    <row r="772" spans="1:28" x14ac:dyDescent="0.2">
      <c r="A772" s="163">
        <v>7320</v>
      </c>
      <c r="B772" s="160" t="str">
        <f>VLOOKUP(A772,'BASE TRABAJO'!$A$1:$U$872,2,TRUE)</f>
        <v>Corporación PRODEL</v>
      </c>
      <c r="C772" s="160">
        <f>VLOOKUP(A772,'BASE TRABAJO'!$A$1:$U$872,3,FALSE)</f>
        <v>656288108</v>
      </c>
      <c r="D772" s="160" t="str">
        <f>VLOOKUP(A772,'BASE TRABAJO'!$A$1:$U$872,4,FALSE)</f>
        <v>Corporación de Derecho Privado.</v>
      </c>
      <c r="E772" s="160" t="str">
        <f>VLOOKUP(A772,'BASE TRABAJO'!$A$1:$U$872,5,FALSE)</f>
        <v xml:space="preserve">Decreto Supremo Nº3328, de 18 de octubre de 2005, del Ministerio de Justicia. </v>
      </c>
      <c r="F772" s="160" t="str">
        <f>VLOOKUP(A772,'BASE TRABAJO'!$A$1:$U$872,6,FALSE)</f>
        <v xml:space="preserve">Certificado de Vigencia folio Nº 500333714487, emitido el 27 de julio del 2020, por el Servicio de Registro Civil e Identificación.
</v>
      </c>
      <c r="G772" s="160" t="str">
        <f>VLOOKUP(A772,'BASE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2" s="160" t="str">
        <f>VLOOKUP(A772,'BASE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2" s="160" t="str">
        <f>VLOOKUP(A772,'BASE TRABAJO'!$A$1:$U$872,9,FALSE)</f>
        <v xml:space="preserve">Durarán dos años en sus cargos. </v>
      </c>
      <c r="J772" s="160" t="str">
        <f>VLOOKUP(A772,'BASE TRABAJO'!$A$1:$U$872,10,FALSE)</f>
        <v>27 de marzo de 2019 al 27 de marzo de 2021</v>
      </c>
      <c r="K772" s="160" t="str">
        <f>VLOOKUP(A772,'BASE TRABAJO'!$A$1:$U$872,11,FALSE)</f>
        <v xml:space="preserve">Presidente: Guillermo Montecinos Rojas,  
</v>
      </c>
      <c r="L772" s="160" t="str">
        <f>VLOOKUP(A772,'BASE TRABAJO'!$A$1:$U$872,12,FALSE)</f>
        <v xml:space="preserve">4 Oriente Nº 143, comuna de Viña del Mar, Quinta Región. 
</v>
      </c>
      <c r="M772" s="160" t="str">
        <f>VLOOKUP(A772,'BASE TRABAJO'!$A$1:$U$872,13,FALSE)</f>
        <v>V</v>
      </c>
      <c r="N772" s="160" t="str">
        <f>VLOOKUP(A772,'BASE TRABAJO'!$A$1:$U$872,14,FALSE)</f>
        <v xml:space="preserve"> Viña del Mar</v>
      </c>
      <c r="O772" s="160" t="str">
        <f>VLOOKUP(A772,'BASE TRABAJO'!$A$1:$U$872,15,FALSE)</f>
        <v>Teléfono: 32-2110125- 32-2518572 / 73 / 74</v>
      </c>
      <c r="P772" s="160" t="str">
        <f>VLOOKUP(A772,'BASE TRABAJO'!$A$1:$U$872,16,FALSE)</f>
        <v xml:space="preserve"> prodelquinta@yahoo.es</v>
      </c>
      <c r="Q772" s="160">
        <f>VLOOKUP(A772,'BASE TRABAJO'!$A$1:$U$872,17,FALSE)</f>
        <v>0</v>
      </c>
      <c r="R772" s="160">
        <f>VLOOKUP(A772,'BASE TRABAJO'!$A$1:$U$872,18,FALSE)</f>
        <v>93401</v>
      </c>
      <c r="S772" s="160" t="str">
        <f>VLOOKUP(A772,'BASE TRABAJO'!$A$1:$U$872,19,FALSE)</f>
        <v>Se acompaña certificado financiero de la Institución correspondientes al año 2019, aprobado por el Sub Departamento de Supervisión Financiera Nacional .Pendiente de legalización ante notario.</v>
      </c>
      <c r="T772" s="161">
        <f>VLOOKUP(A772,'BASE TRABAJO'!$A$1:$U$872,20,FALSE)</f>
        <v>38848</v>
      </c>
      <c r="U772" s="160">
        <v>7320</v>
      </c>
      <c r="V772" s="162">
        <v>0</v>
      </c>
      <c r="W772" s="162">
        <v>292584549</v>
      </c>
      <c r="X772" s="161">
        <v>44135</v>
      </c>
      <c r="Y772" s="160" t="s">
        <v>3112</v>
      </c>
      <c r="Z772" s="160" t="s">
        <v>3113</v>
      </c>
      <c r="AA772" s="160" t="s">
        <v>3141</v>
      </c>
      <c r="AB772" s="160"/>
    </row>
    <row r="773" spans="1:28" x14ac:dyDescent="0.2">
      <c r="A773" s="163">
        <v>7320</v>
      </c>
      <c r="B773" s="160" t="str">
        <f>VLOOKUP(A773,'BASE TRABAJO'!$A$1:$U$872,2,TRUE)</f>
        <v>Corporación PRODEL</v>
      </c>
      <c r="C773" s="160">
        <f>VLOOKUP(A773,'BASE TRABAJO'!$A$1:$U$872,3,FALSE)</f>
        <v>656288108</v>
      </c>
      <c r="D773" s="160" t="str">
        <f>VLOOKUP(A773,'BASE TRABAJO'!$A$1:$U$872,4,FALSE)</f>
        <v>Corporación de Derecho Privado.</v>
      </c>
      <c r="E773" s="160" t="str">
        <f>VLOOKUP(A773,'BASE TRABAJO'!$A$1:$U$872,5,FALSE)</f>
        <v xml:space="preserve">Decreto Supremo Nº3328, de 18 de octubre de 2005, del Ministerio de Justicia. </v>
      </c>
      <c r="F773" s="160" t="str">
        <f>VLOOKUP(A773,'BASE TRABAJO'!$A$1:$U$872,6,FALSE)</f>
        <v xml:space="preserve">Certificado de Vigencia folio Nº 500333714487, emitido el 27 de julio del 2020, por el Servicio de Registro Civil e Identificación.
</v>
      </c>
      <c r="G773" s="160" t="str">
        <f>VLOOKUP(A773,'BASE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3" s="160" t="str">
        <f>VLOOKUP(A773,'BASE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3" s="160" t="str">
        <f>VLOOKUP(A773,'BASE TRABAJO'!$A$1:$U$872,9,FALSE)</f>
        <v xml:space="preserve">Durarán dos años en sus cargos. </v>
      </c>
      <c r="J773" s="160" t="str">
        <f>VLOOKUP(A773,'BASE TRABAJO'!$A$1:$U$872,10,FALSE)</f>
        <v>27 de marzo de 2019 al 27 de marzo de 2021</v>
      </c>
      <c r="K773" s="160" t="str">
        <f>VLOOKUP(A773,'BASE TRABAJO'!$A$1:$U$872,11,FALSE)</f>
        <v xml:space="preserve">Presidente: Guillermo Montecinos Rojas,  
</v>
      </c>
      <c r="L773" s="160" t="str">
        <f>VLOOKUP(A773,'BASE TRABAJO'!$A$1:$U$872,12,FALSE)</f>
        <v xml:space="preserve">4 Oriente Nº 143, comuna de Viña del Mar, Quinta Región. 
</v>
      </c>
      <c r="M773" s="160" t="str">
        <f>VLOOKUP(A773,'BASE TRABAJO'!$A$1:$U$872,13,FALSE)</f>
        <v>V</v>
      </c>
      <c r="N773" s="160" t="str">
        <f>VLOOKUP(A773,'BASE TRABAJO'!$A$1:$U$872,14,FALSE)</f>
        <v xml:space="preserve"> Viña del Mar</v>
      </c>
      <c r="O773" s="160" t="str">
        <f>VLOOKUP(A773,'BASE TRABAJO'!$A$1:$U$872,15,FALSE)</f>
        <v>Teléfono: 32-2110125- 32-2518572 / 73 / 74</v>
      </c>
      <c r="P773" s="160" t="str">
        <f>VLOOKUP(A773,'BASE TRABAJO'!$A$1:$U$872,16,FALSE)</f>
        <v xml:space="preserve"> prodelquinta@yahoo.es</v>
      </c>
      <c r="Q773" s="160">
        <f>VLOOKUP(A773,'BASE TRABAJO'!$A$1:$U$872,17,FALSE)</f>
        <v>0</v>
      </c>
      <c r="R773" s="160">
        <f>VLOOKUP(A773,'BASE TRABAJO'!$A$1:$U$872,18,FALSE)</f>
        <v>93401</v>
      </c>
      <c r="S773" s="160" t="str">
        <f>VLOOKUP(A773,'BASE TRABAJO'!$A$1:$U$872,19,FALSE)</f>
        <v>Se acompaña certificado financiero de la Institución correspondientes al año 2019, aprobado por el Sub Departamento de Supervisión Financiera Nacional .Pendiente de legalización ante notario.</v>
      </c>
      <c r="T773" s="161">
        <f>VLOOKUP(A773,'BASE TRABAJO'!$A$1:$U$872,20,FALSE)</f>
        <v>38848</v>
      </c>
      <c r="U773" s="160">
        <v>7320</v>
      </c>
      <c r="V773" s="162">
        <v>492357</v>
      </c>
      <c r="W773" s="162">
        <v>42178574</v>
      </c>
      <c r="X773" s="161">
        <v>44135</v>
      </c>
      <c r="Y773" s="160" t="s">
        <v>3112</v>
      </c>
      <c r="Z773" s="160" t="s">
        <v>3113</v>
      </c>
      <c r="AA773" s="160" t="s">
        <v>3269</v>
      </c>
      <c r="AB773" s="160"/>
    </row>
    <row r="774" spans="1:28" x14ac:dyDescent="0.2">
      <c r="A774" s="163">
        <v>7320</v>
      </c>
      <c r="B774" s="160" t="str">
        <f>VLOOKUP(A774,'BASE TRABAJO'!$A$1:$U$872,2,TRUE)</f>
        <v>Corporación PRODEL</v>
      </c>
      <c r="C774" s="160">
        <f>VLOOKUP(A774,'BASE TRABAJO'!$A$1:$U$872,3,FALSE)</f>
        <v>656288108</v>
      </c>
      <c r="D774" s="160" t="str">
        <f>VLOOKUP(A774,'BASE TRABAJO'!$A$1:$U$872,4,FALSE)</f>
        <v>Corporación de Derecho Privado.</v>
      </c>
      <c r="E774" s="160" t="str">
        <f>VLOOKUP(A774,'BASE TRABAJO'!$A$1:$U$872,5,FALSE)</f>
        <v xml:space="preserve">Decreto Supremo Nº3328, de 18 de octubre de 2005, del Ministerio de Justicia. </v>
      </c>
      <c r="F774" s="160" t="str">
        <f>VLOOKUP(A774,'BASE TRABAJO'!$A$1:$U$872,6,FALSE)</f>
        <v xml:space="preserve">Certificado de Vigencia folio Nº 500333714487, emitido el 27 de julio del 2020, por el Servicio de Registro Civil e Identificación.
</v>
      </c>
      <c r="G774" s="160" t="str">
        <f>VLOOKUP(A774,'BASE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4" s="160" t="str">
        <f>VLOOKUP(A774,'BASE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4" s="160" t="str">
        <f>VLOOKUP(A774,'BASE TRABAJO'!$A$1:$U$872,9,FALSE)</f>
        <v xml:space="preserve">Durarán dos años en sus cargos. </v>
      </c>
      <c r="J774" s="160" t="str">
        <f>VLOOKUP(A774,'BASE TRABAJO'!$A$1:$U$872,10,FALSE)</f>
        <v>27 de marzo de 2019 al 27 de marzo de 2021</v>
      </c>
      <c r="K774" s="160" t="str">
        <f>VLOOKUP(A774,'BASE TRABAJO'!$A$1:$U$872,11,FALSE)</f>
        <v xml:space="preserve">Presidente: Guillermo Montecinos Rojas,  
</v>
      </c>
      <c r="L774" s="160" t="str">
        <f>VLOOKUP(A774,'BASE TRABAJO'!$A$1:$U$872,12,FALSE)</f>
        <v xml:space="preserve">4 Oriente Nº 143, comuna de Viña del Mar, Quinta Región. 
</v>
      </c>
      <c r="M774" s="160" t="str">
        <f>VLOOKUP(A774,'BASE TRABAJO'!$A$1:$U$872,13,FALSE)</f>
        <v>V</v>
      </c>
      <c r="N774" s="160" t="str">
        <f>VLOOKUP(A774,'BASE TRABAJO'!$A$1:$U$872,14,FALSE)</f>
        <v xml:space="preserve"> Viña del Mar</v>
      </c>
      <c r="O774" s="160" t="str">
        <f>VLOOKUP(A774,'BASE TRABAJO'!$A$1:$U$872,15,FALSE)</f>
        <v>Teléfono: 32-2110125- 32-2518572 / 73 / 74</v>
      </c>
      <c r="P774" s="160" t="str">
        <f>VLOOKUP(A774,'BASE TRABAJO'!$A$1:$U$872,16,FALSE)</f>
        <v xml:space="preserve"> prodelquinta@yahoo.es</v>
      </c>
      <c r="Q774" s="160">
        <f>VLOOKUP(A774,'BASE TRABAJO'!$A$1:$U$872,17,FALSE)</f>
        <v>0</v>
      </c>
      <c r="R774" s="160">
        <f>VLOOKUP(A774,'BASE TRABAJO'!$A$1:$U$872,18,FALSE)</f>
        <v>93401</v>
      </c>
      <c r="S774" s="160" t="str">
        <f>VLOOKUP(A774,'BASE TRABAJO'!$A$1:$U$872,19,FALSE)</f>
        <v>Se acompaña certificado financiero de la Institución correspondientes al año 2019, aprobado por el Sub Departamento de Supervisión Financiera Nacional .Pendiente de legalización ante notario.</v>
      </c>
      <c r="T774" s="161">
        <f>VLOOKUP(A774,'BASE TRABAJO'!$A$1:$U$872,20,FALSE)</f>
        <v>38848</v>
      </c>
      <c r="U774" s="160">
        <v>7320</v>
      </c>
      <c r="V774" s="162">
        <v>10546200</v>
      </c>
      <c r="W774" s="162">
        <v>103202100</v>
      </c>
      <c r="X774" s="161">
        <v>44135</v>
      </c>
      <c r="Y774" s="160" t="s">
        <v>3112</v>
      </c>
      <c r="Z774" s="160" t="s">
        <v>3113</v>
      </c>
      <c r="AA774" s="160" t="s">
        <v>3320</v>
      </c>
      <c r="AB774" s="160"/>
    </row>
    <row r="775" spans="1:28" x14ac:dyDescent="0.2">
      <c r="A775" s="163">
        <v>7320</v>
      </c>
      <c r="B775" s="160" t="str">
        <f>VLOOKUP(A775,'BASE TRABAJO'!$A$1:$U$872,2,TRUE)</f>
        <v>Corporación PRODEL</v>
      </c>
      <c r="C775" s="160">
        <f>VLOOKUP(A775,'BASE TRABAJO'!$A$1:$U$872,3,FALSE)</f>
        <v>656288108</v>
      </c>
      <c r="D775" s="160" t="str">
        <f>VLOOKUP(A775,'BASE TRABAJO'!$A$1:$U$872,4,FALSE)</f>
        <v>Corporación de Derecho Privado.</v>
      </c>
      <c r="E775" s="160" t="str">
        <f>VLOOKUP(A775,'BASE TRABAJO'!$A$1:$U$872,5,FALSE)</f>
        <v xml:space="preserve">Decreto Supremo Nº3328, de 18 de octubre de 2005, del Ministerio de Justicia. </v>
      </c>
      <c r="F775" s="160" t="str">
        <f>VLOOKUP(A775,'BASE TRABAJO'!$A$1:$U$872,6,FALSE)</f>
        <v xml:space="preserve">Certificado de Vigencia folio Nº 500333714487, emitido el 27 de julio del 2020, por el Servicio de Registro Civil e Identificación.
</v>
      </c>
      <c r="G775" s="160" t="str">
        <f>VLOOKUP(A775,'BASE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5" s="160" t="str">
        <f>VLOOKUP(A775,'BASE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5" s="160" t="str">
        <f>VLOOKUP(A775,'BASE TRABAJO'!$A$1:$U$872,9,FALSE)</f>
        <v xml:space="preserve">Durarán dos años en sus cargos. </v>
      </c>
      <c r="J775" s="160" t="str">
        <f>VLOOKUP(A775,'BASE TRABAJO'!$A$1:$U$872,10,FALSE)</f>
        <v>27 de marzo de 2019 al 27 de marzo de 2021</v>
      </c>
      <c r="K775" s="160" t="str">
        <f>VLOOKUP(A775,'BASE TRABAJO'!$A$1:$U$872,11,FALSE)</f>
        <v xml:space="preserve">Presidente: Guillermo Montecinos Rojas,  
</v>
      </c>
      <c r="L775" s="160" t="str">
        <f>VLOOKUP(A775,'BASE TRABAJO'!$A$1:$U$872,12,FALSE)</f>
        <v xml:space="preserve">4 Oriente Nº 143, comuna de Viña del Mar, Quinta Región. 
</v>
      </c>
      <c r="M775" s="160" t="str">
        <f>VLOOKUP(A775,'BASE TRABAJO'!$A$1:$U$872,13,FALSE)</f>
        <v>V</v>
      </c>
      <c r="N775" s="160" t="str">
        <f>VLOOKUP(A775,'BASE TRABAJO'!$A$1:$U$872,14,FALSE)</f>
        <v xml:space="preserve"> Viña del Mar</v>
      </c>
      <c r="O775" s="160" t="str">
        <f>VLOOKUP(A775,'BASE TRABAJO'!$A$1:$U$872,15,FALSE)</f>
        <v>Teléfono: 32-2110125- 32-2518572 / 73 / 74</v>
      </c>
      <c r="P775" s="160" t="str">
        <f>VLOOKUP(A775,'BASE TRABAJO'!$A$1:$U$872,16,FALSE)</f>
        <v xml:space="preserve"> prodelquinta@yahoo.es</v>
      </c>
      <c r="Q775" s="160">
        <f>VLOOKUP(A775,'BASE TRABAJO'!$A$1:$U$872,17,FALSE)</f>
        <v>0</v>
      </c>
      <c r="R775" s="160">
        <f>VLOOKUP(A775,'BASE TRABAJO'!$A$1:$U$872,18,FALSE)</f>
        <v>93401</v>
      </c>
      <c r="S775" s="160" t="str">
        <f>VLOOKUP(A775,'BASE TRABAJO'!$A$1:$U$872,19,FALSE)</f>
        <v>Se acompaña certificado financiero de la Institución correspondientes al año 2019, aprobado por el Sub Departamento de Supervisión Financiera Nacional .Pendiente de legalización ante notario.</v>
      </c>
      <c r="T775" s="161">
        <f>VLOOKUP(A775,'BASE TRABAJO'!$A$1:$U$872,20,FALSE)</f>
        <v>38848</v>
      </c>
      <c r="U775" s="160">
        <v>7320</v>
      </c>
      <c r="V775" s="162">
        <v>10137208</v>
      </c>
      <c r="W775" s="162">
        <v>133258422</v>
      </c>
      <c r="X775" s="161">
        <v>44135</v>
      </c>
      <c r="Y775" s="160" t="s">
        <v>3112</v>
      </c>
      <c r="Z775" s="160" t="s">
        <v>3113</v>
      </c>
      <c r="AA775" s="160" t="s">
        <v>3186</v>
      </c>
      <c r="AB775" s="160"/>
    </row>
    <row r="776" spans="1:28" x14ac:dyDescent="0.2">
      <c r="A776" s="163">
        <v>7320</v>
      </c>
      <c r="B776" s="160" t="str">
        <f>VLOOKUP(A776,'BASE TRABAJO'!$A$1:$U$872,2,TRUE)</f>
        <v>Corporación PRODEL</v>
      </c>
      <c r="C776" s="160">
        <f>VLOOKUP(A776,'BASE TRABAJO'!$A$1:$U$872,3,FALSE)</f>
        <v>656288108</v>
      </c>
      <c r="D776" s="160" t="str">
        <f>VLOOKUP(A776,'BASE TRABAJO'!$A$1:$U$872,4,FALSE)</f>
        <v>Corporación de Derecho Privado.</v>
      </c>
      <c r="E776" s="160" t="str">
        <f>VLOOKUP(A776,'BASE TRABAJO'!$A$1:$U$872,5,FALSE)</f>
        <v xml:space="preserve">Decreto Supremo Nº3328, de 18 de octubre de 2005, del Ministerio de Justicia. </v>
      </c>
      <c r="F776" s="160" t="str">
        <f>VLOOKUP(A776,'BASE TRABAJO'!$A$1:$U$872,6,FALSE)</f>
        <v xml:space="preserve">Certificado de Vigencia folio Nº 500333714487, emitido el 27 de julio del 2020, por el Servicio de Registro Civil e Identificación.
</v>
      </c>
      <c r="G776" s="160" t="str">
        <f>VLOOKUP(A776,'BASE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6" s="160" t="str">
        <f>VLOOKUP(A776,'BASE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6" s="160" t="str">
        <f>VLOOKUP(A776,'BASE TRABAJO'!$A$1:$U$872,9,FALSE)</f>
        <v xml:space="preserve">Durarán dos años en sus cargos. </v>
      </c>
      <c r="J776" s="160" t="str">
        <f>VLOOKUP(A776,'BASE TRABAJO'!$A$1:$U$872,10,FALSE)</f>
        <v>27 de marzo de 2019 al 27 de marzo de 2021</v>
      </c>
      <c r="K776" s="160" t="str">
        <f>VLOOKUP(A776,'BASE TRABAJO'!$A$1:$U$872,11,FALSE)</f>
        <v xml:space="preserve">Presidente: Guillermo Montecinos Rojas,  
</v>
      </c>
      <c r="L776" s="160" t="str">
        <f>VLOOKUP(A776,'BASE TRABAJO'!$A$1:$U$872,12,FALSE)</f>
        <v xml:space="preserve">4 Oriente Nº 143, comuna de Viña del Mar, Quinta Región. 
</v>
      </c>
      <c r="M776" s="160" t="str">
        <f>VLOOKUP(A776,'BASE TRABAJO'!$A$1:$U$872,13,FALSE)</f>
        <v>V</v>
      </c>
      <c r="N776" s="160" t="str">
        <f>VLOOKUP(A776,'BASE TRABAJO'!$A$1:$U$872,14,FALSE)</f>
        <v xml:space="preserve"> Viña del Mar</v>
      </c>
      <c r="O776" s="160" t="str">
        <f>VLOOKUP(A776,'BASE TRABAJO'!$A$1:$U$872,15,FALSE)</f>
        <v>Teléfono: 32-2110125- 32-2518572 / 73 / 74</v>
      </c>
      <c r="P776" s="160" t="str">
        <f>VLOOKUP(A776,'BASE TRABAJO'!$A$1:$U$872,16,FALSE)</f>
        <v xml:space="preserve"> prodelquinta@yahoo.es</v>
      </c>
      <c r="Q776" s="160">
        <f>VLOOKUP(A776,'BASE TRABAJO'!$A$1:$U$872,17,FALSE)</f>
        <v>0</v>
      </c>
      <c r="R776" s="160">
        <f>VLOOKUP(A776,'BASE TRABAJO'!$A$1:$U$872,18,FALSE)</f>
        <v>93401</v>
      </c>
      <c r="S776" s="160" t="str">
        <f>VLOOKUP(A776,'BASE TRABAJO'!$A$1:$U$872,19,FALSE)</f>
        <v>Se acompaña certificado financiero de la Institución correspondientes al año 2019, aprobado por el Sub Departamento de Supervisión Financiera Nacional .Pendiente de legalización ante notario.</v>
      </c>
      <c r="T776" s="161">
        <f>VLOOKUP(A776,'BASE TRABAJO'!$A$1:$U$872,20,FALSE)</f>
        <v>38848</v>
      </c>
      <c r="U776" s="160">
        <v>7320</v>
      </c>
      <c r="V776" s="162">
        <v>36020495</v>
      </c>
      <c r="W776" s="162">
        <v>353278489</v>
      </c>
      <c r="X776" s="161">
        <v>44135</v>
      </c>
      <c r="Y776" s="160" t="s">
        <v>3112</v>
      </c>
      <c r="Z776" s="160" t="s">
        <v>3113</v>
      </c>
      <c r="AA776" s="160" t="s">
        <v>80</v>
      </c>
      <c r="AB776" s="160"/>
    </row>
    <row r="777" spans="1:28" x14ac:dyDescent="0.2">
      <c r="A777" s="163">
        <v>7320</v>
      </c>
      <c r="B777" s="160" t="str">
        <f>VLOOKUP(A777,'BASE TRABAJO'!$A$1:$U$872,2,TRUE)</f>
        <v>Corporación PRODEL</v>
      </c>
      <c r="C777" s="160">
        <f>VLOOKUP(A777,'BASE TRABAJO'!$A$1:$U$872,3,FALSE)</f>
        <v>656288108</v>
      </c>
      <c r="D777" s="160" t="str">
        <f>VLOOKUP(A777,'BASE TRABAJO'!$A$1:$U$872,4,FALSE)</f>
        <v>Corporación de Derecho Privado.</v>
      </c>
      <c r="E777" s="160" t="str">
        <f>VLOOKUP(A777,'BASE TRABAJO'!$A$1:$U$872,5,FALSE)</f>
        <v xml:space="preserve">Decreto Supremo Nº3328, de 18 de octubre de 2005, del Ministerio de Justicia. </v>
      </c>
      <c r="F777" s="160" t="str">
        <f>VLOOKUP(A777,'BASE TRABAJO'!$A$1:$U$872,6,FALSE)</f>
        <v xml:space="preserve">Certificado de Vigencia folio Nº 500333714487, emitido el 27 de julio del 2020, por el Servicio de Registro Civil e Identificación.
</v>
      </c>
      <c r="G777" s="160" t="str">
        <f>VLOOKUP(A777,'BASE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7" s="160" t="str">
        <f>VLOOKUP(A777,'BASE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7" s="160" t="str">
        <f>VLOOKUP(A777,'BASE TRABAJO'!$A$1:$U$872,9,FALSE)</f>
        <v xml:space="preserve">Durarán dos años en sus cargos. </v>
      </c>
      <c r="J777" s="160" t="str">
        <f>VLOOKUP(A777,'BASE TRABAJO'!$A$1:$U$872,10,FALSE)</f>
        <v>27 de marzo de 2019 al 27 de marzo de 2021</v>
      </c>
      <c r="K777" s="160" t="str">
        <f>VLOOKUP(A777,'BASE TRABAJO'!$A$1:$U$872,11,FALSE)</f>
        <v xml:space="preserve">Presidente: Guillermo Montecinos Rojas,  
</v>
      </c>
      <c r="L777" s="160" t="str">
        <f>VLOOKUP(A777,'BASE TRABAJO'!$A$1:$U$872,12,FALSE)</f>
        <v xml:space="preserve">4 Oriente Nº 143, comuna de Viña del Mar, Quinta Región. 
</v>
      </c>
      <c r="M777" s="160" t="str">
        <f>VLOOKUP(A777,'BASE TRABAJO'!$A$1:$U$872,13,FALSE)</f>
        <v>V</v>
      </c>
      <c r="N777" s="160" t="str">
        <f>VLOOKUP(A777,'BASE TRABAJO'!$A$1:$U$872,14,FALSE)</f>
        <v xml:space="preserve"> Viña del Mar</v>
      </c>
      <c r="O777" s="160" t="str">
        <f>VLOOKUP(A777,'BASE TRABAJO'!$A$1:$U$872,15,FALSE)</f>
        <v>Teléfono: 32-2110125- 32-2518572 / 73 / 74</v>
      </c>
      <c r="P777" s="160" t="str">
        <f>VLOOKUP(A777,'BASE TRABAJO'!$A$1:$U$872,16,FALSE)</f>
        <v xml:space="preserve"> prodelquinta@yahoo.es</v>
      </c>
      <c r="Q777" s="160">
        <f>VLOOKUP(A777,'BASE TRABAJO'!$A$1:$U$872,17,FALSE)</f>
        <v>0</v>
      </c>
      <c r="R777" s="160">
        <f>VLOOKUP(A777,'BASE TRABAJO'!$A$1:$U$872,18,FALSE)</f>
        <v>93401</v>
      </c>
      <c r="S777" s="160" t="str">
        <f>VLOOKUP(A777,'BASE TRABAJO'!$A$1:$U$872,19,FALSE)</f>
        <v>Se acompaña certificado financiero de la Institución correspondientes al año 2019, aprobado por el Sub Departamento de Supervisión Financiera Nacional .Pendiente de legalización ante notario.</v>
      </c>
      <c r="T777" s="161">
        <f>VLOOKUP(A777,'BASE TRABAJO'!$A$1:$U$872,20,FALSE)</f>
        <v>38848</v>
      </c>
      <c r="U777" s="160">
        <v>7320</v>
      </c>
      <c r="V777" s="162">
        <v>21386056</v>
      </c>
      <c r="W777" s="162">
        <v>158930648</v>
      </c>
      <c r="X777" s="161">
        <v>44135</v>
      </c>
      <c r="Y777" s="160" t="s">
        <v>3112</v>
      </c>
      <c r="Z777" s="160" t="s">
        <v>3113</v>
      </c>
      <c r="AA777" s="160" t="s">
        <v>3149</v>
      </c>
      <c r="AB777" s="160"/>
    </row>
    <row r="778" spans="1:28" x14ac:dyDescent="0.2">
      <c r="A778" s="163">
        <v>7320</v>
      </c>
      <c r="B778" s="160" t="str">
        <f>VLOOKUP(A778,'BASE TRABAJO'!$A$1:$U$872,2,TRUE)</f>
        <v>Corporación PRODEL</v>
      </c>
      <c r="C778" s="160">
        <f>VLOOKUP(A778,'BASE TRABAJO'!$A$1:$U$872,3,FALSE)</f>
        <v>656288108</v>
      </c>
      <c r="D778" s="160" t="str">
        <f>VLOOKUP(A778,'BASE TRABAJO'!$A$1:$U$872,4,FALSE)</f>
        <v>Corporación de Derecho Privado.</v>
      </c>
      <c r="E778" s="160" t="str">
        <f>VLOOKUP(A778,'BASE TRABAJO'!$A$1:$U$872,5,FALSE)</f>
        <v xml:space="preserve">Decreto Supremo Nº3328, de 18 de octubre de 2005, del Ministerio de Justicia. </v>
      </c>
      <c r="F778" s="160" t="str">
        <f>VLOOKUP(A778,'BASE TRABAJO'!$A$1:$U$872,6,FALSE)</f>
        <v xml:space="preserve">Certificado de Vigencia folio Nº 500333714487, emitido el 27 de julio del 2020, por el Servicio de Registro Civil e Identificación.
</v>
      </c>
      <c r="G778" s="160" t="str">
        <f>VLOOKUP(A778,'BASE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8" s="160" t="str">
        <f>VLOOKUP(A778,'BASE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8" s="160" t="str">
        <f>VLOOKUP(A778,'BASE TRABAJO'!$A$1:$U$872,9,FALSE)</f>
        <v xml:space="preserve">Durarán dos años en sus cargos. </v>
      </c>
      <c r="J778" s="160" t="str">
        <f>VLOOKUP(A778,'BASE TRABAJO'!$A$1:$U$872,10,FALSE)</f>
        <v>27 de marzo de 2019 al 27 de marzo de 2021</v>
      </c>
      <c r="K778" s="160" t="str">
        <f>VLOOKUP(A778,'BASE TRABAJO'!$A$1:$U$872,11,FALSE)</f>
        <v xml:space="preserve">Presidente: Guillermo Montecinos Rojas,  
</v>
      </c>
      <c r="L778" s="160" t="str">
        <f>VLOOKUP(A778,'BASE TRABAJO'!$A$1:$U$872,12,FALSE)</f>
        <v xml:space="preserve">4 Oriente Nº 143, comuna de Viña del Mar, Quinta Región. 
</v>
      </c>
      <c r="M778" s="160" t="str">
        <f>VLOOKUP(A778,'BASE TRABAJO'!$A$1:$U$872,13,FALSE)</f>
        <v>V</v>
      </c>
      <c r="N778" s="160" t="str">
        <f>VLOOKUP(A778,'BASE TRABAJO'!$A$1:$U$872,14,FALSE)</f>
        <v xml:space="preserve"> Viña del Mar</v>
      </c>
      <c r="O778" s="160" t="str">
        <f>VLOOKUP(A778,'BASE TRABAJO'!$A$1:$U$872,15,FALSE)</f>
        <v>Teléfono: 32-2110125- 32-2518572 / 73 / 74</v>
      </c>
      <c r="P778" s="160" t="str">
        <f>VLOOKUP(A778,'BASE TRABAJO'!$A$1:$U$872,16,FALSE)</f>
        <v xml:space="preserve"> prodelquinta@yahoo.es</v>
      </c>
      <c r="Q778" s="160">
        <f>VLOOKUP(A778,'BASE TRABAJO'!$A$1:$U$872,17,FALSE)</f>
        <v>0</v>
      </c>
      <c r="R778" s="160">
        <f>VLOOKUP(A778,'BASE TRABAJO'!$A$1:$U$872,18,FALSE)</f>
        <v>93401</v>
      </c>
      <c r="S778" s="160" t="str">
        <f>VLOOKUP(A778,'BASE TRABAJO'!$A$1:$U$872,19,FALSE)</f>
        <v>Se acompaña certificado financiero de la Institución correspondientes al año 2019, aprobado por el Sub Departamento de Supervisión Financiera Nacional .Pendiente de legalización ante notario.</v>
      </c>
      <c r="T778" s="161">
        <f>VLOOKUP(A778,'BASE TRABAJO'!$A$1:$U$872,20,FALSE)</f>
        <v>38848</v>
      </c>
      <c r="U778" s="160">
        <v>7320</v>
      </c>
      <c r="V778" s="162">
        <v>11472480</v>
      </c>
      <c r="W778" s="162">
        <v>91869120</v>
      </c>
      <c r="X778" s="161">
        <v>44135</v>
      </c>
      <c r="Y778" s="160" t="s">
        <v>3112</v>
      </c>
      <c r="Z778" s="160" t="s">
        <v>3113</v>
      </c>
      <c r="AA778" s="160" t="s">
        <v>3178</v>
      </c>
      <c r="AB778" s="160"/>
    </row>
    <row r="779" spans="1:28" x14ac:dyDescent="0.2">
      <c r="A779" s="163">
        <v>7320</v>
      </c>
      <c r="B779" s="160" t="str">
        <f>VLOOKUP(A779,'BASE TRABAJO'!$A$1:$U$872,2,TRUE)</f>
        <v>Corporación PRODEL</v>
      </c>
      <c r="C779" s="160">
        <f>VLOOKUP(A779,'BASE TRABAJO'!$A$1:$U$872,3,FALSE)</f>
        <v>656288108</v>
      </c>
      <c r="D779" s="160" t="str">
        <f>VLOOKUP(A779,'BASE TRABAJO'!$A$1:$U$872,4,FALSE)</f>
        <v>Corporación de Derecho Privado.</v>
      </c>
      <c r="E779" s="160" t="str">
        <f>VLOOKUP(A779,'BASE TRABAJO'!$A$1:$U$872,5,FALSE)</f>
        <v xml:space="preserve">Decreto Supremo Nº3328, de 18 de octubre de 2005, del Ministerio de Justicia. </v>
      </c>
      <c r="F779" s="160" t="str">
        <f>VLOOKUP(A779,'BASE TRABAJO'!$A$1:$U$872,6,FALSE)</f>
        <v xml:space="preserve">Certificado de Vigencia folio Nº 500333714487, emitido el 27 de julio del 2020, por el Servicio de Registro Civil e Identificación.
</v>
      </c>
      <c r="G779" s="160" t="str">
        <f>VLOOKUP(A779,'BASE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9" s="160" t="str">
        <f>VLOOKUP(A779,'BASE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9" s="160" t="str">
        <f>VLOOKUP(A779,'BASE TRABAJO'!$A$1:$U$872,9,FALSE)</f>
        <v xml:space="preserve">Durarán dos años en sus cargos. </v>
      </c>
      <c r="J779" s="160" t="str">
        <f>VLOOKUP(A779,'BASE TRABAJO'!$A$1:$U$872,10,FALSE)</f>
        <v>27 de marzo de 2019 al 27 de marzo de 2021</v>
      </c>
      <c r="K779" s="160" t="str">
        <f>VLOOKUP(A779,'BASE TRABAJO'!$A$1:$U$872,11,FALSE)</f>
        <v xml:space="preserve">Presidente: Guillermo Montecinos Rojas,  
</v>
      </c>
      <c r="L779" s="160" t="str">
        <f>VLOOKUP(A779,'BASE TRABAJO'!$A$1:$U$872,12,FALSE)</f>
        <v xml:space="preserve">4 Oriente Nº 143, comuna de Viña del Mar, Quinta Región. 
</v>
      </c>
      <c r="M779" s="160" t="str">
        <f>VLOOKUP(A779,'BASE TRABAJO'!$A$1:$U$872,13,FALSE)</f>
        <v>V</v>
      </c>
      <c r="N779" s="160" t="str">
        <f>VLOOKUP(A779,'BASE TRABAJO'!$A$1:$U$872,14,FALSE)</f>
        <v xml:space="preserve"> Viña del Mar</v>
      </c>
      <c r="O779" s="160" t="str">
        <f>VLOOKUP(A779,'BASE TRABAJO'!$A$1:$U$872,15,FALSE)</f>
        <v>Teléfono: 32-2110125- 32-2518572 / 73 / 74</v>
      </c>
      <c r="P779" s="160" t="str">
        <f>VLOOKUP(A779,'BASE TRABAJO'!$A$1:$U$872,16,FALSE)</f>
        <v xml:space="preserve"> prodelquinta@yahoo.es</v>
      </c>
      <c r="Q779" s="160">
        <f>VLOOKUP(A779,'BASE TRABAJO'!$A$1:$U$872,17,FALSE)</f>
        <v>0</v>
      </c>
      <c r="R779" s="160">
        <f>VLOOKUP(A779,'BASE TRABAJO'!$A$1:$U$872,18,FALSE)</f>
        <v>93401</v>
      </c>
      <c r="S779" s="160" t="str">
        <f>VLOOKUP(A779,'BASE TRABAJO'!$A$1:$U$872,19,FALSE)</f>
        <v>Se acompaña certificado financiero de la Institución correspondientes al año 2019, aprobado por el Sub Departamento de Supervisión Financiera Nacional .Pendiente de legalización ante notario.</v>
      </c>
      <c r="T779" s="161">
        <f>VLOOKUP(A779,'BASE TRABAJO'!$A$1:$U$872,20,FALSE)</f>
        <v>38848</v>
      </c>
      <c r="U779" s="160">
        <v>7320</v>
      </c>
      <c r="V779" s="162">
        <v>13310811</v>
      </c>
      <c r="W779" s="162">
        <v>74415996</v>
      </c>
      <c r="X779" s="161">
        <v>44135</v>
      </c>
      <c r="Y779" s="160" t="s">
        <v>3112</v>
      </c>
      <c r="Z779" s="160" t="s">
        <v>3113</v>
      </c>
      <c r="AA779" s="160" t="s">
        <v>49</v>
      </c>
      <c r="AB779" s="160"/>
    </row>
    <row r="780" spans="1:28" x14ac:dyDescent="0.2">
      <c r="A780" s="163">
        <v>7320</v>
      </c>
      <c r="B780" s="160" t="str">
        <f>VLOOKUP(A780,'BASE TRABAJO'!$A$1:$U$872,2,TRUE)</f>
        <v>Corporación PRODEL</v>
      </c>
      <c r="C780" s="160">
        <f>VLOOKUP(A780,'BASE TRABAJO'!$A$1:$U$872,3,FALSE)</f>
        <v>656288108</v>
      </c>
      <c r="D780" s="160" t="str">
        <f>VLOOKUP(A780,'BASE TRABAJO'!$A$1:$U$872,4,FALSE)</f>
        <v>Corporación de Derecho Privado.</v>
      </c>
      <c r="E780" s="160" t="str">
        <f>VLOOKUP(A780,'BASE TRABAJO'!$A$1:$U$872,5,FALSE)</f>
        <v xml:space="preserve">Decreto Supremo Nº3328, de 18 de octubre de 2005, del Ministerio de Justicia. </v>
      </c>
      <c r="F780" s="160" t="str">
        <f>VLOOKUP(A780,'BASE TRABAJO'!$A$1:$U$872,6,FALSE)</f>
        <v xml:space="preserve">Certificado de Vigencia folio Nº 500333714487, emitido el 27 de julio del 2020, por el Servicio de Registro Civil e Identificación.
</v>
      </c>
      <c r="G780" s="160" t="str">
        <f>VLOOKUP(A780,'BASE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0" s="160" t="str">
        <f>VLOOKUP(A780,'BASE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0" s="160" t="str">
        <f>VLOOKUP(A780,'BASE TRABAJO'!$A$1:$U$872,9,FALSE)</f>
        <v xml:space="preserve">Durarán dos años en sus cargos. </v>
      </c>
      <c r="J780" s="160" t="str">
        <f>VLOOKUP(A780,'BASE TRABAJO'!$A$1:$U$872,10,FALSE)</f>
        <v>27 de marzo de 2019 al 27 de marzo de 2021</v>
      </c>
      <c r="K780" s="160" t="str">
        <f>VLOOKUP(A780,'BASE TRABAJO'!$A$1:$U$872,11,FALSE)</f>
        <v xml:space="preserve">Presidente: Guillermo Montecinos Rojas,  
</v>
      </c>
      <c r="L780" s="160" t="str">
        <f>VLOOKUP(A780,'BASE TRABAJO'!$A$1:$U$872,12,FALSE)</f>
        <v xml:space="preserve">4 Oriente Nº 143, comuna de Viña del Mar, Quinta Región. 
</v>
      </c>
      <c r="M780" s="160" t="str">
        <f>VLOOKUP(A780,'BASE TRABAJO'!$A$1:$U$872,13,FALSE)</f>
        <v>V</v>
      </c>
      <c r="N780" s="160" t="str">
        <f>VLOOKUP(A780,'BASE TRABAJO'!$A$1:$U$872,14,FALSE)</f>
        <v xml:space="preserve"> Viña del Mar</v>
      </c>
      <c r="O780" s="160" t="str">
        <f>VLOOKUP(A780,'BASE TRABAJO'!$A$1:$U$872,15,FALSE)</f>
        <v>Teléfono: 32-2110125- 32-2518572 / 73 / 74</v>
      </c>
      <c r="P780" s="160" t="str">
        <f>VLOOKUP(A780,'BASE TRABAJO'!$A$1:$U$872,16,FALSE)</f>
        <v xml:space="preserve"> prodelquinta@yahoo.es</v>
      </c>
      <c r="Q780" s="160">
        <f>VLOOKUP(A780,'BASE TRABAJO'!$A$1:$U$872,17,FALSE)</f>
        <v>0</v>
      </c>
      <c r="R780" s="160">
        <f>VLOOKUP(A780,'BASE TRABAJO'!$A$1:$U$872,18,FALSE)</f>
        <v>93401</v>
      </c>
      <c r="S780" s="160" t="str">
        <f>VLOOKUP(A780,'BASE TRABAJO'!$A$1:$U$872,19,FALSE)</f>
        <v>Se acompaña certificado financiero de la Institución correspondientes al año 2019, aprobado por el Sub Departamento de Supervisión Financiera Nacional .Pendiente de legalización ante notario.</v>
      </c>
      <c r="T780" s="161">
        <f>VLOOKUP(A780,'BASE TRABAJO'!$A$1:$U$872,20,FALSE)</f>
        <v>38848</v>
      </c>
      <c r="U780" s="160">
        <v>7320</v>
      </c>
      <c r="V780" s="162">
        <v>27420120</v>
      </c>
      <c r="W780" s="162">
        <v>220730310</v>
      </c>
      <c r="X780" s="161">
        <v>44135</v>
      </c>
      <c r="Y780" s="160" t="s">
        <v>3112</v>
      </c>
      <c r="Z780" s="160" t="s">
        <v>3113</v>
      </c>
      <c r="AA780" s="160" t="s">
        <v>3200</v>
      </c>
      <c r="AB780" s="160"/>
    </row>
    <row r="781" spans="1:28" x14ac:dyDescent="0.2">
      <c r="A781" s="163">
        <v>7320</v>
      </c>
      <c r="B781" s="160" t="str">
        <f>VLOOKUP(A781,'BASE TRABAJO'!$A$1:$U$872,2,TRUE)</f>
        <v>Corporación PRODEL</v>
      </c>
      <c r="C781" s="160">
        <f>VLOOKUP(A781,'BASE TRABAJO'!$A$1:$U$872,3,FALSE)</f>
        <v>656288108</v>
      </c>
      <c r="D781" s="160" t="str">
        <f>VLOOKUP(A781,'BASE TRABAJO'!$A$1:$U$872,4,FALSE)</f>
        <v>Corporación de Derecho Privado.</v>
      </c>
      <c r="E781" s="160" t="str">
        <f>VLOOKUP(A781,'BASE TRABAJO'!$A$1:$U$872,5,FALSE)</f>
        <v xml:space="preserve">Decreto Supremo Nº3328, de 18 de octubre de 2005, del Ministerio de Justicia. </v>
      </c>
      <c r="F781" s="160" t="str">
        <f>VLOOKUP(A781,'BASE TRABAJO'!$A$1:$U$872,6,FALSE)</f>
        <v xml:space="preserve">Certificado de Vigencia folio Nº 500333714487, emitido el 27 de julio del 2020, por el Servicio de Registro Civil e Identificación.
</v>
      </c>
      <c r="G781" s="160" t="str">
        <f>VLOOKUP(A781,'BASE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1" s="160" t="str">
        <f>VLOOKUP(A781,'BASE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1" s="160" t="str">
        <f>VLOOKUP(A781,'BASE TRABAJO'!$A$1:$U$872,9,FALSE)</f>
        <v xml:space="preserve">Durarán dos años en sus cargos. </v>
      </c>
      <c r="J781" s="160" t="str">
        <f>VLOOKUP(A781,'BASE TRABAJO'!$A$1:$U$872,10,FALSE)</f>
        <v>27 de marzo de 2019 al 27 de marzo de 2021</v>
      </c>
      <c r="K781" s="160" t="str">
        <f>VLOOKUP(A781,'BASE TRABAJO'!$A$1:$U$872,11,FALSE)</f>
        <v xml:space="preserve">Presidente: Guillermo Montecinos Rojas,  
</v>
      </c>
      <c r="L781" s="160" t="str">
        <f>VLOOKUP(A781,'BASE TRABAJO'!$A$1:$U$872,12,FALSE)</f>
        <v xml:space="preserve">4 Oriente Nº 143, comuna de Viña del Mar, Quinta Región. 
</v>
      </c>
      <c r="M781" s="160" t="str">
        <f>VLOOKUP(A781,'BASE TRABAJO'!$A$1:$U$872,13,FALSE)</f>
        <v>V</v>
      </c>
      <c r="N781" s="160" t="str">
        <f>VLOOKUP(A781,'BASE TRABAJO'!$A$1:$U$872,14,FALSE)</f>
        <v xml:space="preserve"> Viña del Mar</v>
      </c>
      <c r="O781" s="160" t="str">
        <f>VLOOKUP(A781,'BASE TRABAJO'!$A$1:$U$872,15,FALSE)</f>
        <v>Teléfono: 32-2110125- 32-2518572 / 73 / 74</v>
      </c>
      <c r="P781" s="160" t="str">
        <f>VLOOKUP(A781,'BASE TRABAJO'!$A$1:$U$872,16,FALSE)</f>
        <v xml:space="preserve"> prodelquinta@yahoo.es</v>
      </c>
      <c r="Q781" s="160">
        <f>VLOOKUP(A781,'BASE TRABAJO'!$A$1:$U$872,17,FALSE)</f>
        <v>0</v>
      </c>
      <c r="R781" s="160">
        <f>VLOOKUP(A781,'BASE TRABAJO'!$A$1:$U$872,18,FALSE)</f>
        <v>93401</v>
      </c>
      <c r="S781" s="160" t="str">
        <f>VLOOKUP(A781,'BASE TRABAJO'!$A$1:$U$872,19,FALSE)</f>
        <v>Se acompaña certificado financiero de la Institución correspondientes al año 2019, aprobado por el Sub Departamento de Supervisión Financiera Nacional .Pendiente de legalización ante notario.</v>
      </c>
      <c r="T781" s="161">
        <f>VLOOKUP(A781,'BASE TRABAJO'!$A$1:$U$872,20,FALSE)</f>
        <v>38848</v>
      </c>
      <c r="U781" s="160">
        <v>7320</v>
      </c>
      <c r="V781" s="162">
        <v>6870096</v>
      </c>
      <c r="W781" s="162">
        <v>73438304</v>
      </c>
      <c r="X781" s="161">
        <v>44135</v>
      </c>
      <c r="Y781" s="160" t="s">
        <v>3112</v>
      </c>
      <c r="Z781" s="160" t="s">
        <v>3113</v>
      </c>
      <c r="AA781" s="160" t="s">
        <v>3138</v>
      </c>
      <c r="AB781" s="160"/>
    </row>
    <row r="782" spans="1:28" x14ac:dyDescent="0.2">
      <c r="A782" s="163">
        <v>7320</v>
      </c>
      <c r="B782" s="160" t="str">
        <f>VLOOKUP(A782,'BASE TRABAJO'!$A$1:$U$872,2,TRUE)</f>
        <v>Corporación PRODEL</v>
      </c>
      <c r="C782" s="160">
        <f>VLOOKUP(A782,'BASE TRABAJO'!$A$1:$U$872,3,FALSE)</f>
        <v>656288108</v>
      </c>
      <c r="D782" s="160" t="str">
        <f>VLOOKUP(A782,'BASE TRABAJO'!$A$1:$U$872,4,FALSE)</f>
        <v>Corporación de Derecho Privado.</v>
      </c>
      <c r="E782" s="160" t="str">
        <f>VLOOKUP(A782,'BASE TRABAJO'!$A$1:$U$872,5,FALSE)</f>
        <v xml:space="preserve">Decreto Supremo Nº3328, de 18 de octubre de 2005, del Ministerio de Justicia. </v>
      </c>
      <c r="F782" s="160" t="str">
        <f>VLOOKUP(A782,'BASE TRABAJO'!$A$1:$U$872,6,FALSE)</f>
        <v xml:space="preserve">Certificado de Vigencia folio Nº 500333714487, emitido el 27 de julio del 2020, por el Servicio de Registro Civil e Identificación.
</v>
      </c>
      <c r="G782" s="160" t="str">
        <f>VLOOKUP(A782,'BASE TRABAJO'!$A$1:$U$872,7,FALSE)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2" s="160" t="str">
        <f>VLOOKUP(A782,'BASE TRABAJO'!$A$1:$U$872,8,FALSE)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2" s="160" t="str">
        <f>VLOOKUP(A782,'BASE TRABAJO'!$A$1:$U$872,9,FALSE)</f>
        <v xml:space="preserve">Durarán dos años en sus cargos. </v>
      </c>
      <c r="J782" s="160" t="str">
        <f>VLOOKUP(A782,'BASE TRABAJO'!$A$1:$U$872,10,FALSE)</f>
        <v>27 de marzo de 2019 al 27 de marzo de 2021</v>
      </c>
      <c r="K782" s="160" t="str">
        <f>VLOOKUP(A782,'BASE TRABAJO'!$A$1:$U$872,11,FALSE)</f>
        <v xml:space="preserve">Presidente: Guillermo Montecinos Rojas,  
</v>
      </c>
      <c r="L782" s="160" t="str">
        <f>VLOOKUP(A782,'BASE TRABAJO'!$A$1:$U$872,12,FALSE)</f>
        <v xml:space="preserve">4 Oriente Nº 143, comuna de Viña del Mar, Quinta Región. 
</v>
      </c>
      <c r="M782" s="160" t="str">
        <f>VLOOKUP(A782,'BASE TRABAJO'!$A$1:$U$872,13,FALSE)</f>
        <v>V</v>
      </c>
      <c r="N782" s="160" t="str">
        <f>VLOOKUP(A782,'BASE TRABAJO'!$A$1:$U$872,14,FALSE)</f>
        <v xml:space="preserve"> Viña del Mar</v>
      </c>
      <c r="O782" s="160" t="str">
        <f>VLOOKUP(A782,'BASE TRABAJO'!$A$1:$U$872,15,FALSE)</f>
        <v>Teléfono: 32-2110125- 32-2518572 / 73 / 74</v>
      </c>
      <c r="P782" s="160" t="str">
        <f>VLOOKUP(A782,'BASE TRABAJO'!$A$1:$U$872,16,FALSE)</f>
        <v xml:space="preserve"> prodelquinta@yahoo.es</v>
      </c>
      <c r="Q782" s="160">
        <f>VLOOKUP(A782,'BASE TRABAJO'!$A$1:$U$872,17,FALSE)</f>
        <v>0</v>
      </c>
      <c r="R782" s="160">
        <f>VLOOKUP(A782,'BASE TRABAJO'!$A$1:$U$872,18,FALSE)</f>
        <v>93401</v>
      </c>
      <c r="S782" s="160" t="str">
        <f>VLOOKUP(A782,'BASE TRABAJO'!$A$1:$U$872,19,FALSE)</f>
        <v>Se acompaña certificado financiero de la Institución correspondientes al año 2019, aprobado por el Sub Departamento de Supervisión Financiera Nacional .Pendiente de legalización ante notario.</v>
      </c>
      <c r="T782" s="161">
        <f>VLOOKUP(A782,'BASE TRABAJO'!$A$1:$U$872,20,FALSE)</f>
        <v>38848</v>
      </c>
      <c r="U782" s="160">
        <v>7320</v>
      </c>
      <c r="V782" s="162">
        <v>6553710</v>
      </c>
      <c r="W782" s="162">
        <v>55593540</v>
      </c>
      <c r="X782" s="161">
        <v>44135</v>
      </c>
      <c r="Y782" s="160" t="s">
        <v>3112</v>
      </c>
      <c r="Z782" s="160" t="s">
        <v>3113</v>
      </c>
      <c r="AA782" s="160" t="s">
        <v>3122</v>
      </c>
      <c r="AB782" s="160"/>
    </row>
    <row r="783" spans="1:28" x14ac:dyDescent="0.2">
      <c r="A783" s="163">
        <v>7331</v>
      </c>
      <c r="B783" s="160" t="str">
        <f>VLOOKUP(A783,'BASE TRABAJO'!$A$1:$U$872,2,TRUE)</f>
        <v xml:space="preserve">Organización Comunitaria Funcional “Centro Cultural y Social Centro de Apoyo al Niño y la Familia”  </v>
      </c>
      <c r="C783" s="160">
        <f>VLOOKUP(A783,'BASE TRABAJO'!$A$1:$U$872,3,FALSE)</f>
        <v>656176903</v>
      </c>
      <c r="D783" s="160" t="str">
        <f>VLOOKUP(A783,'BASE TRABAJO'!$A$1:$U$872,4,FALSE)</f>
        <v xml:space="preserve">Organización Comunitaria de carácter funcional. </v>
      </c>
      <c r="E783" s="160" t="str">
        <f>VLOOKUP(A783,'BASE TRABAJO'!$A$1:$U$872,5,FALSE)</f>
        <v xml:space="preserve">Decreto Alcaldicio Nº 3546, de fecha 12 de agosto de 2005, que le otorga el beneficio de gozar de personalidad jurídica, quedando registrado en el folio Nº 103, Libro 06, del registro O.C.F.T. con esa misma fecha. 
</v>
      </c>
      <c r="F783" s="160" t="str">
        <f>VLOOKUP(A783,'BASE TRABAJO'!$A$1:$U$872,6,FALSE)</f>
        <v>Certificado de Vigencia, folio Nº 500328536297, de 10 de julio de 2020, del Servicio de Registro Civil e Identificación</v>
      </c>
      <c r="G783" s="160" t="str">
        <f>VLOOKUP(A783,'BASE TRABAJO'!$A$1:$U$872,7,FALSE)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83" s="160" t="str">
        <f>VLOOKUP(A783,'BASE TRABAJO'!$A$1:$U$872,8,FALSE)</f>
        <v xml:space="preserve">Presidenta:   Bernarda Malgüe Pavez                               
Secretaria:    Rebeca Gómez García
Tesorero: Juan Agustín Valenzuela Sarmiento     
Cargos suplentes: 
1° Director:  Olga Cárcamo Solis de Ovando
2° Director: Raúl Romero Santis
</v>
      </c>
      <c r="I783" s="160" t="str">
        <f>VLOOKUP(A783,'BASE TRABAJO'!$A$1:$U$872,9,FALSE)</f>
        <v>Tres años (según Estatutos).</v>
      </c>
      <c r="J783" s="160" t="str">
        <f>VLOOKUP(A783,'BASE TRABAJO'!$A$1:$U$872,10,FALSE)</f>
        <v xml:space="preserve">De 27 de junio de 2018 a 27 de junio de 2021.
</v>
      </c>
      <c r="K783" s="160" t="str">
        <f>VLOOKUP(A783,'BASE TRABAJO'!$A$1:$U$872,11,FALSE)</f>
        <v xml:space="preserve">Bernarda Malgüe Pavez,           
Poder Coordinadora Institucional: Vanessa Evelyn Vidal Malgüe, 
</v>
      </c>
      <c r="L783" s="160" t="str">
        <f>VLOOKUP(A783,'BASE TRABAJO'!$A$1:$U$872,12,FALSE)</f>
        <v xml:space="preserve">Avda. El Molo Nº 171, Barrancas, comuna de San Antonio, Quinta Región.
</v>
      </c>
      <c r="M783" s="160" t="str">
        <f>VLOOKUP(A783,'BASE TRABAJO'!$A$1:$U$872,13,FALSE)</f>
        <v>V</v>
      </c>
      <c r="N783" s="160" t="str">
        <f>VLOOKUP(A783,'BASE TRABAJO'!$A$1:$U$872,14,FALSE)</f>
        <v>San Antonio</v>
      </c>
      <c r="O783" s="160" t="str">
        <f>VLOOKUP(A783,'BASE TRABAJO'!$A$1:$U$872,15,FALSE)</f>
        <v>322) 231184-231134-216552-977640343</v>
      </c>
      <c r="P783" s="160" t="str">
        <f>VLOOKUP(A783,'BASE TRABAJO'!$A$1:$U$872,16,FALSE)</f>
        <v xml:space="preserve"> centroapoyoninoyfamilia@gmail.com</v>
      </c>
      <c r="Q783" s="160">
        <f>VLOOKUP(A783,'BASE TRABAJO'!$A$1:$U$872,17,FALSE)</f>
        <v>0</v>
      </c>
      <c r="R783" s="160">
        <f>VLOOKUP(A783,'BASE TRABAJO'!$A$1:$U$872,18,FALSE)</f>
        <v>93401</v>
      </c>
      <c r="S783" s="160" t="str">
        <f>VLOOKUP(A783,'BASE TRABAJO'!$A$1:$U$872,19,FALSE)</f>
        <v>Antecedentes financieros correspondientes al año 2019 aprobados por el Sub Departamento de Supervisión Financiera</v>
      </c>
      <c r="T783" s="161">
        <f>VLOOKUP(A783,'BASE TRABAJO'!$A$1:$U$872,20,FALSE)</f>
        <v>38936</v>
      </c>
      <c r="U783" s="160">
        <v>7331</v>
      </c>
      <c r="V783" s="162">
        <v>65221713</v>
      </c>
      <c r="W783" s="162">
        <v>496577974</v>
      </c>
      <c r="X783" s="161">
        <v>44135</v>
      </c>
      <c r="Y783" s="160" t="s">
        <v>3112</v>
      </c>
      <c r="Z783" s="160" t="s">
        <v>3113</v>
      </c>
      <c r="AA783" s="160" t="s">
        <v>3165</v>
      </c>
      <c r="AB783" s="160"/>
    </row>
    <row r="784" spans="1:28" x14ac:dyDescent="0.2">
      <c r="A784" s="163">
        <v>7347</v>
      </c>
      <c r="B784" s="160" t="str">
        <f>VLOOKUP(A784,'BASE TRABAJO'!$A$1:$U$872,2,TRUE)</f>
        <v>Fundación León Bloy para la Promoción Integral de la Familia</v>
      </c>
      <c r="C784" s="160">
        <f>VLOOKUP(A784,'BASE TRABAJO'!$A$1:$U$872,3,FALSE)</f>
        <v>653176902</v>
      </c>
      <c r="D784" s="160" t="str">
        <f>VLOOKUP(A784,'BASE TRABAJO'!$A$1:$U$872,4,FALSE)</f>
        <v>Fundación de Derecho Privado.</v>
      </c>
      <c r="E784" s="160" t="str">
        <f>VLOOKUP(A784,'BASE TRABAJO'!$A$1:$U$872,5,FALSE)</f>
        <v>Otorgado por Decreto Supremo Nº 3080, de fecha 21 de septiembre de 2004, por el Ministerio de Justicia.</v>
      </c>
      <c r="F784" s="160" t="str">
        <f>VLOOKUP(A784,'BASE TRABAJO'!$A$1:$U$872,6,FALSE)</f>
        <v>Certificado de Vigencia, folio Nº 500236567025, emitido por el SRCeI con fecha 02 de julio de 2019.</v>
      </c>
      <c r="G784" s="160" t="str">
        <f>VLOOKUP(A784,'BASE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4" s="160" t="str">
        <f>VLOOKUP(A784,'BASE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4" s="160" t="str">
        <f>VLOOKUP(A784,'BASE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84" s="160" t="str">
        <f>VLOOKUP(A784,'BASE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84" s="160" t="str">
        <f>VLOOKUP(A784,'BASE TRABAJO'!$A$1:$U$872,11,FALSE)</f>
        <v xml:space="preserve">Representante Legal: 
Juan Alberto Rabah Cahbar, 
</v>
      </c>
      <c r="L784" s="160" t="str">
        <f>VLOOKUP(A784,'BASE TRABAJO'!$A$1:$U$872,12,FALSE)</f>
        <v xml:space="preserve">Coronel Santiago Bueras Nº 182, comuna de Santiago, Región Metropolitana.
</v>
      </c>
      <c r="M784" s="160" t="str">
        <f>VLOOKUP(A784,'BASE TRABAJO'!$A$1:$U$872,13,FALSE)</f>
        <v>XIII</v>
      </c>
      <c r="N784" s="160" t="str">
        <f>VLOOKUP(A784,'BASE TRABAJO'!$A$1:$U$872,14,FALSE)</f>
        <v>Santiago</v>
      </c>
      <c r="O784" s="160" t="str">
        <f>VLOOKUP(A784,'BASE TRABAJO'!$A$1:$U$872,15,FALSE)</f>
        <v>(02) 6648857- 6385219</v>
      </c>
      <c r="P784" s="160" t="str">
        <f>VLOOKUP(A784,'BASE TRABAJO'!$A$1:$U$872,16,FALSE)</f>
        <v xml:space="preserve">contacto@fundacionleonbloy.cl 
www.fundacionleonbloy.cl
</v>
      </c>
      <c r="Q784" s="160">
        <f>VLOOKUP(A784,'BASE TRABAJO'!$A$1:$U$872,17,FALSE)</f>
        <v>0</v>
      </c>
      <c r="R784" s="160" t="str">
        <f>VLOOKUP(A784,'BASE TRABAJO'!$A$1:$U$872,18,FALSE)</f>
        <v>93401: Instituciones de Asistencia Social.</v>
      </c>
      <c r="S784" s="160" t="str">
        <f>VLOOKUP(A784,'BASE TRABAJO'!$A$1:$U$872,19,FALSE)</f>
        <v xml:space="preserve">Certificado Financiero correspondiente al año 2018, aprobado por Subdepartamento de Supervisión Financiera. </v>
      </c>
      <c r="T784" s="161">
        <f>VLOOKUP(A784,'BASE TRABAJO'!$A$1:$U$872,20,FALSE)</f>
        <v>39143</v>
      </c>
      <c r="U784" s="160">
        <v>7347</v>
      </c>
      <c r="V784" s="162">
        <v>7784100</v>
      </c>
      <c r="W784" s="162">
        <v>77996682</v>
      </c>
      <c r="X784" s="161">
        <v>44135</v>
      </c>
      <c r="Y784" s="160" t="s">
        <v>3112</v>
      </c>
      <c r="Z784" s="160" t="s">
        <v>3113</v>
      </c>
      <c r="AA784" s="160" t="s">
        <v>3198</v>
      </c>
      <c r="AB784" s="160"/>
    </row>
    <row r="785" spans="1:28" x14ac:dyDescent="0.2">
      <c r="A785" s="163">
        <v>7347</v>
      </c>
      <c r="B785" s="160" t="str">
        <f>VLOOKUP(A785,'BASE TRABAJO'!$A$1:$U$872,2,TRUE)</f>
        <v>Fundación León Bloy para la Promoción Integral de la Familia</v>
      </c>
      <c r="C785" s="160">
        <f>VLOOKUP(A785,'BASE TRABAJO'!$A$1:$U$872,3,FALSE)</f>
        <v>653176902</v>
      </c>
      <c r="D785" s="160" t="str">
        <f>VLOOKUP(A785,'BASE TRABAJO'!$A$1:$U$872,4,FALSE)</f>
        <v>Fundación de Derecho Privado.</v>
      </c>
      <c r="E785" s="160" t="str">
        <f>VLOOKUP(A785,'BASE TRABAJO'!$A$1:$U$872,5,FALSE)</f>
        <v>Otorgado por Decreto Supremo Nº 3080, de fecha 21 de septiembre de 2004, por el Ministerio de Justicia.</v>
      </c>
      <c r="F785" s="160" t="str">
        <f>VLOOKUP(A785,'BASE TRABAJO'!$A$1:$U$872,6,FALSE)</f>
        <v>Certificado de Vigencia, folio Nº 500236567025, emitido por el SRCeI con fecha 02 de julio de 2019.</v>
      </c>
      <c r="G785" s="160" t="str">
        <f>VLOOKUP(A785,'BASE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5" s="160" t="str">
        <f>VLOOKUP(A785,'BASE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5" s="160" t="str">
        <f>VLOOKUP(A785,'BASE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85" s="160" t="str">
        <f>VLOOKUP(A785,'BASE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85" s="160" t="str">
        <f>VLOOKUP(A785,'BASE TRABAJO'!$A$1:$U$872,11,FALSE)</f>
        <v xml:space="preserve">Representante Legal: 
Juan Alberto Rabah Cahbar, 
</v>
      </c>
      <c r="L785" s="160" t="str">
        <f>VLOOKUP(A785,'BASE TRABAJO'!$A$1:$U$872,12,FALSE)</f>
        <v xml:space="preserve">Coronel Santiago Bueras Nº 182, comuna de Santiago, Región Metropolitana.
</v>
      </c>
      <c r="M785" s="160" t="str">
        <f>VLOOKUP(A785,'BASE TRABAJO'!$A$1:$U$872,13,FALSE)</f>
        <v>XIII</v>
      </c>
      <c r="N785" s="160" t="str">
        <f>VLOOKUP(A785,'BASE TRABAJO'!$A$1:$U$872,14,FALSE)</f>
        <v>Santiago</v>
      </c>
      <c r="O785" s="160" t="str">
        <f>VLOOKUP(A785,'BASE TRABAJO'!$A$1:$U$872,15,FALSE)</f>
        <v>(02) 6648857- 6385219</v>
      </c>
      <c r="P785" s="160" t="str">
        <f>VLOOKUP(A785,'BASE TRABAJO'!$A$1:$U$872,16,FALSE)</f>
        <v xml:space="preserve">contacto@fundacionleonbloy.cl 
www.fundacionleonbloy.cl
</v>
      </c>
      <c r="Q785" s="160">
        <f>VLOOKUP(A785,'BASE TRABAJO'!$A$1:$U$872,17,FALSE)</f>
        <v>0</v>
      </c>
      <c r="R785" s="160" t="str">
        <f>VLOOKUP(A785,'BASE TRABAJO'!$A$1:$U$872,18,FALSE)</f>
        <v>93401: Instituciones de Asistencia Social.</v>
      </c>
      <c r="S785" s="160" t="str">
        <f>VLOOKUP(A785,'BASE TRABAJO'!$A$1:$U$872,19,FALSE)</f>
        <v xml:space="preserve">Certificado Financiero correspondiente al año 2018, aprobado por Subdepartamento de Supervisión Financiera. </v>
      </c>
      <c r="T785" s="161">
        <f>VLOOKUP(A785,'BASE TRABAJO'!$A$1:$U$872,20,FALSE)</f>
        <v>39143</v>
      </c>
      <c r="U785" s="160">
        <v>7347</v>
      </c>
      <c r="V785" s="162">
        <v>20586852</v>
      </c>
      <c r="W785" s="162">
        <v>180386894</v>
      </c>
      <c r="X785" s="161">
        <v>44135</v>
      </c>
      <c r="Y785" s="160" t="s">
        <v>3112</v>
      </c>
      <c r="Z785" s="160" t="s">
        <v>3113</v>
      </c>
      <c r="AA785" s="160" t="s">
        <v>3192</v>
      </c>
      <c r="AB785" s="160"/>
    </row>
    <row r="786" spans="1:28" x14ac:dyDescent="0.2">
      <c r="A786" s="163">
        <v>7347</v>
      </c>
      <c r="B786" s="160" t="str">
        <f>VLOOKUP(A786,'BASE TRABAJO'!$A$1:$U$872,2,TRUE)</f>
        <v>Fundación León Bloy para la Promoción Integral de la Familia</v>
      </c>
      <c r="C786" s="160">
        <f>VLOOKUP(A786,'BASE TRABAJO'!$A$1:$U$872,3,FALSE)</f>
        <v>653176902</v>
      </c>
      <c r="D786" s="160" t="str">
        <f>VLOOKUP(A786,'BASE TRABAJO'!$A$1:$U$872,4,FALSE)</f>
        <v>Fundación de Derecho Privado.</v>
      </c>
      <c r="E786" s="160" t="str">
        <f>VLOOKUP(A786,'BASE TRABAJO'!$A$1:$U$872,5,FALSE)</f>
        <v>Otorgado por Decreto Supremo Nº 3080, de fecha 21 de septiembre de 2004, por el Ministerio de Justicia.</v>
      </c>
      <c r="F786" s="160" t="str">
        <f>VLOOKUP(A786,'BASE TRABAJO'!$A$1:$U$872,6,FALSE)</f>
        <v>Certificado de Vigencia, folio Nº 500236567025, emitido por el SRCeI con fecha 02 de julio de 2019.</v>
      </c>
      <c r="G786" s="160" t="str">
        <f>VLOOKUP(A786,'BASE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6" s="160" t="str">
        <f>VLOOKUP(A786,'BASE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6" s="160" t="str">
        <f>VLOOKUP(A786,'BASE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86" s="160" t="str">
        <f>VLOOKUP(A786,'BASE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86" s="160" t="str">
        <f>VLOOKUP(A786,'BASE TRABAJO'!$A$1:$U$872,11,FALSE)</f>
        <v xml:space="preserve">Representante Legal: 
Juan Alberto Rabah Cahbar, 
</v>
      </c>
      <c r="L786" s="160" t="str">
        <f>VLOOKUP(A786,'BASE TRABAJO'!$A$1:$U$872,12,FALSE)</f>
        <v xml:space="preserve">Coronel Santiago Bueras Nº 182, comuna de Santiago, Región Metropolitana.
</v>
      </c>
      <c r="M786" s="160" t="str">
        <f>VLOOKUP(A786,'BASE TRABAJO'!$A$1:$U$872,13,FALSE)</f>
        <v>XIII</v>
      </c>
      <c r="N786" s="160" t="str">
        <f>VLOOKUP(A786,'BASE TRABAJO'!$A$1:$U$872,14,FALSE)</f>
        <v>Santiago</v>
      </c>
      <c r="O786" s="160" t="str">
        <f>VLOOKUP(A786,'BASE TRABAJO'!$A$1:$U$872,15,FALSE)</f>
        <v>(02) 6648857- 6385219</v>
      </c>
      <c r="P786" s="160" t="str">
        <f>VLOOKUP(A786,'BASE TRABAJO'!$A$1:$U$872,16,FALSE)</f>
        <v xml:space="preserve">contacto@fundacionleonbloy.cl 
www.fundacionleonbloy.cl
</v>
      </c>
      <c r="Q786" s="160">
        <f>VLOOKUP(A786,'BASE TRABAJO'!$A$1:$U$872,17,FALSE)</f>
        <v>0</v>
      </c>
      <c r="R786" s="160" t="str">
        <f>VLOOKUP(A786,'BASE TRABAJO'!$A$1:$U$872,18,FALSE)</f>
        <v>93401: Instituciones de Asistencia Social.</v>
      </c>
      <c r="S786" s="160" t="str">
        <f>VLOOKUP(A786,'BASE TRABAJO'!$A$1:$U$872,19,FALSE)</f>
        <v xml:space="preserve">Certificado Financiero correspondiente al año 2018, aprobado por Subdepartamento de Supervisión Financiera. </v>
      </c>
      <c r="T786" s="161">
        <f>VLOOKUP(A786,'BASE TRABAJO'!$A$1:$U$872,20,FALSE)</f>
        <v>39143</v>
      </c>
      <c r="U786" s="160">
        <v>7347</v>
      </c>
      <c r="V786" s="162">
        <v>0</v>
      </c>
      <c r="W786" s="162">
        <v>87962004</v>
      </c>
      <c r="X786" s="161">
        <v>44135</v>
      </c>
      <c r="Y786" s="160" t="s">
        <v>3112</v>
      </c>
      <c r="Z786" s="160" t="s">
        <v>3113</v>
      </c>
      <c r="AA786" s="160" t="s">
        <v>3208</v>
      </c>
      <c r="AB786" s="160"/>
    </row>
    <row r="787" spans="1:28" x14ac:dyDescent="0.2">
      <c r="A787" s="163">
        <v>7347</v>
      </c>
      <c r="B787" s="160" t="str">
        <f>VLOOKUP(A787,'BASE TRABAJO'!$A$1:$U$872,2,TRUE)</f>
        <v>Fundación León Bloy para la Promoción Integral de la Familia</v>
      </c>
      <c r="C787" s="160">
        <f>VLOOKUP(A787,'BASE TRABAJO'!$A$1:$U$872,3,FALSE)</f>
        <v>653176902</v>
      </c>
      <c r="D787" s="160" t="str">
        <f>VLOOKUP(A787,'BASE TRABAJO'!$A$1:$U$872,4,FALSE)</f>
        <v>Fundación de Derecho Privado.</v>
      </c>
      <c r="E787" s="160" t="str">
        <f>VLOOKUP(A787,'BASE TRABAJO'!$A$1:$U$872,5,FALSE)</f>
        <v>Otorgado por Decreto Supremo Nº 3080, de fecha 21 de septiembre de 2004, por el Ministerio de Justicia.</v>
      </c>
      <c r="F787" s="160" t="str">
        <f>VLOOKUP(A787,'BASE TRABAJO'!$A$1:$U$872,6,FALSE)</f>
        <v>Certificado de Vigencia, folio Nº 500236567025, emitido por el SRCeI con fecha 02 de julio de 2019.</v>
      </c>
      <c r="G787" s="160" t="str">
        <f>VLOOKUP(A787,'BASE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7" s="160" t="str">
        <f>VLOOKUP(A787,'BASE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7" s="160" t="str">
        <f>VLOOKUP(A787,'BASE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87" s="160" t="str">
        <f>VLOOKUP(A787,'BASE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87" s="160" t="str">
        <f>VLOOKUP(A787,'BASE TRABAJO'!$A$1:$U$872,11,FALSE)</f>
        <v xml:space="preserve">Representante Legal: 
Juan Alberto Rabah Cahbar, 
</v>
      </c>
      <c r="L787" s="160" t="str">
        <f>VLOOKUP(A787,'BASE TRABAJO'!$A$1:$U$872,12,FALSE)</f>
        <v xml:space="preserve">Coronel Santiago Bueras Nº 182, comuna de Santiago, Región Metropolitana.
</v>
      </c>
      <c r="M787" s="160" t="str">
        <f>VLOOKUP(A787,'BASE TRABAJO'!$A$1:$U$872,13,FALSE)</f>
        <v>XIII</v>
      </c>
      <c r="N787" s="160" t="str">
        <f>VLOOKUP(A787,'BASE TRABAJO'!$A$1:$U$872,14,FALSE)</f>
        <v>Santiago</v>
      </c>
      <c r="O787" s="160" t="str">
        <f>VLOOKUP(A787,'BASE TRABAJO'!$A$1:$U$872,15,FALSE)</f>
        <v>(02) 6648857- 6385219</v>
      </c>
      <c r="P787" s="160" t="str">
        <f>VLOOKUP(A787,'BASE TRABAJO'!$A$1:$U$872,16,FALSE)</f>
        <v xml:space="preserve">contacto@fundacionleonbloy.cl 
www.fundacionleonbloy.cl
</v>
      </c>
      <c r="Q787" s="160">
        <f>VLOOKUP(A787,'BASE TRABAJO'!$A$1:$U$872,17,FALSE)</f>
        <v>0</v>
      </c>
      <c r="R787" s="160" t="str">
        <f>VLOOKUP(A787,'BASE TRABAJO'!$A$1:$U$872,18,FALSE)</f>
        <v>93401: Instituciones de Asistencia Social.</v>
      </c>
      <c r="S787" s="160" t="str">
        <f>VLOOKUP(A787,'BASE TRABAJO'!$A$1:$U$872,19,FALSE)</f>
        <v xml:space="preserve">Certificado Financiero correspondiente al año 2018, aprobado por Subdepartamento de Supervisión Financiera. </v>
      </c>
      <c r="T787" s="161">
        <f>VLOOKUP(A787,'BASE TRABAJO'!$A$1:$U$872,20,FALSE)</f>
        <v>39143</v>
      </c>
      <c r="U787" s="160">
        <v>7347</v>
      </c>
      <c r="V787" s="162">
        <v>10018890</v>
      </c>
      <c r="W787" s="162">
        <v>90895770</v>
      </c>
      <c r="X787" s="161">
        <v>44135</v>
      </c>
      <c r="Y787" s="160" t="s">
        <v>3112</v>
      </c>
      <c r="Z787" s="160" t="s">
        <v>3113</v>
      </c>
      <c r="AA787" s="160" t="s">
        <v>3321</v>
      </c>
      <c r="AB787" s="160"/>
    </row>
    <row r="788" spans="1:28" x14ac:dyDescent="0.2">
      <c r="A788" s="163">
        <v>7347</v>
      </c>
      <c r="B788" s="160" t="str">
        <f>VLOOKUP(A788,'BASE TRABAJO'!$A$1:$U$872,2,TRUE)</f>
        <v>Fundación León Bloy para la Promoción Integral de la Familia</v>
      </c>
      <c r="C788" s="160">
        <f>VLOOKUP(A788,'BASE TRABAJO'!$A$1:$U$872,3,FALSE)</f>
        <v>653176902</v>
      </c>
      <c r="D788" s="160" t="str">
        <f>VLOOKUP(A788,'BASE TRABAJO'!$A$1:$U$872,4,FALSE)</f>
        <v>Fundación de Derecho Privado.</v>
      </c>
      <c r="E788" s="160" t="str">
        <f>VLOOKUP(A788,'BASE TRABAJO'!$A$1:$U$872,5,FALSE)</f>
        <v>Otorgado por Decreto Supremo Nº 3080, de fecha 21 de septiembre de 2004, por el Ministerio de Justicia.</v>
      </c>
      <c r="F788" s="160" t="str">
        <f>VLOOKUP(A788,'BASE TRABAJO'!$A$1:$U$872,6,FALSE)</f>
        <v>Certificado de Vigencia, folio Nº 500236567025, emitido por el SRCeI con fecha 02 de julio de 2019.</v>
      </c>
      <c r="G788" s="160" t="str">
        <f>VLOOKUP(A788,'BASE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8" s="160" t="str">
        <f>VLOOKUP(A788,'BASE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8" s="160" t="str">
        <f>VLOOKUP(A788,'BASE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88" s="160" t="str">
        <f>VLOOKUP(A788,'BASE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88" s="160" t="str">
        <f>VLOOKUP(A788,'BASE TRABAJO'!$A$1:$U$872,11,FALSE)</f>
        <v xml:space="preserve">Representante Legal: 
Juan Alberto Rabah Cahbar, 
</v>
      </c>
      <c r="L788" s="160" t="str">
        <f>VLOOKUP(A788,'BASE TRABAJO'!$A$1:$U$872,12,FALSE)</f>
        <v xml:space="preserve">Coronel Santiago Bueras Nº 182, comuna de Santiago, Región Metropolitana.
</v>
      </c>
      <c r="M788" s="160" t="str">
        <f>VLOOKUP(A788,'BASE TRABAJO'!$A$1:$U$872,13,FALSE)</f>
        <v>XIII</v>
      </c>
      <c r="N788" s="160" t="str">
        <f>VLOOKUP(A788,'BASE TRABAJO'!$A$1:$U$872,14,FALSE)</f>
        <v>Santiago</v>
      </c>
      <c r="O788" s="160" t="str">
        <f>VLOOKUP(A788,'BASE TRABAJO'!$A$1:$U$872,15,FALSE)</f>
        <v>(02) 6648857- 6385219</v>
      </c>
      <c r="P788" s="160" t="str">
        <f>VLOOKUP(A788,'BASE TRABAJO'!$A$1:$U$872,16,FALSE)</f>
        <v xml:space="preserve">contacto@fundacionleonbloy.cl 
www.fundacionleonbloy.cl
</v>
      </c>
      <c r="Q788" s="160">
        <f>VLOOKUP(A788,'BASE TRABAJO'!$A$1:$U$872,17,FALSE)</f>
        <v>0</v>
      </c>
      <c r="R788" s="160" t="str">
        <f>VLOOKUP(A788,'BASE TRABAJO'!$A$1:$U$872,18,FALSE)</f>
        <v>93401: Instituciones de Asistencia Social.</v>
      </c>
      <c r="S788" s="160" t="str">
        <f>VLOOKUP(A788,'BASE TRABAJO'!$A$1:$U$872,19,FALSE)</f>
        <v xml:space="preserve">Certificado Financiero correspondiente al año 2018, aprobado por Subdepartamento de Supervisión Financiera. </v>
      </c>
      <c r="T788" s="161">
        <f>VLOOKUP(A788,'BASE TRABAJO'!$A$1:$U$872,20,FALSE)</f>
        <v>39143</v>
      </c>
      <c r="U788" s="160">
        <v>7347</v>
      </c>
      <c r="V788" s="162">
        <v>18993204</v>
      </c>
      <c r="W788" s="162">
        <v>156927457</v>
      </c>
      <c r="X788" s="161">
        <v>44135</v>
      </c>
      <c r="Y788" s="160" t="s">
        <v>3112</v>
      </c>
      <c r="Z788" s="160" t="s">
        <v>3113</v>
      </c>
      <c r="AA788" s="160" t="s">
        <v>3322</v>
      </c>
      <c r="AB788" s="160"/>
    </row>
    <row r="789" spans="1:28" x14ac:dyDescent="0.2">
      <c r="A789" s="163">
        <v>7347</v>
      </c>
      <c r="B789" s="160" t="str">
        <f>VLOOKUP(A789,'BASE TRABAJO'!$A$1:$U$872,2,TRUE)</f>
        <v>Fundación León Bloy para la Promoción Integral de la Familia</v>
      </c>
      <c r="C789" s="160">
        <f>VLOOKUP(A789,'BASE TRABAJO'!$A$1:$U$872,3,FALSE)</f>
        <v>653176902</v>
      </c>
      <c r="D789" s="160" t="str">
        <f>VLOOKUP(A789,'BASE TRABAJO'!$A$1:$U$872,4,FALSE)</f>
        <v>Fundación de Derecho Privado.</v>
      </c>
      <c r="E789" s="160" t="str">
        <f>VLOOKUP(A789,'BASE TRABAJO'!$A$1:$U$872,5,FALSE)</f>
        <v>Otorgado por Decreto Supremo Nº 3080, de fecha 21 de septiembre de 2004, por el Ministerio de Justicia.</v>
      </c>
      <c r="F789" s="160" t="str">
        <f>VLOOKUP(A789,'BASE TRABAJO'!$A$1:$U$872,6,FALSE)</f>
        <v>Certificado de Vigencia, folio Nº 500236567025, emitido por el SRCeI con fecha 02 de julio de 2019.</v>
      </c>
      <c r="G789" s="160" t="str">
        <f>VLOOKUP(A789,'BASE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9" s="160" t="str">
        <f>VLOOKUP(A789,'BASE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9" s="160" t="str">
        <f>VLOOKUP(A789,'BASE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89" s="160" t="str">
        <f>VLOOKUP(A789,'BASE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89" s="160" t="str">
        <f>VLOOKUP(A789,'BASE TRABAJO'!$A$1:$U$872,11,FALSE)</f>
        <v xml:space="preserve">Representante Legal: 
Juan Alberto Rabah Cahbar, 
</v>
      </c>
      <c r="L789" s="160" t="str">
        <f>VLOOKUP(A789,'BASE TRABAJO'!$A$1:$U$872,12,FALSE)</f>
        <v xml:space="preserve">Coronel Santiago Bueras Nº 182, comuna de Santiago, Región Metropolitana.
</v>
      </c>
      <c r="M789" s="160" t="str">
        <f>VLOOKUP(A789,'BASE TRABAJO'!$A$1:$U$872,13,FALSE)</f>
        <v>XIII</v>
      </c>
      <c r="N789" s="160" t="str">
        <f>VLOOKUP(A789,'BASE TRABAJO'!$A$1:$U$872,14,FALSE)</f>
        <v>Santiago</v>
      </c>
      <c r="O789" s="160" t="str">
        <f>VLOOKUP(A789,'BASE TRABAJO'!$A$1:$U$872,15,FALSE)</f>
        <v>(02) 6648857- 6385219</v>
      </c>
      <c r="P789" s="160" t="str">
        <f>VLOOKUP(A789,'BASE TRABAJO'!$A$1:$U$872,16,FALSE)</f>
        <v xml:space="preserve">contacto@fundacionleonbloy.cl 
www.fundacionleonbloy.cl
</v>
      </c>
      <c r="Q789" s="160">
        <f>VLOOKUP(A789,'BASE TRABAJO'!$A$1:$U$872,17,FALSE)</f>
        <v>0</v>
      </c>
      <c r="R789" s="160" t="str">
        <f>VLOOKUP(A789,'BASE TRABAJO'!$A$1:$U$872,18,FALSE)</f>
        <v>93401: Instituciones de Asistencia Social.</v>
      </c>
      <c r="S789" s="160" t="str">
        <f>VLOOKUP(A789,'BASE TRABAJO'!$A$1:$U$872,19,FALSE)</f>
        <v xml:space="preserve">Certificado Financiero correspondiente al año 2018, aprobado por Subdepartamento de Supervisión Financiera. </v>
      </c>
      <c r="T789" s="161">
        <f>VLOOKUP(A789,'BASE TRABAJO'!$A$1:$U$872,20,FALSE)</f>
        <v>39143</v>
      </c>
      <c r="U789" s="160">
        <v>7347</v>
      </c>
      <c r="V789" s="162">
        <v>8888940</v>
      </c>
      <c r="W789" s="162">
        <v>86177520</v>
      </c>
      <c r="X789" s="161">
        <v>44135</v>
      </c>
      <c r="Y789" s="160" t="s">
        <v>3112</v>
      </c>
      <c r="Z789" s="160" t="s">
        <v>3113</v>
      </c>
      <c r="AA789" s="160" t="s">
        <v>3250</v>
      </c>
      <c r="AB789" s="160"/>
    </row>
    <row r="790" spans="1:28" x14ac:dyDescent="0.2">
      <c r="A790" s="163">
        <v>7347</v>
      </c>
      <c r="B790" s="160" t="str">
        <f>VLOOKUP(A790,'BASE TRABAJO'!$A$1:$U$872,2,TRUE)</f>
        <v>Fundación León Bloy para la Promoción Integral de la Familia</v>
      </c>
      <c r="C790" s="160">
        <f>VLOOKUP(A790,'BASE TRABAJO'!$A$1:$U$872,3,FALSE)</f>
        <v>653176902</v>
      </c>
      <c r="D790" s="160" t="str">
        <f>VLOOKUP(A790,'BASE TRABAJO'!$A$1:$U$872,4,FALSE)</f>
        <v>Fundación de Derecho Privado.</v>
      </c>
      <c r="E790" s="160" t="str">
        <f>VLOOKUP(A790,'BASE TRABAJO'!$A$1:$U$872,5,FALSE)</f>
        <v>Otorgado por Decreto Supremo Nº 3080, de fecha 21 de septiembre de 2004, por el Ministerio de Justicia.</v>
      </c>
      <c r="F790" s="160" t="str">
        <f>VLOOKUP(A790,'BASE TRABAJO'!$A$1:$U$872,6,FALSE)</f>
        <v>Certificado de Vigencia, folio Nº 500236567025, emitido por el SRCeI con fecha 02 de julio de 2019.</v>
      </c>
      <c r="G790" s="160" t="str">
        <f>VLOOKUP(A790,'BASE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0" s="160" t="str">
        <f>VLOOKUP(A790,'BASE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0" s="160" t="str">
        <f>VLOOKUP(A790,'BASE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0" s="160" t="str">
        <f>VLOOKUP(A790,'BASE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0" s="160" t="str">
        <f>VLOOKUP(A790,'BASE TRABAJO'!$A$1:$U$872,11,FALSE)</f>
        <v xml:space="preserve">Representante Legal: 
Juan Alberto Rabah Cahbar, 
</v>
      </c>
      <c r="L790" s="160" t="str">
        <f>VLOOKUP(A790,'BASE TRABAJO'!$A$1:$U$872,12,FALSE)</f>
        <v xml:space="preserve">Coronel Santiago Bueras Nº 182, comuna de Santiago, Región Metropolitana.
</v>
      </c>
      <c r="M790" s="160" t="str">
        <f>VLOOKUP(A790,'BASE TRABAJO'!$A$1:$U$872,13,FALSE)</f>
        <v>XIII</v>
      </c>
      <c r="N790" s="160" t="str">
        <f>VLOOKUP(A790,'BASE TRABAJO'!$A$1:$U$872,14,FALSE)</f>
        <v>Santiago</v>
      </c>
      <c r="O790" s="160" t="str">
        <f>VLOOKUP(A790,'BASE TRABAJO'!$A$1:$U$872,15,FALSE)</f>
        <v>(02) 6648857- 6385219</v>
      </c>
      <c r="P790" s="160" t="str">
        <f>VLOOKUP(A790,'BASE TRABAJO'!$A$1:$U$872,16,FALSE)</f>
        <v xml:space="preserve">contacto@fundacionleonbloy.cl 
www.fundacionleonbloy.cl
</v>
      </c>
      <c r="Q790" s="160">
        <f>VLOOKUP(A790,'BASE TRABAJO'!$A$1:$U$872,17,FALSE)</f>
        <v>0</v>
      </c>
      <c r="R790" s="160" t="str">
        <f>VLOOKUP(A790,'BASE TRABAJO'!$A$1:$U$872,18,FALSE)</f>
        <v>93401: Instituciones de Asistencia Social.</v>
      </c>
      <c r="S790" s="160" t="str">
        <f>VLOOKUP(A790,'BASE TRABAJO'!$A$1:$U$872,19,FALSE)</f>
        <v xml:space="preserve">Certificado Financiero correspondiente al año 2018, aprobado por Subdepartamento de Supervisión Financiera. </v>
      </c>
      <c r="T790" s="161">
        <f>VLOOKUP(A790,'BASE TRABAJO'!$A$1:$U$872,20,FALSE)</f>
        <v>39143</v>
      </c>
      <c r="U790" s="160">
        <v>7347</v>
      </c>
      <c r="V790" s="162">
        <v>34069248</v>
      </c>
      <c r="W790" s="162">
        <v>293725066</v>
      </c>
      <c r="X790" s="161">
        <v>44135</v>
      </c>
      <c r="Y790" s="160" t="s">
        <v>3112</v>
      </c>
      <c r="Z790" s="160" t="s">
        <v>3113</v>
      </c>
      <c r="AA790" s="160" t="s">
        <v>3319</v>
      </c>
      <c r="AB790" s="160"/>
    </row>
    <row r="791" spans="1:28" x14ac:dyDescent="0.2">
      <c r="A791" s="163">
        <v>7347</v>
      </c>
      <c r="B791" s="160" t="str">
        <f>VLOOKUP(A791,'BASE TRABAJO'!$A$1:$U$872,2,TRUE)</f>
        <v>Fundación León Bloy para la Promoción Integral de la Familia</v>
      </c>
      <c r="C791" s="160">
        <f>VLOOKUP(A791,'BASE TRABAJO'!$A$1:$U$872,3,FALSE)</f>
        <v>653176902</v>
      </c>
      <c r="D791" s="160" t="str">
        <f>VLOOKUP(A791,'BASE TRABAJO'!$A$1:$U$872,4,FALSE)</f>
        <v>Fundación de Derecho Privado.</v>
      </c>
      <c r="E791" s="160" t="str">
        <f>VLOOKUP(A791,'BASE TRABAJO'!$A$1:$U$872,5,FALSE)</f>
        <v>Otorgado por Decreto Supremo Nº 3080, de fecha 21 de septiembre de 2004, por el Ministerio de Justicia.</v>
      </c>
      <c r="F791" s="160" t="str">
        <f>VLOOKUP(A791,'BASE TRABAJO'!$A$1:$U$872,6,FALSE)</f>
        <v>Certificado de Vigencia, folio Nº 500236567025, emitido por el SRCeI con fecha 02 de julio de 2019.</v>
      </c>
      <c r="G791" s="160" t="str">
        <f>VLOOKUP(A791,'BASE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1" s="160" t="str">
        <f>VLOOKUP(A791,'BASE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1" s="160" t="str">
        <f>VLOOKUP(A791,'BASE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1" s="160" t="str">
        <f>VLOOKUP(A791,'BASE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1" s="160" t="str">
        <f>VLOOKUP(A791,'BASE TRABAJO'!$A$1:$U$872,11,FALSE)</f>
        <v xml:space="preserve">Representante Legal: 
Juan Alberto Rabah Cahbar, 
</v>
      </c>
      <c r="L791" s="160" t="str">
        <f>VLOOKUP(A791,'BASE TRABAJO'!$A$1:$U$872,12,FALSE)</f>
        <v xml:space="preserve">Coronel Santiago Bueras Nº 182, comuna de Santiago, Región Metropolitana.
</v>
      </c>
      <c r="M791" s="160" t="str">
        <f>VLOOKUP(A791,'BASE TRABAJO'!$A$1:$U$872,13,FALSE)</f>
        <v>XIII</v>
      </c>
      <c r="N791" s="160" t="str">
        <f>VLOOKUP(A791,'BASE TRABAJO'!$A$1:$U$872,14,FALSE)</f>
        <v>Santiago</v>
      </c>
      <c r="O791" s="160" t="str">
        <f>VLOOKUP(A791,'BASE TRABAJO'!$A$1:$U$872,15,FALSE)</f>
        <v>(02) 6648857- 6385219</v>
      </c>
      <c r="P791" s="160" t="str">
        <f>VLOOKUP(A791,'BASE TRABAJO'!$A$1:$U$872,16,FALSE)</f>
        <v xml:space="preserve">contacto@fundacionleonbloy.cl 
www.fundacionleonbloy.cl
</v>
      </c>
      <c r="Q791" s="160">
        <f>VLOOKUP(A791,'BASE TRABAJO'!$A$1:$U$872,17,FALSE)</f>
        <v>0</v>
      </c>
      <c r="R791" s="160" t="str">
        <f>VLOOKUP(A791,'BASE TRABAJO'!$A$1:$U$872,18,FALSE)</f>
        <v>93401: Instituciones de Asistencia Social.</v>
      </c>
      <c r="S791" s="160" t="str">
        <f>VLOOKUP(A791,'BASE TRABAJO'!$A$1:$U$872,19,FALSE)</f>
        <v xml:space="preserve">Certificado Financiero correspondiente al año 2018, aprobado por Subdepartamento de Supervisión Financiera. </v>
      </c>
      <c r="T791" s="161">
        <f>VLOOKUP(A791,'BASE TRABAJO'!$A$1:$U$872,20,FALSE)</f>
        <v>39143</v>
      </c>
      <c r="U791" s="160">
        <v>7347</v>
      </c>
      <c r="V791" s="162">
        <v>8562510</v>
      </c>
      <c r="W791" s="162">
        <v>83601234</v>
      </c>
      <c r="X791" s="161">
        <v>44135</v>
      </c>
      <c r="Y791" s="160" t="s">
        <v>3112</v>
      </c>
      <c r="Z791" s="160" t="s">
        <v>3113</v>
      </c>
      <c r="AA791" s="160" t="s">
        <v>3158</v>
      </c>
      <c r="AB791" s="160"/>
    </row>
    <row r="792" spans="1:28" x14ac:dyDescent="0.2">
      <c r="A792" s="163">
        <v>7347</v>
      </c>
      <c r="B792" s="160" t="str">
        <f>VLOOKUP(A792,'BASE TRABAJO'!$A$1:$U$872,2,TRUE)</f>
        <v>Fundación León Bloy para la Promoción Integral de la Familia</v>
      </c>
      <c r="C792" s="160">
        <f>VLOOKUP(A792,'BASE TRABAJO'!$A$1:$U$872,3,FALSE)</f>
        <v>653176902</v>
      </c>
      <c r="D792" s="160" t="str">
        <f>VLOOKUP(A792,'BASE TRABAJO'!$A$1:$U$872,4,FALSE)</f>
        <v>Fundación de Derecho Privado.</v>
      </c>
      <c r="E792" s="160" t="str">
        <f>VLOOKUP(A792,'BASE TRABAJO'!$A$1:$U$872,5,FALSE)</f>
        <v>Otorgado por Decreto Supremo Nº 3080, de fecha 21 de septiembre de 2004, por el Ministerio de Justicia.</v>
      </c>
      <c r="F792" s="160" t="str">
        <f>VLOOKUP(A792,'BASE TRABAJO'!$A$1:$U$872,6,FALSE)</f>
        <v>Certificado de Vigencia, folio Nº 500236567025, emitido por el SRCeI con fecha 02 de julio de 2019.</v>
      </c>
      <c r="G792" s="160" t="str">
        <f>VLOOKUP(A792,'BASE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2" s="160" t="str">
        <f>VLOOKUP(A792,'BASE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2" s="160" t="str">
        <f>VLOOKUP(A792,'BASE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2" s="160" t="str">
        <f>VLOOKUP(A792,'BASE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2" s="160" t="str">
        <f>VLOOKUP(A792,'BASE TRABAJO'!$A$1:$U$872,11,FALSE)</f>
        <v xml:space="preserve">Representante Legal: 
Juan Alberto Rabah Cahbar, 
</v>
      </c>
      <c r="L792" s="160" t="str">
        <f>VLOOKUP(A792,'BASE TRABAJO'!$A$1:$U$872,12,FALSE)</f>
        <v xml:space="preserve">Coronel Santiago Bueras Nº 182, comuna de Santiago, Región Metropolitana.
</v>
      </c>
      <c r="M792" s="160" t="str">
        <f>VLOOKUP(A792,'BASE TRABAJO'!$A$1:$U$872,13,FALSE)</f>
        <v>XIII</v>
      </c>
      <c r="N792" s="160" t="str">
        <f>VLOOKUP(A792,'BASE TRABAJO'!$A$1:$U$872,14,FALSE)</f>
        <v>Santiago</v>
      </c>
      <c r="O792" s="160" t="str">
        <f>VLOOKUP(A792,'BASE TRABAJO'!$A$1:$U$872,15,FALSE)</f>
        <v>(02) 6648857- 6385219</v>
      </c>
      <c r="P792" s="160" t="str">
        <f>VLOOKUP(A792,'BASE TRABAJO'!$A$1:$U$872,16,FALSE)</f>
        <v xml:space="preserve">contacto@fundacionleonbloy.cl 
www.fundacionleonbloy.cl
</v>
      </c>
      <c r="Q792" s="160">
        <f>VLOOKUP(A792,'BASE TRABAJO'!$A$1:$U$872,17,FALSE)</f>
        <v>0</v>
      </c>
      <c r="R792" s="160" t="str">
        <f>VLOOKUP(A792,'BASE TRABAJO'!$A$1:$U$872,18,FALSE)</f>
        <v>93401: Instituciones de Asistencia Social.</v>
      </c>
      <c r="S792" s="160" t="str">
        <f>VLOOKUP(A792,'BASE TRABAJO'!$A$1:$U$872,19,FALSE)</f>
        <v xml:space="preserve">Certificado Financiero correspondiente al año 2018, aprobado por Subdepartamento de Supervisión Financiera. </v>
      </c>
      <c r="T792" s="161">
        <f>VLOOKUP(A792,'BASE TRABAJO'!$A$1:$U$872,20,FALSE)</f>
        <v>39143</v>
      </c>
      <c r="U792" s="160">
        <v>7347</v>
      </c>
      <c r="V792" s="162">
        <v>26465940</v>
      </c>
      <c r="W792" s="162">
        <v>351451898</v>
      </c>
      <c r="X792" s="161">
        <v>44135</v>
      </c>
      <c r="Y792" s="160" t="s">
        <v>3112</v>
      </c>
      <c r="Z792" s="160" t="s">
        <v>3113</v>
      </c>
      <c r="AA792" s="160" t="s">
        <v>3159</v>
      </c>
      <c r="AB792" s="160"/>
    </row>
    <row r="793" spans="1:28" x14ac:dyDescent="0.2">
      <c r="A793" s="163">
        <v>7347</v>
      </c>
      <c r="B793" s="160" t="str">
        <f>VLOOKUP(A793,'BASE TRABAJO'!$A$1:$U$872,2,TRUE)</f>
        <v>Fundación León Bloy para la Promoción Integral de la Familia</v>
      </c>
      <c r="C793" s="160">
        <f>VLOOKUP(A793,'BASE TRABAJO'!$A$1:$U$872,3,FALSE)</f>
        <v>653176902</v>
      </c>
      <c r="D793" s="160" t="str">
        <f>VLOOKUP(A793,'BASE TRABAJO'!$A$1:$U$872,4,FALSE)</f>
        <v>Fundación de Derecho Privado.</v>
      </c>
      <c r="E793" s="160" t="str">
        <f>VLOOKUP(A793,'BASE TRABAJO'!$A$1:$U$872,5,FALSE)</f>
        <v>Otorgado por Decreto Supremo Nº 3080, de fecha 21 de septiembre de 2004, por el Ministerio de Justicia.</v>
      </c>
      <c r="F793" s="160" t="str">
        <f>VLOOKUP(A793,'BASE TRABAJO'!$A$1:$U$872,6,FALSE)</f>
        <v>Certificado de Vigencia, folio Nº 500236567025, emitido por el SRCeI con fecha 02 de julio de 2019.</v>
      </c>
      <c r="G793" s="160" t="str">
        <f>VLOOKUP(A793,'BASE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3" s="160" t="str">
        <f>VLOOKUP(A793,'BASE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3" s="160" t="str">
        <f>VLOOKUP(A793,'BASE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3" s="160" t="str">
        <f>VLOOKUP(A793,'BASE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3" s="160" t="str">
        <f>VLOOKUP(A793,'BASE TRABAJO'!$A$1:$U$872,11,FALSE)</f>
        <v xml:space="preserve">Representante Legal: 
Juan Alberto Rabah Cahbar, 
</v>
      </c>
      <c r="L793" s="160" t="str">
        <f>VLOOKUP(A793,'BASE TRABAJO'!$A$1:$U$872,12,FALSE)</f>
        <v xml:space="preserve">Coronel Santiago Bueras Nº 182, comuna de Santiago, Región Metropolitana.
</v>
      </c>
      <c r="M793" s="160" t="str">
        <f>VLOOKUP(A793,'BASE TRABAJO'!$A$1:$U$872,13,FALSE)</f>
        <v>XIII</v>
      </c>
      <c r="N793" s="160" t="str">
        <f>VLOOKUP(A793,'BASE TRABAJO'!$A$1:$U$872,14,FALSE)</f>
        <v>Santiago</v>
      </c>
      <c r="O793" s="160" t="str">
        <f>VLOOKUP(A793,'BASE TRABAJO'!$A$1:$U$872,15,FALSE)</f>
        <v>(02) 6648857- 6385219</v>
      </c>
      <c r="P793" s="160" t="str">
        <f>VLOOKUP(A793,'BASE TRABAJO'!$A$1:$U$872,16,FALSE)</f>
        <v xml:space="preserve">contacto@fundacionleonbloy.cl 
www.fundacionleonbloy.cl
</v>
      </c>
      <c r="Q793" s="160">
        <f>VLOOKUP(A793,'BASE TRABAJO'!$A$1:$U$872,17,FALSE)</f>
        <v>0</v>
      </c>
      <c r="R793" s="160" t="str">
        <f>VLOOKUP(A793,'BASE TRABAJO'!$A$1:$U$872,18,FALSE)</f>
        <v>93401: Instituciones de Asistencia Social.</v>
      </c>
      <c r="S793" s="160" t="str">
        <f>VLOOKUP(A793,'BASE TRABAJO'!$A$1:$U$872,19,FALSE)</f>
        <v xml:space="preserve">Certificado Financiero correspondiente al año 2018, aprobado por Subdepartamento de Supervisión Financiera. </v>
      </c>
      <c r="T793" s="161">
        <f>VLOOKUP(A793,'BASE TRABAJO'!$A$1:$U$872,20,FALSE)</f>
        <v>39143</v>
      </c>
      <c r="U793" s="160">
        <v>7347</v>
      </c>
      <c r="V793" s="162">
        <v>23218380</v>
      </c>
      <c r="W793" s="162">
        <v>198402054</v>
      </c>
      <c r="X793" s="161">
        <v>44135</v>
      </c>
      <c r="Y793" s="160" t="s">
        <v>3112</v>
      </c>
      <c r="Z793" s="160" t="s">
        <v>3113</v>
      </c>
      <c r="AA793" s="160" t="s">
        <v>3131</v>
      </c>
      <c r="AB793" s="160"/>
    </row>
    <row r="794" spans="1:28" x14ac:dyDescent="0.2">
      <c r="A794" s="163">
        <v>7347</v>
      </c>
      <c r="B794" s="160" t="str">
        <f>VLOOKUP(A794,'BASE TRABAJO'!$A$1:$U$872,2,TRUE)</f>
        <v>Fundación León Bloy para la Promoción Integral de la Familia</v>
      </c>
      <c r="C794" s="160">
        <f>VLOOKUP(A794,'BASE TRABAJO'!$A$1:$U$872,3,FALSE)</f>
        <v>653176902</v>
      </c>
      <c r="D794" s="160" t="str">
        <f>VLOOKUP(A794,'BASE TRABAJO'!$A$1:$U$872,4,FALSE)</f>
        <v>Fundación de Derecho Privado.</v>
      </c>
      <c r="E794" s="160" t="str">
        <f>VLOOKUP(A794,'BASE TRABAJO'!$A$1:$U$872,5,FALSE)</f>
        <v>Otorgado por Decreto Supremo Nº 3080, de fecha 21 de septiembre de 2004, por el Ministerio de Justicia.</v>
      </c>
      <c r="F794" s="160" t="str">
        <f>VLOOKUP(A794,'BASE TRABAJO'!$A$1:$U$872,6,FALSE)</f>
        <v>Certificado de Vigencia, folio Nº 500236567025, emitido por el SRCeI con fecha 02 de julio de 2019.</v>
      </c>
      <c r="G794" s="160" t="str">
        <f>VLOOKUP(A794,'BASE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4" s="160" t="str">
        <f>VLOOKUP(A794,'BASE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4" s="160" t="str">
        <f>VLOOKUP(A794,'BASE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4" s="160" t="str">
        <f>VLOOKUP(A794,'BASE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4" s="160" t="str">
        <f>VLOOKUP(A794,'BASE TRABAJO'!$A$1:$U$872,11,FALSE)</f>
        <v xml:space="preserve">Representante Legal: 
Juan Alberto Rabah Cahbar, 
</v>
      </c>
      <c r="L794" s="160" t="str">
        <f>VLOOKUP(A794,'BASE TRABAJO'!$A$1:$U$872,12,FALSE)</f>
        <v xml:space="preserve">Coronel Santiago Bueras Nº 182, comuna de Santiago, Región Metropolitana.
</v>
      </c>
      <c r="M794" s="160" t="str">
        <f>VLOOKUP(A794,'BASE TRABAJO'!$A$1:$U$872,13,FALSE)</f>
        <v>XIII</v>
      </c>
      <c r="N794" s="160" t="str">
        <f>VLOOKUP(A794,'BASE TRABAJO'!$A$1:$U$872,14,FALSE)</f>
        <v>Santiago</v>
      </c>
      <c r="O794" s="160" t="str">
        <f>VLOOKUP(A794,'BASE TRABAJO'!$A$1:$U$872,15,FALSE)</f>
        <v>(02) 6648857- 6385219</v>
      </c>
      <c r="P794" s="160" t="str">
        <f>VLOOKUP(A794,'BASE TRABAJO'!$A$1:$U$872,16,FALSE)</f>
        <v xml:space="preserve">contacto@fundacionleonbloy.cl 
www.fundacionleonbloy.cl
</v>
      </c>
      <c r="Q794" s="160">
        <f>VLOOKUP(A794,'BASE TRABAJO'!$A$1:$U$872,17,FALSE)</f>
        <v>0</v>
      </c>
      <c r="R794" s="160" t="str">
        <f>VLOOKUP(A794,'BASE TRABAJO'!$A$1:$U$872,18,FALSE)</f>
        <v>93401: Instituciones de Asistencia Social.</v>
      </c>
      <c r="S794" s="160" t="str">
        <f>VLOOKUP(A794,'BASE TRABAJO'!$A$1:$U$872,19,FALSE)</f>
        <v xml:space="preserve">Certificado Financiero correspondiente al año 2018, aprobado por Subdepartamento de Supervisión Financiera. </v>
      </c>
      <c r="T794" s="161">
        <f>VLOOKUP(A794,'BASE TRABAJO'!$A$1:$U$872,20,FALSE)</f>
        <v>39143</v>
      </c>
      <c r="U794" s="160">
        <v>7347</v>
      </c>
      <c r="V794" s="162">
        <v>12765924</v>
      </c>
      <c r="W794" s="162">
        <v>113180814</v>
      </c>
      <c r="X794" s="161">
        <v>44135</v>
      </c>
      <c r="Y794" s="160" t="s">
        <v>3112</v>
      </c>
      <c r="Z794" s="160" t="s">
        <v>3113</v>
      </c>
      <c r="AA794" s="160" t="s">
        <v>3199</v>
      </c>
      <c r="AB794" s="160"/>
    </row>
    <row r="795" spans="1:28" x14ac:dyDescent="0.2">
      <c r="A795" s="163">
        <v>7347</v>
      </c>
      <c r="B795" s="160" t="str">
        <f>VLOOKUP(A795,'BASE TRABAJO'!$A$1:$U$872,2,TRUE)</f>
        <v>Fundación León Bloy para la Promoción Integral de la Familia</v>
      </c>
      <c r="C795" s="160">
        <f>VLOOKUP(A795,'BASE TRABAJO'!$A$1:$U$872,3,FALSE)</f>
        <v>653176902</v>
      </c>
      <c r="D795" s="160" t="str">
        <f>VLOOKUP(A795,'BASE TRABAJO'!$A$1:$U$872,4,FALSE)</f>
        <v>Fundación de Derecho Privado.</v>
      </c>
      <c r="E795" s="160" t="str">
        <f>VLOOKUP(A795,'BASE TRABAJO'!$A$1:$U$872,5,FALSE)</f>
        <v>Otorgado por Decreto Supremo Nº 3080, de fecha 21 de septiembre de 2004, por el Ministerio de Justicia.</v>
      </c>
      <c r="F795" s="160" t="str">
        <f>VLOOKUP(A795,'BASE TRABAJO'!$A$1:$U$872,6,FALSE)</f>
        <v>Certificado de Vigencia, folio Nº 500236567025, emitido por el SRCeI con fecha 02 de julio de 2019.</v>
      </c>
      <c r="G795" s="160" t="str">
        <f>VLOOKUP(A795,'BASE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5" s="160" t="str">
        <f>VLOOKUP(A795,'BASE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5" s="160" t="str">
        <f>VLOOKUP(A795,'BASE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5" s="160" t="str">
        <f>VLOOKUP(A795,'BASE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5" s="160" t="str">
        <f>VLOOKUP(A795,'BASE TRABAJO'!$A$1:$U$872,11,FALSE)</f>
        <v xml:space="preserve">Representante Legal: 
Juan Alberto Rabah Cahbar, 
</v>
      </c>
      <c r="L795" s="160" t="str">
        <f>VLOOKUP(A795,'BASE TRABAJO'!$A$1:$U$872,12,FALSE)</f>
        <v xml:space="preserve">Coronel Santiago Bueras Nº 182, comuna de Santiago, Región Metropolitana.
</v>
      </c>
      <c r="M795" s="160" t="str">
        <f>VLOOKUP(A795,'BASE TRABAJO'!$A$1:$U$872,13,FALSE)</f>
        <v>XIII</v>
      </c>
      <c r="N795" s="160" t="str">
        <f>VLOOKUP(A795,'BASE TRABAJO'!$A$1:$U$872,14,FALSE)</f>
        <v>Santiago</v>
      </c>
      <c r="O795" s="160" t="str">
        <f>VLOOKUP(A795,'BASE TRABAJO'!$A$1:$U$872,15,FALSE)</f>
        <v>(02) 6648857- 6385219</v>
      </c>
      <c r="P795" s="160" t="str">
        <f>VLOOKUP(A795,'BASE TRABAJO'!$A$1:$U$872,16,FALSE)</f>
        <v xml:space="preserve">contacto@fundacionleonbloy.cl 
www.fundacionleonbloy.cl
</v>
      </c>
      <c r="Q795" s="160">
        <f>VLOOKUP(A795,'BASE TRABAJO'!$A$1:$U$872,17,FALSE)</f>
        <v>0</v>
      </c>
      <c r="R795" s="160" t="str">
        <f>VLOOKUP(A795,'BASE TRABAJO'!$A$1:$U$872,18,FALSE)</f>
        <v>93401: Instituciones de Asistencia Social.</v>
      </c>
      <c r="S795" s="160" t="str">
        <f>VLOOKUP(A795,'BASE TRABAJO'!$A$1:$U$872,19,FALSE)</f>
        <v xml:space="preserve">Certificado Financiero correspondiente al año 2018, aprobado por Subdepartamento de Supervisión Financiera. </v>
      </c>
      <c r="T795" s="161">
        <f>VLOOKUP(A795,'BASE TRABAJO'!$A$1:$U$872,20,FALSE)</f>
        <v>39143</v>
      </c>
      <c r="U795" s="160">
        <v>7347</v>
      </c>
      <c r="V795" s="162">
        <v>23854500</v>
      </c>
      <c r="W795" s="162">
        <v>158321064</v>
      </c>
      <c r="X795" s="161">
        <v>44135</v>
      </c>
      <c r="Y795" s="160" t="s">
        <v>3112</v>
      </c>
      <c r="Z795" s="160" t="s">
        <v>3113</v>
      </c>
      <c r="AA795" s="160" t="s">
        <v>3231</v>
      </c>
      <c r="AB795" s="160"/>
    </row>
    <row r="796" spans="1:28" x14ac:dyDescent="0.2">
      <c r="A796" s="163">
        <v>7347</v>
      </c>
      <c r="B796" s="160" t="str">
        <f>VLOOKUP(A796,'BASE TRABAJO'!$A$1:$U$872,2,TRUE)</f>
        <v>Fundación León Bloy para la Promoción Integral de la Familia</v>
      </c>
      <c r="C796" s="160">
        <f>VLOOKUP(A796,'BASE TRABAJO'!$A$1:$U$872,3,FALSE)</f>
        <v>653176902</v>
      </c>
      <c r="D796" s="160" t="str">
        <f>VLOOKUP(A796,'BASE TRABAJO'!$A$1:$U$872,4,FALSE)</f>
        <v>Fundación de Derecho Privado.</v>
      </c>
      <c r="E796" s="160" t="str">
        <f>VLOOKUP(A796,'BASE TRABAJO'!$A$1:$U$872,5,FALSE)</f>
        <v>Otorgado por Decreto Supremo Nº 3080, de fecha 21 de septiembre de 2004, por el Ministerio de Justicia.</v>
      </c>
      <c r="F796" s="160" t="str">
        <f>VLOOKUP(A796,'BASE TRABAJO'!$A$1:$U$872,6,FALSE)</f>
        <v>Certificado de Vigencia, folio Nº 500236567025, emitido por el SRCeI con fecha 02 de julio de 2019.</v>
      </c>
      <c r="G796" s="160" t="str">
        <f>VLOOKUP(A796,'BASE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6" s="160" t="str">
        <f>VLOOKUP(A796,'BASE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6" s="160" t="str">
        <f>VLOOKUP(A796,'BASE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6" s="160" t="str">
        <f>VLOOKUP(A796,'BASE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6" s="160" t="str">
        <f>VLOOKUP(A796,'BASE TRABAJO'!$A$1:$U$872,11,FALSE)</f>
        <v xml:space="preserve">Representante Legal: 
Juan Alberto Rabah Cahbar, 
</v>
      </c>
      <c r="L796" s="160" t="str">
        <f>VLOOKUP(A796,'BASE TRABAJO'!$A$1:$U$872,12,FALSE)</f>
        <v xml:space="preserve">Coronel Santiago Bueras Nº 182, comuna de Santiago, Región Metropolitana.
</v>
      </c>
      <c r="M796" s="160" t="str">
        <f>VLOOKUP(A796,'BASE TRABAJO'!$A$1:$U$872,13,FALSE)</f>
        <v>XIII</v>
      </c>
      <c r="N796" s="160" t="str">
        <f>VLOOKUP(A796,'BASE TRABAJO'!$A$1:$U$872,14,FALSE)</f>
        <v>Santiago</v>
      </c>
      <c r="O796" s="160" t="str">
        <f>VLOOKUP(A796,'BASE TRABAJO'!$A$1:$U$872,15,FALSE)</f>
        <v>(02) 6648857- 6385219</v>
      </c>
      <c r="P796" s="160" t="str">
        <f>VLOOKUP(A796,'BASE TRABAJO'!$A$1:$U$872,16,FALSE)</f>
        <v xml:space="preserve">contacto@fundacionleonbloy.cl 
www.fundacionleonbloy.cl
</v>
      </c>
      <c r="Q796" s="160">
        <f>VLOOKUP(A796,'BASE TRABAJO'!$A$1:$U$872,17,FALSE)</f>
        <v>0</v>
      </c>
      <c r="R796" s="160" t="str">
        <f>VLOOKUP(A796,'BASE TRABAJO'!$A$1:$U$872,18,FALSE)</f>
        <v>93401: Instituciones de Asistencia Social.</v>
      </c>
      <c r="S796" s="160" t="str">
        <f>VLOOKUP(A796,'BASE TRABAJO'!$A$1:$U$872,19,FALSE)</f>
        <v xml:space="preserve">Certificado Financiero correspondiente al año 2018, aprobado por Subdepartamento de Supervisión Financiera. </v>
      </c>
      <c r="T796" s="161">
        <f>VLOOKUP(A796,'BASE TRABAJO'!$A$1:$U$872,20,FALSE)</f>
        <v>39143</v>
      </c>
      <c r="U796" s="160">
        <v>7347</v>
      </c>
      <c r="V796" s="162">
        <v>20397690</v>
      </c>
      <c r="W796" s="162">
        <v>204584562</v>
      </c>
      <c r="X796" s="161">
        <v>44135</v>
      </c>
      <c r="Y796" s="160" t="s">
        <v>3112</v>
      </c>
      <c r="Z796" s="160" t="s">
        <v>3113</v>
      </c>
      <c r="AA796" s="160" t="s">
        <v>3220</v>
      </c>
      <c r="AB796" s="160"/>
    </row>
    <row r="797" spans="1:28" x14ac:dyDescent="0.2">
      <c r="A797" s="163">
        <v>7347</v>
      </c>
      <c r="B797" s="160" t="str">
        <f>VLOOKUP(A797,'BASE TRABAJO'!$A$1:$U$872,2,TRUE)</f>
        <v>Fundación León Bloy para la Promoción Integral de la Familia</v>
      </c>
      <c r="C797" s="160">
        <f>VLOOKUP(A797,'BASE TRABAJO'!$A$1:$U$872,3,FALSE)</f>
        <v>653176902</v>
      </c>
      <c r="D797" s="160" t="str">
        <f>VLOOKUP(A797,'BASE TRABAJO'!$A$1:$U$872,4,FALSE)</f>
        <v>Fundación de Derecho Privado.</v>
      </c>
      <c r="E797" s="160" t="str">
        <f>VLOOKUP(A797,'BASE TRABAJO'!$A$1:$U$872,5,FALSE)</f>
        <v>Otorgado por Decreto Supremo Nº 3080, de fecha 21 de septiembre de 2004, por el Ministerio de Justicia.</v>
      </c>
      <c r="F797" s="160" t="str">
        <f>VLOOKUP(A797,'BASE TRABAJO'!$A$1:$U$872,6,FALSE)</f>
        <v>Certificado de Vigencia, folio Nº 500236567025, emitido por el SRCeI con fecha 02 de julio de 2019.</v>
      </c>
      <c r="G797" s="160" t="str">
        <f>VLOOKUP(A797,'BASE TRABAJO'!$A$1:$U$872,7,FALSE)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7" s="160" t="str">
        <f>VLOOKUP(A797,'BASE TRABAJO'!$A$1:$U$872,8,FALSE)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7" s="160" t="str">
        <f>VLOOKUP(A797,'BASE TRABAJO'!$A$1:$U$872,9,FALSE)</f>
        <v>Durarán en su cargo 5 años, ello de acuerdo con la Modificación de Estatutos, de fecha 08 de febrero de 2017, reducida a escritura, con fecha 23 de febrero de 2017, ante don Alberto Mozó Aguilar, Notario Público Titular de la Cuadragésima Notaría de Santiago.</v>
      </c>
      <c r="J797" s="160" t="str">
        <f>VLOOKUP(A797,'BASE TRABAJO'!$A$1:$U$872,10,FALSE)</f>
        <v>: Según consta en escritura pública de Acta de Sesión extraordinaria, de fecha 22 de noviembre de 2016, reducida a escritura pública con fecha 07 de diciembre de 2016, ante don Alberto Mozo Aguilar, Titular de la Cuadragésima Notaría de Santiago.</v>
      </c>
      <c r="K797" s="160" t="str">
        <f>VLOOKUP(A797,'BASE TRABAJO'!$A$1:$U$872,11,FALSE)</f>
        <v xml:space="preserve">Representante Legal: 
Juan Alberto Rabah Cahbar, 
</v>
      </c>
      <c r="L797" s="160" t="str">
        <f>VLOOKUP(A797,'BASE TRABAJO'!$A$1:$U$872,12,FALSE)</f>
        <v xml:space="preserve">Coronel Santiago Bueras Nº 182, comuna de Santiago, Región Metropolitana.
</v>
      </c>
      <c r="M797" s="160" t="str">
        <f>VLOOKUP(A797,'BASE TRABAJO'!$A$1:$U$872,13,FALSE)</f>
        <v>XIII</v>
      </c>
      <c r="N797" s="160" t="str">
        <f>VLOOKUP(A797,'BASE TRABAJO'!$A$1:$U$872,14,FALSE)</f>
        <v>Santiago</v>
      </c>
      <c r="O797" s="160" t="str">
        <f>VLOOKUP(A797,'BASE TRABAJO'!$A$1:$U$872,15,FALSE)</f>
        <v>(02) 6648857- 6385219</v>
      </c>
      <c r="P797" s="160" t="str">
        <f>VLOOKUP(A797,'BASE TRABAJO'!$A$1:$U$872,16,FALSE)</f>
        <v xml:space="preserve">contacto@fundacionleonbloy.cl 
www.fundacionleonbloy.cl
</v>
      </c>
      <c r="Q797" s="160">
        <f>VLOOKUP(A797,'BASE TRABAJO'!$A$1:$U$872,17,FALSE)</f>
        <v>0</v>
      </c>
      <c r="R797" s="160" t="str">
        <f>VLOOKUP(A797,'BASE TRABAJO'!$A$1:$U$872,18,FALSE)</f>
        <v>93401: Instituciones de Asistencia Social.</v>
      </c>
      <c r="S797" s="160" t="str">
        <f>VLOOKUP(A797,'BASE TRABAJO'!$A$1:$U$872,19,FALSE)</f>
        <v xml:space="preserve">Certificado Financiero correspondiente al año 2018, aprobado por Subdepartamento de Supervisión Financiera. </v>
      </c>
      <c r="T797" s="161">
        <f>VLOOKUP(A797,'BASE TRABAJO'!$A$1:$U$872,20,FALSE)</f>
        <v>39143</v>
      </c>
      <c r="U797" s="160">
        <v>7347</v>
      </c>
      <c r="V797" s="162">
        <v>33091632</v>
      </c>
      <c r="W797" s="162">
        <v>358381724</v>
      </c>
      <c r="X797" s="161">
        <v>44135</v>
      </c>
      <c r="Y797" s="160" t="s">
        <v>3112</v>
      </c>
      <c r="Z797" s="160" t="s">
        <v>3113</v>
      </c>
      <c r="AA797" s="160" t="s">
        <v>2719</v>
      </c>
      <c r="AB797" s="160"/>
    </row>
    <row r="798" spans="1:28" x14ac:dyDescent="0.2">
      <c r="A798" s="163">
        <v>7350</v>
      </c>
      <c r="B798" s="160" t="str">
        <f>VLOOKUP(A798,'BASE TRABAJO'!$A$1:$U$872,2,TRUE)</f>
        <v>Organización No Gubernamental de Desarrollo Corporación de Desarrollo Social El Conquistador.</v>
      </c>
      <c r="C798" s="160">
        <f>VLOOKUP(A798,'BASE TRABAJO'!$A$1:$U$872,3,FALSE)</f>
        <v>650086104</v>
      </c>
      <c r="D798" s="160" t="str">
        <f>VLOOKUP(A798,'BASE TRABAJO'!$A$1:$U$872,4,FALSE)</f>
        <v>Corporación de Derecho Privado.</v>
      </c>
      <c r="E798" s="160" t="str">
        <f>VLOOKUP(A798,'BASE TRABAJO'!$A$1:$U$872,5,FALSE)</f>
        <v>Otorgado por Decreto Supremo Nº 170, de fecha 19 de febrero de 2001, del Ministerio de Justicia.</v>
      </c>
      <c r="F798" s="160" t="str">
        <f>VLOOKUP(A798,'BASE TRABAJO'!$A$1:$U$872,6,FALSE)</f>
        <v xml:space="preserve">Certificado de Vigencia de Persona Jurídica sin Fines de Lucro, emitido por el SRCEI, de fecha 2 de septiembre de 2020, folio 500343725819
</v>
      </c>
      <c r="G798" s="160" t="str">
        <f>VLOOKUP(A798,'BASE TRABAJO'!$A$1:$U$872,7,FALSE)</f>
        <v>Promoción del desarrollo, especialmente de las personas, familias, grupos y comunidades que viven en condiciones de pobreza y/o marginalidad.</v>
      </c>
      <c r="H798" s="160" t="str">
        <f>VLOOKUP(A798,'BASE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8" s="160" t="str">
        <f>VLOOKUP(A798,'BASE TRABAJO'!$A$1:$U$872,9,FALSE)</f>
        <v>Se renueva cada dos años.</v>
      </c>
      <c r="J798" s="160" t="str">
        <f>VLOOKUP(A798,'BASE TRABAJO'!$A$1:$U$872,10,FALSE)</f>
        <v>De 12 de abril de 2019 a 12 de abril de 2021.</v>
      </c>
      <c r="K798" s="160" t="str">
        <f>VLOOKUP(A798,'BASE TRABAJO'!$A$1:$U$872,11,FALSE)</f>
        <v xml:space="preserve">Presidente: Carlos Eduardo Placencia Zapata             </v>
      </c>
      <c r="L798" s="160" t="str">
        <f>VLOOKUP(A798,'BASE TRABAJO'!$A$1:$U$872,12,FALSE)</f>
        <v>Ortiz de Rosas N° 395, Oficina N° 23 A, comuna de Quirihue, Provincia de Ñuble, Décimo Sexta Región.</v>
      </c>
      <c r="M798" s="160" t="str">
        <f>VLOOKUP(A798,'BASE TRABAJO'!$A$1:$U$872,13,FALSE)</f>
        <v>XVI</v>
      </c>
      <c r="N798" s="160" t="str">
        <f>VLOOKUP(A798,'BASE TRABAJO'!$A$1:$U$872,14,FALSE)</f>
        <v>Ñuble</v>
      </c>
      <c r="O798" s="160" t="str">
        <f>VLOOKUP(A798,'BASE TRABAJO'!$A$1:$U$872,15,FALSE)</f>
        <v>96456966-7498981</v>
      </c>
      <c r="P798" s="160" t="str">
        <f>VLOOKUP(A798,'BASE TRABAJO'!$A$1:$U$872,16,FALSE)</f>
        <v xml:space="preserve">corpelconquistador@gmail.com
corpelconquistador@yahoo.es </v>
      </c>
      <c r="Q798" s="160">
        <f>VLOOKUP(A798,'BASE TRABAJO'!$A$1:$U$872,17,FALSE)</f>
        <v>0</v>
      </c>
      <c r="R798" s="160" t="str">
        <f>VLOOKUP(A798,'BASE TRABAJO'!$A$1:$U$872,18,FALSE)</f>
        <v xml:space="preserve">93401: Institución de Asistencia Social  </v>
      </c>
      <c r="S798" s="160" t="str">
        <f>VLOOKUP(A798,'BASE TRABAJO'!$A$1:$U$872,19,FALSE)</f>
        <v>Certificado de Antecedentes Financieros correspondiente al año 2019, aprobados por el Subdepartamento de Supervisión Nacional.</v>
      </c>
      <c r="T798" s="161">
        <f>VLOOKUP(A798,'BASE TRABAJO'!$A$1:$U$872,20,FALSE)</f>
        <v>39171</v>
      </c>
      <c r="U798" s="160">
        <v>7350</v>
      </c>
      <c r="V798" s="162">
        <v>12452049</v>
      </c>
      <c r="W798" s="162">
        <v>118413636</v>
      </c>
      <c r="X798" s="161">
        <v>44135</v>
      </c>
      <c r="Y798" s="160" t="s">
        <v>3112</v>
      </c>
      <c r="Z798" s="160" t="s">
        <v>3113</v>
      </c>
      <c r="AA798" s="160" t="s">
        <v>3134</v>
      </c>
      <c r="AB798" s="160"/>
    </row>
    <row r="799" spans="1:28" x14ac:dyDescent="0.2">
      <c r="A799" s="163">
        <v>7350</v>
      </c>
      <c r="B799" s="160" t="str">
        <f>VLOOKUP(A799,'BASE TRABAJO'!$A$1:$U$872,2,TRUE)</f>
        <v>Organización No Gubernamental de Desarrollo Corporación de Desarrollo Social El Conquistador.</v>
      </c>
      <c r="C799" s="160">
        <f>VLOOKUP(A799,'BASE TRABAJO'!$A$1:$U$872,3,FALSE)</f>
        <v>650086104</v>
      </c>
      <c r="D799" s="160" t="str">
        <f>VLOOKUP(A799,'BASE TRABAJO'!$A$1:$U$872,4,FALSE)</f>
        <v>Corporación de Derecho Privado.</v>
      </c>
      <c r="E799" s="160" t="str">
        <f>VLOOKUP(A799,'BASE TRABAJO'!$A$1:$U$872,5,FALSE)</f>
        <v>Otorgado por Decreto Supremo Nº 170, de fecha 19 de febrero de 2001, del Ministerio de Justicia.</v>
      </c>
      <c r="F799" s="160" t="str">
        <f>VLOOKUP(A799,'BASE TRABAJO'!$A$1:$U$872,6,FALSE)</f>
        <v xml:space="preserve">Certificado de Vigencia de Persona Jurídica sin Fines de Lucro, emitido por el SRCEI, de fecha 2 de septiembre de 2020, folio 500343725819
</v>
      </c>
      <c r="G799" s="160" t="str">
        <f>VLOOKUP(A799,'BASE TRABAJO'!$A$1:$U$872,7,FALSE)</f>
        <v>Promoción del desarrollo, especialmente de las personas, familias, grupos y comunidades que viven en condiciones de pobreza y/o marginalidad.</v>
      </c>
      <c r="H799" s="160" t="str">
        <f>VLOOKUP(A799,'BASE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9" s="160" t="str">
        <f>VLOOKUP(A799,'BASE TRABAJO'!$A$1:$U$872,9,FALSE)</f>
        <v>Se renueva cada dos años.</v>
      </c>
      <c r="J799" s="160" t="str">
        <f>VLOOKUP(A799,'BASE TRABAJO'!$A$1:$U$872,10,FALSE)</f>
        <v>De 12 de abril de 2019 a 12 de abril de 2021.</v>
      </c>
      <c r="K799" s="160" t="str">
        <f>VLOOKUP(A799,'BASE TRABAJO'!$A$1:$U$872,11,FALSE)</f>
        <v xml:space="preserve">Presidente: Carlos Eduardo Placencia Zapata             </v>
      </c>
      <c r="L799" s="160" t="str">
        <f>VLOOKUP(A799,'BASE TRABAJO'!$A$1:$U$872,12,FALSE)</f>
        <v>Ortiz de Rosas N° 395, Oficina N° 23 A, comuna de Quirihue, Provincia de Ñuble, Décimo Sexta Región.</v>
      </c>
      <c r="M799" s="160" t="str">
        <f>VLOOKUP(A799,'BASE TRABAJO'!$A$1:$U$872,13,FALSE)</f>
        <v>XVI</v>
      </c>
      <c r="N799" s="160" t="str">
        <f>VLOOKUP(A799,'BASE TRABAJO'!$A$1:$U$872,14,FALSE)</f>
        <v>Ñuble</v>
      </c>
      <c r="O799" s="160" t="str">
        <f>VLOOKUP(A799,'BASE TRABAJO'!$A$1:$U$872,15,FALSE)</f>
        <v>96456966-7498981</v>
      </c>
      <c r="P799" s="160" t="str">
        <f>VLOOKUP(A799,'BASE TRABAJO'!$A$1:$U$872,16,FALSE)</f>
        <v xml:space="preserve">corpelconquistador@gmail.com
corpelconquistador@yahoo.es </v>
      </c>
      <c r="Q799" s="160">
        <f>VLOOKUP(A799,'BASE TRABAJO'!$A$1:$U$872,17,FALSE)</f>
        <v>0</v>
      </c>
      <c r="R799" s="160" t="str">
        <f>VLOOKUP(A799,'BASE TRABAJO'!$A$1:$U$872,18,FALSE)</f>
        <v xml:space="preserve">93401: Institución de Asistencia Social  </v>
      </c>
      <c r="S799" s="160" t="str">
        <f>VLOOKUP(A799,'BASE TRABAJO'!$A$1:$U$872,19,FALSE)</f>
        <v>Certificado de Antecedentes Financieros correspondiente al año 2019, aprobados por el Subdepartamento de Supervisión Nacional.</v>
      </c>
      <c r="T799" s="161">
        <f>VLOOKUP(A799,'BASE TRABAJO'!$A$1:$U$872,20,FALSE)</f>
        <v>39171</v>
      </c>
      <c r="U799" s="160">
        <v>7350</v>
      </c>
      <c r="V799" s="162">
        <v>11421535</v>
      </c>
      <c r="W799" s="162">
        <v>104425462</v>
      </c>
      <c r="X799" s="161">
        <v>44135</v>
      </c>
      <c r="Y799" s="160" t="s">
        <v>3112</v>
      </c>
      <c r="Z799" s="160" t="s">
        <v>3113</v>
      </c>
      <c r="AA799" s="160" t="s">
        <v>3310</v>
      </c>
      <c r="AB799" s="160"/>
    </row>
    <row r="800" spans="1:28" x14ac:dyDescent="0.2">
      <c r="A800" s="163">
        <v>7350</v>
      </c>
      <c r="B800" s="160" t="str">
        <f>VLOOKUP(A800,'BASE TRABAJO'!$A$1:$U$872,2,TRUE)</f>
        <v>Organización No Gubernamental de Desarrollo Corporación de Desarrollo Social El Conquistador.</v>
      </c>
      <c r="C800" s="160">
        <f>VLOOKUP(A800,'BASE TRABAJO'!$A$1:$U$872,3,FALSE)</f>
        <v>650086104</v>
      </c>
      <c r="D800" s="160" t="str">
        <f>VLOOKUP(A800,'BASE TRABAJO'!$A$1:$U$872,4,FALSE)</f>
        <v>Corporación de Derecho Privado.</v>
      </c>
      <c r="E800" s="160" t="str">
        <f>VLOOKUP(A800,'BASE TRABAJO'!$A$1:$U$872,5,FALSE)</f>
        <v>Otorgado por Decreto Supremo Nº 170, de fecha 19 de febrero de 2001, del Ministerio de Justicia.</v>
      </c>
      <c r="F800" s="160" t="str">
        <f>VLOOKUP(A800,'BASE TRABAJO'!$A$1:$U$872,6,FALSE)</f>
        <v xml:space="preserve">Certificado de Vigencia de Persona Jurídica sin Fines de Lucro, emitido por el SRCEI, de fecha 2 de septiembre de 2020, folio 500343725819
</v>
      </c>
      <c r="G800" s="160" t="str">
        <f>VLOOKUP(A800,'BASE TRABAJO'!$A$1:$U$872,7,FALSE)</f>
        <v>Promoción del desarrollo, especialmente de las personas, familias, grupos y comunidades que viven en condiciones de pobreza y/o marginalidad.</v>
      </c>
      <c r="H800" s="160" t="str">
        <f>VLOOKUP(A800,'BASE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0" s="160" t="str">
        <f>VLOOKUP(A800,'BASE TRABAJO'!$A$1:$U$872,9,FALSE)</f>
        <v>Se renueva cada dos años.</v>
      </c>
      <c r="J800" s="160" t="str">
        <f>VLOOKUP(A800,'BASE TRABAJO'!$A$1:$U$872,10,FALSE)</f>
        <v>De 12 de abril de 2019 a 12 de abril de 2021.</v>
      </c>
      <c r="K800" s="160" t="str">
        <f>VLOOKUP(A800,'BASE TRABAJO'!$A$1:$U$872,11,FALSE)</f>
        <v xml:space="preserve">Presidente: Carlos Eduardo Placencia Zapata             </v>
      </c>
      <c r="L800" s="160" t="str">
        <f>VLOOKUP(A800,'BASE TRABAJO'!$A$1:$U$872,12,FALSE)</f>
        <v>Ortiz de Rosas N° 395, Oficina N° 23 A, comuna de Quirihue, Provincia de Ñuble, Décimo Sexta Región.</v>
      </c>
      <c r="M800" s="160" t="str">
        <f>VLOOKUP(A800,'BASE TRABAJO'!$A$1:$U$872,13,FALSE)</f>
        <v>XVI</v>
      </c>
      <c r="N800" s="160" t="str">
        <f>VLOOKUP(A800,'BASE TRABAJO'!$A$1:$U$872,14,FALSE)</f>
        <v>Ñuble</v>
      </c>
      <c r="O800" s="160" t="str">
        <f>VLOOKUP(A800,'BASE TRABAJO'!$A$1:$U$872,15,FALSE)</f>
        <v>96456966-7498981</v>
      </c>
      <c r="P800" s="160" t="str">
        <f>VLOOKUP(A800,'BASE TRABAJO'!$A$1:$U$872,16,FALSE)</f>
        <v xml:space="preserve">corpelconquistador@gmail.com
corpelconquistador@yahoo.es </v>
      </c>
      <c r="Q800" s="160">
        <f>VLOOKUP(A800,'BASE TRABAJO'!$A$1:$U$872,17,FALSE)</f>
        <v>0</v>
      </c>
      <c r="R800" s="160" t="str">
        <f>VLOOKUP(A800,'BASE TRABAJO'!$A$1:$U$872,18,FALSE)</f>
        <v xml:space="preserve">93401: Institución de Asistencia Social  </v>
      </c>
      <c r="S800" s="160" t="str">
        <f>VLOOKUP(A800,'BASE TRABAJO'!$A$1:$U$872,19,FALSE)</f>
        <v>Certificado de Antecedentes Financieros correspondiente al año 2019, aprobados por el Subdepartamento de Supervisión Nacional.</v>
      </c>
      <c r="T800" s="161">
        <f>VLOOKUP(A800,'BASE TRABAJO'!$A$1:$U$872,20,FALSE)</f>
        <v>39171</v>
      </c>
      <c r="U800" s="160">
        <v>7350</v>
      </c>
      <c r="V800" s="162">
        <v>13997820</v>
      </c>
      <c r="W800" s="162">
        <v>117049259</v>
      </c>
      <c r="X800" s="161">
        <v>44135</v>
      </c>
      <c r="Y800" s="160" t="s">
        <v>3112</v>
      </c>
      <c r="Z800" s="160" t="s">
        <v>3113</v>
      </c>
      <c r="AA800" s="160" t="s">
        <v>3311</v>
      </c>
      <c r="AB800" s="160"/>
    </row>
    <row r="801" spans="1:28" x14ac:dyDescent="0.2">
      <c r="A801" s="163">
        <v>7350</v>
      </c>
      <c r="B801" s="160" t="str">
        <f>VLOOKUP(A801,'BASE TRABAJO'!$A$1:$U$872,2,TRUE)</f>
        <v>Organización No Gubernamental de Desarrollo Corporación de Desarrollo Social El Conquistador.</v>
      </c>
      <c r="C801" s="160">
        <f>VLOOKUP(A801,'BASE TRABAJO'!$A$1:$U$872,3,FALSE)</f>
        <v>650086104</v>
      </c>
      <c r="D801" s="160" t="str">
        <f>VLOOKUP(A801,'BASE TRABAJO'!$A$1:$U$872,4,FALSE)</f>
        <v>Corporación de Derecho Privado.</v>
      </c>
      <c r="E801" s="160" t="str">
        <f>VLOOKUP(A801,'BASE TRABAJO'!$A$1:$U$872,5,FALSE)</f>
        <v>Otorgado por Decreto Supremo Nº 170, de fecha 19 de febrero de 2001, del Ministerio de Justicia.</v>
      </c>
      <c r="F801" s="160" t="str">
        <f>VLOOKUP(A801,'BASE TRABAJO'!$A$1:$U$872,6,FALSE)</f>
        <v xml:space="preserve">Certificado de Vigencia de Persona Jurídica sin Fines de Lucro, emitido por el SRCEI, de fecha 2 de septiembre de 2020, folio 500343725819
</v>
      </c>
      <c r="G801" s="160" t="str">
        <f>VLOOKUP(A801,'BASE TRABAJO'!$A$1:$U$872,7,FALSE)</f>
        <v>Promoción del desarrollo, especialmente de las personas, familias, grupos y comunidades que viven en condiciones de pobreza y/o marginalidad.</v>
      </c>
      <c r="H801" s="160" t="str">
        <f>VLOOKUP(A801,'BASE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1" s="160" t="str">
        <f>VLOOKUP(A801,'BASE TRABAJO'!$A$1:$U$872,9,FALSE)</f>
        <v>Se renueva cada dos años.</v>
      </c>
      <c r="J801" s="160" t="str">
        <f>VLOOKUP(A801,'BASE TRABAJO'!$A$1:$U$872,10,FALSE)</f>
        <v>De 12 de abril de 2019 a 12 de abril de 2021.</v>
      </c>
      <c r="K801" s="160" t="str">
        <f>VLOOKUP(A801,'BASE TRABAJO'!$A$1:$U$872,11,FALSE)</f>
        <v xml:space="preserve">Presidente: Carlos Eduardo Placencia Zapata             </v>
      </c>
      <c r="L801" s="160" t="str">
        <f>VLOOKUP(A801,'BASE TRABAJO'!$A$1:$U$872,12,FALSE)</f>
        <v>Ortiz de Rosas N° 395, Oficina N° 23 A, comuna de Quirihue, Provincia de Ñuble, Décimo Sexta Región.</v>
      </c>
      <c r="M801" s="160" t="str">
        <f>VLOOKUP(A801,'BASE TRABAJO'!$A$1:$U$872,13,FALSE)</f>
        <v>XVI</v>
      </c>
      <c r="N801" s="160" t="str">
        <f>VLOOKUP(A801,'BASE TRABAJO'!$A$1:$U$872,14,FALSE)</f>
        <v>Ñuble</v>
      </c>
      <c r="O801" s="160" t="str">
        <f>VLOOKUP(A801,'BASE TRABAJO'!$A$1:$U$872,15,FALSE)</f>
        <v>96456966-7498981</v>
      </c>
      <c r="P801" s="160" t="str">
        <f>VLOOKUP(A801,'BASE TRABAJO'!$A$1:$U$872,16,FALSE)</f>
        <v xml:space="preserve">corpelconquistador@gmail.com
corpelconquistador@yahoo.es </v>
      </c>
      <c r="Q801" s="160">
        <f>VLOOKUP(A801,'BASE TRABAJO'!$A$1:$U$872,17,FALSE)</f>
        <v>0</v>
      </c>
      <c r="R801" s="160" t="str">
        <f>VLOOKUP(A801,'BASE TRABAJO'!$A$1:$U$872,18,FALSE)</f>
        <v xml:space="preserve">93401: Institución de Asistencia Social  </v>
      </c>
      <c r="S801" s="160" t="str">
        <f>VLOOKUP(A801,'BASE TRABAJO'!$A$1:$U$872,19,FALSE)</f>
        <v>Certificado de Antecedentes Financieros correspondiente al año 2019, aprobados por el Subdepartamento de Supervisión Nacional.</v>
      </c>
      <c r="T801" s="161">
        <f>VLOOKUP(A801,'BASE TRABAJO'!$A$1:$U$872,20,FALSE)</f>
        <v>39171</v>
      </c>
      <c r="U801" s="160">
        <v>7350</v>
      </c>
      <c r="V801" s="162">
        <v>9618134</v>
      </c>
      <c r="W801" s="162">
        <v>72471149</v>
      </c>
      <c r="X801" s="161">
        <v>44135</v>
      </c>
      <c r="Y801" s="160" t="s">
        <v>3112</v>
      </c>
      <c r="Z801" s="160" t="s">
        <v>3113</v>
      </c>
      <c r="AA801" s="160" t="s">
        <v>3323</v>
      </c>
      <c r="AB801" s="160"/>
    </row>
    <row r="802" spans="1:28" x14ac:dyDescent="0.2">
      <c r="A802" s="163">
        <v>7350</v>
      </c>
      <c r="B802" s="160" t="str">
        <f>VLOOKUP(A802,'BASE TRABAJO'!$A$1:$U$872,2,TRUE)</f>
        <v>Organización No Gubernamental de Desarrollo Corporación de Desarrollo Social El Conquistador.</v>
      </c>
      <c r="C802" s="160">
        <f>VLOOKUP(A802,'BASE TRABAJO'!$A$1:$U$872,3,FALSE)</f>
        <v>650086104</v>
      </c>
      <c r="D802" s="160" t="str">
        <f>VLOOKUP(A802,'BASE TRABAJO'!$A$1:$U$872,4,FALSE)</f>
        <v>Corporación de Derecho Privado.</v>
      </c>
      <c r="E802" s="160" t="str">
        <f>VLOOKUP(A802,'BASE TRABAJO'!$A$1:$U$872,5,FALSE)</f>
        <v>Otorgado por Decreto Supremo Nº 170, de fecha 19 de febrero de 2001, del Ministerio de Justicia.</v>
      </c>
      <c r="F802" s="160" t="str">
        <f>VLOOKUP(A802,'BASE TRABAJO'!$A$1:$U$872,6,FALSE)</f>
        <v xml:space="preserve">Certificado de Vigencia de Persona Jurídica sin Fines de Lucro, emitido por el SRCEI, de fecha 2 de septiembre de 2020, folio 500343725819
</v>
      </c>
      <c r="G802" s="160" t="str">
        <f>VLOOKUP(A802,'BASE TRABAJO'!$A$1:$U$872,7,FALSE)</f>
        <v>Promoción del desarrollo, especialmente de las personas, familias, grupos y comunidades que viven en condiciones de pobreza y/o marginalidad.</v>
      </c>
      <c r="H802" s="160" t="str">
        <f>VLOOKUP(A802,'BASE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2" s="160" t="str">
        <f>VLOOKUP(A802,'BASE TRABAJO'!$A$1:$U$872,9,FALSE)</f>
        <v>Se renueva cada dos años.</v>
      </c>
      <c r="J802" s="160" t="str">
        <f>VLOOKUP(A802,'BASE TRABAJO'!$A$1:$U$872,10,FALSE)</f>
        <v>De 12 de abril de 2019 a 12 de abril de 2021.</v>
      </c>
      <c r="K802" s="160" t="str">
        <f>VLOOKUP(A802,'BASE TRABAJO'!$A$1:$U$872,11,FALSE)</f>
        <v xml:space="preserve">Presidente: Carlos Eduardo Placencia Zapata             </v>
      </c>
      <c r="L802" s="160" t="str">
        <f>VLOOKUP(A802,'BASE TRABAJO'!$A$1:$U$872,12,FALSE)</f>
        <v>Ortiz de Rosas N° 395, Oficina N° 23 A, comuna de Quirihue, Provincia de Ñuble, Décimo Sexta Región.</v>
      </c>
      <c r="M802" s="160" t="str">
        <f>VLOOKUP(A802,'BASE TRABAJO'!$A$1:$U$872,13,FALSE)</f>
        <v>XVI</v>
      </c>
      <c r="N802" s="160" t="str">
        <f>VLOOKUP(A802,'BASE TRABAJO'!$A$1:$U$872,14,FALSE)</f>
        <v>Ñuble</v>
      </c>
      <c r="O802" s="160" t="str">
        <f>VLOOKUP(A802,'BASE TRABAJO'!$A$1:$U$872,15,FALSE)</f>
        <v>96456966-7498981</v>
      </c>
      <c r="P802" s="160" t="str">
        <f>VLOOKUP(A802,'BASE TRABAJO'!$A$1:$U$872,16,FALSE)</f>
        <v xml:space="preserve">corpelconquistador@gmail.com
corpelconquistador@yahoo.es </v>
      </c>
      <c r="Q802" s="160">
        <f>VLOOKUP(A802,'BASE TRABAJO'!$A$1:$U$872,17,FALSE)</f>
        <v>0</v>
      </c>
      <c r="R802" s="160" t="str">
        <f>VLOOKUP(A802,'BASE TRABAJO'!$A$1:$U$872,18,FALSE)</f>
        <v xml:space="preserve">93401: Institución de Asistencia Social  </v>
      </c>
      <c r="S802" s="160" t="str">
        <f>VLOOKUP(A802,'BASE TRABAJO'!$A$1:$U$872,19,FALSE)</f>
        <v>Certificado de Antecedentes Financieros correspondiente al año 2019, aprobados por el Subdepartamento de Supervisión Nacional.</v>
      </c>
      <c r="T802" s="161">
        <f>VLOOKUP(A802,'BASE TRABAJO'!$A$1:$U$872,20,FALSE)</f>
        <v>39171</v>
      </c>
      <c r="U802" s="160">
        <v>7350</v>
      </c>
      <c r="V802" s="162">
        <v>14341325</v>
      </c>
      <c r="W802" s="162">
        <v>94979077</v>
      </c>
      <c r="X802" s="161">
        <v>44135</v>
      </c>
      <c r="Y802" s="160" t="s">
        <v>3112</v>
      </c>
      <c r="Z802" s="160" t="s">
        <v>3113</v>
      </c>
      <c r="AA802" s="160" t="s">
        <v>3312</v>
      </c>
      <c r="AB802" s="160"/>
    </row>
    <row r="803" spans="1:28" x14ac:dyDescent="0.2">
      <c r="A803" s="163">
        <v>7350</v>
      </c>
      <c r="B803" s="160" t="str">
        <f>VLOOKUP(A803,'BASE TRABAJO'!$A$1:$U$872,2,TRUE)</f>
        <v>Organización No Gubernamental de Desarrollo Corporación de Desarrollo Social El Conquistador.</v>
      </c>
      <c r="C803" s="160">
        <f>VLOOKUP(A803,'BASE TRABAJO'!$A$1:$U$872,3,FALSE)</f>
        <v>650086104</v>
      </c>
      <c r="D803" s="160" t="str">
        <f>VLOOKUP(A803,'BASE TRABAJO'!$A$1:$U$872,4,FALSE)</f>
        <v>Corporación de Derecho Privado.</v>
      </c>
      <c r="E803" s="160" t="str">
        <f>VLOOKUP(A803,'BASE TRABAJO'!$A$1:$U$872,5,FALSE)</f>
        <v>Otorgado por Decreto Supremo Nº 170, de fecha 19 de febrero de 2001, del Ministerio de Justicia.</v>
      </c>
      <c r="F803" s="160" t="str">
        <f>VLOOKUP(A803,'BASE TRABAJO'!$A$1:$U$872,6,FALSE)</f>
        <v xml:space="preserve">Certificado de Vigencia de Persona Jurídica sin Fines de Lucro, emitido por el SRCEI, de fecha 2 de septiembre de 2020, folio 500343725819
</v>
      </c>
      <c r="G803" s="160" t="str">
        <f>VLOOKUP(A803,'BASE TRABAJO'!$A$1:$U$872,7,FALSE)</f>
        <v>Promoción del desarrollo, especialmente de las personas, familias, grupos y comunidades que viven en condiciones de pobreza y/o marginalidad.</v>
      </c>
      <c r="H803" s="160" t="str">
        <f>VLOOKUP(A803,'BASE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3" s="160" t="str">
        <f>VLOOKUP(A803,'BASE TRABAJO'!$A$1:$U$872,9,FALSE)</f>
        <v>Se renueva cada dos años.</v>
      </c>
      <c r="J803" s="160" t="str">
        <f>VLOOKUP(A803,'BASE TRABAJO'!$A$1:$U$872,10,FALSE)</f>
        <v>De 12 de abril de 2019 a 12 de abril de 2021.</v>
      </c>
      <c r="K803" s="160" t="str">
        <f>VLOOKUP(A803,'BASE TRABAJO'!$A$1:$U$872,11,FALSE)</f>
        <v xml:space="preserve">Presidente: Carlos Eduardo Placencia Zapata             </v>
      </c>
      <c r="L803" s="160" t="str">
        <f>VLOOKUP(A803,'BASE TRABAJO'!$A$1:$U$872,12,FALSE)</f>
        <v>Ortiz de Rosas N° 395, Oficina N° 23 A, comuna de Quirihue, Provincia de Ñuble, Décimo Sexta Región.</v>
      </c>
      <c r="M803" s="160" t="str">
        <f>VLOOKUP(A803,'BASE TRABAJO'!$A$1:$U$872,13,FALSE)</f>
        <v>XVI</v>
      </c>
      <c r="N803" s="160" t="str">
        <f>VLOOKUP(A803,'BASE TRABAJO'!$A$1:$U$872,14,FALSE)</f>
        <v>Ñuble</v>
      </c>
      <c r="O803" s="160" t="str">
        <f>VLOOKUP(A803,'BASE TRABAJO'!$A$1:$U$872,15,FALSE)</f>
        <v>96456966-7498981</v>
      </c>
      <c r="P803" s="160" t="str">
        <f>VLOOKUP(A803,'BASE TRABAJO'!$A$1:$U$872,16,FALSE)</f>
        <v xml:space="preserve">corpelconquistador@gmail.com
corpelconquistador@yahoo.es </v>
      </c>
      <c r="Q803" s="160">
        <f>VLOOKUP(A803,'BASE TRABAJO'!$A$1:$U$872,17,FALSE)</f>
        <v>0</v>
      </c>
      <c r="R803" s="160" t="str">
        <f>VLOOKUP(A803,'BASE TRABAJO'!$A$1:$U$872,18,FALSE)</f>
        <v xml:space="preserve">93401: Institución de Asistencia Social  </v>
      </c>
      <c r="S803" s="160" t="str">
        <f>VLOOKUP(A803,'BASE TRABAJO'!$A$1:$U$872,19,FALSE)</f>
        <v>Certificado de Antecedentes Financieros correspondiente al año 2019, aprobados por el Subdepartamento de Supervisión Nacional.</v>
      </c>
      <c r="T803" s="161">
        <f>VLOOKUP(A803,'BASE TRABAJO'!$A$1:$U$872,20,FALSE)</f>
        <v>39171</v>
      </c>
      <c r="U803" s="160">
        <v>7350</v>
      </c>
      <c r="V803" s="162">
        <v>14730631</v>
      </c>
      <c r="W803" s="162">
        <v>142478901</v>
      </c>
      <c r="X803" s="161">
        <v>44135</v>
      </c>
      <c r="Y803" s="160" t="s">
        <v>3112</v>
      </c>
      <c r="Z803" s="160" t="s">
        <v>3113</v>
      </c>
      <c r="AA803" s="160" t="s">
        <v>3278</v>
      </c>
      <c r="AB803" s="160"/>
    </row>
    <row r="804" spans="1:28" x14ac:dyDescent="0.2">
      <c r="A804" s="163">
        <v>7350</v>
      </c>
      <c r="B804" s="160" t="str">
        <f>VLOOKUP(A804,'BASE TRABAJO'!$A$1:$U$872,2,TRUE)</f>
        <v>Organización No Gubernamental de Desarrollo Corporación de Desarrollo Social El Conquistador.</v>
      </c>
      <c r="C804" s="160">
        <f>VLOOKUP(A804,'BASE TRABAJO'!$A$1:$U$872,3,FALSE)</f>
        <v>650086104</v>
      </c>
      <c r="D804" s="160" t="str">
        <f>VLOOKUP(A804,'BASE TRABAJO'!$A$1:$U$872,4,FALSE)</f>
        <v>Corporación de Derecho Privado.</v>
      </c>
      <c r="E804" s="160" t="str">
        <f>VLOOKUP(A804,'BASE TRABAJO'!$A$1:$U$872,5,FALSE)</f>
        <v>Otorgado por Decreto Supremo Nº 170, de fecha 19 de febrero de 2001, del Ministerio de Justicia.</v>
      </c>
      <c r="F804" s="160" t="str">
        <f>VLOOKUP(A804,'BASE TRABAJO'!$A$1:$U$872,6,FALSE)</f>
        <v xml:space="preserve">Certificado de Vigencia de Persona Jurídica sin Fines de Lucro, emitido por el SRCEI, de fecha 2 de septiembre de 2020, folio 500343725819
</v>
      </c>
      <c r="G804" s="160" t="str">
        <f>VLOOKUP(A804,'BASE TRABAJO'!$A$1:$U$872,7,FALSE)</f>
        <v>Promoción del desarrollo, especialmente de las personas, familias, grupos y comunidades que viven en condiciones de pobreza y/o marginalidad.</v>
      </c>
      <c r="H804" s="160" t="str">
        <f>VLOOKUP(A804,'BASE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4" s="160" t="str">
        <f>VLOOKUP(A804,'BASE TRABAJO'!$A$1:$U$872,9,FALSE)</f>
        <v>Se renueva cada dos años.</v>
      </c>
      <c r="J804" s="160" t="str">
        <f>VLOOKUP(A804,'BASE TRABAJO'!$A$1:$U$872,10,FALSE)</f>
        <v>De 12 de abril de 2019 a 12 de abril de 2021.</v>
      </c>
      <c r="K804" s="160" t="str">
        <f>VLOOKUP(A804,'BASE TRABAJO'!$A$1:$U$872,11,FALSE)</f>
        <v xml:space="preserve">Presidente: Carlos Eduardo Placencia Zapata             </v>
      </c>
      <c r="L804" s="160" t="str">
        <f>VLOOKUP(A804,'BASE TRABAJO'!$A$1:$U$872,12,FALSE)</f>
        <v>Ortiz de Rosas N° 395, Oficina N° 23 A, comuna de Quirihue, Provincia de Ñuble, Décimo Sexta Región.</v>
      </c>
      <c r="M804" s="160" t="str">
        <f>VLOOKUP(A804,'BASE TRABAJO'!$A$1:$U$872,13,FALSE)</f>
        <v>XVI</v>
      </c>
      <c r="N804" s="160" t="str">
        <f>VLOOKUP(A804,'BASE TRABAJO'!$A$1:$U$872,14,FALSE)</f>
        <v>Ñuble</v>
      </c>
      <c r="O804" s="160" t="str">
        <f>VLOOKUP(A804,'BASE TRABAJO'!$A$1:$U$872,15,FALSE)</f>
        <v>96456966-7498981</v>
      </c>
      <c r="P804" s="160" t="str">
        <f>VLOOKUP(A804,'BASE TRABAJO'!$A$1:$U$872,16,FALSE)</f>
        <v xml:space="preserve">corpelconquistador@gmail.com
corpelconquistador@yahoo.es </v>
      </c>
      <c r="Q804" s="160">
        <f>VLOOKUP(A804,'BASE TRABAJO'!$A$1:$U$872,17,FALSE)</f>
        <v>0</v>
      </c>
      <c r="R804" s="160" t="str">
        <f>VLOOKUP(A804,'BASE TRABAJO'!$A$1:$U$872,18,FALSE)</f>
        <v xml:space="preserve">93401: Institución de Asistencia Social  </v>
      </c>
      <c r="S804" s="160" t="str">
        <f>VLOOKUP(A804,'BASE TRABAJO'!$A$1:$U$872,19,FALSE)</f>
        <v>Certificado de Antecedentes Financieros correspondiente al año 2019, aprobados por el Subdepartamento de Supervisión Nacional.</v>
      </c>
      <c r="T804" s="161">
        <f>VLOOKUP(A804,'BASE TRABAJO'!$A$1:$U$872,20,FALSE)</f>
        <v>39171</v>
      </c>
      <c r="U804" s="160">
        <v>7350</v>
      </c>
      <c r="V804" s="162">
        <v>17346993</v>
      </c>
      <c r="W804" s="162">
        <v>124090700</v>
      </c>
      <c r="X804" s="161">
        <v>44135</v>
      </c>
      <c r="Y804" s="160" t="s">
        <v>3112</v>
      </c>
      <c r="Z804" s="160" t="s">
        <v>3113</v>
      </c>
      <c r="AA804" s="160" t="s">
        <v>3172</v>
      </c>
      <c r="AB804" s="160"/>
    </row>
    <row r="805" spans="1:28" x14ac:dyDescent="0.2">
      <c r="A805" s="163">
        <v>7350</v>
      </c>
      <c r="B805" s="160" t="str">
        <f>VLOOKUP(A805,'BASE TRABAJO'!$A$1:$U$872,2,TRUE)</f>
        <v>Organización No Gubernamental de Desarrollo Corporación de Desarrollo Social El Conquistador.</v>
      </c>
      <c r="C805" s="160">
        <f>VLOOKUP(A805,'BASE TRABAJO'!$A$1:$U$872,3,FALSE)</f>
        <v>650086104</v>
      </c>
      <c r="D805" s="160" t="str">
        <f>VLOOKUP(A805,'BASE TRABAJO'!$A$1:$U$872,4,FALSE)</f>
        <v>Corporación de Derecho Privado.</v>
      </c>
      <c r="E805" s="160" t="str">
        <f>VLOOKUP(A805,'BASE TRABAJO'!$A$1:$U$872,5,FALSE)</f>
        <v>Otorgado por Decreto Supremo Nº 170, de fecha 19 de febrero de 2001, del Ministerio de Justicia.</v>
      </c>
      <c r="F805" s="160" t="str">
        <f>VLOOKUP(A805,'BASE TRABAJO'!$A$1:$U$872,6,FALSE)</f>
        <v xml:space="preserve">Certificado de Vigencia de Persona Jurídica sin Fines de Lucro, emitido por el SRCEI, de fecha 2 de septiembre de 2020, folio 500343725819
</v>
      </c>
      <c r="G805" s="160" t="str">
        <f>VLOOKUP(A805,'BASE TRABAJO'!$A$1:$U$872,7,FALSE)</f>
        <v>Promoción del desarrollo, especialmente de las personas, familias, grupos y comunidades que viven en condiciones de pobreza y/o marginalidad.</v>
      </c>
      <c r="H805" s="160" t="str">
        <f>VLOOKUP(A805,'BASE TRABAJO'!$A$1:$U$872,8,FALSE)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5" s="160" t="str">
        <f>VLOOKUP(A805,'BASE TRABAJO'!$A$1:$U$872,9,FALSE)</f>
        <v>Se renueva cada dos años.</v>
      </c>
      <c r="J805" s="160" t="str">
        <f>VLOOKUP(A805,'BASE TRABAJO'!$A$1:$U$872,10,FALSE)</f>
        <v>De 12 de abril de 2019 a 12 de abril de 2021.</v>
      </c>
      <c r="K805" s="160" t="str">
        <f>VLOOKUP(A805,'BASE TRABAJO'!$A$1:$U$872,11,FALSE)</f>
        <v xml:space="preserve">Presidente: Carlos Eduardo Placencia Zapata             </v>
      </c>
      <c r="L805" s="160" t="str">
        <f>VLOOKUP(A805,'BASE TRABAJO'!$A$1:$U$872,12,FALSE)</f>
        <v>Ortiz de Rosas N° 395, Oficina N° 23 A, comuna de Quirihue, Provincia de Ñuble, Décimo Sexta Región.</v>
      </c>
      <c r="M805" s="160" t="str">
        <f>VLOOKUP(A805,'BASE TRABAJO'!$A$1:$U$872,13,FALSE)</f>
        <v>XVI</v>
      </c>
      <c r="N805" s="160" t="str">
        <f>VLOOKUP(A805,'BASE TRABAJO'!$A$1:$U$872,14,FALSE)</f>
        <v>Ñuble</v>
      </c>
      <c r="O805" s="160" t="str">
        <f>VLOOKUP(A805,'BASE TRABAJO'!$A$1:$U$872,15,FALSE)</f>
        <v>96456966-7498981</v>
      </c>
      <c r="P805" s="160" t="str">
        <f>VLOOKUP(A805,'BASE TRABAJO'!$A$1:$U$872,16,FALSE)</f>
        <v xml:space="preserve">corpelconquistador@gmail.com
corpelconquistador@yahoo.es </v>
      </c>
      <c r="Q805" s="160">
        <f>VLOOKUP(A805,'BASE TRABAJO'!$A$1:$U$872,17,FALSE)</f>
        <v>0</v>
      </c>
      <c r="R805" s="160" t="str">
        <f>VLOOKUP(A805,'BASE TRABAJO'!$A$1:$U$872,18,FALSE)</f>
        <v xml:space="preserve">93401: Institución de Asistencia Social  </v>
      </c>
      <c r="S805" s="160" t="str">
        <f>VLOOKUP(A805,'BASE TRABAJO'!$A$1:$U$872,19,FALSE)</f>
        <v>Certificado de Antecedentes Financieros correspondiente al año 2019, aprobados por el Subdepartamento de Supervisión Nacional.</v>
      </c>
      <c r="T805" s="161">
        <f>VLOOKUP(A805,'BASE TRABAJO'!$A$1:$U$872,20,FALSE)</f>
        <v>39171</v>
      </c>
      <c r="U805" s="160">
        <v>7350</v>
      </c>
      <c r="V805" s="162">
        <v>21984307</v>
      </c>
      <c r="W805" s="162">
        <v>169488229</v>
      </c>
      <c r="X805" s="161">
        <v>44135</v>
      </c>
      <c r="Y805" s="160" t="s">
        <v>3112</v>
      </c>
      <c r="Z805" s="160" t="s">
        <v>3113</v>
      </c>
      <c r="AA805" s="160" t="s">
        <v>3264</v>
      </c>
      <c r="AB805" s="160"/>
    </row>
    <row r="806" spans="1:28" x14ac:dyDescent="0.2">
      <c r="A806" s="163">
        <v>7354</v>
      </c>
      <c r="B806" s="160" t="str">
        <f>VLOOKUP(A806,'BASE TRABAJO'!$A$1:$U$872,2,TRUE)</f>
        <v xml:space="preserve">
I. Municipalidad de Padre Hurtado
</v>
      </c>
      <c r="C806" s="160">
        <f>VLOOKUP(A806,'BASE TRABAJO'!$A$1:$U$872,3,FALSE)</f>
        <v>692614003</v>
      </c>
      <c r="D806" s="160" t="str">
        <f>VLOOKUP(A806,'BASE TRABAJO'!$A$1:$U$872,4,FALSE)</f>
        <v>Municipalidad</v>
      </c>
      <c r="E806" s="160" t="str">
        <f>VLOOKUP(A806,'BASE TRABAJO'!$A$1:$U$872,5,FALSE)</f>
        <v>Constitución Política de la República, artículo 107</v>
      </c>
      <c r="F806" s="160" t="str">
        <f>VLOOKUP(A806,'BASE TRABAJO'!$A$1:$U$872,6,FALSE)</f>
        <v>Indefinida</v>
      </c>
      <c r="G806" s="160" t="str">
        <f>VLOOKUP(A806,'BASE TRABAJO'!$A$1:$U$872,7,FALSE)</f>
        <v>Según Ley Orgánica Nº 18.695, artículos 1º al  4º</v>
      </c>
      <c r="H806" s="160" t="str">
        <f>VLOOKUP(A806,'BASE TRABAJO'!$A$1:$U$872,8,FALSE)</f>
        <v>no tiene</v>
      </c>
      <c r="I806" s="160">
        <f>VLOOKUP(A806,'BASE TRABAJO'!$A$1:$U$872,9,FALSE)</f>
        <v>0</v>
      </c>
      <c r="J806" s="160">
        <f>VLOOKUP(A806,'BASE TRABAJO'!$A$1:$U$872,10,FALSE)</f>
        <v>0</v>
      </c>
      <c r="K806" s="160" t="str">
        <f>VLOOKUP(A806,'BASE TRABAJO'!$A$1:$U$872,11,FALSE)</f>
        <v xml:space="preserve">José Miguel Arellano Merino
</v>
      </c>
      <c r="L806" s="160" t="str">
        <f>VLOOKUP(A806,'BASE TRABAJO'!$A$1:$U$872,12,FALSE)</f>
        <v xml:space="preserve">Avenida San Alberto Hurtado Nº3295 (ex camino a Melipilla), comuna de Padre Hurtado, Región Metropolitana.
</v>
      </c>
      <c r="M806" s="160" t="str">
        <f>VLOOKUP(A806,'BASE TRABAJO'!$A$1:$U$872,13,FALSE)</f>
        <v>XIII</v>
      </c>
      <c r="N806" s="160" t="str">
        <f>VLOOKUP(A806,'BASE TRABAJO'!$A$1:$U$872,14,FALSE)</f>
        <v>Padre Hurtado</v>
      </c>
      <c r="O806" s="160" t="str">
        <f>VLOOKUP(A806,'BASE TRABAJO'!$A$1:$U$872,15,FALSE)</f>
        <v>Fono: 430 6000</v>
      </c>
      <c r="P806" s="160" t="str">
        <f>VLOOKUP(A806,'BASE TRABAJO'!$A$1:$U$872,16,FALSE)</f>
        <v xml:space="preserve"> contacto@mph.cl
</v>
      </c>
      <c r="Q806" s="160">
        <f>VLOOKUP(A806,'BASE TRABAJO'!$A$1:$U$872,17,FALSE)</f>
        <v>0</v>
      </c>
      <c r="R806" s="160">
        <f>VLOOKUP(A806,'BASE TRABAJO'!$A$1:$U$872,18,FALSE)</f>
        <v>91001</v>
      </c>
      <c r="S806" s="160" t="str">
        <f>VLOOKUP(A806,'BASE TRABAJO'!$A$1:$U$872,19,FALSE)</f>
        <v>No se acompañan. Aplica Informe Jurídico Nº 09, de fecha 14 de marzo de 2011 del Departamento Jurídico y Dictamen Nº 070791, de 2009, de la Contraloría General de la República.</v>
      </c>
      <c r="T806" s="161">
        <f>VLOOKUP(A806,'BASE TRABAJO'!$A$1:$U$872,20,FALSE)</f>
        <v>39212</v>
      </c>
      <c r="U806" s="160">
        <v>7354</v>
      </c>
      <c r="V806" s="162">
        <v>2778840</v>
      </c>
      <c r="W806" s="162">
        <v>25090900</v>
      </c>
      <c r="X806" s="161">
        <v>44135</v>
      </c>
      <c r="Y806" s="160" t="s">
        <v>3112</v>
      </c>
      <c r="Z806" s="160" t="s">
        <v>3113</v>
      </c>
      <c r="AA806" s="160" t="s">
        <v>3324</v>
      </c>
      <c r="AB806" s="160"/>
    </row>
    <row r="807" spans="1:28" x14ac:dyDescent="0.2">
      <c r="A807" s="163">
        <v>7355</v>
      </c>
      <c r="B807" s="160" t="str">
        <f>VLOOKUP(A807,'BASE TRABAJO'!$A$1:$U$872,2,TRUE)</f>
        <v xml:space="preserve">
I. Municipalidad de La Unión 
</v>
      </c>
      <c r="C807" s="160">
        <f>VLOOKUP(A807,'BASE TRABAJO'!$A$1:$U$872,3,FALSE)</f>
        <v>692008006</v>
      </c>
      <c r="D807" s="160" t="str">
        <f>VLOOKUP(A807,'BASE TRABAJO'!$A$1:$U$872,4,FALSE)</f>
        <v>Municipalidad</v>
      </c>
      <c r="E807" s="160" t="str">
        <f>VLOOKUP(A807,'BASE TRABAJO'!$A$1:$U$872,5,FALSE)</f>
        <v>Constitución Política de la República, art. 107.</v>
      </c>
      <c r="F807" s="160" t="str">
        <f>VLOOKUP(A807,'BASE TRABAJO'!$A$1:$U$872,6,FALSE)</f>
        <v>Indefinida.</v>
      </c>
      <c r="G807" s="160" t="str">
        <f>VLOOKUP(A807,'BASE TRABAJO'!$A$1:$U$872,7,FALSE)</f>
        <v>Según Ley Orgánica Nº 18.695, arts. 1º al 4º.</v>
      </c>
      <c r="H807" s="160" t="str">
        <f>VLOOKUP(A807,'BASE TRABAJO'!$A$1:$U$872,8,FALSE)</f>
        <v>no tiene</v>
      </c>
      <c r="I807" s="160">
        <f>VLOOKUP(A807,'BASE TRABAJO'!$A$1:$U$872,9,FALSE)</f>
        <v>0</v>
      </c>
      <c r="J807" s="160">
        <f>VLOOKUP(A807,'BASE TRABAJO'!$A$1:$U$872,10,FALSE)</f>
        <v>0</v>
      </c>
      <c r="K807" s="160" t="str">
        <f>VLOOKUP(A807,'BASE TRABAJO'!$A$1:$U$872,11,FALSE)</f>
        <v xml:space="preserve">Aldo Rodrigo Pinuer Solis </v>
      </c>
      <c r="L807" s="160" t="str">
        <f>VLOOKUP(A807,'BASE TRABAJO'!$A$1:$U$872,12,FALSE)</f>
        <v xml:space="preserve">Arturo Prat  N° 680, comuna de La Unión, Décima Región.
</v>
      </c>
      <c r="M807" s="160" t="str">
        <f>VLOOKUP(A807,'BASE TRABAJO'!$A$1:$U$872,13,FALSE)</f>
        <v>X</v>
      </c>
      <c r="N807" s="160" t="str">
        <f>VLOOKUP(A807,'BASE TRABAJO'!$A$1:$U$872,14,FALSE)</f>
        <v xml:space="preserve"> La Unión</v>
      </c>
      <c r="O807" s="160" t="str">
        <f>VLOOKUP(A807,'BASE TRABAJO'!$A$1:$U$872,15,FALSE)</f>
        <v>Fonos (64) 322441- 322445</v>
      </c>
      <c r="P807" s="160">
        <f>VLOOKUP(A807,'BASE TRABAJO'!$A$1:$U$872,16,FALSE)</f>
        <v>0</v>
      </c>
      <c r="Q807" s="160">
        <f>VLOOKUP(A807,'BASE TRABAJO'!$A$1:$U$872,17,FALSE)</f>
        <v>0</v>
      </c>
      <c r="R807" s="160">
        <f>VLOOKUP(A807,'BASE TRABAJO'!$A$1:$U$872,18,FALSE)</f>
        <v>91001</v>
      </c>
      <c r="S807" s="160" t="str">
        <f>VLOOKUP(A807,'BASE TRABAJO'!$A$1:$U$872,19,FALSE)</f>
        <v xml:space="preserve">No se acompañan. Aplica Informe Jurídico Nº 09, de  fecha 14 de marzo de 2011 del Departamento Jurídico y Dictamen Nº 070791, de 2009, de la Contraloría General de la República.  
</v>
      </c>
      <c r="T807" s="161">
        <f>VLOOKUP(A807,'BASE TRABAJO'!$A$1:$U$872,20,FALSE)</f>
        <v>39212</v>
      </c>
      <c r="U807" s="160">
        <v>7355</v>
      </c>
      <c r="V807" s="162">
        <v>4751816</v>
      </c>
      <c r="W807" s="162">
        <v>42905435</v>
      </c>
      <c r="X807" s="161">
        <v>44135</v>
      </c>
      <c r="Y807" s="160" t="s">
        <v>3112</v>
      </c>
      <c r="Z807" s="160" t="s">
        <v>3113</v>
      </c>
      <c r="AA807" s="160" t="s">
        <v>3150</v>
      </c>
      <c r="AB807" s="160"/>
    </row>
    <row r="808" spans="1:28" x14ac:dyDescent="0.2">
      <c r="A808" s="163">
        <v>7356</v>
      </c>
      <c r="B808" s="160" t="str">
        <f>VLOOKUP(A808,'BASE TRABAJO'!$A$1:$U$872,2,TRUE)</f>
        <v>I. Municipalidad de San Pablo</v>
      </c>
      <c r="C808" s="160">
        <f>VLOOKUP(A808,'BASE TRABAJO'!$A$1:$U$872,3,FALSE)</f>
        <v>692102002</v>
      </c>
      <c r="D808" s="160" t="str">
        <f>VLOOKUP(A808,'BASE TRABAJO'!$A$1:$U$872,4,FALSE)</f>
        <v>Institución eclesiástica</v>
      </c>
      <c r="E808" s="160" t="str">
        <f>VLOOKUP(A808,'BASE TRABAJO'!$A$1:$U$872,5,FALSE)</f>
        <v>Constitución Política de la República, art. 107.</v>
      </c>
      <c r="F808" s="160" t="str">
        <f>VLOOKUP(A808,'BASE TRABAJO'!$A$1:$U$872,6,FALSE)</f>
        <v>Indefinida</v>
      </c>
      <c r="G808" s="160" t="str">
        <f>VLOOKUP(A808,'BASE TRABAJO'!$A$1:$U$872,7,FALSE)</f>
        <v>Según Ley Orgánica Nº 18.695, arts. 1º al 4º.</v>
      </c>
      <c r="H808" s="160" t="str">
        <f>VLOOKUP(A808,'BASE TRABAJO'!$A$1:$U$872,8,FALSE)</f>
        <v>no tiene</v>
      </c>
      <c r="I808" s="160">
        <f>VLOOKUP(A808,'BASE TRABAJO'!$A$1:$U$872,9,FALSE)</f>
        <v>0</v>
      </c>
      <c r="J808" s="160">
        <f>VLOOKUP(A808,'BASE TRABAJO'!$A$1:$U$872,10,FALSE)</f>
        <v>0</v>
      </c>
      <c r="K808" s="160" t="str">
        <f>VLOOKUP(A808,'BASE TRABAJO'!$A$1:$U$872,11,FALSE)</f>
        <v xml:space="preserve">Omar Alvarado Agüero </v>
      </c>
      <c r="L808" s="160" t="str">
        <f>VLOOKUP(A808,'BASE TRABAJO'!$A$1:$U$872,12,FALSE)</f>
        <v xml:space="preserve">Calle Bolivia N° 498, comuna de San Pablo,  Décima Región.
</v>
      </c>
      <c r="M808" s="160" t="str">
        <f>VLOOKUP(A808,'BASE TRABAJO'!$A$1:$U$872,13,FALSE)</f>
        <v>X</v>
      </c>
      <c r="N808" s="160" t="str">
        <f>VLOOKUP(A808,'BASE TRABAJO'!$A$1:$U$872,14,FALSE)</f>
        <v>San Pablo</v>
      </c>
      <c r="O808" s="160" t="str">
        <f>VLOOKUP(A808,'BASE TRABAJO'!$A$1:$U$872,15,FALSE)</f>
        <v>Fonos (64) 381425-381429</v>
      </c>
      <c r="P808" s="160">
        <f>VLOOKUP(A808,'BASE TRABAJO'!$A$1:$U$872,16,FALSE)</f>
        <v>0</v>
      </c>
      <c r="Q808" s="160">
        <f>VLOOKUP(A808,'BASE TRABAJO'!$A$1:$U$872,17,FALSE)</f>
        <v>0</v>
      </c>
      <c r="R808" s="160">
        <f>VLOOKUP(A808,'BASE TRABAJO'!$A$1:$U$872,18,FALSE)</f>
        <v>91001</v>
      </c>
      <c r="S808" s="160" t="str">
        <f>VLOOKUP(A808,'BASE TRABAJO'!$A$1:$U$872,19,FALSE)</f>
        <v xml:space="preserve">No se acompañan. Aplica Informe Jurídico Nº 09, de  fecha 14 de marzo de 2011 del Departamento Jurídico y Dictamen Nº 070791, de 2009, de la Contraloría General de la República.  </v>
      </c>
      <c r="T808" s="161">
        <f>VLOOKUP(A808,'BASE TRABAJO'!$A$1:$U$872,20,FALSE)</f>
        <v>39212</v>
      </c>
      <c r="U808" s="160">
        <v>7356</v>
      </c>
      <c r="V808" s="162">
        <v>3167878</v>
      </c>
      <c r="W808" s="162">
        <v>28603630</v>
      </c>
      <c r="X808" s="161">
        <v>44135</v>
      </c>
      <c r="Y808" s="160" t="s">
        <v>3112</v>
      </c>
      <c r="Z808" s="160" t="s">
        <v>3113</v>
      </c>
      <c r="AA808" s="160" t="s">
        <v>3325</v>
      </c>
      <c r="AB808" s="160"/>
    </row>
    <row r="809" spans="1:28" x14ac:dyDescent="0.2">
      <c r="A809" s="163">
        <v>7362</v>
      </c>
      <c r="B809" s="160" t="str">
        <f>VLOOKUP(A809,'BASE TRABAJO'!$A$1:$U$872,2,TRUE)</f>
        <v xml:space="preserve">
Organización no gubernamental de desarrollo La Casona de los Jóvenes.
</v>
      </c>
      <c r="C809" s="160">
        <f>VLOOKUP(A809,'BASE TRABAJO'!$A$1:$U$872,3,FALSE)</f>
        <v>657798800</v>
      </c>
      <c r="D809" s="160" t="str">
        <f>VLOOKUP(A809,'BASE TRABAJO'!$A$1:$U$872,4,FALSE)</f>
        <v>Corporación de Derecho Privado.</v>
      </c>
      <c r="E809" s="160" t="str">
        <f>VLOOKUP(A809,'BASE TRABAJO'!$A$1:$U$872,5,FALSE)</f>
        <v>Decreto Nº 3636, de 9 de noviembre de 2006, del Ministerio de Justicia.</v>
      </c>
      <c r="F809" s="160" t="str">
        <f>VLOOKUP(A809,'BASE TRABAJO'!$A$1:$U$872,6,FALSE)</f>
        <v>Certificado de Vigencia Nº 500242357161, de 31 de julio de 2019, del SRCI.</v>
      </c>
      <c r="G809" s="160" t="str">
        <f>VLOOKUP(A809,'BASE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9" s="160" t="str">
        <f>VLOOKUP(A809,'BASE TRABAJO'!$A$1:$U$872,8,FALSE)</f>
        <v xml:space="preserve">Presidente: Miguel Fonseca Carrillo 
Vicepdte.: Alfredo Jacob Feres Reyes 
Secretaria: Rosa Carrillo Salas 
Tesorero: Washington Lizama Ormazábal 
Director: Alejandro Ignacio Ortiz Quintana 
</v>
      </c>
      <c r="I809" s="160" t="str">
        <f>VLOOKUP(A809,'BASE TRABAJO'!$A$1:$U$872,9,FALSE)</f>
        <v>Durarán dos años en sus cargos (según sus estatutos).</v>
      </c>
      <c r="J809" s="160" t="str">
        <f>VLOOKUP(A809,'BASE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9" s="160" t="str">
        <f>VLOOKUP(A809,'BASE TRABAJO'!$A$1:$U$872,11,FALSE)</f>
        <v xml:space="preserve">Miguel Ángel Fonseca Carrillo  Pdte.
Zarelli Fonseca Carrillo, Secretaria Ejecutiva.
Washington Lizama Ormazábal  Tesorero. 
Pueden actuar individualmente.
</v>
      </c>
      <c r="L809" s="160" t="str">
        <f>VLOOKUP(A809,'BASE TRABAJO'!$A$1:$U$872,12,FALSE)</f>
        <v xml:space="preserve">Phillips N° 15, 5° piso, Oficina K,  Región Metropolitana.
</v>
      </c>
      <c r="M809" s="160" t="str">
        <f>VLOOKUP(A809,'BASE TRABAJO'!$A$1:$U$872,13,FALSE)</f>
        <v>XIII</v>
      </c>
      <c r="N809" s="160">
        <f>VLOOKUP(A809,'BASE TRABAJO'!$A$1:$U$872,14,FALSE)</f>
        <v>0</v>
      </c>
      <c r="O809" s="160">
        <f>VLOOKUP(A809,'BASE TRABAJO'!$A$1:$U$872,15,FALSE)</f>
        <v>0</v>
      </c>
      <c r="P809" s="160">
        <f>VLOOKUP(A809,'BASE TRABAJO'!$A$1:$U$872,16,FALSE)</f>
        <v>0</v>
      </c>
      <c r="Q809" s="160">
        <f>VLOOKUP(A809,'BASE TRABAJO'!$A$1:$U$872,17,FALSE)</f>
        <v>0</v>
      </c>
      <c r="R809" s="160" t="str">
        <f>VLOOKUP(A809,'BASE TRABAJO'!$A$1:$U$872,18,FALSE)</f>
        <v>93401 Institución de Asistencia Social.</v>
      </c>
      <c r="S809" s="160" t="str">
        <f>VLOOKUP(A809,'BASE TRABAJO'!$A$1:$U$872,19,FALSE)</f>
        <v xml:space="preserve">Se acompañan Certificado de Antecedentes Financieros Institucionales del año 2018, aprobados por el Sub-Departamento de Supervisión Financiera Nacional, del SENAME.
</v>
      </c>
      <c r="T809" s="161">
        <f>VLOOKUP(A809,'BASE TRABAJO'!$A$1:$U$872,20,FALSE)</f>
        <v>39269</v>
      </c>
      <c r="U809" s="160">
        <v>7362</v>
      </c>
      <c r="V809" s="162">
        <v>3361071</v>
      </c>
      <c r="W809" s="162">
        <v>91277939</v>
      </c>
      <c r="X809" s="161">
        <v>44135</v>
      </c>
      <c r="Y809" s="160" t="s">
        <v>3112</v>
      </c>
      <c r="Z809" s="160" t="s">
        <v>3113</v>
      </c>
      <c r="AA809" s="160" t="s">
        <v>3115</v>
      </c>
      <c r="AB809" s="160"/>
    </row>
    <row r="810" spans="1:28" x14ac:dyDescent="0.2">
      <c r="A810" s="163">
        <v>7362</v>
      </c>
      <c r="B810" s="160" t="str">
        <f>VLOOKUP(A810,'BASE TRABAJO'!$A$1:$U$872,2,TRUE)</f>
        <v xml:space="preserve">
Organización no gubernamental de desarrollo La Casona de los Jóvenes.
</v>
      </c>
      <c r="C810" s="160">
        <f>VLOOKUP(A810,'BASE TRABAJO'!$A$1:$U$872,3,FALSE)</f>
        <v>657798800</v>
      </c>
      <c r="D810" s="160" t="str">
        <f>VLOOKUP(A810,'BASE TRABAJO'!$A$1:$U$872,4,FALSE)</f>
        <v>Corporación de Derecho Privado.</v>
      </c>
      <c r="E810" s="160" t="str">
        <f>VLOOKUP(A810,'BASE TRABAJO'!$A$1:$U$872,5,FALSE)</f>
        <v>Decreto Nº 3636, de 9 de noviembre de 2006, del Ministerio de Justicia.</v>
      </c>
      <c r="F810" s="160" t="str">
        <f>VLOOKUP(A810,'BASE TRABAJO'!$A$1:$U$872,6,FALSE)</f>
        <v>Certificado de Vigencia Nº 500242357161, de 31 de julio de 2019, del SRCI.</v>
      </c>
      <c r="G810" s="160" t="str">
        <f>VLOOKUP(A810,'BASE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0" s="160" t="str">
        <f>VLOOKUP(A810,'BASE TRABAJO'!$A$1:$U$872,8,FALSE)</f>
        <v xml:space="preserve">Presidente: Miguel Fonseca Carrillo 
Vicepdte.: Alfredo Jacob Feres Reyes 
Secretaria: Rosa Carrillo Salas 
Tesorero: Washington Lizama Ormazábal 
Director: Alejandro Ignacio Ortiz Quintana 
</v>
      </c>
      <c r="I810" s="160" t="str">
        <f>VLOOKUP(A810,'BASE TRABAJO'!$A$1:$U$872,9,FALSE)</f>
        <v>Durarán dos años en sus cargos (según sus estatutos).</v>
      </c>
      <c r="J810" s="160" t="str">
        <f>VLOOKUP(A810,'BASE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0" s="160" t="str">
        <f>VLOOKUP(A810,'BASE TRABAJO'!$A$1:$U$872,11,FALSE)</f>
        <v xml:space="preserve">Miguel Ángel Fonseca Carrillo  Pdte.
Zarelli Fonseca Carrillo, Secretaria Ejecutiva.
Washington Lizama Ormazábal  Tesorero. 
Pueden actuar individualmente.
</v>
      </c>
      <c r="L810" s="160" t="str">
        <f>VLOOKUP(A810,'BASE TRABAJO'!$A$1:$U$872,12,FALSE)</f>
        <v xml:space="preserve">Phillips N° 15, 5° piso, Oficina K,  Región Metropolitana.
</v>
      </c>
      <c r="M810" s="160" t="str">
        <f>VLOOKUP(A810,'BASE TRABAJO'!$A$1:$U$872,13,FALSE)</f>
        <v>XIII</v>
      </c>
      <c r="N810" s="160">
        <f>VLOOKUP(A810,'BASE TRABAJO'!$A$1:$U$872,14,FALSE)</f>
        <v>0</v>
      </c>
      <c r="O810" s="160">
        <f>VLOOKUP(A810,'BASE TRABAJO'!$A$1:$U$872,15,FALSE)</f>
        <v>0</v>
      </c>
      <c r="P810" s="160">
        <f>VLOOKUP(A810,'BASE TRABAJO'!$A$1:$U$872,16,FALSE)</f>
        <v>0</v>
      </c>
      <c r="Q810" s="160">
        <f>VLOOKUP(A810,'BASE TRABAJO'!$A$1:$U$872,17,FALSE)</f>
        <v>0</v>
      </c>
      <c r="R810" s="160" t="str">
        <f>VLOOKUP(A810,'BASE TRABAJO'!$A$1:$U$872,18,FALSE)</f>
        <v>93401 Institución de Asistencia Social.</v>
      </c>
      <c r="S810" s="160" t="str">
        <f>VLOOKUP(A810,'BASE TRABAJO'!$A$1:$U$872,19,FALSE)</f>
        <v xml:space="preserve">Se acompañan Certificado de Antecedentes Financieros Institucionales del año 2018, aprobados por el Sub-Departamento de Supervisión Financiera Nacional, del SENAME.
</v>
      </c>
      <c r="T810" s="161">
        <f>VLOOKUP(A810,'BASE TRABAJO'!$A$1:$U$872,20,FALSE)</f>
        <v>39269</v>
      </c>
      <c r="U810" s="160">
        <v>7362</v>
      </c>
      <c r="V810" s="162">
        <v>7970918</v>
      </c>
      <c r="W810" s="162">
        <v>69159091</v>
      </c>
      <c r="X810" s="161">
        <v>44135</v>
      </c>
      <c r="Y810" s="160" t="s">
        <v>3112</v>
      </c>
      <c r="Z810" s="160" t="s">
        <v>3113</v>
      </c>
      <c r="AA810" s="160" t="s">
        <v>80</v>
      </c>
      <c r="AB810" s="160"/>
    </row>
    <row r="811" spans="1:28" x14ac:dyDescent="0.2">
      <c r="A811" s="163">
        <v>7362</v>
      </c>
      <c r="B811" s="160" t="str">
        <f>VLOOKUP(A811,'BASE TRABAJO'!$A$1:$U$872,2,TRUE)</f>
        <v xml:space="preserve">
Organización no gubernamental de desarrollo La Casona de los Jóvenes.
</v>
      </c>
      <c r="C811" s="160">
        <f>VLOOKUP(A811,'BASE TRABAJO'!$A$1:$U$872,3,FALSE)</f>
        <v>657798800</v>
      </c>
      <c r="D811" s="160" t="str">
        <f>VLOOKUP(A811,'BASE TRABAJO'!$A$1:$U$872,4,FALSE)</f>
        <v>Corporación de Derecho Privado.</v>
      </c>
      <c r="E811" s="160" t="str">
        <f>VLOOKUP(A811,'BASE TRABAJO'!$A$1:$U$872,5,FALSE)</f>
        <v>Decreto Nº 3636, de 9 de noviembre de 2006, del Ministerio de Justicia.</v>
      </c>
      <c r="F811" s="160" t="str">
        <f>VLOOKUP(A811,'BASE TRABAJO'!$A$1:$U$872,6,FALSE)</f>
        <v>Certificado de Vigencia Nº 500242357161, de 31 de julio de 2019, del SRCI.</v>
      </c>
      <c r="G811" s="160" t="str">
        <f>VLOOKUP(A811,'BASE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1" s="160" t="str">
        <f>VLOOKUP(A811,'BASE TRABAJO'!$A$1:$U$872,8,FALSE)</f>
        <v xml:space="preserve">Presidente: Miguel Fonseca Carrillo 
Vicepdte.: Alfredo Jacob Feres Reyes 
Secretaria: Rosa Carrillo Salas 
Tesorero: Washington Lizama Ormazábal 
Director: Alejandro Ignacio Ortiz Quintana 
</v>
      </c>
      <c r="I811" s="160" t="str">
        <f>VLOOKUP(A811,'BASE TRABAJO'!$A$1:$U$872,9,FALSE)</f>
        <v>Durarán dos años en sus cargos (según sus estatutos).</v>
      </c>
      <c r="J811" s="160" t="str">
        <f>VLOOKUP(A811,'BASE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1" s="160" t="str">
        <f>VLOOKUP(A811,'BASE TRABAJO'!$A$1:$U$872,11,FALSE)</f>
        <v xml:space="preserve">Miguel Ángel Fonseca Carrillo  Pdte.
Zarelli Fonseca Carrillo, Secretaria Ejecutiva.
Washington Lizama Ormazábal  Tesorero. 
Pueden actuar individualmente.
</v>
      </c>
      <c r="L811" s="160" t="str">
        <f>VLOOKUP(A811,'BASE TRABAJO'!$A$1:$U$872,12,FALSE)</f>
        <v xml:space="preserve">Phillips N° 15, 5° piso, Oficina K,  Región Metropolitana.
</v>
      </c>
      <c r="M811" s="160" t="str">
        <f>VLOOKUP(A811,'BASE TRABAJO'!$A$1:$U$872,13,FALSE)</f>
        <v>XIII</v>
      </c>
      <c r="N811" s="160">
        <f>VLOOKUP(A811,'BASE TRABAJO'!$A$1:$U$872,14,FALSE)</f>
        <v>0</v>
      </c>
      <c r="O811" s="160">
        <f>VLOOKUP(A811,'BASE TRABAJO'!$A$1:$U$872,15,FALSE)</f>
        <v>0</v>
      </c>
      <c r="P811" s="160">
        <f>VLOOKUP(A811,'BASE TRABAJO'!$A$1:$U$872,16,FALSE)</f>
        <v>0</v>
      </c>
      <c r="Q811" s="160">
        <f>VLOOKUP(A811,'BASE TRABAJO'!$A$1:$U$872,17,FALSE)</f>
        <v>0</v>
      </c>
      <c r="R811" s="160" t="str">
        <f>VLOOKUP(A811,'BASE TRABAJO'!$A$1:$U$872,18,FALSE)</f>
        <v>93401 Institución de Asistencia Social.</v>
      </c>
      <c r="S811" s="160" t="str">
        <f>VLOOKUP(A811,'BASE TRABAJO'!$A$1:$U$872,19,FALSE)</f>
        <v xml:space="preserve">Se acompañan Certificado de Antecedentes Financieros Institucionales del año 2018, aprobados por el Sub-Departamento de Supervisión Financiera Nacional, del SENAME.
</v>
      </c>
      <c r="T811" s="161">
        <f>VLOOKUP(A811,'BASE TRABAJO'!$A$1:$U$872,20,FALSE)</f>
        <v>39269</v>
      </c>
      <c r="U811" s="160">
        <v>7362</v>
      </c>
      <c r="V811" s="162">
        <v>21745260</v>
      </c>
      <c r="W811" s="162">
        <v>163581606</v>
      </c>
      <c r="X811" s="161">
        <v>44135</v>
      </c>
      <c r="Y811" s="160" t="s">
        <v>3112</v>
      </c>
      <c r="Z811" s="160" t="s">
        <v>3113</v>
      </c>
      <c r="AA811" s="160" t="s">
        <v>3192</v>
      </c>
      <c r="AB811" s="160"/>
    </row>
    <row r="812" spans="1:28" x14ac:dyDescent="0.2">
      <c r="A812" s="163">
        <v>7362</v>
      </c>
      <c r="B812" s="160" t="str">
        <f>VLOOKUP(A812,'BASE TRABAJO'!$A$1:$U$872,2,TRUE)</f>
        <v xml:space="preserve">
Organización no gubernamental de desarrollo La Casona de los Jóvenes.
</v>
      </c>
      <c r="C812" s="160">
        <f>VLOOKUP(A812,'BASE TRABAJO'!$A$1:$U$872,3,FALSE)</f>
        <v>657798800</v>
      </c>
      <c r="D812" s="160" t="str">
        <f>VLOOKUP(A812,'BASE TRABAJO'!$A$1:$U$872,4,FALSE)</f>
        <v>Corporación de Derecho Privado.</v>
      </c>
      <c r="E812" s="160" t="str">
        <f>VLOOKUP(A812,'BASE TRABAJO'!$A$1:$U$872,5,FALSE)</f>
        <v>Decreto Nº 3636, de 9 de noviembre de 2006, del Ministerio de Justicia.</v>
      </c>
      <c r="F812" s="160" t="str">
        <f>VLOOKUP(A812,'BASE TRABAJO'!$A$1:$U$872,6,FALSE)</f>
        <v>Certificado de Vigencia Nº 500242357161, de 31 de julio de 2019, del SRCI.</v>
      </c>
      <c r="G812" s="160" t="str">
        <f>VLOOKUP(A812,'BASE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2" s="160" t="str">
        <f>VLOOKUP(A812,'BASE TRABAJO'!$A$1:$U$872,8,FALSE)</f>
        <v xml:space="preserve">Presidente: Miguel Fonseca Carrillo 
Vicepdte.: Alfredo Jacob Feres Reyes 
Secretaria: Rosa Carrillo Salas 
Tesorero: Washington Lizama Ormazábal 
Director: Alejandro Ignacio Ortiz Quintana 
</v>
      </c>
      <c r="I812" s="160" t="str">
        <f>VLOOKUP(A812,'BASE TRABAJO'!$A$1:$U$872,9,FALSE)</f>
        <v>Durarán dos años en sus cargos (según sus estatutos).</v>
      </c>
      <c r="J812" s="160" t="str">
        <f>VLOOKUP(A812,'BASE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2" s="160" t="str">
        <f>VLOOKUP(A812,'BASE TRABAJO'!$A$1:$U$872,11,FALSE)</f>
        <v xml:space="preserve">Miguel Ángel Fonseca Carrillo  Pdte.
Zarelli Fonseca Carrillo, Secretaria Ejecutiva.
Washington Lizama Ormazábal  Tesorero. 
Pueden actuar individualmente.
</v>
      </c>
      <c r="L812" s="160" t="str">
        <f>VLOOKUP(A812,'BASE TRABAJO'!$A$1:$U$872,12,FALSE)</f>
        <v xml:space="preserve">Phillips N° 15, 5° piso, Oficina K,  Región Metropolitana.
</v>
      </c>
      <c r="M812" s="160" t="str">
        <f>VLOOKUP(A812,'BASE TRABAJO'!$A$1:$U$872,13,FALSE)</f>
        <v>XIII</v>
      </c>
      <c r="N812" s="160">
        <f>VLOOKUP(A812,'BASE TRABAJO'!$A$1:$U$872,14,FALSE)</f>
        <v>0</v>
      </c>
      <c r="O812" s="160">
        <f>VLOOKUP(A812,'BASE TRABAJO'!$A$1:$U$872,15,FALSE)</f>
        <v>0</v>
      </c>
      <c r="P812" s="160">
        <f>VLOOKUP(A812,'BASE TRABAJO'!$A$1:$U$872,16,FALSE)</f>
        <v>0</v>
      </c>
      <c r="Q812" s="160">
        <f>VLOOKUP(A812,'BASE TRABAJO'!$A$1:$U$872,17,FALSE)</f>
        <v>0</v>
      </c>
      <c r="R812" s="160" t="str">
        <f>VLOOKUP(A812,'BASE TRABAJO'!$A$1:$U$872,18,FALSE)</f>
        <v>93401 Institución de Asistencia Social.</v>
      </c>
      <c r="S812" s="160" t="str">
        <f>VLOOKUP(A812,'BASE TRABAJO'!$A$1:$U$872,19,FALSE)</f>
        <v xml:space="preserve">Se acompañan Certificado de Antecedentes Financieros Institucionales del año 2018, aprobados por el Sub-Departamento de Supervisión Financiera Nacional, del SENAME.
</v>
      </c>
      <c r="T812" s="161">
        <f>VLOOKUP(A812,'BASE TRABAJO'!$A$1:$U$872,20,FALSE)</f>
        <v>39269</v>
      </c>
      <c r="U812" s="160">
        <v>7362</v>
      </c>
      <c r="V812" s="162">
        <v>6486750</v>
      </c>
      <c r="W812" s="162">
        <v>39698910</v>
      </c>
      <c r="X812" s="161">
        <v>44135</v>
      </c>
      <c r="Y812" s="160" t="s">
        <v>3112</v>
      </c>
      <c r="Z812" s="160" t="s">
        <v>3113</v>
      </c>
      <c r="AA812" s="160" t="s">
        <v>3208</v>
      </c>
      <c r="AB812" s="160"/>
    </row>
    <row r="813" spans="1:28" x14ac:dyDescent="0.2">
      <c r="A813" s="163">
        <v>7362</v>
      </c>
      <c r="B813" s="160" t="str">
        <f>VLOOKUP(A813,'BASE TRABAJO'!$A$1:$U$872,2,TRUE)</f>
        <v xml:space="preserve">
Organización no gubernamental de desarrollo La Casona de los Jóvenes.
</v>
      </c>
      <c r="C813" s="160">
        <f>VLOOKUP(A813,'BASE TRABAJO'!$A$1:$U$872,3,FALSE)</f>
        <v>657798800</v>
      </c>
      <c r="D813" s="160" t="str">
        <f>VLOOKUP(A813,'BASE TRABAJO'!$A$1:$U$872,4,FALSE)</f>
        <v>Corporación de Derecho Privado.</v>
      </c>
      <c r="E813" s="160" t="str">
        <f>VLOOKUP(A813,'BASE TRABAJO'!$A$1:$U$872,5,FALSE)</f>
        <v>Decreto Nº 3636, de 9 de noviembre de 2006, del Ministerio de Justicia.</v>
      </c>
      <c r="F813" s="160" t="str">
        <f>VLOOKUP(A813,'BASE TRABAJO'!$A$1:$U$872,6,FALSE)</f>
        <v>Certificado de Vigencia Nº 500242357161, de 31 de julio de 2019, del SRCI.</v>
      </c>
      <c r="G813" s="160" t="str">
        <f>VLOOKUP(A813,'BASE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3" s="160" t="str">
        <f>VLOOKUP(A813,'BASE TRABAJO'!$A$1:$U$872,8,FALSE)</f>
        <v xml:space="preserve">Presidente: Miguel Fonseca Carrillo 
Vicepdte.: Alfredo Jacob Feres Reyes 
Secretaria: Rosa Carrillo Salas 
Tesorero: Washington Lizama Ormazábal 
Director: Alejandro Ignacio Ortiz Quintana 
</v>
      </c>
      <c r="I813" s="160" t="str">
        <f>VLOOKUP(A813,'BASE TRABAJO'!$A$1:$U$872,9,FALSE)</f>
        <v>Durarán dos años en sus cargos (según sus estatutos).</v>
      </c>
      <c r="J813" s="160" t="str">
        <f>VLOOKUP(A813,'BASE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3" s="160" t="str">
        <f>VLOOKUP(A813,'BASE TRABAJO'!$A$1:$U$872,11,FALSE)</f>
        <v xml:space="preserve">Miguel Ángel Fonseca Carrillo  Pdte.
Zarelli Fonseca Carrillo, Secretaria Ejecutiva.
Washington Lizama Ormazábal  Tesorero. 
Pueden actuar individualmente.
</v>
      </c>
      <c r="L813" s="160" t="str">
        <f>VLOOKUP(A813,'BASE TRABAJO'!$A$1:$U$872,12,FALSE)</f>
        <v xml:space="preserve">Phillips N° 15, 5° piso, Oficina K,  Región Metropolitana.
</v>
      </c>
      <c r="M813" s="160" t="str">
        <f>VLOOKUP(A813,'BASE TRABAJO'!$A$1:$U$872,13,FALSE)</f>
        <v>XIII</v>
      </c>
      <c r="N813" s="160">
        <f>VLOOKUP(A813,'BASE TRABAJO'!$A$1:$U$872,14,FALSE)</f>
        <v>0</v>
      </c>
      <c r="O813" s="160">
        <f>VLOOKUP(A813,'BASE TRABAJO'!$A$1:$U$872,15,FALSE)</f>
        <v>0</v>
      </c>
      <c r="P813" s="160">
        <f>VLOOKUP(A813,'BASE TRABAJO'!$A$1:$U$872,16,FALSE)</f>
        <v>0</v>
      </c>
      <c r="Q813" s="160">
        <f>VLOOKUP(A813,'BASE TRABAJO'!$A$1:$U$872,17,FALSE)</f>
        <v>0</v>
      </c>
      <c r="R813" s="160" t="str">
        <f>VLOOKUP(A813,'BASE TRABAJO'!$A$1:$U$872,18,FALSE)</f>
        <v>93401 Institución de Asistencia Social.</v>
      </c>
      <c r="S813" s="160" t="str">
        <f>VLOOKUP(A813,'BASE TRABAJO'!$A$1:$U$872,19,FALSE)</f>
        <v xml:space="preserve">Se acompañan Certificado de Antecedentes Financieros Institucionales del año 2018, aprobados por el Sub-Departamento de Supervisión Financiera Nacional, del SENAME.
</v>
      </c>
      <c r="T813" s="161">
        <f>VLOOKUP(A813,'BASE TRABAJO'!$A$1:$U$872,20,FALSE)</f>
        <v>39269</v>
      </c>
      <c r="U813" s="160">
        <v>7362</v>
      </c>
      <c r="V813" s="162">
        <v>6538644</v>
      </c>
      <c r="W813" s="162">
        <v>64296666</v>
      </c>
      <c r="X813" s="161">
        <v>44135</v>
      </c>
      <c r="Y813" s="160" t="s">
        <v>3112</v>
      </c>
      <c r="Z813" s="160" t="s">
        <v>3113</v>
      </c>
      <c r="AA813" s="160" t="s">
        <v>3209</v>
      </c>
      <c r="AB813" s="160"/>
    </row>
    <row r="814" spans="1:28" x14ac:dyDescent="0.2">
      <c r="A814" s="163">
        <v>7362</v>
      </c>
      <c r="B814" s="160" t="str">
        <f>VLOOKUP(A814,'BASE TRABAJO'!$A$1:$U$872,2,TRUE)</f>
        <v xml:space="preserve">
Organización no gubernamental de desarrollo La Casona de los Jóvenes.
</v>
      </c>
      <c r="C814" s="160">
        <f>VLOOKUP(A814,'BASE TRABAJO'!$A$1:$U$872,3,FALSE)</f>
        <v>657798800</v>
      </c>
      <c r="D814" s="160" t="str">
        <f>VLOOKUP(A814,'BASE TRABAJO'!$A$1:$U$872,4,FALSE)</f>
        <v>Corporación de Derecho Privado.</v>
      </c>
      <c r="E814" s="160" t="str">
        <f>VLOOKUP(A814,'BASE TRABAJO'!$A$1:$U$872,5,FALSE)</f>
        <v>Decreto Nº 3636, de 9 de noviembre de 2006, del Ministerio de Justicia.</v>
      </c>
      <c r="F814" s="160" t="str">
        <f>VLOOKUP(A814,'BASE TRABAJO'!$A$1:$U$872,6,FALSE)</f>
        <v>Certificado de Vigencia Nº 500242357161, de 31 de julio de 2019, del SRCI.</v>
      </c>
      <c r="G814" s="160" t="str">
        <f>VLOOKUP(A814,'BASE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4" s="160" t="str">
        <f>VLOOKUP(A814,'BASE TRABAJO'!$A$1:$U$872,8,FALSE)</f>
        <v xml:space="preserve">Presidente: Miguel Fonseca Carrillo 
Vicepdte.: Alfredo Jacob Feres Reyes 
Secretaria: Rosa Carrillo Salas 
Tesorero: Washington Lizama Ormazábal 
Director: Alejandro Ignacio Ortiz Quintana 
</v>
      </c>
      <c r="I814" s="160" t="str">
        <f>VLOOKUP(A814,'BASE TRABAJO'!$A$1:$U$872,9,FALSE)</f>
        <v>Durarán dos años en sus cargos (según sus estatutos).</v>
      </c>
      <c r="J814" s="160" t="str">
        <f>VLOOKUP(A814,'BASE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4" s="160" t="str">
        <f>VLOOKUP(A814,'BASE TRABAJO'!$A$1:$U$872,11,FALSE)</f>
        <v xml:space="preserve">Miguel Ángel Fonseca Carrillo  Pdte.
Zarelli Fonseca Carrillo, Secretaria Ejecutiva.
Washington Lizama Ormazábal  Tesorero. 
Pueden actuar individualmente.
</v>
      </c>
      <c r="L814" s="160" t="str">
        <f>VLOOKUP(A814,'BASE TRABAJO'!$A$1:$U$872,12,FALSE)</f>
        <v xml:space="preserve">Phillips N° 15, 5° piso, Oficina K,  Región Metropolitana.
</v>
      </c>
      <c r="M814" s="160" t="str">
        <f>VLOOKUP(A814,'BASE TRABAJO'!$A$1:$U$872,13,FALSE)</f>
        <v>XIII</v>
      </c>
      <c r="N814" s="160">
        <f>VLOOKUP(A814,'BASE TRABAJO'!$A$1:$U$872,14,FALSE)</f>
        <v>0</v>
      </c>
      <c r="O814" s="160">
        <f>VLOOKUP(A814,'BASE TRABAJO'!$A$1:$U$872,15,FALSE)</f>
        <v>0</v>
      </c>
      <c r="P814" s="160">
        <f>VLOOKUP(A814,'BASE TRABAJO'!$A$1:$U$872,16,FALSE)</f>
        <v>0</v>
      </c>
      <c r="Q814" s="160">
        <f>VLOOKUP(A814,'BASE TRABAJO'!$A$1:$U$872,17,FALSE)</f>
        <v>0</v>
      </c>
      <c r="R814" s="160" t="str">
        <f>VLOOKUP(A814,'BASE TRABAJO'!$A$1:$U$872,18,FALSE)</f>
        <v>93401 Institución de Asistencia Social.</v>
      </c>
      <c r="S814" s="160" t="str">
        <f>VLOOKUP(A814,'BASE TRABAJO'!$A$1:$U$872,19,FALSE)</f>
        <v xml:space="preserve">Se acompañan Certificado de Antecedentes Financieros Institucionales del año 2018, aprobados por el Sub-Departamento de Supervisión Financiera Nacional, del SENAME.
</v>
      </c>
      <c r="T814" s="161">
        <f>VLOOKUP(A814,'BASE TRABAJO'!$A$1:$U$872,20,FALSE)</f>
        <v>39269</v>
      </c>
      <c r="U814" s="160">
        <v>7362</v>
      </c>
      <c r="V814" s="162">
        <v>6227280</v>
      </c>
      <c r="W814" s="162">
        <v>62272800</v>
      </c>
      <c r="X814" s="161">
        <v>44135</v>
      </c>
      <c r="Y814" s="160" t="s">
        <v>3112</v>
      </c>
      <c r="Z814" s="160" t="s">
        <v>3113</v>
      </c>
      <c r="AA814" s="160" t="s">
        <v>3210</v>
      </c>
      <c r="AB814" s="160"/>
    </row>
    <row r="815" spans="1:28" x14ac:dyDescent="0.2">
      <c r="A815" s="163">
        <v>7362</v>
      </c>
      <c r="B815" s="160" t="str">
        <f>VLOOKUP(A815,'BASE TRABAJO'!$A$1:$U$872,2,TRUE)</f>
        <v xml:space="preserve">
Organización no gubernamental de desarrollo La Casona de los Jóvenes.
</v>
      </c>
      <c r="C815" s="160">
        <f>VLOOKUP(A815,'BASE TRABAJO'!$A$1:$U$872,3,FALSE)</f>
        <v>657798800</v>
      </c>
      <c r="D815" s="160" t="str">
        <f>VLOOKUP(A815,'BASE TRABAJO'!$A$1:$U$872,4,FALSE)</f>
        <v>Corporación de Derecho Privado.</v>
      </c>
      <c r="E815" s="160" t="str">
        <f>VLOOKUP(A815,'BASE TRABAJO'!$A$1:$U$872,5,FALSE)</f>
        <v>Decreto Nº 3636, de 9 de noviembre de 2006, del Ministerio de Justicia.</v>
      </c>
      <c r="F815" s="160" t="str">
        <f>VLOOKUP(A815,'BASE TRABAJO'!$A$1:$U$872,6,FALSE)</f>
        <v>Certificado de Vigencia Nº 500242357161, de 31 de julio de 2019, del SRCI.</v>
      </c>
      <c r="G815" s="160" t="str">
        <f>VLOOKUP(A815,'BASE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5" s="160" t="str">
        <f>VLOOKUP(A815,'BASE TRABAJO'!$A$1:$U$872,8,FALSE)</f>
        <v xml:space="preserve">Presidente: Miguel Fonseca Carrillo 
Vicepdte.: Alfredo Jacob Feres Reyes 
Secretaria: Rosa Carrillo Salas 
Tesorero: Washington Lizama Ormazábal 
Director: Alejandro Ignacio Ortiz Quintana 
</v>
      </c>
      <c r="I815" s="160" t="str">
        <f>VLOOKUP(A815,'BASE TRABAJO'!$A$1:$U$872,9,FALSE)</f>
        <v>Durarán dos años en sus cargos (según sus estatutos).</v>
      </c>
      <c r="J815" s="160" t="str">
        <f>VLOOKUP(A815,'BASE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5" s="160" t="str">
        <f>VLOOKUP(A815,'BASE TRABAJO'!$A$1:$U$872,11,FALSE)</f>
        <v xml:space="preserve">Miguel Ángel Fonseca Carrillo  Pdte.
Zarelli Fonseca Carrillo, Secretaria Ejecutiva.
Washington Lizama Ormazábal  Tesorero. 
Pueden actuar individualmente.
</v>
      </c>
      <c r="L815" s="160" t="str">
        <f>VLOOKUP(A815,'BASE TRABAJO'!$A$1:$U$872,12,FALSE)</f>
        <v xml:space="preserve">Phillips N° 15, 5° piso, Oficina K,  Región Metropolitana.
</v>
      </c>
      <c r="M815" s="160" t="str">
        <f>VLOOKUP(A815,'BASE TRABAJO'!$A$1:$U$872,13,FALSE)</f>
        <v>XIII</v>
      </c>
      <c r="N815" s="160">
        <f>VLOOKUP(A815,'BASE TRABAJO'!$A$1:$U$872,14,FALSE)</f>
        <v>0</v>
      </c>
      <c r="O815" s="160">
        <f>VLOOKUP(A815,'BASE TRABAJO'!$A$1:$U$872,15,FALSE)</f>
        <v>0</v>
      </c>
      <c r="P815" s="160">
        <f>VLOOKUP(A815,'BASE TRABAJO'!$A$1:$U$872,16,FALSE)</f>
        <v>0</v>
      </c>
      <c r="Q815" s="160">
        <f>VLOOKUP(A815,'BASE TRABAJO'!$A$1:$U$872,17,FALSE)</f>
        <v>0</v>
      </c>
      <c r="R815" s="160" t="str">
        <f>VLOOKUP(A815,'BASE TRABAJO'!$A$1:$U$872,18,FALSE)</f>
        <v>93401 Institución de Asistencia Social.</v>
      </c>
      <c r="S815" s="160" t="str">
        <f>VLOOKUP(A815,'BASE TRABAJO'!$A$1:$U$872,19,FALSE)</f>
        <v xml:space="preserve">Se acompañan Certificado de Antecedentes Financieros Institucionales del año 2018, aprobados por el Sub-Departamento de Supervisión Financiera Nacional, del SENAME.
</v>
      </c>
      <c r="T815" s="161">
        <f>VLOOKUP(A815,'BASE TRABAJO'!$A$1:$U$872,20,FALSE)</f>
        <v>39269</v>
      </c>
      <c r="U815" s="160">
        <v>7362</v>
      </c>
      <c r="V815" s="162">
        <v>33004584</v>
      </c>
      <c r="W815" s="162">
        <v>323351514</v>
      </c>
      <c r="X815" s="161">
        <v>44135</v>
      </c>
      <c r="Y815" s="160" t="s">
        <v>3112</v>
      </c>
      <c r="Z815" s="160" t="s">
        <v>3113</v>
      </c>
      <c r="AA815" s="160" t="s">
        <v>3153</v>
      </c>
      <c r="AB815" s="160"/>
    </row>
    <row r="816" spans="1:28" x14ac:dyDescent="0.2">
      <c r="A816" s="163">
        <v>7362</v>
      </c>
      <c r="B816" s="160" t="str">
        <f>VLOOKUP(A816,'BASE TRABAJO'!$A$1:$U$872,2,TRUE)</f>
        <v xml:space="preserve">
Organización no gubernamental de desarrollo La Casona de los Jóvenes.
</v>
      </c>
      <c r="C816" s="160">
        <f>VLOOKUP(A816,'BASE TRABAJO'!$A$1:$U$872,3,FALSE)</f>
        <v>657798800</v>
      </c>
      <c r="D816" s="160" t="str">
        <f>VLOOKUP(A816,'BASE TRABAJO'!$A$1:$U$872,4,FALSE)</f>
        <v>Corporación de Derecho Privado.</v>
      </c>
      <c r="E816" s="160" t="str">
        <f>VLOOKUP(A816,'BASE TRABAJO'!$A$1:$U$872,5,FALSE)</f>
        <v>Decreto Nº 3636, de 9 de noviembre de 2006, del Ministerio de Justicia.</v>
      </c>
      <c r="F816" s="160" t="str">
        <f>VLOOKUP(A816,'BASE TRABAJO'!$A$1:$U$872,6,FALSE)</f>
        <v>Certificado de Vigencia Nº 500242357161, de 31 de julio de 2019, del SRCI.</v>
      </c>
      <c r="G816" s="160" t="str">
        <f>VLOOKUP(A816,'BASE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6" s="160" t="str">
        <f>VLOOKUP(A816,'BASE TRABAJO'!$A$1:$U$872,8,FALSE)</f>
        <v xml:space="preserve">Presidente: Miguel Fonseca Carrillo 
Vicepdte.: Alfredo Jacob Feres Reyes 
Secretaria: Rosa Carrillo Salas 
Tesorero: Washington Lizama Ormazábal 
Director: Alejandro Ignacio Ortiz Quintana 
</v>
      </c>
      <c r="I816" s="160" t="str">
        <f>VLOOKUP(A816,'BASE TRABAJO'!$A$1:$U$872,9,FALSE)</f>
        <v>Durarán dos años en sus cargos (según sus estatutos).</v>
      </c>
      <c r="J816" s="160" t="str">
        <f>VLOOKUP(A816,'BASE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6" s="160" t="str">
        <f>VLOOKUP(A816,'BASE TRABAJO'!$A$1:$U$872,11,FALSE)</f>
        <v xml:space="preserve">Miguel Ángel Fonseca Carrillo  Pdte.
Zarelli Fonseca Carrillo, Secretaria Ejecutiva.
Washington Lizama Ormazábal  Tesorero. 
Pueden actuar individualmente.
</v>
      </c>
      <c r="L816" s="160" t="str">
        <f>VLOOKUP(A816,'BASE TRABAJO'!$A$1:$U$872,12,FALSE)</f>
        <v xml:space="preserve">Phillips N° 15, 5° piso, Oficina K,  Región Metropolitana.
</v>
      </c>
      <c r="M816" s="160" t="str">
        <f>VLOOKUP(A816,'BASE TRABAJO'!$A$1:$U$872,13,FALSE)</f>
        <v>XIII</v>
      </c>
      <c r="N816" s="160">
        <f>VLOOKUP(A816,'BASE TRABAJO'!$A$1:$U$872,14,FALSE)</f>
        <v>0</v>
      </c>
      <c r="O816" s="160">
        <f>VLOOKUP(A816,'BASE TRABAJO'!$A$1:$U$872,15,FALSE)</f>
        <v>0</v>
      </c>
      <c r="P816" s="160">
        <f>VLOOKUP(A816,'BASE TRABAJO'!$A$1:$U$872,16,FALSE)</f>
        <v>0</v>
      </c>
      <c r="Q816" s="160">
        <f>VLOOKUP(A816,'BASE TRABAJO'!$A$1:$U$872,17,FALSE)</f>
        <v>0</v>
      </c>
      <c r="R816" s="160" t="str">
        <f>VLOOKUP(A816,'BASE TRABAJO'!$A$1:$U$872,18,FALSE)</f>
        <v>93401 Institución de Asistencia Social.</v>
      </c>
      <c r="S816" s="160" t="str">
        <f>VLOOKUP(A816,'BASE TRABAJO'!$A$1:$U$872,19,FALSE)</f>
        <v xml:space="preserve">Se acompañan Certificado de Antecedentes Financieros Institucionales del año 2018, aprobados por el Sub-Departamento de Supervisión Financiera Nacional, del SENAME.
</v>
      </c>
      <c r="T816" s="161">
        <f>VLOOKUP(A816,'BASE TRABAJO'!$A$1:$U$872,20,FALSE)</f>
        <v>39269</v>
      </c>
      <c r="U816" s="160">
        <v>7362</v>
      </c>
      <c r="V816" s="162">
        <v>20550024</v>
      </c>
      <c r="W816" s="162">
        <v>108318346</v>
      </c>
      <c r="X816" s="161">
        <v>44135</v>
      </c>
      <c r="Y816" s="160" t="s">
        <v>3112</v>
      </c>
      <c r="Z816" s="160" t="s">
        <v>3113</v>
      </c>
      <c r="AA816" s="160" t="s">
        <v>3183</v>
      </c>
      <c r="AB816" s="160"/>
    </row>
    <row r="817" spans="1:28" x14ac:dyDescent="0.2">
      <c r="A817" s="163">
        <v>7362</v>
      </c>
      <c r="B817" s="160" t="str">
        <f>VLOOKUP(A817,'BASE TRABAJO'!$A$1:$U$872,2,TRUE)</f>
        <v xml:space="preserve">
Organización no gubernamental de desarrollo La Casona de los Jóvenes.
</v>
      </c>
      <c r="C817" s="160">
        <f>VLOOKUP(A817,'BASE TRABAJO'!$A$1:$U$872,3,FALSE)</f>
        <v>657798800</v>
      </c>
      <c r="D817" s="160" t="str">
        <f>VLOOKUP(A817,'BASE TRABAJO'!$A$1:$U$872,4,FALSE)</f>
        <v>Corporación de Derecho Privado.</v>
      </c>
      <c r="E817" s="160" t="str">
        <f>VLOOKUP(A817,'BASE TRABAJO'!$A$1:$U$872,5,FALSE)</f>
        <v>Decreto Nº 3636, de 9 de noviembre de 2006, del Ministerio de Justicia.</v>
      </c>
      <c r="F817" s="160" t="str">
        <f>VLOOKUP(A817,'BASE TRABAJO'!$A$1:$U$872,6,FALSE)</f>
        <v>Certificado de Vigencia Nº 500242357161, de 31 de julio de 2019, del SRCI.</v>
      </c>
      <c r="G817" s="160" t="str">
        <f>VLOOKUP(A817,'BASE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7" s="160" t="str">
        <f>VLOOKUP(A817,'BASE TRABAJO'!$A$1:$U$872,8,FALSE)</f>
        <v xml:space="preserve">Presidente: Miguel Fonseca Carrillo 
Vicepdte.: Alfredo Jacob Feres Reyes 
Secretaria: Rosa Carrillo Salas 
Tesorero: Washington Lizama Ormazábal 
Director: Alejandro Ignacio Ortiz Quintana 
</v>
      </c>
      <c r="I817" s="160" t="str">
        <f>VLOOKUP(A817,'BASE TRABAJO'!$A$1:$U$872,9,FALSE)</f>
        <v>Durarán dos años en sus cargos (según sus estatutos).</v>
      </c>
      <c r="J817" s="160" t="str">
        <f>VLOOKUP(A817,'BASE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7" s="160" t="str">
        <f>VLOOKUP(A817,'BASE TRABAJO'!$A$1:$U$872,11,FALSE)</f>
        <v xml:space="preserve">Miguel Ángel Fonseca Carrillo  Pdte.
Zarelli Fonseca Carrillo, Secretaria Ejecutiva.
Washington Lizama Ormazábal  Tesorero. 
Pueden actuar individualmente.
</v>
      </c>
      <c r="L817" s="160" t="str">
        <f>VLOOKUP(A817,'BASE TRABAJO'!$A$1:$U$872,12,FALSE)</f>
        <v xml:space="preserve">Phillips N° 15, 5° piso, Oficina K,  Región Metropolitana.
</v>
      </c>
      <c r="M817" s="160" t="str">
        <f>VLOOKUP(A817,'BASE TRABAJO'!$A$1:$U$872,13,FALSE)</f>
        <v>XIII</v>
      </c>
      <c r="N817" s="160">
        <f>VLOOKUP(A817,'BASE TRABAJO'!$A$1:$U$872,14,FALSE)</f>
        <v>0</v>
      </c>
      <c r="O817" s="160">
        <f>VLOOKUP(A817,'BASE TRABAJO'!$A$1:$U$872,15,FALSE)</f>
        <v>0</v>
      </c>
      <c r="P817" s="160">
        <f>VLOOKUP(A817,'BASE TRABAJO'!$A$1:$U$872,16,FALSE)</f>
        <v>0</v>
      </c>
      <c r="Q817" s="160">
        <f>VLOOKUP(A817,'BASE TRABAJO'!$A$1:$U$872,17,FALSE)</f>
        <v>0</v>
      </c>
      <c r="R817" s="160" t="str">
        <f>VLOOKUP(A817,'BASE TRABAJO'!$A$1:$U$872,18,FALSE)</f>
        <v>93401 Institución de Asistencia Social.</v>
      </c>
      <c r="S817" s="160" t="str">
        <f>VLOOKUP(A817,'BASE TRABAJO'!$A$1:$U$872,19,FALSE)</f>
        <v xml:space="preserve">Se acompañan Certificado de Antecedentes Financieros Institucionales del año 2018, aprobados por el Sub-Departamento de Supervisión Financiera Nacional, del SENAME.
</v>
      </c>
      <c r="T817" s="161">
        <f>VLOOKUP(A817,'BASE TRABAJO'!$A$1:$U$872,20,FALSE)</f>
        <v>39269</v>
      </c>
      <c r="U817" s="160">
        <v>7362</v>
      </c>
      <c r="V817" s="162">
        <v>5293188</v>
      </c>
      <c r="W817" s="162">
        <v>48417102</v>
      </c>
      <c r="X817" s="161">
        <v>44135</v>
      </c>
      <c r="Y817" s="160" t="s">
        <v>3112</v>
      </c>
      <c r="Z817" s="160" t="s">
        <v>3113</v>
      </c>
      <c r="AA817" s="160" t="s">
        <v>3158</v>
      </c>
      <c r="AB817" s="160"/>
    </row>
    <row r="818" spans="1:28" x14ac:dyDescent="0.2">
      <c r="A818" s="163">
        <v>7362</v>
      </c>
      <c r="B818" s="160" t="str">
        <f>VLOOKUP(A818,'BASE TRABAJO'!$A$1:$U$872,2,TRUE)</f>
        <v xml:space="preserve">
Organización no gubernamental de desarrollo La Casona de los Jóvenes.
</v>
      </c>
      <c r="C818" s="160">
        <f>VLOOKUP(A818,'BASE TRABAJO'!$A$1:$U$872,3,FALSE)</f>
        <v>657798800</v>
      </c>
      <c r="D818" s="160" t="str">
        <f>VLOOKUP(A818,'BASE TRABAJO'!$A$1:$U$872,4,FALSE)</f>
        <v>Corporación de Derecho Privado.</v>
      </c>
      <c r="E818" s="160" t="str">
        <f>VLOOKUP(A818,'BASE TRABAJO'!$A$1:$U$872,5,FALSE)</f>
        <v>Decreto Nº 3636, de 9 de noviembre de 2006, del Ministerio de Justicia.</v>
      </c>
      <c r="F818" s="160" t="str">
        <f>VLOOKUP(A818,'BASE TRABAJO'!$A$1:$U$872,6,FALSE)</f>
        <v>Certificado de Vigencia Nº 500242357161, de 31 de julio de 2019, del SRCI.</v>
      </c>
      <c r="G818" s="160" t="str">
        <f>VLOOKUP(A818,'BASE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8" s="160" t="str">
        <f>VLOOKUP(A818,'BASE TRABAJO'!$A$1:$U$872,8,FALSE)</f>
        <v xml:space="preserve">Presidente: Miguel Fonseca Carrillo 
Vicepdte.: Alfredo Jacob Feres Reyes 
Secretaria: Rosa Carrillo Salas 
Tesorero: Washington Lizama Ormazábal 
Director: Alejandro Ignacio Ortiz Quintana 
</v>
      </c>
      <c r="I818" s="160" t="str">
        <f>VLOOKUP(A818,'BASE TRABAJO'!$A$1:$U$872,9,FALSE)</f>
        <v>Durarán dos años en sus cargos (según sus estatutos).</v>
      </c>
      <c r="J818" s="160" t="str">
        <f>VLOOKUP(A818,'BASE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8" s="160" t="str">
        <f>VLOOKUP(A818,'BASE TRABAJO'!$A$1:$U$872,11,FALSE)</f>
        <v xml:space="preserve">Miguel Ángel Fonseca Carrillo  Pdte.
Zarelli Fonseca Carrillo, Secretaria Ejecutiva.
Washington Lizama Ormazábal  Tesorero. 
Pueden actuar individualmente.
</v>
      </c>
      <c r="L818" s="160" t="str">
        <f>VLOOKUP(A818,'BASE TRABAJO'!$A$1:$U$872,12,FALSE)</f>
        <v xml:space="preserve">Phillips N° 15, 5° piso, Oficina K,  Región Metropolitana.
</v>
      </c>
      <c r="M818" s="160" t="str">
        <f>VLOOKUP(A818,'BASE TRABAJO'!$A$1:$U$872,13,FALSE)</f>
        <v>XIII</v>
      </c>
      <c r="N818" s="160">
        <f>VLOOKUP(A818,'BASE TRABAJO'!$A$1:$U$872,14,FALSE)</f>
        <v>0</v>
      </c>
      <c r="O818" s="160">
        <f>VLOOKUP(A818,'BASE TRABAJO'!$A$1:$U$872,15,FALSE)</f>
        <v>0</v>
      </c>
      <c r="P818" s="160">
        <f>VLOOKUP(A818,'BASE TRABAJO'!$A$1:$U$872,16,FALSE)</f>
        <v>0</v>
      </c>
      <c r="Q818" s="160">
        <f>VLOOKUP(A818,'BASE TRABAJO'!$A$1:$U$872,17,FALSE)</f>
        <v>0</v>
      </c>
      <c r="R818" s="160" t="str">
        <f>VLOOKUP(A818,'BASE TRABAJO'!$A$1:$U$872,18,FALSE)</f>
        <v>93401 Institución de Asistencia Social.</v>
      </c>
      <c r="S818" s="160" t="str">
        <f>VLOOKUP(A818,'BASE TRABAJO'!$A$1:$U$872,19,FALSE)</f>
        <v xml:space="preserve">Se acompañan Certificado de Antecedentes Financieros Institucionales del año 2018, aprobados por el Sub-Departamento de Supervisión Financiera Nacional, del SENAME.
</v>
      </c>
      <c r="T818" s="161">
        <f>VLOOKUP(A818,'BASE TRABAJO'!$A$1:$U$872,20,FALSE)</f>
        <v>39269</v>
      </c>
      <c r="U818" s="160">
        <v>7362</v>
      </c>
      <c r="V818" s="162">
        <v>21172752</v>
      </c>
      <c r="W818" s="162">
        <v>211571838</v>
      </c>
      <c r="X818" s="161">
        <v>44135</v>
      </c>
      <c r="Y818" s="160" t="s">
        <v>3112</v>
      </c>
      <c r="Z818" s="160" t="s">
        <v>3113</v>
      </c>
      <c r="AA818" s="160" t="s">
        <v>3162</v>
      </c>
      <c r="AB818" s="160"/>
    </row>
    <row r="819" spans="1:28" x14ac:dyDescent="0.2">
      <c r="A819" s="163">
        <v>7362</v>
      </c>
      <c r="B819" s="160" t="str">
        <f>VLOOKUP(A819,'BASE TRABAJO'!$A$1:$U$872,2,TRUE)</f>
        <v xml:space="preserve">
Organización no gubernamental de desarrollo La Casona de los Jóvenes.
</v>
      </c>
      <c r="C819" s="160">
        <f>VLOOKUP(A819,'BASE TRABAJO'!$A$1:$U$872,3,FALSE)</f>
        <v>657798800</v>
      </c>
      <c r="D819" s="160" t="str">
        <f>VLOOKUP(A819,'BASE TRABAJO'!$A$1:$U$872,4,FALSE)</f>
        <v>Corporación de Derecho Privado.</v>
      </c>
      <c r="E819" s="160" t="str">
        <f>VLOOKUP(A819,'BASE TRABAJO'!$A$1:$U$872,5,FALSE)</f>
        <v>Decreto Nº 3636, de 9 de noviembre de 2006, del Ministerio de Justicia.</v>
      </c>
      <c r="F819" s="160" t="str">
        <f>VLOOKUP(A819,'BASE TRABAJO'!$A$1:$U$872,6,FALSE)</f>
        <v>Certificado de Vigencia Nº 500242357161, de 31 de julio de 2019, del SRCI.</v>
      </c>
      <c r="G819" s="160" t="str">
        <f>VLOOKUP(A819,'BASE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9" s="160" t="str">
        <f>VLOOKUP(A819,'BASE TRABAJO'!$A$1:$U$872,8,FALSE)</f>
        <v xml:space="preserve">Presidente: Miguel Fonseca Carrillo 
Vicepdte.: Alfredo Jacob Feres Reyes 
Secretaria: Rosa Carrillo Salas 
Tesorero: Washington Lizama Ormazábal 
Director: Alejandro Ignacio Ortiz Quintana 
</v>
      </c>
      <c r="I819" s="160" t="str">
        <f>VLOOKUP(A819,'BASE TRABAJO'!$A$1:$U$872,9,FALSE)</f>
        <v>Durarán dos años en sus cargos (según sus estatutos).</v>
      </c>
      <c r="J819" s="160" t="str">
        <f>VLOOKUP(A819,'BASE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9" s="160" t="str">
        <f>VLOOKUP(A819,'BASE TRABAJO'!$A$1:$U$872,11,FALSE)</f>
        <v xml:space="preserve">Miguel Ángel Fonseca Carrillo  Pdte.
Zarelli Fonseca Carrillo, Secretaria Ejecutiva.
Washington Lizama Ormazábal  Tesorero. 
Pueden actuar individualmente.
</v>
      </c>
      <c r="L819" s="160" t="str">
        <f>VLOOKUP(A819,'BASE TRABAJO'!$A$1:$U$872,12,FALSE)</f>
        <v xml:space="preserve">Phillips N° 15, 5° piso, Oficina K,  Región Metropolitana.
</v>
      </c>
      <c r="M819" s="160" t="str">
        <f>VLOOKUP(A819,'BASE TRABAJO'!$A$1:$U$872,13,FALSE)</f>
        <v>XIII</v>
      </c>
      <c r="N819" s="160">
        <f>VLOOKUP(A819,'BASE TRABAJO'!$A$1:$U$872,14,FALSE)</f>
        <v>0</v>
      </c>
      <c r="O819" s="160">
        <f>VLOOKUP(A819,'BASE TRABAJO'!$A$1:$U$872,15,FALSE)</f>
        <v>0</v>
      </c>
      <c r="P819" s="160">
        <f>VLOOKUP(A819,'BASE TRABAJO'!$A$1:$U$872,16,FALSE)</f>
        <v>0</v>
      </c>
      <c r="Q819" s="160">
        <f>VLOOKUP(A819,'BASE TRABAJO'!$A$1:$U$872,17,FALSE)</f>
        <v>0</v>
      </c>
      <c r="R819" s="160" t="str">
        <f>VLOOKUP(A819,'BASE TRABAJO'!$A$1:$U$872,18,FALSE)</f>
        <v>93401 Institución de Asistencia Social.</v>
      </c>
      <c r="S819" s="160" t="str">
        <f>VLOOKUP(A819,'BASE TRABAJO'!$A$1:$U$872,19,FALSE)</f>
        <v xml:space="preserve">Se acompañan Certificado de Antecedentes Financieros Institucionales del año 2018, aprobados por el Sub-Departamento de Supervisión Financiera Nacional, del SENAME.
</v>
      </c>
      <c r="T819" s="161">
        <f>VLOOKUP(A819,'BASE TRABAJO'!$A$1:$U$872,20,FALSE)</f>
        <v>39269</v>
      </c>
      <c r="U819" s="160">
        <v>7362</v>
      </c>
      <c r="V819" s="162">
        <v>6071598</v>
      </c>
      <c r="W819" s="162">
        <v>60093252</v>
      </c>
      <c r="X819" s="161">
        <v>44135</v>
      </c>
      <c r="Y819" s="160" t="s">
        <v>3112</v>
      </c>
      <c r="Z819" s="160" t="s">
        <v>3113</v>
      </c>
      <c r="AA819" s="160" t="s">
        <v>3163</v>
      </c>
      <c r="AB819" s="160"/>
    </row>
    <row r="820" spans="1:28" x14ac:dyDescent="0.2">
      <c r="A820" s="163">
        <v>7362</v>
      </c>
      <c r="B820" s="160" t="str">
        <f>VLOOKUP(A820,'BASE TRABAJO'!$A$1:$U$872,2,TRUE)</f>
        <v xml:space="preserve">
Organización no gubernamental de desarrollo La Casona de los Jóvenes.
</v>
      </c>
      <c r="C820" s="160">
        <f>VLOOKUP(A820,'BASE TRABAJO'!$A$1:$U$872,3,FALSE)</f>
        <v>657798800</v>
      </c>
      <c r="D820" s="160" t="str">
        <f>VLOOKUP(A820,'BASE TRABAJO'!$A$1:$U$872,4,FALSE)</f>
        <v>Corporación de Derecho Privado.</v>
      </c>
      <c r="E820" s="160" t="str">
        <f>VLOOKUP(A820,'BASE TRABAJO'!$A$1:$U$872,5,FALSE)</f>
        <v>Decreto Nº 3636, de 9 de noviembre de 2006, del Ministerio de Justicia.</v>
      </c>
      <c r="F820" s="160" t="str">
        <f>VLOOKUP(A820,'BASE TRABAJO'!$A$1:$U$872,6,FALSE)</f>
        <v>Certificado de Vigencia Nº 500242357161, de 31 de julio de 2019, del SRCI.</v>
      </c>
      <c r="G820" s="160" t="str">
        <f>VLOOKUP(A820,'BASE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0" s="160" t="str">
        <f>VLOOKUP(A820,'BASE TRABAJO'!$A$1:$U$872,8,FALSE)</f>
        <v xml:space="preserve">Presidente: Miguel Fonseca Carrillo 
Vicepdte.: Alfredo Jacob Feres Reyes 
Secretaria: Rosa Carrillo Salas 
Tesorero: Washington Lizama Ormazábal 
Director: Alejandro Ignacio Ortiz Quintana 
</v>
      </c>
      <c r="I820" s="160" t="str">
        <f>VLOOKUP(A820,'BASE TRABAJO'!$A$1:$U$872,9,FALSE)</f>
        <v>Durarán dos años en sus cargos (según sus estatutos).</v>
      </c>
      <c r="J820" s="160" t="str">
        <f>VLOOKUP(A820,'BASE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0" s="160" t="str">
        <f>VLOOKUP(A820,'BASE TRABAJO'!$A$1:$U$872,11,FALSE)</f>
        <v xml:space="preserve">Miguel Ángel Fonseca Carrillo  Pdte.
Zarelli Fonseca Carrillo, Secretaria Ejecutiva.
Washington Lizama Ormazábal  Tesorero. 
Pueden actuar individualmente.
</v>
      </c>
      <c r="L820" s="160" t="str">
        <f>VLOOKUP(A820,'BASE TRABAJO'!$A$1:$U$872,12,FALSE)</f>
        <v xml:space="preserve">Phillips N° 15, 5° piso, Oficina K,  Región Metropolitana.
</v>
      </c>
      <c r="M820" s="160" t="str">
        <f>VLOOKUP(A820,'BASE TRABAJO'!$A$1:$U$872,13,FALSE)</f>
        <v>XIII</v>
      </c>
      <c r="N820" s="160">
        <f>VLOOKUP(A820,'BASE TRABAJO'!$A$1:$U$872,14,FALSE)</f>
        <v>0</v>
      </c>
      <c r="O820" s="160">
        <f>VLOOKUP(A820,'BASE TRABAJO'!$A$1:$U$872,15,FALSE)</f>
        <v>0</v>
      </c>
      <c r="P820" s="160">
        <f>VLOOKUP(A820,'BASE TRABAJO'!$A$1:$U$872,16,FALSE)</f>
        <v>0</v>
      </c>
      <c r="Q820" s="160">
        <f>VLOOKUP(A820,'BASE TRABAJO'!$A$1:$U$872,17,FALSE)</f>
        <v>0</v>
      </c>
      <c r="R820" s="160" t="str">
        <f>VLOOKUP(A820,'BASE TRABAJO'!$A$1:$U$872,18,FALSE)</f>
        <v>93401 Institución de Asistencia Social.</v>
      </c>
      <c r="S820" s="160" t="str">
        <f>VLOOKUP(A820,'BASE TRABAJO'!$A$1:$U$872,19,FALSE)</f>
        <v xml:space="preserve">Se acompañan Certificado de Antecedentes Financieros Institucionales del año 2018, aprobados por el Sub-Departamento de Supervisión Financiera Nacional, del SENAME.
</v>
      </c>
      <c r="T820" s="161">
        <f>VLOOKUP(A820,'BASE TRABAJO'!$A$1:$U$872,20,FALSE)</f>
        <v>39269</v>
      </c>
      <c r="U820" s="160">
        <v>7362</v>
      </c>
      <c r="V820" s="162">
        <v>7939782</v>
      </c>
      <c r="W820" s="162">
        <v>80176230</v>
      </c>
      <c r="X820" s="161">
        <v>44135</v>
      </c>
      <c r="Y820" s="160" t="s">
        <v>3112</v>
      </c>
      <c r="Z820" s="160" t="s">
        <v>3113</v>
      </c>
      <c r="AA820" s="160" t="s">
        <v>3201</v>
      </c>
      <c r="AB820" s="160"/>
    </row>
    <row r="821" spans="1:28" x14ac:dyDescent="0.2">
      <c r="A821" s="163">
        <v>7362</v>
      </c>
      <c r="B821" s="160" t="str">
        <f>VLOOKUP(A821,'BASE TRABAJO'!$A$1:$U$872,2,TRUE)</f>
        <v xml:space="preserve">
Organización no gubernamental de desarrollo La Casona de los Jóvenes.
</v>
      </c>
      <c r="C821" s="160">
        <f>VLOOKUP(A821,'BASE TRABAJO'!$A$1:$U$872,3,FALSE)</f>
        <v>657798800</v>
      </c>
      <c r="D821" s="160" t="str">
        <f>VLOOKUP(A821,'BASE TRABAJO'!$A$1:$U$872,4,FALSE)</f>
        <v>Corporación de Derecho Privado.</v>
      </c>
      <c r="E821" s="160" t="str">
        <f>VLOOKUP(A821,'BASE TRABAJO'!$A$1:$U$872,5,FALSE)</f>
        <v>Decreto Nº 3636, de 9 de noviembre de 2006, del Ministerio de Justicia.</v>
      </c>
      <c r="F821" s="160" t="str">
        <f>VLOOKUP(A821,'BASE TRABAJO'!$A$1:$U$872,6,FALSE)</f>
        <v>Certificado de Vigencia Nº 500242357161, de 31 de julio de 2019, del SRCI.</v>
      </c>
      <c r="G821" s="160" t="str">
        <f>VLOOKUP(A821,'BASE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1" s="160" t="str">
        <f>VLOOKUP(A821,'BASE TRABAJO'!$A$1:$U$872,8,FALSE)</f>
        <v xml:space="preserve">Presidente: Miguel Fonseca Carrillo 
Vicepdte.: Alfredo Jacob Feres Reyes 
Secretaria: Rosa Carrillo Salas 
Tesorero: Washington Lizama Ormazábal 
Director: Alejandro Ignacio Ortiz Quintana 
</v>
      </c>
      <c r="I821" s="160" t="str">
        <f>VLOOKUP(A821,'BASE TRABAJO'!$A$1:$U$872,9,FALSE)</f>
        <v>Durarán dos años en sus cargos (según sus estatutos).</v>
      </c>
      <c r="J821" s="160" t="str">
        <f>VLOOKUP(A821,'BASE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1" s="160" t="str">
        <f>VLOOKUP(A821,'BASE TRABAJO'!$A$1:$U$872,11,FALSE)</f>
        <v xml:space="preserve">Miguel Ángel Fonseca Carrillo  Pdte.
Zarelli Fonseca Carrillo, Secretaria Ejecutiva.
Washington Lizama Ormazábal  Tesorero. 
Pueden actuar individualmente.
</v>
      </c>
      <c r="L821" s="160" t="str">
        <f>VLOOKUP(A821,'BASE TRABAJO'!$A$1:$U$872,12,FALSE)</f>
        <v xml:space="preserve">Phillips N° 15, 5° piso, Oficina K,  Región Metropolitana.
</v>
      </c>
      <c r="M821" s="160" t="str">
        <f>VLOOKUP(A821,'BASE TRABAJO'!$A$1:$U$872,13,FALSE)</f>
        <v>XIII</v>
      </c>
      <c r="N821" s="160">
        <f>VLOOKUP(A821,'BASE TRABAJO'!$A$1:$U$872,14,FALSE)</f>
        <v>0</v>
      </c>
      <c r="O821" s="160">
        <f>VLOOKUP(A821,'BASE TRABAJO'!$A$1:$U$872,15,FALSE)</f>
        <v>0</v>
      </c>
      <c r="P821" s="160">
        <f>VLOOKUP(A821,'BASE TRABAJO'!$A$1:$U$872,16,FALSE)</f>
        <v>0</v>
      </c>
      <c r="Q821" s="160">
        <f>VLOOKUP(A821,'BASE TRABAJO'!$A$1:$U$872,17,FALSE)</f>
        <v>0</v>
      </c>
      <c r="R821" s="160" t="str">
        <f>VLOOKUP(A821,'BASE TRABAJO'!$A$1:$U$872,18,FALSE)</f>
        <v>93401 Institución de Asistencia Social.</v>
      </c>
      <c r="S821" s="160" t="str">
        <f>VLOOKUP(A821,'BASE TRABAJO'!$A$1:$U$872,19,FALSE)</f>
        <v xml:space="preserve">Se acompañan Certificado de Antecedentes Financieros Institucionales del año 2018, aprobados por el Sub-Departamento de Supervisión Financiera Nacional, del SENAME.
</v>
      </c>
      <c r="T821" s="161">
        <f>VLOOKUP(A821,'BASE TRABAJO'!$A$1:$U$872,20,FALSE)</f>
        <v>39269</v>
      </c>
      <c r="U821" s="160">
        <v>7362</v>
      </c>
      <c r="V821" s="162">
        <v>16327928</v>
      </c>
      <c r="W821" s="162">
        <v>154582885</v>
      </c>
      <c r="X821" s="161">
        <v>44135</v>
      </c>
      <c r="Y821" s="160" t="s">
        <v>3112</v>
      </c>
      <c r="Z821" s="160" t="s">
        <v>3113</v>
      </c>
      <c r="AA821" s="160" t="s">
        <v>82</v>
      </c>
      <c r="AB821" s="160"/>
    </row>
    <row r="822" spans="1:28" x14ac:dyDescent="0.2">
      <c r="A822" s="163">
        <v>7362</v>
      </c>
      <c r="B822" s="160" t="str">
        <f>VLOOKUP(A822,'BASE TRABAJO'!$A$1:$U$872,2,TRUE)</f>
        <v xml:space="preserve">
Organización no gubernamental de desarrollo La Casona de los Jóvenes.
</v>
      </c>
      <c r="C822" s="160">
        <f>VLOOKUP(A822,'BASE TRABAJO'!$A$1:$U$872,3,FALSE)</f>
        <v>657798800</v>
      </c>
      <c r="D822" s="160" t="str">
        <f>VLOOKUP(A822,'BASE TRABAJO'!$A$1:$U$872,4,FALSE)</f>
        <v>Corporación de Derecho Privado.</v>
      </c>
      <c r="E822" s="160" t="str">
        <f>VLOOKUP(A822,'BASE TRABAJO'!$A$1:$U$872,5,FALSE)</f>
        <v>Decreto Nº 3636, de 9 de noviembre de 2006, del Ministerio de Justicia.</v>
      </c>
      <c r="F822" s="160" t="str">
        <f>VLOOKUP(A822,'BASE TRABAJO'!$A$1:$U$872,6,FALSE)</f>
        <v>Certificado de Vigencia Nº 500242357161, de 31 de julio de 2019, del SRCI.</v>
      </c>
      <c r="G822" s="160" t="str">
        <f>VLOOKUP(A822,'BASE TRABAJO'!$A$1:$U$872,7,FALSE)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2" s="160" t="str">
        <f>VLOOKUP(A822,'BASE TRABAJO'!$A$1:$U$872,8,FALSE)</f>
        <v xml:space="preserve">Presidente: Miguel Fonseca Carrillo 
Vicepdte.: Alfredo Jacob Feres Reyes 
Secretaria: Rosa Carrillo Salas 
Tesorero: Washington Lizama Ormazábal 
Director: Alejandro Ignacio Ortiz Quintana 
</v>
      </c>
      <c r="I822" s="160" t="str">
        <f>VLOOKUP(A822,'BASE TRABAJO'!$A$1:$U$872,9,FALSE)</f>
        <v>Durarán dos años en sus cargos (según sus estatutos).</v>
      </c>
      <c r="J822" s="160" t="str">
        <f>VLOOKUP(A822,'BASE TRABAJO'!$A$1:$U$872,10,FALSE)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2" s="160" t="str">
        <f>VLOOKUP(A822,'BASE TRABAJO'!$A$1:$U$872,11,FALSE)</f>
        <v xml:space="preserve">Miguel Ángel Fonseca Carrillo  Pdte.
Zarelli Fonseca Carrillo, Secretaria Ejecutiva.
Washington Lizama Ormazábal  Tesorero. 
Pueden actuar individualmente.
</v>
      </c>
      <c r="L822" s="160" t="str">
        <f>VLOOKUP(A822,'BASE TRABAJO'!$A$1:$U$872,12,FALSE)</f>
        <v xml:space="preserve">Phillips N° 15, 5° piso, Oficina K,  Región Metropolitana.
</v>
      </c>
      <c r="M822" s="160" t="str">
        <f>VLOOKUP(A822,'BASE TRABAJO'!$A$1:$U$872,13,FALSE)</f>
        <v>XIII</v>
      </c>
      <c r="N822" s="160">
        <f>VLOOKUP(A822,'BASE TRABAJO'!$A$1:$U$872,14,FALSE)</f>
        <v>0</v>
      </c>
      <c r="O822" s="160">
        <f>VLOOKUP(A822,'BASE TRABAJO'!$A$1:$U$872,15,FALSE)</f>
        <v>0</v>
      </c>
      <c r="P822" s="160">
        <f>VLOOKUP(A822,'BASE TRABAJO'!$A$1:$U$872,16,FALSE)</f>
        <v>0</v>
      </c>
      <c r="Q822" s="160">
        <f>VLOOKUP(A822,'BASE TRABAJO'!$A$1:$U$872,17,FALSE)</f>
        <v>0</v>
      </c>
      <c r="R822" s="160" t="str">
        <f>VLOOKUP(A822,'BASE TRABAJO'!$A$1:$U$872,18,FALSE)</f>
        <v>93401 Institución de Asistencia Social.</v>
      </c>
      <c r="S822" s="160" t="str">
        <f>VLOOKUP(A822,'BASE TRABAJO'!$A$1:$U$872,19,FALSE)</f>
        <v xml:space="preserve">Se acompañan Certificado de Antecedentes Financieros Institucionales del año 2018, aprobados por el Sub-Departamento de Supervisión Financiera Nacional, del SENAME.
</v>
      </c>
      <c r="T822" s="161">
        <f>VLOOKUP(A822,'BASE TRABAJO'!$A$1:$U$872,20,FALSE)</f>
        <v>39269</v>
      </c>
      <c r="U822" s="160">
        <v>7362</v>
      </c>
      <c r="V822" s="162">
        <v>6850008</v>
      </c>
      <c r="W822" s="162">
        <v>64140984</v>
      </c>
      <c r="X822" s="161">
        <v>44135</v>
      </c>
      <c r="Y822" s="160" t="s">
        <v>3112</v>
      </c>
      <c r="Z822" s="160" t="s">
        <v>3113</v>
      </c>
      <c r="AA822" s="160" t="s">
        <v>3122</v>
      </c>
      <c r="AB822" s="160"/>
    </row>
    <row r="823" spans="1:28" x14ac:dyDescent="0.2">
      <c r="A823" s="163">
        <v>7367</v>
      </c>
      <c r="B823" s="160" t="str">
        <f>VLOOKUP(A823,'BASE TRABAJO'!$A$1:$U$872,2,TRUE)</f>
        <v xml:space="preserve">Organización No Gubernamental de Desarrollo, Acción Cultural y Comunitaria de Reivindicación de Derechos – 
O.N.G. ACCORDES. 
</v>
      </c>
      <c r="C823" s="160">
        <f>VLOOKUP(A823,'BASE TRABAJO'!$A$1:$U$872,3,FALSE)</f>
        <v>655778705</v>
      </c>
      <c r="D823" s="160" t="str">
        <f>VLOOKUP(A823,'BASE TRABAJO'!$A$1:$U$872,4,FALSE)</f>
        <v>Organización No Gubernamental.</v>
      </c>
      <c r="E823" s="160" t="str">
        <f>VLOOKUP(A823,'BASE TRABAJO'!$A$1:$U$872,5,FALSE)</f>
        <v>Otorgado por Decreto Supremo Nº 3084, de fecha 21 de Septiembre de 2004,  por el Ministerio de Justicia.</v>
      </c>
      <c r="F823" s="160" t="str">
        <f>VLOOKUP(A823,'BASE TRABAJO'!$A$1:$U$872,6,FALSE)</f>
        <v xml:space="preserve">Certificado de Vigencia Folio Nº 500340494180, de fecha 13 de agosto de 2020, del Servicio de Registro Civil. </v>
      </c>
      <c r="G823" s="160" t="str">
        <f>VLOOKUP(A823,'BASE TRABAJO'!$A$1:$U$872,7,FALSE)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23" s="160" t="str">
        <f>VLOOKUP(A823,'BASE TRABAJO'!$A$1:$U$872,8,FALSE)</f>
        <v xml:space="preserve">Presidente: 
Delfina Amalia Ibacache Estay                                       
Vicepresidente: 
Bárbara Angélica Vásquez Elos                  
Secretario: 
Eva Barcelisa Gamboa Castillo,                                         
Tesorera:
Janela Viviana Vicencio Cepeda,                         
Director:
José Saavedra Ibacache,                            
</v>
      </c>
      <c r="I823" s="160" t="str">
        <f>VLOOKUP(A823,'BASE TRABAJO'!$A$1:$U$872,9,FALSE)</f>
        <v>Durarán dos años en sus cargos.</v>
      </c>
      <c r="J823" s="160" t="str">
        <f>VLOOKUP(A823,'BASE TRABAJO'!$A$1:$U$872,10,FALSE)</f>
        <v>Hasta 22-10-2020.</v>
      </c>
      <c r="K823" s="160" t="str">
        <f>VLOOKUP(A823,'BASE TRABAJO'!$A$1:$U$872,11,FALSE)</f>
        <v xml:space="preserve">Presidente: 
Delfina Amalia Ibacache Estay                
</v>
      </c>
      <c r="L823" s="160" t="str">
        <f>VLOOKUP(A823,'BASE TRABAJO'!$A$1:$U$872,12,FALSE)</f>
        <v xml:space="preserve">Calle Cuartel Nº 65, Hijuelas, Provincia de Quillota, Quinta Región.
</v>
      </c>
      <c r="M823" s="160" t="str">
        <f>VLOOKUP(A823,'BASE TRABAJO'!$A$1:$U$872,13,FALSE)</f>
        <v>V</v>
      </c>
      <c r="N823" s="160" t="str">
        <f>VLOOKUP(A823,'BASE TRABAJO'!$A$1:$U$872,14,FALSE)</f>
        <v>Quillota</v>
      </c>
      <c r="O823" s="160" t="str">
        <f>VLOOKUP(A823,'BASE TRABAJO'!$A$1:$U$872,15,FALSE)</f>
        <v>Teléfono: (56-33) 271219</v>
      </c>
      <c r="P823" s="160" t="str">
        <f>VLOOKUP(A823,'BASE TRABAJO'!$A$1:$U$872,16,FALSE)</f>
        <v xml:space="preserve"> ongaccordes@gmail.com</v>
      </c>
      <c r="Q823" s="160">
        <f>VLOOKUP(A823,'BASE TRABAJO'!$A$1:$U$872,17,FALSE)</f>
        <v>0</v>
      </c>
      <c r="R823" s="160" t="str">
        <f>VLOOKUP(A823,'BASE TRABAJO'!$A$1:$U$872,18,FALSE)</f>
        <v>93401: Instituciones de Asistencia Social.</v>
      </c>
      <c r="S823" s="160" t="str">
        <f>VLOOKUP(A823,'BASE TRABAJO'!$A$1:$U$872,19,FALSE)</f>
        <v>Certificado de antecedente financiero año 2019, aprobado por parte del Sub Departamento de Supervisión Financiera Nacional.</v>
      </c>
      <c r="T823" s="161">
        <f>VLOOKUP(A823,'BASE TRABAJO'!$A$1:$U$872,20,FALSE)</f>
        <v>39308</v>
      </c>
      <c r="U823" s="160">
        <v>7367</v>
      </c>
      <c r="V823" s="162">
        <v>8738280</v>
      </c>
      <c r="W823" s="162">
        <v>87307470</v>
      </c>
      <c r="X823" s="161">
        <v>44135</v>
      </c>
      <c r="Y823" s="160" t="s">
        <v>3112</v>
      </c>
      <c r="Z823" s="160" t="s">
        <v>3113</v>
      </c>
      <c r="AA823" s="160" t="s">
        <v>3326</v>
      </c>
      <c r="AB823" s="160"/>
    </row>
    <row r="824" spans="1:28" x14ac:dyDescent="0.2">
      <c r="A824" s="163">
        <v>7369</v>
      </c>
      <c r="B824" s="160" t="str">
        <f>VLOOKUP(A824,'BASE TRABAJO'!$A$1:$U$872,2,TRUE)</f>
        <v>Fundación Vida Compartida.</v>
      </c>
      <c r="C824" s="160">
        <f>VLOOKUP(A824,'BASE TRABAJO'!$A$1:$U$872,3,FALSE)</f>
        <v>653823304</v>
      </c>
      <c r="D824" s="160" t="str">
        <f>VLOOKUP(A824,'BASE TRABAJO'!$A$1:$U$872,4,FALSE)</f>
        <v>Fundación.</v>
      </c>
      <c r="E824" s="160" t="str">
        <f>VLOOKUP(A824,'BASE TRABAJO'!$A$1:$U$872,5,FALSE)</f>
        <v>Otorgado por Decreto Supremo Nº 1293, de fecha 20 de Abril de 2004,  por el Ministerio de Justicia.</v>
      </c>
      <c r="F824" s="160" t="str">
        <f>VLOOKUP(A824,'BASE TRABAJO'!$A$1:$U$872,6,FALSE)</f>
        <v>Otorgado por Decreto Supremo Nº 1293, de fecha 20 de Abril de 2004,  por el Ministerio de Justicia.</v>
      </c>
      <c r="G824" s="160" t="str">
        <f>VLOOKUP(A824,'BASE TRABAJO'!$A$1:$U$872,7,FALSE)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4" s="160" t="str">
        <f>VLOOKUP(A824,'BASE TRABAJO'!$A$1:$U$872,8,FALSE)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4" s="160" t="str">
        <f>VLOOKUP(A824,'BASE TRABAJO'!$A$1:$U$872,9,FALSE)</f>
        <v>Durarán tres años en sus cargos.</v>
      </c>
      <c r="J824" s="160" t="str">
        <f>VLOOKUP(A824,'BASE TRABAJO'!$A$1:$U$872,10,FALSE)</f>
        <v>Desde el 08 de marzo de 2018</v>
      </c>
      <c r="K824" s="160" t="str">
        <f>VLOOKUP(A824,'BASE TRABAJO'!$A$1:$U$872,11,FALSE)</f>
        <v xml:space="preserve">
Presidente: Víctor Mora Rivera, 
Director Ejecutivo: Sergio Mercado Cajales, 
</v>
      </c>
      <c r="L824" s="160" t="str">
        <f>VLOOKUP(A824,'BASE TRABAJO'!$A$1:$U$872,12,FALSE)</f>
        <v xml:space="preserve">Alameda Libertador Bernardo O’Higgins N°2361, Comuna de Santiago, Región Metropolitana.
</v>
      </c>
      <c r="M824" s="160" t="str">
        <f>VLOOKUP(A824,'BASE TRABAJO'!$A$1:$U$872,13,FALSE)</f>
        <v>XIII</v>
      </c>
      <c r="N824" s="160" t="str">
        <f>VLOOKUP(A824,'BASE TRABAJO'!$A$1:$U$872,14,FALSE)</f>
        <v>Santiago</v>
      </c>
      <c r="O824" s="160" t="str">
        <f>VLOOKUP(A824,'BASE TRABAJO'!$A$1:$U$872,15,FALSE)</f>
        <v>Teléfono: (56-2) 6970245-6963687</v>
      </c>
      <c r="P824" s="160">
        <f>VLOOKUP(A824,'BASE TRABAJO'!$A$1:$U$872,16,FALSE)</f>
        <v>0</v>
      </c>
      <c r="Q824" s="160">
        <f>VLOOKUP(A824,'BASE TRABAJO'!$A$1:$U$872,17,FALSE)</f>
        <v>0</v>
      </c>
      <c r="R824" s="160" t="str">
        <f>VLOOKUP(A824,'BASE TRABAJO'!$A$1:$U$872,18,FALSE)</f>
        <v>93401: Instituciones de Asistencia Social.</v>
      </c>
      <c r="S824" s="160" t="str">
        <f>VLOOKUP(A824,'BASE TRABAJO'!$A$1:$U$872,19,FALSE)</f>
        <v>Certificado financiero año 2017, aprobado por Departamento de Administración y Finanzas.</v>
      </c>
      <c r="T824" s="161">
        <f>VLOOKUP(A824,'BASE TRABAJO'!$A$1:$U$872,20,FALSE)</f>
        <v>39317</v>
      </c>
      <c r="U824" s="160">
        <v>7369</v>
      </c>
      <c r="V824" s="162">
        <v>0</v>
      </c>
      <c r="W824" s="162">
        <v>31292082</v>
      </c>
      <c r="X824" s="161">
        <v>44135</v>
      </c>
      <c r="Y824" s="160" t="s">
        <v>3112</v>
      </c>
      <c r="Z824" s="160" t="s">
        <v>3113</v>
      </c>
      <c r="AA824" s="160" t="s">
        <v>3176</v>
      </c>
      <c r="AB824" s="160"/>
    </row>
    <row r="825" spans="1:28" x14ac:dyDescent="0.2">
      <c r="A825" s="163">
        <v>7369</v>
      </c>
      <c r="B825" s="160" t="str">
        <f>VLOOKUP(A825,'BASE TRABAJO'!$A$1:$U$872,2,TRUE)</f>
        <v>Fundación Vida Compartida.</v>
      </c>
      <c r="C825" s="160">
        <f>VLOOKUP(A825,'BASE TRABAJO'!$A$1:$U$872,3,FALSE)</f>
        <v>653823304</v>
      </c>
      <c r="D825" s="160" t="str">
        <f>VLOOKUP(A825,'BASE TRABAJO'!$A$1:$U$872,4,FALSE)</f>
        <v>Fundación.</v>
      </c>
      <c r="E825" s="160" t="str">
        <f>VLOOKUP(A825,'BASE TRABAJO'!$A$1:$U$872,5,FALSE)</f>
        <v>Otorgado por Decreto Supremo Nº 1293, de fecha 20 de Abril de 2004,  por el Ministerio de Justicia.</v>
      </c>
      <c r="F825" s="160" t="str">
        <f>VLOOKUP(A825,'BASE TRABAJO'!$A$1:$U$872,6,FALSE)</f>
        <v>Otorgado por Decreto Supremo Nº 1293, de fecha 20 de Abril de 2004,  por el Ministerio de Justicia.</v>
      </c>
      <c r="G825" s="160" t="str">
        <f>VLOOKUP(A825,'BASE TRABAJO'!$A$1:$U$872,7,FALSE)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5" s="160" t="str">
        <f>VLOOKUP(A825,'BASE TRABAJO'!$A$1:$U$872,8,FALSE)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5" s="160" t="str">
        <f>VLOOKUP(A825,'BASE TRABAJO'!$A$1:$U$872,9,FALSE)</f>
        <v>Durarán tres años en sus cargos.</v>
      </c>
      <c r="J825" s="160" t="str">
        <f>VLOOKUP(A825,'BASE TRABAJO'!$A$1:$U$872,10,FALSE)</f>
        <v>Desde el 08 de marzo de 2018</v>
      </c>
      <c r="K825" s="160" t="str">
        <f>VLOOKUP(A825,'BASE TRABAJO'!$A$1:$U$872,11,FALSE)</f>
        <v xml:space="preserve">
Presidente: Víctor Mora Rivera, 
Director Ejecutivo: Sergio Mercado Cajales, 
</v>
      </c>
      <c r="L825" s="160" t="str">
        <f>VLOOKUP(A825,'BASE TRABAJO'!$A$1:$U$872,12,FALSE)</f>
        <v xml:space="preserve">Alameda Libertador Bernardo O’Higgins N°2361, Comuna de Santiago, Región Metropolitana.
</v>
      </c>
      <c r="M825" s="160" t="str">
        <f>VLOOKUP(A825,'BASE TRABAJO'!$A$1:$U$872,13,FALSE)</f>
        <v>XIII</v>
      </c>
      <c r="N825" s="160" t="str">
        <f>VLOOKUP(A825,'BASE TRABAJO'!$A$1:$U$872,14,FALSE)</f>
        <v>Santiago</v>
      </c>
      <c r="O825" s="160" t="str">
        <f>VLOOKUP(A825,'BASE TRABAJO'!$A$1:$U$872,15,FALSE)</f>
        <v>Teléfono: (56-2) 6970245-6963687</v>
      </c>
      <c r="P825" s="160">
        <f>VLOOKUP(A825,'BASE TRABAJO'!$A$1:$U$872,16,FALSE)</f>
        <v>0</v>
      </c>
      <c r="Q825" s="160">
        <f>VLOOKUP(A825,'BASE TRABAJO'!$A$1:$U$872,17,FALSE)</f>
        <v>0</v>
      </c>
      <c r="R825" s="160" t="str">
        <f>VLOOKUP(A825,'BASE TRABAJO'!$A$1:$U$872,18,FALSE)</f>
        <v>93401: Instituciones de Asistencia Social.</v>
      </c>
      <c r="S825" s="160" t="str">
        <f>VLOOKUP(A825,'BASE TRABAJO'!$A$1:$U$872,19,FALSE)</f>
        <v>Certificado financiero año 2017, aprobado por Departamento de Administración y Finanzas.</v>
      </c>
      <c r="T825" s="161">
        <f>VLOOKUP(A825,'BASE TRABAJO'!$A$1:$U$872,20,FALSE)</f>
        <v>39317</v>
      </c>
      <c r="U825" s="160">
        <v>7369</v>
      </c>
      <c r="V825" s="162">
        <v>7784100</v>
      </c>
      <c r="W825" s="162">
        <v>74104632</v>
      </c>
      <c r="X825" s="161">
        <v>44135</v>
      </c>
      <c r="Y825" s="160" t="s">
        <v>3112</v>
      </c>
      <c r="Z825" s="160" t="s">
        <v>3113</v>
      </c>
      <c r="AA825" s="160" t="s">
        <v>3159</v>
      </c>
      <c r="AB825" s="160"/>
    </row>
    <row r="826" spans="1:28" x14ac:dyDescent="0.2">
      <c r="A826" s="163">
        <v>7369</v>
      </c>
      <c r="B826" s="160" t="str">
        <f>VLOOKUP(A826,'BASE TRABAJO'!$A$1:$U$872,2,TRUE)</f>
        <v>Fundación Vida Compartida.</v>
      </c>
      <c r="C826" s="160">
        <f>VLOOKUP(A826,'BASE TRABAJO'!$A$1:$U$872,3,FALSE)</f>
        <v>653823304</v>
      </c>
      <c r="D826" s="160" t="str">
        <f>VLOOKUP(A826,'BASE TRABAJO'!$A$1:$U$872,4,FALSE)</f>
        <v>Fundación.</v>
      </c>
      <c r="E826" s="160" t="str">
        <f>VLOOKUP(A826,'BASE TRABAJO'!$A$1:$U$872,5,FALSE)</f>
        <v>Otorgado por Decreto Supremo Nº 1293, de fecha 20 de Abril de 2004,  por el Ministerio de Justicia.</v>
      </c>
      <c r="F826" s="160" t="str">
        <f>VLOOKUP(A826,'BASE TRABAJO'!$A$1:$U$872,6,FALSE)</f>
        <v>Otorgado por Decreto Supremo Nº 1293, de fecha 20 de Abril de 2004,  por el Ministerio de Justicia.</v>
      </c>
      <c r="G826" s="160" t="str">
        <f>VLOOKUP(A826,'BASE TRABAJO'!$A$1:$U$872,7,FALSE)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6" s="160" t="str">
        <f>VLOOKUP(A826,'BASE TRABAJO'!$A$1:$U$872,8,FALSE)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6" s="160" t="str">
        <f>VLOOKUP(A826,'BASE TRABAJO'!$A$1:$U$872,9,FALSE)</f>
        <v>Durarán tres años en sus cargos.</v>
      </c>
      <c r="J826" s="160" t="str">
        <f>VLOOKUP(A826,'BASE TRABAJO'!$A$1:$U$872,10,FALSE)</f>
        <v>Desde el 08 de marzo de 2018</v>
      </c>
      <c r="K826" s="160" t="str">
        <f>VLOOKUP(A826,'BASE TRABAJO'!$A$1:$U$872,11,FALSE)</f>
        <v xml:space="preserve">
Presidente: Víctor Mora Rivera, 
Director Ejecutivo: Sergio Mercado Cajales, 
</v>
      </c>
      <c r="L826" s="160" t="str">
        <f>VLOOKUP(A826,'BASE TRABAJO'!$A$1:$U$872,12,FALSE)</f>
        <v xml:space="preserve">Alameda Libertador Bernardo O’Higgins N°2361, Comuna de Santiago, Región Metropolitana.
</v>
      </c>
      <c r="M826" s="160" t="str">
        <f>VLOOKUP(A826,'BASE TRABAJO'!$A$1:$U$872,13,FALSE)</f>
        <v>XIII</v>
      </c>
      <c r="N826" s="160" t="str">
        <f>VLOOKUP(A826,'BASE TRABAJO'!$A$1:$U$872,14,FALSE)</f>
        <v>Santiago</v>
      </c>
      <c r="O826" s="160" t="str">
        <f>VLOOKUP(A826,'BASE TRABAJO'!$A$1:$U$872,15,FALSE)</f>
        <v>Teléfono: (56-2) 6970245-6963687</v>
      </c>
      <c r="P826" s="160">
        <f>VLOOKUP(A826,'BASE TRABAJO'!$A$1:$U$872,16,FALSE)</f>
        <v>0</v>
      </c>
      <c r="Q826" s="160">
        <f>VLOOKUP(A826,'BASE TRABAJO'!$A$1:$U$872,17,FALSE)</f>
        <v>0</v>
      </c>
      <c r="R826" s="160" t="str">
        <f>VLOOKUP(A826,'BASE TRABAJO'!$A$1:$U$872,18,FALSE)</f>
        <v>93401: Instituciones de Asistencia Social.</v>
      </c>
      <c r="S826" s="160" t="str">
        <f>VLOOKUP(A826,'BASE TRABAJO'!$A$1:$U$872,19,FALSE)</f>
        <v>Certificado financiero año 2017, aprobado por Departamento de Administración y Finanzas.</v>
      </c>
      <c r="T826" s="161">
        <f>VLOOKUP(A826,'BASE TRABAJO'!$A$1:$U$872,20,FALSE)</f>
        <v>39317</v>
      </c>
      <c r="U826" s="160">
        <v>7369</v>
      </c>
      <c r="V826" s="162">
        <v>7784100</v>
      </c>
      <c r="W826" s="162">
        <v>74415996</v>
      </c>
      <c r="X826" s="161">
        <v>44135</v>
      </c>
      <c r="Y826" s="160" t="s">
        <v>3112</v>
      </c>
      <c r="Z826" s="160" t="s">
        <v>3113</v>
      </c>
      <c r="AA826" s="160" t="s">
        <v>2719</v>
      </c>
      <c r="AB826" s="160"/>
    </row>
    <row r="827" spans="1:28" x14ac:dyDescent="0.2">
      <c r="A827" s="163">
        <v>7369</v>
      </c>
      <c r="B827" s="160" t="str">
        <f>VLOOKUP(A827,'BASE TRABAJO'!$A$1:$U$872,2,TRUE)</f>
        <v>Fundación Vida Compartida.</v>
      </c>
      <c r="C827" s="160">
        <f>VLOOKUP(A827,'BASE TRABAJO'!$A$1:$U$872,3,FALSE)</f>
        <v>653823304</v>
      </c>
      <c r="D827" s="160" t="str">
        <f>VLOOKUP(A827,'BASE TRABAJO'!$A$1:$U$872,4,FALSE)</f>
        <v>Fundación.</v>
      </c>
      <c r="E827" s="160" t="str">
        <f>VLOOKUP(A827,'BASE TRABAJO'!$A$1:$U$872,5,FALSE)</f>
        <v>Otorgado por Decreto Supremo Nº 1293, de fecha 20 de Abril de 2004,  por el Ministerio de Justicia.</v>
      </c>
      <c r="F827" s="160" t="str">
        <f>VLOOKUP(A827,'BASE TRABAJO'!$A$1:$U$872,6,FALSE)</f>
        <v>Otorgado por Decreto Supremo Nº 1293, de fecha 20 de Abril de 2004,  por el Ministerio de Justicia.</v>
      </c>
      <c r="G827" s="160" t="str">
        <f>VLOOKUP(A827,'BASE TRABAJO'!$A$1:$U$872,7,FALSE)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7" s="160" t="str">
        <f>VLOOKUP(A827,'BASE TRABAJO'!$A$1:$U$872,8,FALSE)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7" s="160" t="str">
        <f>VLOOKUP(A827,'BASE TRABAJO'!$A$1:$U$872,9,FALSE)</f>
        <v>Durarán tres años en sus cargos.</v>
      </c>
      <c r="J827" s="160" t="str">
        <f>VLOOKUP(A827,'BASE TRABAJO'!$A$1:$U$872,10,FALSE)</f>
        <v>Desde el 08 de marzo de 2018</v>
      </c>
      <c r="K827" s="160" t="str">
        <f>VLOOKUP(A827,'BASE TRABAJO'!$A$1:$U$872,11,FALSE)</f>
        <v xml:space="preserve">
Presidente: Víctor Mora Rivera, 
Director Ejecutivo: Sergio Mercado Cajales, 
</v>
      </c>
      <c r="L827" s="160" t="str">
        <f>VLOOKUP(A827,'BASE TRABAJO'!$A$1:$U$872,12,FALSE)</f>
        <v xml:space="preserve">Alameda Libertador Bernardo O’Higgins N°2361, Comuna de Santiago, Región Metropolitana.
</v>
      </c>
      <c r="M827" s="160" t="str">
        <f>VLOOKUP(A827,'BASE TRABAJO'!$A$1:$U$872,13,FALSE)</f>
        <v>XIII</v>
      </c>
      <c r="N827" s="160" t="str">
        <f>VLOOKUP(A827,'BASE TRABAJO'!$A$1:$U$872,14,FALSE)</f>
        <v>Santiago</v>
      </c>
      <c r="O827" s="160" t="str">
        <f>VLOOKUP(A827,'BASE TRABAJO'!$A$1:$U$872,15,FALSE)</f>
        <v>Teléfono: (56-2) 6970245-6963687</v>
      </c>
      <c r="P827" s="160">
        <f>VLOOKUP(A827,'BASE TRABAJO'!$A$1:$U$872,16,FALSE)</f>
        <v>0</v>
      </c>
      <c r="Q827" s="160">
        <f>VLOOKUP(A827,'BASE TRABAJO'!$A$1:$U$872,17,FALSE)</f>
        <v>0</v>
      </c>
      <c r="R827" s="160" t="str">
        <f>VLOOKUP(A827,'BASE TRABAJO'!$A$1:$U$872,18,FALSE)</f>
        <v>93401: Instituciones de Asistencia Social.</v>
      </c>
      <c r="S827" s="160" t="str">
        <f>VLOOKUP(A827,'BASE TRABAJO'!$A$1:$U$872,19,FALSE)</f>
        <v>Certificado financiero año 2017, aprobado por Departamento de Administración y Finanzas.</v>
      </c>
      <c r="T827" s="161">
        <f>VLOOKUP(A827,'BASE TRABAJO'!$A$1:$U$872,20,FALSE)</f>
        <v>39317</v>
      </c>
      <c r="U827" s="160">
        <v>7369</v>
      </c>
      <c r="V827" s="162">
        <v>10320210</v>
      </c>
      <c r="W827" s="162">
        <v>92957220</v>
      </c>
      <c r="X827" s="161">
        <v>44135</v>
      </c>
      <c r="Y827" s="160" t="s">
        <v>3112</v>
      </c>
      <c r="Z827" s="160" t="s">
        <v>3113</v>
      </c>
      <c r="AA827" s="160" t="s">
        <v>3121</v>
      </c>
      <c r="AB827" s="160"/>
    </row>
    <row r="828" spans="1:28" x14ac:dyDescent="0.2">
      <c r="A828" s="163">
        <v>7376</v>
      </c>
      <c r="B828" s="160" t="str">
        <f>VLOOKUP(A828,'BASE TRABAJO'!$A$1:$U$872,2,TRUE)</f>
        <v xml:space="preserve">
Fundación Beata Laura Vicuña. 
</v>
      </c>
      <c r="C828" s="160">
        <f>VLOOKUP(A828,'BASE TRABAJO'!$A$1:$U$872,3,FALSE)</f>
        <v>719991009</v>
      </c>
      <c r="D828" s="160" t="str">
        <f>VLOOKUP(A828,'BASE TRABAJO'!$A$1:$U$872,4,FALSE)</f>
        <v>Fundación de derecho privado</v>
      </c>
      <c r="E828" s="160" t="str">
        <f>VLOOKUP(A828,'BASE TRABAJO'!$A$1:$U$872,5,FALSE)</f>
        <v xml:space="preserve">Decreto Nº 1427, de fecha 27 de noviembre de 1991, del Ministerio de Justicia.
</v>
      </c>
      <c r="F828" s="160" t="str">
        <f>VLOOKUP(A828,'BASE TRABAJO'!$A$1:$U$872,6,FALSE)</f>
        <v xml:space="preserve">Certificado de Vigencia folio N° 500232107988, emitido el 10 de junio de 2019, por el SRCeI. </v>
      </c>
      <c r="G828" s="160" t="str">
        <f>VLOOKUP(A828,'BASE TRABAJO'!$A$1:$U$872,7,FALSE)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28" s="160" t="str">
        <f>VLOOKUP(A828,'BASE TRABAJO'!$A$1:$U$872,8,FALSE)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28" s="160" t="str">
        <f>VLOOKUP(A828,'BASE TRABAJO'!$A$1:$U$872,9,FALSE)</f>
        <v>Cuatro años</v>
      </c>
      <c r="J828" s="160" t="str">
        <f>VLOOKUP(A828,'BASE TRABAJO'!$A$1:$U$872,10,FALSE)</f>
        <v>Al 08-08-2022</v>
      </c>
      <c r="K828" s="160" t="str">
        <f>VLOOKUP(A828,'BASE TRABAJO'!$A$1:$U$872,11,FALSE)</f>
        <v xml:space="preserve">Presidenta: Ximena Oyarzo Mancilla, 
Poder general de representación y Administración a sor Brohana Angulo Saldivia,en calidad de gerente general, quién para actuar requiere la firma conjunta de uno o cualquiera de los miembros del directorio.
</v>
      </c>
      <c r="L828" s="160" t="str">
        <f>VLOOKUP(A828,'BASE TRABAJO'!$A$1:$U$872,12,FALSE)</f>
        <v xml:space="preserve">Avenida Manuel Antonio Matta Nº 762, comuna de Santiago, Región Metropolitana 
</v>
      </c>
      <c r="M828" s="160" t="str">
        <f>VLOOKUP(A828,'BASE TRABAJO'!$A$1:$U$872,13,FALSE)</f>
        <v>XIII</v>
      </c>
      <c r="N828" s="160" t="str">
        <f>VLOOKUP(A828,'BASE TRABAJO'!$A$1:$U$872,14,FALSE)</f>
        <v>Santiago</v>
      </c>
      <c r="O828" s="160" t="str">
        <f>VLOOKUP(A828,'BASE TRABAJO'!$A$1:$U$872,15,FALSE)</f>
        <v>56-2 9126775</v>
      </c>
      <c r="P828" s="160" t="str">
        <f>VLOOKUP(A828,'BASE TRABAJO'!$A$1:$U$872,16,FALSE)</f>
        <v>directora@fundacionlauravicuna.cl
carriagada@fundacionlauravicuna.cl</v>
      </c>
      <c r="Q828" s="160">
        <f>VLOOKUP(A828,'BASE TRABAJO'!$A$1:$U$872,17,FALSE)</f>
        <v>0</v>
      </c>
      <c r="R828" s="160">
        <f>VLOOKUP(A828,'BASE TRABAJO'!$A$1:$U$872,18,FALSE)</f>
        <v>93401</v>
      </c>
      <c r="S828" s="160" t="str">
        <f>VLOOKUP(A828,'BASE TRABAJO'!$A$1:$U$872,19,FALSE)</f>
        <v>Se acompaña Certificado Financiero año 2018, APROBADO POR EL Subdepartamento de Supervisión Financiera Nacional .</v>
      </c>
      <c r="T828" s="161">
        <f>VLOOKUP(A828,'BASE TRABAJO'!$A$1:$U$872,20,FALSE)</f>
        <v>39352</v>
      </c>
      <c r="U828" s="160">
        <v>7376</v>
      </c>
      <c r="V828" s="162">
        <v>19782026</v>
      </c>
      <c r="W828" s="162">
        <v>205433508</v>
      </c>
      <c r="X828" s="161">
        <v>44135</v>
      </c>
      <c r="Y828" s="160" t="s">
        <v>3112</v>
      </c>
      <c r="Z828" s="160" t="s">
        <v>3113</v>
      </c>
      <c r="AA828" s="160" t="s">
        <v>3163</v>
      </c>
      <c r="AB828" s="160"/>
    </row>
    <row r="829" spans="1:28" x14ac:dyDescent="0.2">
      <c r="A829" s="163">
        <v>7379</v>
      </c>
      <c r="B829" s="160" t="str">
        <f>VLOOKUP(A829,'BASE TRABAJO'!$A$1:$U$872,2,TRUE)</f>
        <v>Aldeas Infantiles S.O.S. Chile.</v>
      </c>
      <c r="C829" s="160">
        <f>VLOOKUP(A829,'BASE TRABAJO'!$A$1:$U$872,3,FALSE)</f>
        <v>735972006</v>
      </c>
      <c r="D829" s="160" t="str">
        <f>VLOOKUP(A829,'BASE TRABAJO'!$A$1:$U$872,4,FALSE)</f>
        <v>Corporación de Derecho Privado</v>
      </c>
      <c r="E829" s="160" t="str">
        <f>VLOOKUP(A829,'BASE TRABAJO'!$A$1:$U$872,5,FALSE)</f>
        <v>Otorgado por Decreto Supremo Nº 171, de 26 de febrero 1997, del Ministerio de Justicia.</v>
      </c>
      <c r="F829" s="160" t="str">
        <f>VLOOKUP(A829,'BASE TRABAJO'!$A$1:$U$872,6,FALSE)</f>
        <v>Certificado de vigencia Folio N° 500328992037, de 27 de julio de 2020, emitido por el Servicio de Registro Civil e Identificación</v>
      </c>
      <c r="G829" s="160" t="str">
        <f>VLOOKUP(A829,'BASE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29" s="160" t="str">
        <f>VLOOKUP(A829,'BASE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29" s="160" t="str">
        <f>VLOOKUP(A829,'BASE TRABAJO'!$A$1:$U$872,9,FALSE)</f>
        <v xml:space="preserve">:Durarán un año en sus cargos. </v>
      </c>
      <c r="J829" s="160" t="str">
        <f>VLOOKUP(A829,'BASE TRABAJO'!$A$1:$U$872,10,FALSE)</f>
        <v>29.03.19</v>
      </c>
      <c r="K829" s="160" t="str">
        <f>VLOOKUP(A829,'BASE TRABAJO'!$A$1:$U$872,11,FALSE)</f>
        <v xml:space="preserve">María Cecilia Suárez Indart 
Director Nacional: 
CARLOS ARACENA MELLADO
Jorge Lavanderos Svec
</v>
      </c>
      <c r="L829" s="160" t="str">
        <f>VLOOKUP(A829,'BASE TRABAJO'!$A$1:$U$872,12,FALSE)</f>
        <v>Los Leones Nº382, Oficina 501, Providencia.</v>
      </c>
      <c r="M829" s="160" t="str">
        <f>VLOOKUP(A829,'BASE TRABAJO'!$A$1:$U$872,13,FALSE)</f>
        <v>XIII</v>
      </c>
      <c r="N829" s="160" t="str">
        <f>VLOOKUP(A829,'BASE TRABAJO'!$A$1:$U$872,14,FALSE)</f>
        <v>PROVIDENCIA</v>
      </c>
      <c r="O829" s="160">
        <f>VLOOKUP(A829,'BASE TRABAJO'!$A$1:$U$872,15,FALSE)</f>
        <v>228798000</v>
      </c>
      <c r="P829" s="160" t="str">
        <f>VLOOKUP(A829,'BASE TRABAJO'!$A$1:$U$872,16,FALSE)</f>
        <v>Correo: recepcion@aldeasinfantiles.cl</v>
      </c>
      <c r="Q829" s="160">
        <f>VLOOKUP(A829,'BASE TRABAJO'!$A$1:$U$872,17,FALSE)</f>
        <v>0</v>
      </c>
      <c r="R829" s="160" t="str">
        <f>VLOOKUP(A829,'BASE TRABAJO'!$A$1:$U$872,18,FALSE)</f>
        <v>93509: Otras asociaciones.</v>
      </c>
      <c r="S829" s="160" t="str">
        <f>VLOOKUP(A829,'BASE TRABAJO'!$A$1:$U$872,19,FALSE)</f>
        <v>Certificado de antecedentes financieros correspondientes al año 2019, aprobado por el Subdepartamento de Supervisión Financiera Nacional. (ante notario público)</v>
      </c>
      <c r="T829" s="161">
        <f>VLOOKUP(A829,'BASE TRABAJO'!$A$1:$U$872,20,FALSE)</f>
        <v>39381</v>
      </c>
      <c r="U829" s="160">
        <v>7379</v>
      </c>
      <c r="V829" s="162">
        <v>24505082</v>
      </c>
      <c r="W829" s="162">
        <v>302538332</v>
      </c>
      <c r="X829" s="161">
        <v>44135</v>
      </c>
      <c r="Y829" s="160" t="s">
        <v>3112</v>
      </c>
      <c r="Z829" s="160" t="s">
        <v>3113</v>
      </c>
      <c r="AA829" s="160" t="s">
        <v>3139</v>
      </c>
      <c r="AB829" s="160"/>
    </row>
    <row r="830" spans="1:28" x14ac:dyDescent="0.2">
      <c r="A830" s="163">
        <v>7379</v>
      </c>
      <c r="B830" s="160" t="str">
        <f>VLOOKUP(A830,'BASE TRABAJO'!$A$1:$U$872,2,TRUE)</f>
        <v>Aldeas Infantiles S.O.S. Chile.</v>
      </c>
      <c r="C830" s="160">
        <f>VLOOKUP(A830,'BASE TRABAJO'!$A$1:$U$872,3,FALSE)</f>
        <v>735972006</v>
      </c>
      <c r="D830" s="160" t="str">
        <f>VLOOKUP(A830,'BASE TRABAJO'!$A$1:$U$872,4,FALSE)</f>
        <v>Corporación de Derecho Privado</v>
      </c>
      <c r="E830" s="160" t="str">
        <f>VLOOKUP(A830,'BASE TRABAJO'!$A$1:$U$872,5,FALSE)</f>
        <v>Otorgado por Decreto Supremo Nº 171, de 26 de febrero 1997, del Ministerio de Justicia.</v>
      </c>
      <c r="F830" s="160" t="str">
        <f>VLOOKUP(A830,'BASE TRABAJO'!$A$1:$U$872,6,FALSE)</f>
        <v>Certificado de vigencia Folio N° 500328992037, de 27 de julio de 2020, emitido por el Servicio de Registro Civil e Identificación</v>
      </c>
      <c r="G830" s="160" t="str">
        <f>VLOOKUP(A830,'BASE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0" s="160" t="str">
        <f>VLOOKUP(A830,'BASE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0" s="160" t="str">
        <f>VLOOKUP(A830,'BASE TRABAJO'!$A$1:$U$872,9,FALSE)</f>
        <v xml:space="preserve">:Durarán un año en sus cargos. </v>
      </c>
      <c r="J830" s="160" t="str">
        <f>VLOOKUP(A830,'BASE TRABAJO'!$A$1:$U$872,10,FALSE)</f>
        <v>29.03.19</v>
      </c>
      <c r="K830" s="160" t="str">
        <f>VLOOKUP(A830,'BASE TRABAJO'!$A$1:$U$872,11,FALSE)</f>
        <v xml:space="preserve">María Cecilia Suárez Indart 
Director Nacional: 
CARLOS ARACENA MELLADO
Jorge Lavanderos Svec
</v>
      </c>
      <c r="L830" s="160" t="str">
        <f>VLOOKUP(A830,'BASE TRABAJO'!$A$1:$U$872,12,FALSE)</f>
        <v>Los Leones Nº382, Oficina 501, Providencia.</v>
      </c>
      <c r="M830" s="160" t="str">
        <f>VLOOKUP(A830,'BASE TRABAJO'!$A$1:$U$872,13,FALSE)</f>
        <v>XIII</v>
      </c>
      <c r="N830" s="160" t="str">
        <f>VLOOKUP(A830,'BASE TRABAJO'!$A$1:$U$872,14,FALSE)</f>
        <v>PROVIDENCIA</v>
      </c>
      <c r="O830" s="160">
        <f>VLOOKUP(A830,'BASE TRABAJO'!$A$1:$U$872,15,FALSE)</f>
        <v>228798000</v>
      </c>
      <c r="P830" s="160" t="str">
        <f>VLOOKUP(A830,'BASE TRABAJO'!$A$1:$U$872,16,FALSE)</f>
        <v>Correo: recepcion@aldeasinfantiles.cl</v>
      </c>
      <c r="Q830" s="160">
        <f>VLOOKUP(A830,'BASE TRABAJO'!$A$1:$U$872,17,FALSE)</f>
        <v>0</v>
      </c>
      <c r="R830" s="160" t="str">
        <f>VLOOKUP(A830,'BASE TRABAJO'!$A$1:$U$872,18,FALSE)</f>
        <v>93509: Otras asociaciones.</v>
      </c>
      <c r="S830" s="160" t="str">
        <f>VLOOKUP(A830,'BASE TRABAJO'!$A$1:$U$872,19,FALSE)</f>
        <v>Certificado de antecedentes financieros correspondientes al año 2019, aprobado por el Subdepartamento de Supervisión Financiera Nacional. (ante notario público)</v>
      </c>
      <c r="T830" s="161">
        <f>VLOOKUP(A830,'BASE TRABAJO'!$A$1:$U$872,20,FALSE)</f>
        <v>39381</v>
      </c>
      <c r="U830" s="160">
        <v>7379</v>
      </c>
      <c r="V830" s="162">
        <v>22360596</v>
      </c>
      <c r="W830" s="162">
        <v>197601744</v>
      </c>
      <c r="X830" s="161">
        <v>44135</v>
      </c>
      <c r="Y830" s="160" t="s">
        <v>3112</v>
      </c>
      <c r="Z830" s="160" t="s">
        <v>3113</v>
      </c>
      <c r="AA830" s="160" t="s">
        <v>91</v>
      </c>
      <c r="AB830" s="160"/>
    </row>
    <row r="831" spans="1:28" x14ac:dyDescent="0.2">
      <c r="A831" s="163">
        <v>7379</v>
      </c>
      <c r="B831" s="160" t="str">
        <f>VLOOKUP(A831,'BASE TRABAJO'!$A$1:$U$872,2,TRUE)</f>
        <v>Aldeas Infantiles S.O.S. Chile.</v>
      </c>
      <c r="C831" s="160">
        <f>VLOOKUP(A831,'BASE TRABAJO'!$A$1:$U$872,3,FALSE)</f>
        <v>735972006</v>
      </c>
      <c r="D831" s="160" t="str">
        <f>VLOOKUP(A831,'BASE TRABAJO'!$A$1:$U$872,4,FALSE)</f>
        <v>Corporación de Derecho Privado</v>
      </c>
      <c r="E831" s="160" t="str">
        <f>VLOOKUP(A831,'BASE TRABAJO'!$A$1:$U$872,5,FALSE)</f>
        <v>Otorgado por Decreto Supremo Nº 171, de 26 de febrero 1997, del Ministerio de Justicia.</v>
      </c>
      <c r="F831" s="160" t="str">
        <f>VLOOKUP(A831,'BASE TRABAJO'!$A$1:$U$872,6,FALSE)</f>
        <v>Certificado de vigencia Folio N° 500328992037, de 27 de julio de 2020, emitido por el Servicio de Registro Civil e Identificación</v>
      </c>
      <c r="G831" s="160" t="str">
        <f>VLOOKUP(A831,'BASE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1" s="160" t="str">
        <f>VLOOKUP(A831,'BASE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1" s="160" t="str">
        <f>VLOOKUP(A831,'BASE TRABAJO'!$A$1:$U$872,9,FALSE)</f>
        <v xml:space="preserve">:Durarán un año en sus cargos. </v>
      </c>
      <c r="J831" s="160" t="str">
        <f>VLOOKUP(A831,'BASE TRABAJO'!$A$1:$U$872,10,FALSE)</f>
        <v>29.03.19</v>
      </c>
      <c r="K831" s="160" t="str">
        <f>VLOOKUP(A831,'BASE TRABAJO'!$A$1:$U$872,11,FALSE)</f>
        <v xml:space="preserve">María Cecilia Suárez Indart 
Director Nacional: 
CARLOS ARACENA MELLADO
Jorge Lavanderos Svec
</v>
      </c>
      <c r="L831" s="160" t="str">
        <f>VLOOKUP(A831,'BASE TRABAJO'!$A$1:$U$872,12,FALSE)</f>
        <v>Los Leones Nº382, Oficina 501, Providencia.</v>
      </c>
      <c r="M831" s="160" t="str">
        <f>VLOOKUP(A831,'BASE TRABAJO'!$A$1:$U$872,13,FALSE)</f>
        <v>XIII</v>
      </c>
      <c r="N831" s="160" t="str">
        <f>VLOOKUP(A831,'BASE TRABAJO'!$A$1:$U$872,14,FALSE)</f>
        <v>PROVIDENCIA</v>
      </c>
      <c r="O831" s="160">
        <f>VLOOKUP(A831,'BASE TRABAJO'!$A$1:$U$872,15,FALSE)</f>
        <v>228798000</v>
      </c>
      <c r="P831" s="160" t="str">
        <f>VLOOKUP(A831,'BASE TRABAJO'!$A$1:$U$872,16,FALSE)</f>
        <v>Correo: recepcion@aldeasinfantiles.cl</v>
      </c>
      <c r="Q831" s="160">
        <f>VLOOKUP(A831,'BASE TRABAJO'!$A$1:$U$872,17,FALSE)</f>
        <v>0</v>
      </c>
      <c r="R831" s="160" t="str">
        <f>VLOOKUP(A831,'BASE TRABAJO'!$A$1:$U$872,18,FALSE)</f>
        <v>93509: Otras asociaciones.</v>
      </c>
      <c r="S831" s="160" t="str">
        <f>VLOOKUP(A831,'BASE TRABAJO'!$A$1:$U$872,19,FALSE)</f>
        <v>Certificado de antecedentes financieros correspondientes al año 2019, aprobado por el Subdepartamento de Supervisión Financiera Nacional. (ante notario público)</v>
      </c>
      <c r="T831" s="161">
        <f>VLOOKUP(A831,'BASE TRABAJO'!$A$1:$U$872,20,FALSE)</f>
        <v>39381</v>
      </c>
      <c r="U831" s="160">
        <v>7379</v>
      </c>
      <c r="V831" s="162">
        <v>35918226</v>
      </c>
      <c r="W831" s="162">
        <v>409833180</v>
      </c>
      <c r="X831" s="161">
        <v>44135</v>
      </c>
      <c r="Y831" s="160" t="s">
        <v>3112</v>
      </c>
      <c r="Z831" s="160" t="s">
        <v>3113</v>
      </c>
      <c r="AA831" s="160" t="s">
        <v>3115</v>
      </c>
      <c r="AB831" s="160"/>
    </row>
    <row r="832" spans="1:28" x14ac:dyDescent="0.2">
      <c r="A832" s="163">
        <v>7379</v>
      </c>
      <c r="B832" s="160" t="str">
        <f>VLOOKUP(A832,'BASE TRABAJO'!$A$1:$U$872,2,TRUE)</f>
        <v>Aldeas Infantiles S.O.S. Chile.</v>
      </c>
      <c r="C832" s="160">
        <f>VLOOKUP(A832,'BASE TRABAJO'!$A$1:$U$872,3,FALSE)</f>
        <v>735972006</v>
      </c>
      <c r="D832" s="160" t="str">
        <f>VLOOKUP(A832,'BASE TRABAJO'!$A$1:$U$872,4,FALSE)</f>
        <v>Corporación de Derecho Privado</v>
      </c>
      <c r="E832" s="160" t="str">
        <f>VLOOKUP(A832,'BASE TRABAJO'!$A$1:$U$872,5,FALSE)</f>
        <v>Otorgado por Decreto Supremo Nº 171, de 26 de febrero 1997, del Ministerio de Justicia.</v>
      </c>
      <c r="F832" s="160" t="str">
        <f>VLOOKUP(A832,'BASE TRABAJO'!$A$1:$U$872,6,FALSE)</f>
        <v>Certificado de vigencia Folio N° 500328992037, de 27 de julio de 2020, emitido por el Servicio de Registro Civil e Identificación</v>
      </c>
      <c r="G832" s="160" t="str">
        <f>VLOOKUP(A832,'BASE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2" s="160" t="str">
        <f>VLOOKUP(A832,'BASE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2" s="160" t="str">
        <f>VLOOKUP(A832,'BASE TRABAJO'!$A$1:$U$872,9,FALSE)</f>
        <v xml:space="preserve">:Durarán un año en sus cargos. </v>
      </c>
      <c r="J832" s="160" t="str">
        <f>VLOOKUP(A832,'BASE TRABAJO'!$A$1:$U$872,10,FALSE)</f>
        <v>29.03.19</v>
      </c>
      <c r="K832" s="160" t="str">
        <f>VLOOKUP(A832,'BASE TRABAJO'!$A$1:$U$872,11,FALSE)</f>
        <v xml:space="preserve">María Cecilia Suárez Indart 
Director Nacional: 
CARLOS ARACENA MELLADO
Jorge Lavanderos Svec
</v>
      </c>
      <c r="L832" s="160" t="str">
        <f>VLOOKUP(A832,'BASE TRABAJO'!$A$1:$U$872,12,FALSE)</f>
        <v>Los Leones Nº382, Oficina 501, Providencia.</v>
      </c>
      <c r="M832" s="160" t="str">
        <f>VLOOKUP(A832,'BASE TRABAJO'!$A$1:$U$872,13,FALSE)</f>
        <v>XIII</v>
      </c>
      <c r="N832" s="160" t="str">
        <f>VLOOKUP(A832,'BASE TRABAJO'!$A$1:$U$872,14,FALSE)</f>
        <v>PROVIDENCIA</v>
      </c>
      <c r="O832" s="160">
        <f>VLOOKUP(A832,'BASE TRABAJO'!$A$1:$U$872,15,FALSE)</f>
        <v>228798000</v>
      </c>
      <c r="P832" s="160" t="str">
        <f>VLOOKUP(A832,'BASE TRABAJO'!$A$1:$U$872,16,FALSE)</f>
        <v>Correo: recepcion@aldeasinfantiles.cl</v>
      </c>
      <c r="Q832" s="160">
        <f>VLOOKUP(A832,'BASE TRABAJO'!$A$1:$U$872,17,FALSE)</f>
        <v>0</v>
      </c>
      <c r="R832" s="160" t="str">
        <f>VLOOKUP(A832,'BASE TRABAJO'!$A$1:$U$872,18,FALSE)</f>
        <v>93509: Otras asociaciones.</v>
      </c>
      <c r="S832" s="160" t="str">
        <f>VLOOKUP(A832,'BASE TRABAJO'!$A$1:$U$872,19,FALSE)</f>
        <v>Certificado de antecedentes financieros correspondientes al año 2019, aprobado por el Subdepartamento de Supervisión Financiera Nacional. (ante notario público)</v>
      </c>
      <c r="T832" s="161">
        <f>VLOOKUP(A832,'BASE TRABAJO'!$A$1:$U$872,20,FALSE)</f>
        <v>39381</v>
      </c>
      <c r="U832" s="160">
        <v>7379</v>
      </c>
      <c r="V832" s="162">
        <v>32877940</v>
      </c>
      <c r="W832" s="162">
        <v>327001342</v>
      </c>
      <c r="X832" s="161">
        <v>44135</v>
      </c>
      <c r="Y832" s="160" t="s">
        <v>3112</v>
      </c>
      <c r="Z832" s="160" t="s">
        <v>3113</v>
      </c>
      <c r="AA832" s="160" t="s">
        <v>3133</v>
      </c>
      <c r="AB832" s="160"/>
    </row>
    <row r="833" spans="1:28" x14ac:dyDescent="0.2">
      <c r="A833" s="163">
        <v>7379</v>
      </c>
      <c r="B833" s="160" t="str">
        <f>VLOOKUP(A833,'BASE TRABAJO'!$A$1:$U$872,2,TRUE)</f>
        <v>Aldeas Infantiles S.O.S. Chile.</v>
      </c>
      <c r="C833" s="160">
        <f>VLOOKUP(A833,'BASE TRABAJO'!$A$1:$U$872,3,FALSE)</f>
        <v>735972006</v>
      </c>
      <c r="D833" s="160" t="str">
        <f>VLOOKUP(A833,'BASE TRABAJO'!$A$1:$U$872,4,FALSE)</f>
        <v>Corporación de Derecho Privado</v>
      </c>
      <c r="E833" s="160" t="str">
        <f>VLOOKUP(A833,'BASE TRABAJO'!$A$1:$U$872,5,FALSE)</f>
        <v>Otorgado por Decreto Supremo Nº 171, de 26 de febrero 1997, del Ministerio de Justicia.</v>
      </c>
      <c r="F833" s="160" t="str">
        <f>VLOOKUP(A833,'BASE TRABAJO'!$A$1:$U$872,6,FALSE)</f>
        <v>Certificado de vigencia Folio N° 500328992037, de 27 de julio de 2020, emitido por el Servicio de Registro Civil e Identificación</v>
      </c>
      <c r="G833" s="160" t="str">
        <f>VLOOKUP(A833,'BASE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3" s="160" t="str">
        <f>VLOOKUP(A833,'BASE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3" s="160" t="str">
        <f>VLOOKUP(A833,'BASE TRABAJO'!$A$1:$U$872,9,FALSE)</f>
        <v xml:space="preserve">:Durarán un año en sus cargos. </v>
      </c>
      <c r="J833" s="160" t="str">
        <f>VLOOKUP(A833,'BASE TRABAJO'!$A$1:$U$872,10,FALSE)</f>
        <v>29.03.19</v>
      </c>
      <c r="K833" s="160" t="str">
        <f>VLOOKUP(A833,'BASE TRABAJO'!$A$1:$U$872,11,FALSE)</f>
        <v xml:space="preserve">María Cecilia Suárez Indart 
Director Nacional: 
CARLOS ARACENA MELLADO
Jorge Lavanderos Svec
</v>
      </c>
      <c r="L833" s="160" t="str">
        <f>VLOOKUP(A833,'BASE TRABAJO'!$A$1:$U$872,12,FALSE)</f>
        <v>Los Leones Nº382, Oficina 501, Providencia.</v>
      </c>
      <c r="M833" s="160" t="str">
        <f>VLOOKUP(A833,'BASE TRABAJO'!$A$1:$U$872,13,FALSE)</f>
        <v>XIII</v>
      </c>
      <c r="N833" s="160" t="str">
        <f>VLOOKUP(A833,'BASE TRABAJO'!$A$1:$U$872,14,FALSE)</f>
        <v>PROVIDENCIA</v>
      </c>
      <c r="O833" s="160">
        <f>VLOOKUP(A833,'BASE TRABAJO'!$A$1:$U$872,15,FALSE)</f>
        <v>228798000</v>
      </c>
      <c r="P833" s="160" t="str">
        <f>VLOOKUP(A833,'BASE TRABAJO'!$A$1:$U$872,16,FALSE)</f>
        <v>Correo: recepcion@aldeasinfantiles.cl</v>
      </c>
      <c r="Q833" s="160">
        <f>VLOOKUP(A833,'BASE TRABAJO'!$A$1:$U$872,17,FALSE)</f>
        <v>0</v>
      </c>
      <c r="R833" s="160" t="str">
        <f>VLOOKUP(A833,'BASE TRABAJO'!$A$1:$U$872,18,FALSE)</f>
        <v>93509: Otras asociaciones.</v>
      </c>
      <c r="S833" s="160" t="str">
        <f>VLOOKUP(A833,'BASE TRABAJO'!$A$1:$U$872,19,FALSE)</f>
        <v>Certificado de antecedentes financieros correspondientes al año 2019, aprobado por el Subdepartamento de Supervisión Financiera Nacional. (ante notario público)</v>
      </c>
      <c r="T833" s="161">
        <f>VLOOKUP(A833,'BASE TRABAJO'!$A$1:$U$872,20,FALSE)</f>
        <v>39381</v>
      </c>
      <c r="U833" s="160">
        <v>7379</v>
      </c>
      <c r="V833" s="162">
        <v>41679181</v>
      </c>
      <c r="W833" s="162">
        <v>390646698</v>
      </c>
      <c r="X833" s="161">
        <v>44135</v>
      </c>
      <c r="Y833" s="160" t="s">
        <v>3112</v>
      </c>
      <c r="Z833" s="160" t="s">
        <v>3113</v>
      </c>
      <c r="AA833" s="160" t="s">
        <v>60</v>
      </c>
      <c r="AB833" s="160"/>
    </row>
    <row r="834" spans="1:28" x14ac:dyDescent="0.2">
      <c r="A834" s="163">
        <v>7379</v>
      </c>
      <c r="B834" s="160" t="str">
        <f>VLOOKUP(A834,'BASE TRABAJO'!$A$1:$U$872,2,TRUE)</f>
        <v>Aldeas Infantiles S.O.S. Chile.</v>
      </c>
      <c r="C834" s="160">
        <f>VLOOKUP(A834,'BASE TRABAJO'!$A$1:$U$872,3,FALSE)</f>
        <v>735972006</v>
      </c>
      <c r="D834" s="160" t="str">
        <f>VLOOKUP(A834,'BASE TRABAJO'!$A$1:$U$872,4,FALSE)</f>
        <v>Corporación de Derecho Privado</v>
      </c>
      <c r="E834" s="160" t="str">
        <f>VLOOKUP(A834,'BASE TRABAJO'!$A$1:$U$872,5,FALSE)</f>
        <v>Otorgado por Decreto Supremo Nº 171, de 26 de febrero 1997, del Ministerio de Justicia.</v>
      </c>
      <c r="F834" s="160" t="str">
        <f>VLOOKUP(A834,'BASE TRABAJO'!$A$1:$U$872,6,FALSE)</f>
        <v>Certificado de vigencia Folio N° 500328992037, de 27 de julio de 2020, emitido por el Servicio de Registro Civil e Identificación</v>
      </c>
      <c r="G834" s="160" t="str">
        <f>VLOOKUP(A834,'BASE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4" s="160" t="str">
        <f>VLOOKUP(A834,'BASE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4" s="160" t="str">
        <f>VLOOKUP(A834,'BASE TRABAJO'!$A$1:$U$872,9,FALSE)</f>
        <v xml:space="preserve">:Durarán un año en sus cargos. </v>
      </c>
      <c r="J834" s="160" t="str">
        <f>VLOOKUP(A834,'BASE TRABAJO'!$A$1:$U$872,10,FALSE)</f>
        <v>29.03.19</v>
      </c>
      <c r="K834" s="160" t="str">
        <f>VLOOKUP(A834,'BASE TRABAJO'!$A$1:$U$872,11,FALSE)</f>
        <v xml:space="preserve">María Cecilia Suárez Indart 
Director Nacional: 
CARLOS ARACENA MELLADO
Jorge Lavanderos Svec
</v>
      </c>
      <c r="L834" s="160" t="str">
        <f>VLOOKUP(A834,'BASE TRABAJO'!$A$1:$U$872,12,FALSE)</f>
        <v>Los Leones Nº382, Oficina 501, Providencia.</v>
      </c>
      <c r="M834" s="160" t="str">
        <f>VLOOKUP(A834,'BASE TRABAJO'!$A$1:$U$872,13,FALSE)</f>
        <v>XIII</v>
      </c>
      <c r="N834" s="160" t="str">
        <f>VLOOKUP(A834,'BASE TRABAJO'!$A$1:$U$872,14,FALSE)</f>
        <v>PROVIDENCIA</v>
      </c>
      <c r="O834" s="160">
        <f>VLOOKUP(A834,'BASE TRABAJO'!$A$1:$U$872,15,FALSE)</f>
        <v>228798000</v>
      </c>
      <c r="P834" s="160" t="str">
        <f>VLOOKUP(A834,'BASE TRABAJO'!$A$1:$U$872,16,FALSE)</f>
        <v>Correo: recepcion@aldeasinfantiles.cl</v>
      </c>
      <c r="Q834" s="160">
        <f>VLOOKUP(A834,'BASE TRABAJO'!$A$1:$U$872,17,FALSE)</f>
        <v>0</v>
      </c>
      <c r="R834" s="160" t="str">
        <f>VLOOKUP(A834,'BASE TRABAJO'!$A$1:$U$872,18,FALSE)</f>
        <v>93509: Otras asociaciones.</v>
      </c>
      <c r="S834" s="160" t="str">
        <f>VLOOKUP(A834,'BASE TRABAJO'!$A$1:$U$872,19,FALSE)</f>
        <v>Certificado de antecedentes financieros correspondientes al año 2019, aprobado por el Subdepartamento de Supervisión Financiera Nacional. (ante notario público)</v>
      </c>
      <c r="T834" s="161">
        <f>VLOOKUP(A834,'BASE TRABAJO'!$A$1:$U$872,20,FALSE)</f>
        <v>39381</v>
      </c>
      <c r="U834" s="160">
        <v>7379</v>
      </c>
      <c r="V834" s="162">
        <v>32417946</v>
      </c>
      <c r="W834" s="162">
        <v>300550384</v>
      </c>
      <c r="X834" s="161">
        <v>44135</v>
      </c>
      <c r="Y834" s="160" t="s">
        <v>3112</v>
      </c>
      <c r="Z834" s="160" t="s">
        <v>3113</v>
      </c>
      <c r="AA834" s="160" t="s">
        <v>3146</v>
      </c>
      <c r="AB834" s="160"/>
    </row>
    <row r="835" spans="1:28" x14ac:dyDescent="0.2">
      <c r="A835" s="163">
        <v>7379</v>
      </c>
      <c r="B835" s="160" t="str">
        <f>VLOOKUP(A835,'BASE TRABAJO'!$A$1:$U$872,2,TRUE)</f>
        <v>Aldeas Infantiles S.O.S. Chile.</v>
      </c>
      <c r="C835" s="160">
        <f>VLOOKUP(A835,'BASE TRABAJO'!$A$1:$U$872,3,FALSE)</f>
        <v>735972006</v>
      </c>
      <c r="D835" s="160" t="str">
        <f>VLOOKUP(A835,'BASE TRABAJO'!$A$1:$U$872,4,FALSE)</f>
        <v>Corporación de Derecho Privado</v>
      </c>
      <c r="E835" s="160" t="str">
        <f>VLOOKUP(A835,'BASE TRABAJO'!$A$1:$U$872,5,FALSE)</f>
        <v>Otorgado por Decreto Supremo Nº 171, de 26 de febrero 1997, del Ministerio de Justicia.</v>
      </c>
      <c r="F835" s="160" t="str">
        <f>VLOOKUP(A835,'BASE TRABAJO'!$A$1:$U$872,6,FALSE)</f>
        <v>Certificado de vigencia Folio N° 500328992037, de 27 de julio de 2020, emitido por el Servicio de Registro Civil e Identificación</v>
      </c>
      <c r="G835" s="160" t="str">
        <f>VLOOKUP(A835,'BASE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5" s="160" t="str">
        <f>VLOOKUP(A835,'BASE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5" s="160" t="str">
        <f>VLOOKUP(A835,'BASE TRABAJO'!$A$1:$U$872,9,FALSE)</f>
        <v xml:space="preserve">:Durarán un año en sus cargos. </v>
      </c>
      <c r="J835" s="160" t="str">
        <f>VLOOKUP(A835,'BASE TRABAJO'!$A$1:$U$872,10,FALSE)</f>
        <v>29.03.19</v>
      </c>
      <c r="K835" s="160" t="str">
        <f>VLOOKUP(A835,'BASE TRABAJO'!$A$1:$U$872,11,FALSE)</f>
        <v xml:space="preserve">María Cecilia Suárez Indart 
Director Nacional: 
CARLOS ARACENA MELLADO
Jorge Lavanderos Svec
</v>
      </c>
      <c r="L835" s="160" t="str">
        <f>VLOOKUP(A835,'BASE TRABAJO'!$A$1:$U$872,12,FALSE)</f>
        <v>Los Leones Nº382, Oficina 501, Providencia.</v>
      </c>
      <c r="M835" s="160" t="str">
        <f>VLOOKUP(A835,'BASE TRABAJO'!$A$1:$U$872,13,FALSE)</f>
        <v>XIII</v>
      </c>
      <c r="N835" s="160" t="str">
        <f>VLOOKUP(A835,'BASE TRABAJO'!$A$1:$U$872,14,FALSE)</f>
        <v>PROVIDENCIA</v>
      </c>
      <c r="O835" s="160">
        <f>VLOOKUP(A835,'BASE TRABAJO'!$A$1:$U$872,15,FALSE)</f>
        <v>228798000</v>
      </c>
      <c r="P835" s="160" t="str">
        <f>VLOOKUP(A835,'BASE TRABAJO'!$A$1:$U$872,16,FALSE)</f>
        <v>Correo: recepcion@aldeasinfantiles.cl</v>
      </c>
      <c r="Q835" s="160">
        <f>VLOOKUP(A835,'BASE TRABAJO'!$A$1:$U$872,17,FALSE)</f>
        <v>0</v>
      </c>
      <c r="R835" s="160" t="str">
        <f>VLOOKUP(A835,'BASE TRABAJO'!$A$1:$U$872,18,FALSE)</f>
        <v>93509: Otras asociaciones.</v>
      </c>
      <c r="S835" s="160" t="str">
        <f>VLOOKUP(A835,'BASE TRABAJO'!$A$1:$U$872,19,FALSE)</f>
        <v>Certificado de antecedentes financieros correspondientes al año 2019, aprobado por el Subdepartamento de Supervisión Financiera Nacional. (ante notario público)</v>
      </c>
      <c r="T835" s="161">
        <f>VLOOKUP(A835,'BASE TRABAJO'!$A$1:$U$872,20,FALSE)</f>
        <v>39381</v>
      </c>
      <c r="U835" s="160">
        <v>7379</v>
      </c>
      <c r="V835" s="162">
        <v>35397133</v>
      </c>
      <c r="W835" s="162">
        <v>430953433</v>
      </c>
      <c r="X835" s="161">
        <v>44135</v>
      </c>
      <c r="Y835" s="160" t="s">
        <v>3112</v>
      </c>
      <c r="Z835" s="160" t="s">
        <v>3113</v>
      </c>
      <c r="AA835" s="160" t="s">
        <v>3182</v>
      </c>
      <c r="AB835" s="160"/>
    </row>
    <row r="836" spans="1:28" x14ac:dyDescent="0.2">
      <c r="A836" s="163">
        <v>7379</v>
      </c>
      <c r="B836" s="160" t="str">
        <f>VLOOKUP(A836,'BASE TRABAJO'!$A$1:$U$872,2,TRUE)</f>
        <v>Aldeas Infantiles S.O.S. Chile.</v>
      </c>
      <c r="C836" s="160">
        <f>VLOOKUP(A836,'BASE TRABAJO'!$A$1:$U$872,3,FALSE)</f>
        <v>735972006</v>
      </c>
      <c r="D836" s="160" t="str">
        <f>VLOOKUP(A836,'BASE TRABAJO'!$A$1:$U$872,4,FALSE)</f>
        <v>Corporación de Derecho Privado</v>
      </c>
      <c r="E836" s="160" t="str">
        <f>VLOOKUP(A836,'BASE TRABAJO'!$A$1:$U$872,5,FALSE)</f>
        <v>Otorgado por Decreto Supremo Nº 171, de 26 de febrero 1997, del Ministerio de Justicia.</v>
      </c>
      <c r="F836" s="160" t="str">
        <f>VLOOKUP(A836,'BASE TRABAJO'!$A$1:$U$872,6,FALSE)</f>
        <v>Certificado de vigencia Folio N° 500328992037, de 27 de julio de 2020, emitido por el Servicio de Registro Civil e Identificación</v>
      </c>
      <c r="G836" s="160" t="str">
        <f>VLOOKUP(A836,'BASE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6" s="160" t="str">
        <f>VLOOKUP(A836,'BASE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6" s="160" t="str">
        <f>VLOOKUP(A836,'BASE TRABAJO'!$A$1:$U$872,9,FALSE)</f>
        <v xml:space="preserve">:Durarán un año en sus cargos. </v>
      </c>
      <c r="J836" s="160" t="str">
        <f>VLOOKUP(A836,'BASE TRABAJO'!$A$1:$U$872,10,FALSE)</f>
        <v>29.03.19</v>
      </c>
      <c r="K836" s="160" t="str">
        <f>VLOOKUP(A836,'BASE TRABAJO'!$A$1:$U$872,11,FALSE)</f>
        <v xml:space="preserve">María Cecilia Suárez Indart 
Director Nacional: 
CARLOS ARACENA MELLADO
Jorge Lavanderos Svec
</v>
      </c>
      <c r="L836" s="160" t="str">
        <f>VLOOKUP(A836,'BASE TRABAJO'!$A$1:$U$872,12,FALSE)</f>
        <v>Los Leones Nº382, Oficina 501, Providencia.</v>
      </c>
      <c r="M836" s="160" t="str">
        <f>VLOOKUP(A836,'BASE TRABAJO'!$A$1:$U$872,13,FALSE)</f>
        <v>XIII</v>
      </c>
      <c r="N836" s="160" t="str">
        <f>VLOOKUP(A836,'BASE TRABAJO'!$A$1:$U$872,14,FALSE)</f>
        <v>PROVIDENCIA</v>
      </c>
      <c r="O836" s="160">
        <f>VLOOKUP(A836,'BASE TRABAJO'!$A$1:$U$872,15,FALSE)</f>
        <v>228798000</v>
      </c>
      <c r="P836" s="160" t="str">
        <f>VLOOKUP(A836,'BASE TRABAJO'!$A$1:$U$872,16,FALSE)</f>
        <v>Correo: recepcion@aldeasinfantiles.cl</v>
      </c>
      <c r="Q836" s="160">
        <f>VLOOKUP(A836,'BASE TRABAJO'!$A$1:$U$872,17,FALSE)</f>
        <v>0</v>
      </c>
      <c r="R836" s="160" t="str">
        <f>VLOOKUP(A836,'BASE TRABAJO'!$A$1:$U$872,18,FALSE)</f>
        <v>93509: Otras asociaciones.</v>
      </c>
      <c r="S836" s="160" t="str">
        <f>VLOOKUP(A836,'BASE TRABAJO'!$A$1:$U$872,19,FALSE)</f>
        <v>Certificado de antecedentes financieros correspondientes al año 2019, aprobado por el Subdepartamento de Supervisión Financiera Nacional. (ante notario público)</v>
      </c>
      <c r="T836" s="161">
        <f>VLOOKUP(A836,'BASE TRABAJO'!$A$1:$U$872,20,FALSE)</f>
        <v>39381</v>
      </c>
      <c r="U836" s="160">
        <v>7379</v>
      </c>
      <c r="V836" s="162">
        <v>18633830</v>
      </c>
      <c r="W836" s="162">
        <v>181715469</v>
      </c>
      <c r="X836" s="161">
        <v>44135</v>
      </c>
      <c r="Y836" s="160" t="s">
        <v>3112</v>
      </c>
      <c r="Z836" s="160" t="s">
        <v>3113</v>
      </c>
      <c r="AA836" s="160" t="s">
        <v>3284</v>
      </c>
      <c r="AB836" s="160"/>
    </row>
    <row r="837" spans="1:28" x14ac:dyDescent="0.2">
      <c r="A837" s="163">
        <v>7379</v>
      </c>
      <c r="B837" s="160" t="str">
        <f>VLOOKUP(A837,'BASE TRABAJO'!$A$1:$U$872,2,TRUE)</f>
        <v>Aldeas Infantiles S.O.S. Chile.</v>
      </c>
      <c r="C837" s="160">
        <f>VLOOKUP(A837,'BASE TRABAJO'!$A$1:$U$872,3,FALSE)</f>
        <v>735972006</v>
      </c>
      <c r="D837" s="160" t="str">
        <f>VLOOKUP(A837,'BASE TRABAJO'!$A$1:$U$872,4,FALSE)</f>
        <v>Corporación de Derecho Privado</v>
      </c>
      <c r="E837" s="160" t="str">
        <f>VLOOKUP(A837,'BASE TRABAJO'!$A$1:$U$872,5,FALSE)</f>
        <v>Otorgado por Decreto Supremo Nº 171, de 26 de febrero 1997, del Ministerio de Justicia.</v>
      </c>
      <c r="F837" s="160" t="str">
        <f>VLOOKUP(A837,'BASE TRABAJO'!$A$1:$U$872,6,FALSE)</f>
        <v>Certificado de vigencia Folio N° 500328992037, de 27 de julio de 2020, emitido por el Servicio de Registro Civil e Identificación</v>
      </c>
      <c r="G837" s="160" t="str">
        <f>VLOOKUP(A837,'BASE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7" s="160" t="str">
        <f>VLOOKUP(A837,'BASE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7" s="160" t="str">
        <f>VLOOKUP(A837,'BASE TRABAJO'!$A$1:$U$872,9,FALSE)</f>
        <v xml:space="preserve">:Durarán un año en sus cargos. </v>
      </c>
      <c r="J837" s="160" t="str">
        <f>VLOOKUP(A837,'BASE TRABAJO'!$A$1:$U$872,10,FALSE)</f>
        <v>29.03.19</v>
      </c>
      <c r="K837" s="160" t="str">
        <f>VLOOKUP(A837,'BASE TRABAJO'!$A$1:$U$872,11,FALSE)</f>
        <v xml:space="preserve">María Cecilia Suárez Indart 
Director Nacional: 
CARLOS ARACENA MELLADO
Jorge Lavanderos Svec
</v>
      </c>
      <c r="L837" s="160" t="str">
        <f>VLOOKUP(A837,'BASE TRABAJO'!$A$1:$U$872,12,FALSE)</f>
        <v>Los Leones Nº382, Oficina 501, Providencia.</v>
      </c>
      <c r="M837" s="160" t="str">
        <f>VLOOKUP(A837,'BASE TRABAJO'!$A$1:$U$872,13,FALSE)</f>
        <v>XIII</v>
      </c>
      <c r="N837" s="160" t="str">
        <f>VLOOKUP(A837,'BASE TRABAJO'!$A$1:$U$872,14,FALSE)</f>
        <v>PROVIDENCIA</v>
      </c>
      <c r="O837" s="160">
        <f>VLOOKUP(A837,'BASE TRABAJO'!$A$1:$U$872,15,FALSE)</f>
        <v>228798000</v>
      </c>
      <c r="P837" s="160" t="str">
        <f>VLOOKUP(A837,'BASE TRABAJO'!$A$1:$U$872,16,FALSE)</f>
        <v>Correo: recepcion@aldeasinfantiles.cl</v>
      </c>
      <c r="Q837" s="160">
        <f>VLOOKUP(A837,'BASE TRABAJO'!$A$1:$U$872,17,FALSE)</f>
        <v>0</v>
      </c>
      <c r="R837" s="160" t="str">
        <f>VLOOKUP(A837,'BASE TRABAJO'!$A$1:$U$872,18,FALSE)</f>
        <v>93509: Otras asociaciones.</v>
      </c>
      <c r="S837" s="160" t="str">
        <f>VLOOKUP(A837,'BASE TRABAJO'!$A$1:$U$872,19,FALSE)</f>
        <v>Certificado de antecedentes financieros correspondientes al año 2019, aprobado por el Subdepartamento de Supervisión Financiera Nacional. (ante notario público)</v>
      </c>
      <c r="T837" s="161">
        <f>VLOOKUP(A837,'BASE TRABAJO'!$A$1:$U$872,20,FALSE)</f>
        <v>39381</v>
      </c>
      <c r="U837" s="160">
        <v>7379</v>
      </c>
      <c r="V837" s="162">
        <v>30961672</v>
      </c>
      <c r="W837" s="162">
        <v>397328605</v>
      </c>
      <c r="X837" s="161">
        <v>44135</v>
      </c>
      <c r="Y837" s="160" t="s">
        <v>3112</v>
      </c>
      <c r="Z837" s="160" t="s">
        <v>3113</v>
      </c>
      <c r="AA837" s="160" t="s">
        <v>3251</v>
      </c>
      <c r="AB837" s="160"/>
    </row>
    <row r="838" spans="1:28" x14ac:dyDescent="0.2">
      <c r="A838" s="163">
        <v>7379</v>
      </c>
      <c r="B838" s="160" t="str">
        <f>VLOOKUP(A838,'BASE TRABAJO'!$A$1:$U$872,2,TRUE)</f>
        <v>Aldeas Infantiles S.O.S. Chile.</v>
      </c>
      <c r="C838" s="160">
        <f>VLOOKUP(A838,'BASE TRABAJO'!$A$1:$U$872,3,FALSE)</f>
        <v>735972006</v>
      </c>
      <c r="D838" s="160" t="str">
        <f>VLOOKUP(A838,'BASE TRABAJO'!$A$1:$U$872,4,FALSE)</f>
        <v>Corporación de Derecho Privado</v>
      </c>
      <c r="E838" s="160" t="str">
        <f>VLOOKUP(A838,'BASE TRABAJO'!$A$1:$U$872,5,FALSE)</f>
        <v>Otorgado por Decreto Supremo Nº 171, de 26 de febrero 1997, del Ministerio de Justicia.</v>
      </c>
      <c r="F838" s="160" t="str">
        <f>VLOOKUP(A838,'BASE TRABAJO'!$A$1:$U$872,6,FALSE)</f>
        <v>Certificado de vigencia Folio N° 500328992037, de 27 de julio de 2020, emitido por el Servicio de Registro Civil e Identificación</v>
      </c>
      <c r="G838" s="160" t="str">
        <f>VLOOKUP(A838,'BASE TRABAJO'!$A$1:$U$872,7,FALSE)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8" s="160" t="str">
        <f>VLOOKUP(A838,'BASE TRABAJO'!$A$1:$U$872,8,FALSE)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8" s="160" t="str">
        <f>VLOOKUP(A838,'BASE TRABAJO'!$A$1:$U$872,9,FALSE)</f>
        <v xml:space="preserve">:Durarán un año en sus cargos. </v>
      </c>
      <c r="J838" s="160" t="str">
        <f>VLOOKUP(A838,'BASE TRABAJO'!$A$1:$U$872,10,FALSE)</f>
        <v>29.03.19</v>
      </c>
      <c r="K838" s="160" t="str">
        <f>VLOOKUP(A838,'BASE TRABAJO'!$A$1:$U$872,11,FALSE)</f>
        <v xml:space="preserve">María Cecilia Suárez Indart 
Director Nacional: 
CARLOS ARACENA MELLADO
Jorge Lavanderos Svec
</v>
      </c>
      <c r="L838" s="160" t="str">
        <f>VLOOKUP(A838,'BASE TRABAJO'!$A$1:$U$872,12,FALSE)</f>
        <v>Los Leones Nº382, Oficina 501, Providencia.</v>
      </c>
      <c r="M838" s="160" t="str">
        <f>VLOOKUP(A838,'BASE TRABAJO'!$A$1:$U$872,13,FALSE)</f>
        <v>XIII</v>
      </c>
      <c r="N838" s="160" t="str">
        <f>VLOOKUP(A838,'BASE TRABAJO'!$A$1:$U$872,14,FALSE)</f>
        <v>PROVIDENCIA</v>
      </c>
      <c r="O838" s="160">
        <f>VLOOKUP(A838,'BASE TRABAJO'!$A$1:$U$872,15,FALSE)</f>
        <v>228798000</v>
      </c>
      <c r="P838" s="160" t="str">
        <f>VLOOKUP(A838,'BASE TRABAJO'!$A$1:$U$872,16,FALSE)</f>
        <v>Correo: recepcion@aldeasinfantiles.cl</v>
      </c>
      <c r="Q838" s="160">
        <f>VLOOKUP(A838,'BASE TRABAJO'!$A$1:$U$872,17,FALSE)</f>
        <v>0</v>
      </c>
      <c r="R838" s="160" t="str">
        <f>VLOOKUP(A838,'BASE TRABAJO'!$A$1:$U$872,18,FALSE)</f>
        <v>93509: Otras asociaciones.</v>
      </c>
      <c r="S838" s="160" t="str">
        <f>VLOOKUP(A838,'BASE TRABAJO'!$A$1:$U$872,19,FALSE)</f>
        <v>Certificado de antecedentes financieros correspondientes al año 2019, aprobado por el Subdepartamento de Supervisión Financiera Nacional. (ante notario público)</v>
      </c>
      <c r="T838" s="161">
        <f>VLOOKUP(A838,'BASE TRABAJO'!$A$1:$U$872,20,FALSE)</f>
        <v>39381</v>
      </c>
      <c r="U838" s="160">
        <v>7379</v>
      </c>
      <c r="V838" s="162">
        <v>33877073</v>
      </c>
      <c r="W838" s="162">
        <v>337831722</v>
      </c>
      <c r="X838" s="161">
        <v>44135</v>
      </c>
      <c r="Y838" s="160" t="s">
        <v>3112</v>
      </c>
      <c r="Z838" s="160" t="s">
        <v>3113</v>
      </c>
      <c r="AA838" s="160" t="s">
        <v>3119</v>
      </c>
      <c r="AB838" s="160"/>
    </row>
    <row r="839" spans="1:28" x14ac:dyDescent="0.2">
      <c r="A839" s="163">
        <v>7381</v>
      </c>
      <c r="B839" s="160" t="str">
        <f>VLOOKUP(A839,'BASE TRABAJO'!$A$1:$U$872,2,TRUE)</f>
        <v xml:space="preserve">
Organización no Gubernamental de Desarrollo Renuevo Centro Integral u ONG Renuevo
</v>
      </c>
      <c r="C839" s="160">
        <f>VLOOKUP(A839,'BASE TRABAJO'!$A$1:$U$872,3,FALSE)</f>
        <v>658279203</v>
      </c>
      <c r="D839" s="160" t="str">
        <f>VLOOKUP(A839,'BASE TRABAJO'!$A$1:$U$872,4,FALSE)</f>
        <v xml:space="preserve">Corporación de derecho privado.
</v>
      </c>
      <c r="E839" s="160" t="str">
        <f>VLOOKUP(A839,'BASE TRABAJO'!$A$1:$U$872,5,FALSE)</f>
        <v xml:space="preserve">Otorgado por Decreto Supremo N° 1885, de 25 de junio de 2007, del Ministerio de Justicia.
</v>
      </c>
      <c r="F839" s="160" t="str">
        <f>VLOOKUP(A839,'BASE TRABAJO'!$A$1:$U$872,6,FALSE)</f>
        <v xml:space="preserve">Certificado de Vigencia de Persona Jurídica sin fines de lucro Folio N° 500340604300, de 14 de agosto de 2020.
</v>
      </c>
      <c r="G839" s="160" t="str">
        <f>VLOOKUP(A839,'BASE TRABAJO'!$A$1:$U$872,7,FALSE)</f>
        <v xml:space="preserve">La promoción del desarrollo, especialmente de las personas, familias, grupos y comunidades que viven en condiciones de pobreza y/o marginalidad.
</v>
      </c>
      <c r="H839" s="160" t="str">
        <f>VLOOKUP(A839,'BASE TRABAJO'!$A$1:$U$872,8,FALSE)</f>
        <v xml:space="preserve">Presidente:
 Jessica Raquel Letelier Trincado, 
Vicepdte: 
Miguel Ormeño Pitriqueo, 
Secretario: 
Adolfo Frías Salgado, 
Tesorera: 
Fernanda Sofía Lira Vásquez, 
Director: 
Pedro Esteban García Villagra, </v>
      </c>
      <c r="I839" s="160" t="str">
        <f>VLOOKUP(A839,'BASE TRABAJO'!$A$1:$U$872,9,FALSE)</f>
        <v xml:space="preserve">dura dos años en su cargo. </v>
      </c>
      <c r="J839" s="160" t="str">
        <f>VLOOKUP(A839,'BASE TRABAJO'!$A$1:$U$872,10,FALSE)</f>
        <v>30-3-2020 hasta el 30-3-2022</v>
      </c>
      <c r="K839" s="160" t="str">
        <f>VLOOKUP(A839,'BASE TRABAJO'!$A$1:$U$872,11,FALSE)</f>
        <v xml:space="preserve">
Jessica Raquel Letelier Trincado
</v>
      </c>
      <c r="L839" s="160" t="str">
        <f>VLOOKUP(A839,'BASE TRABAJO'!$A$1:$U$872,12,FALSE)</f>
        <v xml:space="preserve">Avenida Salvador Allende N° 92, Oficina 10, comuna de San Joaquín
</v>
      </c>
      <c r="M839" s="160" t="str">
        <f>VLOOKUP(A839,'BASE TRABAJO'!$A$1:$U$872,13,FALSE)</f>
        <v>XIII</v>
      </c>
      <c r="N839" s="160" t="str">
        <f>VLOOKUP(A839,'BASE TRABAJO'!$A$1:$U$872,14,FALSE)</f>
        <v>San Joaquín</v>
      </c>
      <c r="O839" s="160" t="str">
        <f>VLOOKUP(A839,'BASE TRABAJO'!$A$1:$U$872,15,FALSE)</f>
        <v xml:space="preserve"> Teléfono: 225529266</v>
      </c>
      <c r="P839" s="160" t="str">
        <f>VLOOKUP(A839,'BASE TRABAJO'!$A$1:$U$872,16,FALSE)</f>
        <v xml:space="preserve">email: jessica.letelier@ongrenuevo.cl
</v>
      </c>
      <c r="Q839" s="160">
        <f>VLOOKUP(A839,'BASE TRABAJO'!$A$1:$U$872,17,FALSE)</f>
        <v>0</v>
      </c>
      <c r="R839" s="160" t="str">
        <f>VLOOKUP(A839,'BASE TRABAJO'!$A$1:$U$872,18,FALSE)</f>
        <v>93401 Institución de Asistencia Social.</v>
      </c>
      <c r="S839" s="160" t="str">
        <f>VLOOKUP(A839,'BASE TRABAJO'!$A$1:$U$872,19,FALSE)</f>
        <v>Certificado Financiero 2019 APROBADO  por el Subdepartamento de Supervisión financiera.</v>
      </c>
      <c r="T839" s="161">
        <f>VLOOKUP(A839,'BASE TRABAJO'!$A$1:$U$872,20,FALSE)</f>
        <v>39392</v>
      </c>
      <c r="U839" s="160">
        <v>7381</v>
      </c>
      <c r="V839" s="162">
        <v>18664283</v>
      </c>
      <c r="W839" s="162">
        <v>176242960</v>
      </c>
      <c r="X839" s="161">
        <v>44135</v>
      </c>
      <c r="Y839" s="160" t="s">
        <v>3112</v>
      </c>
      <c r="Z839" s="160" t="s">
        <v>3113</v>
      </c>
      <c r="AA839" s="160" t="s">
        <v>3204</v>
      </c>
      <c r="AB839" s="160"/>
    </row>
    <row r="840" spans="1:28" x14ac:dyDescent="0.2">
      <c r="A840" s="163">
        <v>7381</v>
      </c>
      <c r="B840" s="160" t="str">
        <f>VLOOKUP(A840,'BASE TRABAJO'!$A$1:$U$872,2,TRUE)</f>
        <v xml:space="preserve">
Organización no Gubernamental de Desarrollo Renuevo Centro Integral u ONG Renuevo
</v>
      </c>
      <c r="C840" s="160">
        <f>VLOOKUP(A840,'BASE TRABAJO'!$A$1:$U$872,3,FALSE)</f>
        <v>658279203</v>
      </c>
      <c r="D840" s="160" t="str">
        <f>VLOOKUP(A840,'BASE TRABAJO'!$A$1:$U$872,4,FALSE)</f>
        <v xml:space="preserve">Corporación de derecho privado.
</v>
      </c>
      <c r="E840" s="160" t="str">
        <f>VLOOKUP(A840,'BASE TRABAJO'!$A$1:$U$872,5,FALSE)</f>
        <v xml:space="preserve">Otorgado por Decreto Supremo N° 1885, de 25 de junio de 2007, del Ministerio de Justicia.
</v>
      </c>
      <c r="F840" s="160" t="str">
        <f>VLOOKUP(A840,'BASE TRABAJO'!$A$1:$U$872,6,FALSE)</f>
        <v xml:space="preserve">Certificado de Vigencia de Persona Jurídica sin fines de lucro Folio N° 500340604300, de 14 de agosto de 2020.
</v>
      </c>
      <c r="G840" s="160" t="str">
        <f>VLOOKUP(A840,'BASE TRABAJO'!$A$1:$U$872,7,FALSE)</f>
        <v xml:space="preserve">La promoción del desarrollo, especialmente de las personas, familias, grupos y comunidades que viven en condiciones de pobreza y/o marginalidad.
</v>
      </c>
      <c r="H840" s="160" t="str">
        <f>VLOOKUP(A840,'BASE TRABAJO'!$A$1:$U$872,8,FALSE)</f>
        <v xml:space="preserve">Presidente:
 Jessica Raquel Letelier Trincado, 
Vicepdte: 
Miguel Ormeño Pitriqueo, 
Secretario: 
Adolfo Frías Salgado, 
Tesorera: 
Fernanda Sofía Lira Vásquez, 
Director: 
Pedro Esteban García Villagra, </v>
      </c>
      <c r="I840" s="160" t="str">
        <f>VLOOKUP(A840,'BASE TRABAJO'!$A$1:$U$872,9,FALSE)</f>
        <v xml:space="preserve">dura dos años en su cargo. </v>
      </c>
      <c r="J840" s="160" t="str">
        <f>VLOOKUP(A840,'BASE TRABAJO'!$A$1:$U$872,10,FALSE)</f>
        <v>30-3-2020 hasta el 30-3-2022</v>
      </c>
      <c r="K840" s="160" t="str">
        <f>VLOOKUP(A840,'BASE TRABAJO'!$A$1:$U$872,11,FALSE)</f>
        <v xml:space="preserve">
Jessica Raquel Letelier Trincado
</v>
      </c>
      <c r="L840" s="160" t="str">
        <f>VLOOKUP(A840,'BASE TRABAJO'!$A$1:$U$872,12,FALSE)</f>
        <v xml:space="preserve">Avenida Salvador Allende N° 92, Oficina 10, comuna de San Joaquín
</v>
      </c>
      <c r="M840" s="160" t="str">
        <f>VLOOKUP(A840,'BASE TRABAJO'!$A$1:$U$872,13,FALSE)</f>
        <v>XIII</v>
      </c>
      <c r="N840" s="160" t="str">
        <f>VLOOKUP(A840,'BASE TRABAJO'!$A$1:$U$872,14,FALSE)</f>
        <v>San Joaquín</v>
      </c>
      <c r="O840" s="160" t="str">
        <f>VLOOKUP(A840,'BASE TRABAJO'!$A$1:$U$872,15,FALSE)</f>
        <v xml:space="preserve"> Teléfono: 225529266</v>
      </c>
      <c r="P840" s="160" t="str">
        <f>VLOOKUP(A840,'BASE TRABAJO'!$A$1:$U$872,16,FALSE)</f>
        <v xml:space="preserve">email: jessica.letelier@ongrenuevo.cl
</v>
      </c>
      <c r="Q840" s="160">
        <f>VLOOKUP(A840,'BASE TRABAJO'!$A$1:$U$872,17,FALSE)</f>
        <v>0</v>
      </c>
      <c r="R840" s="160" t="str">
        <f>VLOOKUP(A840,'BASE TRABAJO'!$A$1:$U$872,18,FALSE)</f>
        <v>93401 Institución de Asistencia Social.</v>
      </c>
      <c r="S840" s="160" t="str">
        <f>VLOOKUP(A840,'BASE TRABAJO'!$A$1:$U$872,19,FALSE)</f>
        <v>Certificado Financiero 2019 APROBADO  por el Subdepartamento de Supervisión financiera.</v>
      </c>
      <c r="T840" s="161">
        <f>VLOOKUP(A840,'BASE TRABAJO'!$A$1:$U$872,20,FALSE)</f>
        <v>39392</v>
      </c>
      <c r="U840" s="160">
        <v>7381</v>
      </c>
      <c r="V840" s="162">
        <v>25900512</v>
      </c>
      <c r="W840" s="162">
        <v>275282026</v>
      </c>
      <c r="X840" s="161">
        <v>44135</v>
      </c>
      <c r="Y840" s="160" t="s">
        <v>3112</v>
      </c>
      <c r="Z840" s="160" t="s">
        <v>3113</v>
      </c>
      <c r="AA840" s="160" t="s">
        <v>3236</v>
      </c>
      <c r="AB840" s="160"/>
    </row>
    <row r="841" spans="1:28" x14ac:dyDescent="0.2">
      <c r="A841" s="163">
        <v>7386</v>
      </c>
      <c r="B841" s="160" t="str">
        <f>VLOOKUP(A841,'BASE TRABAJO'!$A$1:$U$872,2,TRUE)</f>
        <v xml:space="preserve">
I. Municipalidad de Cabildo
</v>
      </c>
      <c r="C841" s="160">
        <f>VLOOKUP(A841,'BASE TRABAJO'!$A$1:$U$872,3,FALSE)</f>
        <v>690502003</v>
      </c>
      <c r="D841" s="160" t="str">
        <f>VLOOKUP(A841,'BASE TRABAJO'!$A$1:$U$872,4,FALSE)</f>
        <v>Municipalidad</v>
      </c>
      <c r="E841" s="160" t="str">
        <f>VLOOKUP(A841,'BASE TRABAJO'!$A$1:$U$872,5,FALSE)</f>
        <v>Constitución Política de la República, artículo 107</v>
      </c>
      <c r="F841" s="160" t="str">
        <f>VLOOKUP(A841,'BASE TRABAJO'!$A$1:$U$872,6,FALSE)</f>
        <v>Indefinida</v>
      </c>
      <c r="G841" s="160" t="str">
        <f>VLOOKUP(A841,'BASE TRABAJO'!$A$1:$U$872,7,FALSE)</f>
        <v>Según Ley Orgánica Nº 18.695, artículos 1º al  4º</v>
      </c>
      <c r="H841" s="160" t="str">
        <f>VLOOKUP(A841,'BASE TRABAJO'!$A$1:$U$872,8,FALSE)</f>
        <v>no tiene</v>
      </c>
      <c r="I841" s="160">
        <f>VLOOKUP(A841,'BASE TRABAJO'!$A$1:$U$872,9,FALSE)</f>
        <v>0</v>
      </c>
      <c r="J841" s="160">
        <f>VLOOKUP(A841,'BASE TRABAJO'!$A$1:$U$872,10,FALSE)</f>
        <v>0</v>
      </c>
      <c r="K841" s="160" t="str">
        <f>VLOOKUP(A841,'BASE TRABAJO'!$A$1:$U$872,11,FALSE)</f>
        <v xml:space="preserve">Alberto Patricio Aliaga Díaz </v>
      </c>
      <c r="L841" s="160" t="str">
        <f>VLOOKUP(A841,'BASE TRABAJO'!$A$1:$U$872,12,FALSE)</f>
        <v xml:space="preserve">Avenida Humeres Nº 499, comuna de Cabildo, Quinta Región.
</v>
      </c>
      <c r="M841" s="160" t="str">
        <f>VLOOKUP(A841,'BASE TRABAJO'!$A$1:$U$872,13,FALSE)</f>
        <v>V</v>
      </c>
      <c r="N841" s="160" t="str">
        <f>VLOOKUP(A841,'BASE TRABAJO'!$A$1:$U$872,14,FALSE)</f>
        <v>Cabildo</v>
      </c>
      <c r="O841" s="160">
        <f>VLOOKUP(A841,'BASE TRABAJO'!$A$1:$U$872,15,FALSE)</f>
        <v>0</v>
      </c>
      <c r="P841" s="160" t="str">
        <f>VLOOKUP(A841,'BASE TRABAJO'!$A$1:$U$872,16,FALSE)</f>
        <v>E mail: contacto@municipiocabildo.cl</v>
      </c>
      <c r="Q841" s="160">
        <f>VLOOKUP(A841,'BASE TRABAJO'!$A$1:$U$872,17,FALSE)</f>
        <v>0</v>
      </c>
      <c r="R841" s="160">
        <f>VLOOKUP(A841,'BASE TRABAJO'!$A$1:$U$872,18,FALSE)</f>
        <v>91001</v>
      </c>
      <c r="S841" s="160" t="str">
        <f>VLOOKUP(A841,'BASE TRABAJO'!$A$1:$U$872,19,FALSE)</f>
        <v xml:space="preserve">No se acompañan. Aplica Informe Jurídico Nº 09, de  fecha 14 de marzo de 2011 del Departamento Jurídico y Dictamen Nº 070791, de 2009, de la Contraloría General de la República.  
</v>
      </c>
      <c r="T841" s="161">
        <f>VLOOKUP(A841,'BASE TRABAJO'!$A$1:$U$872,20,FALSE)</f>
        <v>39434</v>
      </c>
      <c r="U841" s="160">
        <v>7386</v>
      </c>
      <c r="V841" s="162">
        <v>2778840</v>
      </c>
      <c r="W841" s="162">
        <v>25090900</v>
      </c>
      <c r="X841" s="161">
        <v>44135</v>
      </c>
      <c r="Y841" s="160" t="s">
        <v>3112</v>
      </c>
      <c r="Z841" s="160" t="s">
        <v>3113</v>
      </c>
      <c r="AA841" s="160" t="s">
        <v>3256</v>
      </c>
      <c r="AB841" s="160"/>
    </row>
    <row r="842" spans="1:28" x14ac:dyDescent="0.2">
      <c r="A842" s="163">
        <v>7388</v>
      </c>
      <c r="B842" s="160" t="str">
        <f>VLOOKUP(A842,'BASE TRABAJO'!$A$1:$U$872,2,TRUE)</f>
        <v>Corporación Privada de Desarrollo Social IX Región, CORPRIX</v>
      </c>
      <c r="C842" s="160">
        <f>VLOOKUP(A842,'BASE TRABAJO'!$A$1:$U$872,3,FALSE)</f>
        <v>713394009</v>
      </c>
      <c r="D842" s="160" t="str">
        <f>VLOOKUP(A842,'BASE TRABAJO'!$A$1:$U$872,4,FALSE)</f>
        <v>Corporación de Derecho Privado</v>
      </c>
      <c r="E842" s="160" t="str">
        <f>VLOOKUP(A842,'BASE TRABAJO'!$A$1:$U$872,5,FALSE)</f>
        <v>Otorgada por Decreto Exento N° 1297, de 14 de octubre de 1977, modificado por Decreto Exento N° 199, ambos del Ministerio de Justicia.</v>
      </c>
      <c r="F842" s="160" t="str">
        <f>VLOOKUP(A842,'BASE TRABAJO'!$A$1:$U$872,6,FALSE)</f>
        <v>Certificado de Vigencia de persona jurídica sin fines de lucro folio N° 500352851025, de fecha 28 de octubre de 2020, emitido por el Servicio de Registro Civil e Identificación.</v>
      </c>
      <c r="G842" s="160" t="str">
        <f>VLOOKUP(A842,'BASE TRABAJO'!$A$1:$U$872,7,FALSE)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2" s="160" t="str">
        <f>VLOOKUP(A842,'BASE TRABAJO'!$A$1:$U$872,8,FALSE)</f>
        <v>Presidente: 
Ermes Andrade Barría, 
Vice Presidenta: 
María Victoria Gyllen López
Tesorero: 
Iris Chávez Chaparro
Secretario: 
Marina Inés González Cabeza</v>
      </c>
      <c r="I842" s="160" t="str">
        <f>VLOOKUP(A842,'BASE TRABAJO'!$A$1:$U$872,9,FALSE)</f>
        <v>Dos años en sus cargos.</v>
      </c>
      <c r="J842" s="160" t="str">
        <f>VLOOKUP(A842,'BASE TRABAJO'!$A$1:$U$872,10,FALSE)</f>
        <v>De 31 de octubre de 2018 a 31 de octubre de 2020.</v>
      </c>
      <c r="K842" s="160" t="str">
        <f>VLOOKUP(A842,'BASE TRABAJO'!$A$1:$U$872,11,FALSE)</f>
        <v xml:space="preserve">Presidente: Ermes Andrade Barría,
</v>
      </c>
      <c r="L842" s="160" t="str">
        <f>VLOOKUP(A842,'BASE TRABAJO'!$A$1:$U$872,12,FALSE)</f>
        <v xml:space="preserve">Arturo Prat N° 350, Ciudad de Temuco
</v>
      </c>
      <c r="M842" s="160" t="str">
        <f>VLOOKUP(A842,'BASE TRABAJO'!$A$1:$U$872,13,FALSE)</f>
        <v>IX</v>
      </c>
      <c r="N842" s="160" t="str">
        <f>VLOOKUP(A842,'BASE TRABAJO'!$A$1:$U$872,14,FALSE)</f>
        <v>Temuco</v>
      </c>
      <c r="O842" s="160" t="str">
        <f>VLOOKUP(A842,'BASE TRABAJO'!$A$1:$U$872,15,FALSE)</f>
        <v xml:space="preserve">Fono: (45) 2407654
</v>
      </c>
      <c r="P842" s="160" t="str">
        <f>VLOOKUP(A842,'BASE TRABAJO'!$A$1:$U$872,16,FALSE)</f>
        <v xml:space="preserve">corprix@gmail.cl
</v>
      </c>
      <c r="Q842" s="160">
        <f>VLOOKUP(A842,'BASE TRABAJO'!$A$1:$U$872,17,FALSE)</f>
        <v>0</v>
      </c>
      <c r="R842" s="160">
        <f>VLOOKUP(A842,'BASE TRABAJO'!$A$1:$U$872,18,FALSE)</f>
        <v>93401</v>
      </c>
      <c r="S842" s="160" t="str">
        <f>VLOOKUP(A842,'BASE TRABAJO'!$A$1:$U$872,19,FALSE)</f>
        <v>Se acompaña certificado financiero correspondiente al año 2019, pendiente de aprobación por el Subdepartamento de Supervisión Financiera Nacional.</v>
      </c>
      <c r="T842" s="161">
        <f>VLOOKUP(A842,'BASE TRABAJO'!$A$1:$U$872,20,FALSE)</f>
        <v>39476</v>
      </c>
      <c r="U842" s="160">
        <v>7388</v>
      </c>
      <c r="V842" s="162">
        <v>15453885</v>
      </c>
      <c r="W842" s="162">
        <v>151086652</v>
      </c>
      <c r="X842" s="161">
        <v>44135</v>
      </c>
      <c r="Y842" s="160" t="s">
        <v>3112</v>
      </c>
      <c r="Z842" s="160" t="s">
        <v>3113</v>
      </c>
      <c r="AA842" s="160" t="s">
        <v>91</v>
      </c>
      <c r="AB842" s="160"/>
    </row>
    <row r="843" spans="1:28" x14ac:dyDescent="0.2">
      <c r="A843" s="163">
        <v>7388</v>
      </c>
      <c r="B843" s="160" t="str">
        <f>VLOOKUP(A843,'BASE TRABAJO'!$A$1:$U$872,2,TRUE)</f>
        <v>Corporación Privada de Desarrollo Social IX Región, CORPRIX</v>
      </c>
      <c r="C843" s="160">
        <f>VLOOKUP(A843,'BASE TRABAJO'!$A$1:$U$872,3,FALSE)</f>
        <v>713394009</v>
      </c>
      <c r="D843" s="160" t="str">
        <f>VLOOKUP(A843,'BASE TRABAJO'!$A$1:$U$872,4,FALSE)</f>
        <v>Corporación de Derecho Privado</v>
      </c>
      <c r="E843" s="160" t="str">
        <f>VLOOKUP(A843,'BASE TRABAJO'!$A$1:$U$872,5,FALSE)</f>
        <v>Otorgada por Decreto Exento N° 1297, de 14 de octubre de 1977, modificado por Decreto Exento N° 199, ambos del Ministerio de Justicia.</v>
      </c>
      <c r="F843" s="160" t="str">
        <f>VLOOKUP(A843,'BASE TRABAJO'!$A$1:$U$872,6,FALSE)</f>
        <v>Certificado de Vigencia de persona jurídica sin fines de lucro folio N° 500352851025, de fecha 28 de octubre de 2020, emitido por el Servicio de Registro Civil e Identificación.</v>
      </c>
      <c r="G843" s="160" t="str">
        <f>VLOOKUP(A843,'BASE TRABAJO'!$A$1:$U$872,7,FALSE)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3" s="160" t="str">
        <f>VLOOKUP(A843,'BASE TRABAJO'!$A$1:$U$872,8,FALSE)</f>
        <v>Presidente: 
Ermes Andrade Barría, 
Vice Presidenta: 
María Victoria Gyllen López
Tesorero: 
Iris Chávez Chaparro
Secretario: 
Marina Inés González Cabeza</v>
      </c>
      <c r="I843" s="160" t="str">
        <f>VLOOKUP(A843,'BASE TRABAJO'!$A$1:$U$872,9,FALSE)</f>
        <v>Dos años en sus cargos.</v>
      </c>
      <c r="J843" s="160" t="str">
        <f>VLOOKUP(A843,'BASE TRABAJO'!$A$1:$U$872,10,FALSE)</f>
        <v>De 31 de octubre de 2018 a 31 de octubre de 2020.</v>
      </c>
      <c r="K843" s="160" t="str">
        <f>VLOOKUP(A843,'BASE TRABAJO'!$A$1:$U$872,11,FALSE)</f>
        <v xml:space="preserve">Presidente: Ermes Andrade Barría,
</v>
      </c>
      <c r="L843" s="160" t="str">
        <f>VLOOKUP(A843,'BASE TRABAJO'!$A$1:$U$872,12,FALSE)</f>
        <v xml:space="preserve">Arturo Prat N° 350, Ciudad de Temuco
</v>
      </c>
      <c r="M843" s="160" t="str">
        <f>VLOOKUP(A843,'BASE TRABAJO'!$A$1:$U$872,13,FALSE)</f>
        <v>IX</v>
      </c>
      <c r="N843" s="160" t="str">
        <f>VLOOKUP(A843,'BASE TRABAJO'!$A$1:$U$872,14,FALSE)</f>
        <v>Temuco</v>
      </c>
      <c r="O843" s="160" t="str">
        <f>VLOOKUP(A843,'BASE TRABAJO'!$A$1:$U$872,15,FALSE)</f>
        <v xml:space="preserve">Fono: (45) 2407654
</v>
      </c>
      <c r="P843" s="160" t="str">
        <f>VLOOKUP(A843,'BASE TRABAJO'!$A$1:$U$872,16,FALSE)</f>
        <v xml:space="preserve">corprix@gmail.cl
</v>
      </c>
      <c r="Q843" s="160">
        <f>VLOOKUP(A843,'BASE TRABAJO'!$A$1:$U$872,17,FALSE)</f>
        <v>0</v>
      </c>
      <c r="R843" s="160">
        <f>VLOOKUP(A843,'BASE TRABAJO'!$A$1:$U$872,18,FALSE)</f>
        <v>93401</v>
      </c>
      <c r="S843" s="160" t="str">
        <f>VLOOKUP(A843,'BASE TRABAJO'!$A$1:$U$872,19,FALSE)</f>
        <v>Se acompaña certificado financiero correspondiente al año 2019, pendiente de aprobación por el Subdepartamento de Supervisión Financiera Nacional.</v>
      </c>
      <c r="T843" s="161">
        <f>VLOOKUP(A843,'BASE TRABAJO'!$A$1:$U$872,20,FALSE)</f>
        <v>39476</v>
      </c>
      <c r="U843" s="160">
        <v>7388</v>
      </c>
      <c r="V843" s="162">
        <v>23184058</v>
      </c>
      <c r="W843" s="162">
        <v>243069489</v>
      </c>
      <c r="X843" s="161">
        <v>44135</v>
      </c>
      <c r="Y843" s="160" t="s">
        <v>3112</v>
      </c>
      <c r="Z843" s="160" t="s">
        <v>3113</v>
      </c>
      <c r="AA843" s="160" t="s">
        <v>3303</v>
      </c>
      <c r="AB843" s="160"/>
    </row>
    <row r="844" spans="1:28" x14ac:dyDescent="0.2">
      <c r="A844" s="163">
        <v>7388</v>
      </c>
      <c r="B844" s="160" t="str">
        <f>VLOOKUP(A844,'BASE TRABAJO'!$A$1:$U$872,2,TRUE)</f>
        <v>Corporación Privada de Desarrollo Social IX Región, CORPRIX</v>
      </c>
      <c r="C844" s="160">
        <f>VLOOKUP(A844,'BASE TRABAJO'!$A$1:$U$872,3,FALSE)</f>
        <v>713394009</v>
      </c>
      <c r="D844" s="160" t="str">
        <f>VLOOKUP(A844,'BASE TRABAJO'!$A$1:$U$872,4,FALSE)</f>
        <v>Corporación de Derecho Privado</v>
      </c>
      <c r="E844" s="160" t="str">
        <f>VLOOKUP(A844,'BASE TRABAJO'!$A$1:$U$872,5,FALSE)</f>
        <v>Otorgada por Decreto Exento N° 1297, de 14 de octubre de 1977, modificado por Decreto Exento N° 199, ambos del Ministerio de Justicia.</v>
      </c>
      <c r="F844" s="160" t="str">
        <f>VLOOKUP(A844,'BASE TRABAJO'!$A$1:$U$872,6,FALSE)</f>
        <v>Certificado de Vigencia de persona jurídica sin fines de lucro folio N° 500352851025, de fecha 28 de octubre de 2020, emitido por el Servicio de Registro Civil e Identificación.</v>
      </c>
      <c r="G844" s="160" t="str">
        <f>VLOOKUP(A844,'BASE TRABAJO'!$A$1:$U$872,7,FALSE)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4" s="160" t="str">
        <f>VLOOKUP(A844,'BASE TRABAJO'!$A$1:$U$872,8,FALSE)</f>
        <v>Presidente: 
Ermes Andrade Barría, 
Vice Presidenta: 
María Victoria Gyllen López
Tesorero: 
Iris Chávez Chaparro
Secretario: 
Marina Inés González Cabeza</v>
      </c>
      <c r="I844" s="160" t="str">
        <f>VLOOKUP(A844,'BASE TRABAJO'!$A$1:$U$872,9,FALSE)</f>
        <v>Dos años en sus cargos.</v>
      </c>
      <c r="J844" s="160" t="str">
        <f>VLOOKUP(A844,'BASE TRABAJO'!$A$1:$U$872,10,FALSE)</f>
        <v>De 31 de octubre de 2018 a 31 de octubre de 2020.</v>
      </c>
      <c r="K844" s="160" t="str">
        <f>VLOOKUP(A844,'BASE TRABAJO'!$A$1:$U$872,11,FALSE)</f>
        <v xml:space="preserve">Presidente: Ermes Andrade Barría,
</v>
      </c>
      <c r="L844" s="160" t="str">
        <f>VLOOKUP(A844,'BASE TRABAJO'!$A$1:$U$872,12,FALSE)</f>
        <v xml:space="preserve">Arturo Prat N° 350, Ciudad de Temuco
</v>
      </c>
      <c r="M844" s="160" t="str">
        <f>VLOOKUP(A844,'BASE TRABAJO'!$A$1:$U$872,13,FALSE)</f>
        <v>IX</v>
      </c>
      <c r="N844" s="160" t="str">
        <f>VLOOKUP(A844,'BASE TRABAJO'!$A$1:$U$872,14,FALSE)</f>
        <v>Temuco</v>
      </c>
      <c r="O844" s="160" t="str">
        <f>VLOOKUP(A844,'BASE TRABAJO'!$A$1:$U$872,15,FALSE)</f>
        <v xml:space="preserve">Fono: (45) 2407654
</v>
      </c>
      <c r="P844" s="160" t="str">
        <f>VLOOKUP(A844,'BASE TRABAJO'!$A$1:$U$872,16,FALSE)</f>
        <v xml:space="preserve">corprix@gmail.cl
</v>
      </c>
      <c r="Q844" s="160">
        <f>VLOOKUP(A844,'BASE TRABAJO'!$A$1:$U$872,17,FALSE)</f>
        <v>0</v>
      </c>
      <c r="R844" s="160">
        <f>VLOOKUP(A844,'BASE TRABAJO'!$A$1:$U$872,18,FALSE)</f>
        <v>93401</v>
      </c>
      <c r="S844" s="160" t="str">
        <f>VLOOKUP(A844,'BASE TRABAJO'!$A$1:$U$872,19,FALSE)</f>
        <v>Se acompaña certificado financiero correspondiente al año 2019, pendiente de aprobación por el Subdepartamento de Supervisión Financiera Nacional.</v>
      </c>
      <c r="T844" s="161">
        <f>VLOOKUP(A844,'BASE TRABAJO'!$A$1:$U$872,20,FALSE)</f>
        <v>39476</v>
      </c>
      <c r="U844" s="160">
        <v>7388</v>
      </c>
      <c r="V844" s="162">
        <v>18633830</v>
      </c>
      <c r="W844" s="162">
        <v>179914787</v>
      </c>
      <c r="X844" s="161">
        <v>44135</v>
      </c>
      <c r="Y844" s="160" t="s">
        <v>3112</v>
      </c>
      <c r="Z844" s="160" t="s">
        <v>3113</v>
      </c>
      <c r="AA844" s="160" t="s">
        <v>82</v>
      </c>
      <c r="AB844" s="160"/>
    </row>
    <row r="845" spans="1:28" x14ac:dyDescent="0.2">
      <c r="A845" s="163">
        <v>7388</v>
      </c>
      <c r="B845" s="160" t="str">
        <f>VLOOKUP(A845,'BASE TRABAJO'!$A$1:$U$872,2,TRUE)</f>
        <v>Corporación Privada de Desarrollo Social IX Región, CORPRIX</v>
      </c>
      <c r="C845" s="160">
        <f>VLOOKUP(A845,'BASE TRABAJO'!$A$1:$U$872,3,FALSE)</f>
        <v>713394009</v>
      </c>
      <c r="D845" s="160" t="str">
        <f>VLOOKUP(A845,'BASE TRABAJO'!$A$1:$U$872,4,FALSE)</f>
        <v>Corporación de Derecho Privado</v>
      </c>
      <c r="E845" s="160" t="str">
        <f>VLOOKUP(A845,'BASE TRABAJO'!$A$1:$U$872,5,FALSE)</f>
        <v>Otorgada por Decreto Exento N° 1297, de 14 de octubre de 1977, modificado por Decreto Exento N° 199, ambos del Ministerio de Justicia.</v>
      </c>
      <c r="F845" s="160" t="str">
        <f>VLOOKUP(A845,'BASE TRABAJO'!$A$1:$U$872,6,FALSE)</f>
        <v>Certificado de Vigencia de persona jurídica sin fines de lucro folio N° 500352851025, de fecha 28 de octubre de 2020, emitido por el Servicio de Registro Civil e Identificación.</v>
      </c>
      <c r="G845" s="160" t="str">
        <f>VLOOKUP(A845,'BASE TRABAJO'!$A$1:$U$872,7,FALSE)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5" s="160" t="str">
        <f>VLOOKUP(A845,'BASE TRABAJO'!$A$1:$U$872,8,FALSE)</f>
        <v>Presidente: 
Ermes Andrade Barría, 
Vice Presidenta: 
María Victoria Gyllen López
Tesorero: 
Iris Chávez Chaparro
Secretario: 
Marina Inés González Cabeza</v>
      </c>
      <c r="I845" s="160" t="str">
        <f>VLOOKUP(A845,'BASE TRABAJO'!$A$1:$U$872,9,FALSE)</f>
        <v>Dos años en sus cargos.</v>
      </c>
      <c r="J845" s="160" t="str">
        <f>VLOOKUP(A845,'BASE TRABAJO'!$A$1:$U$872,10,FALSE)</f>
        <v>De 31 de octubre de 2018 a 31 de octubre de 2020.</v>
      </c>
      <c r="K845" s="160" t="str">
        <f>VLOOKUP(A845,'BASE TRABAJO'!$A$1:$U$872,11,FALSE)</f>
        <v xml:space="preserve">Presidente: Ermes Andrade Barría,
</v>
      </c>
      <c r="L845" s="160" t="str">
        <f>VLOOKUP(A845,'BASE TRABAJO'!$A$1:$U$872,12,FALSE)</f>
        <v xml:space="preserve">Arturo Prat N° 350, Ciudad de Temuco
</v>
      </c>
      <c r="M845" s="160" t="str">
        <f>VLOOKUP(A845,'BASE TRABAJO'!$A$1:$U$872,13,FALSE)</f>
        <v>IX</v>
      </c>
      <c r="N845" s="160" t="str">
        <f>VLOOKUP(A845,'BASE TRABAJO'!$A$1:$U$872,14,FALSE)</f>
        <v>Temuco</v>
      </c>
      <c r="O845" s="160" t="str">
        <f>VLOOKUP(A845,'BASE TRABAJO'!$A$1:$U$872,15,FALSE)</f>
        <v xml:space="preserve">Fono: (45) 2407654
</v>
      </c>
      <c r="P845" s="160" t="str">
        <f>VLOOKUP(A845,'BASE TRABAJO'!$A$1:$U$872,16,FALSE)</f>
        <v xml:space="preserve">corprix@gmail.cl
</v>
      </c>
      <c r="Q845" s="160">
        <f>VLOOKUP(A845,'BASE TRABAJO'!$A$1:$U$872,17,FALSE)</f>
        <v>0</v>
      </c>
      <c r="R845" s="160">
        <f>VLOOKUP(A845,'BASE TRABAJO'!$A$1:$U$872,18,FALSE)</f>
        <v>93401</v>
      </c>
      <c r="S845" s="160" t="str">
        <f>VLOOKUP(A845,'BASE TRABAJO'!$A$1:$U$872,19,FALSE)</f>
        <v>Se acompaña certificado financiero correspondiente al año 2019, pendiente de aprobación por el Subdepartamento de Supervisión Financiera Nacional.</v>
      </c>
      <c r="T845" s="161">
        <f>VLOOKUP(A845,'BASE TRABAJO'!$A$1:$U$872,20,FALSE)</f>
        <v>39476</v>
      </c>
      <c r="U845" s="160">
        <v>7388</v>
      </c>
      <c r="V845" s="162">
        <v>14836550</v>
      </c>
      <c r="W845" s="162">
        <v>270481129</v>
      </c>
      <c r="X845" s="161">
        <v>44135</v>
      </c>
      <c r="Y845" s="160" t="s">
        <v>3112</v>
      </c>
      <c r="Z845" s="160" t="s">
        <v>3113</v>
      </c>
      <c r="AA845" s="160" t="s">
        <v>3123</v>
      </c>
      <c r="AB845" s="160"/>
    </row>
    <row r="846" spans="1:28" x14ac:dyDescent="0.2">
      <c r="A846" s="163">
        <v>7390</v>
      </c>
      <c r="B846" s="160" t="str">
        <f>VLOOKUP(A846,'BASE TRABAJO'!$A$1:$U$872,2,TRUE)</f>
        <v xml:space="preserve">
I. Municipalidad de Linares
</v>
      </c>
      <c r="C846" s="160">
        <f>VLOOKUP(A846,'BASE TRABAJO'!$A$1:$U$872,3,FALSE)</f>
        <v>691303004</v>
      </c>
      <c r="D846" s="160" t="str">
        <f>VLOOKUP(A846,'BASE TRABAJO'!$A$1:$U$872,4,FALSE)</f>
        <v>Municipalidad</v>
      </c>
      <c r="E846" s="160" t="str">
        <f>VLOOKUP(A846,'BASE TRABAJO'!$A$1:$U$872,5,FALSE)</f>
        <v>Constitución Política de la República, artículo 107</v>
      </c>
      <c r="F846" s="160" t="str">
        <f>VLOOKUP(A846,'BASE TRABAJO'!$A$1:$U$872,6,FALSE)</f>
        <v>Indefinida</v>
      </c>
      <c r="G846" s="160" t="str">
        <f>VLOOKUP(A846,'BASE TRABAJO'!$A$1:$U$872,7,FALSE)</f>
        <v>Según Ley Orgánica Nº 18.695, artículos 1º al  4º</v>
      </c>
      <c r="H846" s="160" t="str">
        <f>VLOOKUP(A846,'BASE TRABAJO'!$A$1:$U$872,8,FALSE)</f>
        <v>no tiene</v>
      </c>
      <c r="I846" s="160">
        <f>VLOOKUP(A846,'BASE TRABAJO'!$A$1:$U$872,9,FALSE)</f>
        <v>0</v>
      </c>
      <c r="J846" s="160">
        <f>VLOOKUP(A846,'BASE TRABAJO'!$A$1:$U$872,10,FALSE)</f>
        <v>0</v>
      </c>
      <c r="K846" s="160" t="str">
        <f>VLOOKUP(A846,'BASE TRABAJO'!$A$1:$U$872,11,FALSE)</f>
        <v xml:space="preserve">Rolando Rentería Moller, </v>
      </c>
      <c r="L846" s="160" t="str">
        <f>VLOOKUP(A846,'BASE TRABAJO'!$A$1:$U$872,12,FALSE)</f>
        <v xml:space="preserve">Calle Kurt Moller Nº 391, comuna de Linares, Séptima Región.
</v>
      </c>
      <c r="M846" s="160" t="str">
        <f>VLOOKUP(A846,'BASE TRABAJO'!$A$1:$U$872,13,FALSE)</f>
        <v>VII</v>
      </c>
      <c r="N846" s="160" t="str">
        <f>VLOOKUP(A846,'BASE TRABAJO'!$A$1:$U$872,14,FALSE)</f>
        <v>Linares</v>
      </c>
      <c r="O846" s="160" t="str">
        <f>VLOOKUP(A846,'BASE TRABAJO'!$A$1:$U$872,15,FALSE)</f>
        <v xml:space="preserve">Fono: (73) 634513 - </v>
      </c>
      <c r="P846" s="160">
        <f>VLOOKUP(A846,'BASE TRABAJO'!$A$1:$U$872,16,FALSE)</f>
        <v>0</v>
      </c>
      <c r="Q846" s="160">
        <f>VLOOKUP(A846,'BASE TRABAJO'!$A$1:$U$872,17,FALSE)</f>
        <v>0</v>
      </c>
      <c r="R846" s="160">
        <f>VLOOKUP(A846,'BASE TRABAJO'!$A$1:$U$872,18,FALSE)</f>
        <v>91001</v>
      </c>
      <c r="S846" s="160" t="str">
        <f>VLOOKUP(A846,'BASE TRABAJO'!$A$1:$U$872,19,FALSE)</f>
        <v xml:space="preserve">No se acompañan. Aplica Informe Jurídico Nº 09, de  fecha 14 de marzo de 2011 del Departamento Jurídico y Dictamen Nº 070791, de 2009, de la Contraloría General de la República.  
</v>
      </c>
      <c r="T846" s="161">
        <f>VLOOKUP(A846,'BASE TRABAJO'!$A$1:$U$872,20,FALSE)</f>
        <v>39581</v>
      </c>
      <c r="U846" s="160">
        <v>7390</v>
      </c>
      <c r="V846" s="162">
        <v>6252390</v>
      </c>
      <c r="W846" s="162">
        <v>56454525</v>
      </c>
      <c r="X846" s="161">
        <v>44135</v>
      </c>
      <c r="Y846" s="160" t="s">
        <v>3112</v>
      </c>
      <c r="Z846" s="160" t="s">
        <v>3113</v>
      </c>
      <c r="AA846" s="160" t="s">
        <v>3224</v>
      </c>
      <c r="AB846" s="160"/>
    </row>
    <row r="847" spans="1:28" x14ac:dyDescent="0.2">
      <c r="A847" s="163">
        <v>7395</v>
      </c>
      <c r="B847" s="160" t="str">
        <f>VLOOKUP(A847,'BASE TRABAJO'!$A$1:$U$872,2,TRUE)</f>
        <v xml:space="preserve">
I. Municipalidad de Lo Espejo
</v>
      </c>
      <c r="C847" s="160">
        <f>VLOOKUP(A847,'BASE TRABAJO'!$A$1:$U$872,3,FALSE)</f>
        <v>692551001</v>
      </c>
      <c r="D847" s="160" t="str">
        <f>VLOOKUP(A847,'BASE TRABAJO'!$A$1:$U$872,4,FALSE)</f>
        <v>Municipalidad</v>
      </c>
      <c r="E847" s="160" t="str">
        <f>VLOOKUP(A847,'BASE TRABAJO'!$A$1:$U$872,5,FALSE)</f>
        <v>Constitución Política de la República, art. 107.</v>
      </c>
      <c r="F847" s="160" t="str">
        <f>VLOOKUP(A847,'BASE TRABAJO'!$A$1:$U$872,6,FALSE)</f>
        <v>Indefinida.</v>
      </c>
      <c r="G847" s="160" t="str">
        <f>VLOOKUP(A847,'BASE TRABAJO'!$A$1:$U$872,7,FALSE)</f>
        <v>Según Ley Orgánica Nº 18.695, arts. 1º al 4º.</v>
      </c>
      <c r="H847" s="160" t="str">
        <f>VLOOKUP(A847,'BASE TRABAJO'!$A$1:$U$872,8,FALSE)</f>
        <v>no tiene</v>
      </c>
      <c r="I847" s="160">
        <f>VLOOKUP(A847,'BASE TRABAJO'!$A$1:$U$872,9,FALSE)</f>
        <v>0</v>
      </c>
      <c r="J847" s="160">
        <f>VLOOKUP(A847,'BASE TRABAJO'!$A$1:$U$872,10,FALSE)</f>
        <v>0</v>
      </c>
      <c r="K847" s="160" t="str">
        <f>VLOOKUP(A847,'BASE TRABAJO'!$A$1:$U$872,11,FALSE)</f>
        <v xml:space="preserve">Miguel Ángel Bruna Silva </v>
      </c>
      <c r="L847" s="160" t="str">
        <f>VLOOKUP(A847,'BASE TRABAJO'!$A$1:$U$872,12,FALSE)</f>
        <v xml:space="preserve">Avenida Central Raúl Silva Henríquez N° 8321, Lo Espejo, Región Metropolitana.
</v>
      </c>
      <c r="M847" s="160" t="str">
        <f>VLOOKUP(A847,'BASE TRABAJO'!$A$1:$U$872,13,FALSE)</f>
        <v>XIII</v>
      </c>
      <c r="N847" s="160" t="str">
        <f>VLOOKUP(A847,'BASE TRABAJO'!$A$1:$U$872,14,FALSE)</f>
        <v>Lo Espejo</v>
      </c>
      <c r="O847" s="160" t="str">
        <f>VLOOKUP(A847,'BASE TRABAJO'!$A$1:$U$872,15,FALSE)</f>
        <v>Teléfono: 29636606</v>
      </c>
      <c r="P847" s="160" t="str">
        <f>VLOOKUP(A847,'BASE TRABAJO'!$A$1:$U$872,16,FALSE)</f>
        <v xml:space="preserve">Correo electrónico:
alcaldía@loespejo.cl      
municipalidad@loespejo.cl
</v>
      </c>
      <c r="Q847" s="160">
        <f>VLOOKUP(A847,'BASE TRABAJO'!$A$1:$U$872,17,FALSE)</f>
        <v>0</v>
      </c>
      <c r="R847" s="160">
        <f>VLOOKUP(A847,'BASE TRABAJO'!$A$1:$U$872,18,FALSE)</f>
        <v>91001</v>
      </c>
      <c r="S847" s="160" t="str">
        <f>VLOOKUP(A847,'BASE TRABAJO'!$A$1:$U$872,19,FALSE)</f>
        <v xml:space="preserve">No se acompañan. Aplica Informe Jurídico Nº 09, de  fecha 14 de marzo de 2011 del Departamento Jurídico y Dictamen Nº 070791, de 2009, de la Contraloría General de la República.  
.
</v>
      </c>
      <c r="T847" s="161">
        <f>VLOOKUP(A847,'BASE TRABAJO'!$A$1:$U$872,20,FALSE)</f>
        <v>39612</v>
      </c>
      <c r="U847" s="160">
        <v>7395</v>
      </c>
      <c r="V847" s="162">
        <v>0</v>
      </c>
      <c r="W847" s="162">
        <v>85032504</v>
      </c>
      <c r="X847" s="161">
        <v>44135</v>
      </c>
      <c r="Y847" s="160" t="s">
        <v>3112</v>
      </c>
      <c r="Z847" s="160" t="s">
        <v>3113</v>
      </c>
      <c r="AA847" s="160" t="s">
        <v>3225</v>
      </c>
      <c r="AB847" s="160"/>
    </row>
    <row r="848" spans="1:28" x14ac:dyDescent="0.2">
      <c r="A848" s="163">
        <v>7411</v>
      </c>
      <c r="B848" s="160" t="str">
        <f>VLOOKUP(A848,'BASE TRABAJO'!$A$1:$U$872,2,TRUE)</f>
        <v xml:space="preserve">
I. Municipalidad de San Fernando 
</v>
      </c>
      <c r="C848" s="160">
        <f>VLOOKUP(A848,'BASE TRABAJO'!$A$1:$U$872,3,FALSE)</f>
        <v>690901005</v>
      </c>
      <c r="D848" s="160" t="str">
        <f>VLOOKUP(A848,'BASE TRABAJO'!$A$1:$U$872,4,FALSE)</f>
        <v>Municipalidad</v>
      </c>
      <c r="E848" s="160" t="str">
        <f>VLOOKUP(A848,'BASE TRABAJO'!$A$1:$U$872,5,FALSE)</f>
        <v>Constitución Política de la República, art. 107.</v>
      </c>
      <c r="F848" s="160" t="str">
        <f>VLOOKUP(A848,'BASE TRABAJO'!$A$1:$U$872,6,FALSE)</f>
        <v>Indefinida.</v>
      </c>
      <c r="G848" s="160" t="str">
        <f>VLOOKUP(A848,'BASE TRABAJO'!$A$1:$U$872,7,FALSE)</f>
        <v>Según Ley Orgánica Nº 18.695, arts. 1º al 4º.</v>
      </c>
      <c r="H848" s="160" t="str">
        <f>VLOOKUP(A848,'BASE TRABAJO'!$A$1:$U$872,8,FALSE)</f>
        <v>no tiene</v>
      </c>
      <c r="I848" s="160">
        <f>VLOOKUP(A848,'BASE TRABAJO'!$A$1:$U$872,9,FALSE)</f>
        <v>0</v>
      </c>
      <c r="J848" s="160">
        <f>VLOOKUP(A848,'BASE TRABAJO'!$A$1:$U$872,10,FALSE)</f>
        <v>0</v>
      </c>
      <c r="K848" s="160" t="str">
        <f>VLOOKUP(A848,'BASE TRABAJO'!$A$1:$U$872,11,FALSE)</f>
        <v xml:space="preserve">Luis Antonio Berwart Araya    </v>
      </c>
      <c r="L848" s="160" t="str">
        <f>VLOOKUP(A848,'BASE TRABAJO'!$A$1:$U$872,12,FALSE)</f>
        <v xml:space="preserve">Calle  Argomedo Nº 480, comuna de San Fernando, Región del Libertador Bernardo O`Higgins.
</v>
      </c>
      <c r="M848" s="160" t="str">
        <f>VLOOKUP(A848,'BASE TRABAJO'!$A$1:$U$872,13,FALSE)</f>
        <v>VI</v>
      </c>
      <c r="N848" s="160" t="str">
        <f>VLOOKUP(A848,'BASE TRABAJO'!$A$1:$U$872,14,FALSE)</f>
        <v>San Fernando</v>
      </c>
      <c r="O848" s="160">
        <f>VLOOKUP(A848,'BASE TRABAJO'!$A$1:$U$872,15,FALSE)</f>
        <v>0</v>
      </c>
      <c r="P848" s="160">
        <f>VLOOKUP(A848,'BASE TRABAJO'!$A$1:$U$872,16,FALSE)</f>
        <v>0</v>
      </c>
      <c r="Q848" s="160">
        <f>VLOOKUP(A848,'BASE TRABAJO'!$A$1:$U$872,17,FALSE)</f>
        <v>0</v>
      </c>
      <c r="R848" s="160">
        <f>VLOOKUP(A848,'BASE TRABAJO'!$A$1:$U$872,18,FALSE)</f>
        <v>91001</v>
      </c>
      <c r="S848" s="160" t="str">
        <f>VLOOKUP(A848,'BASE TRABAJO'!$A$1:$U$872,19,FALSE)</f>
        <v xml:space="preserve">No se acompañan. Aplica Informe Jurídico Nº 09, de  fecha 14 de marzo de 2011 del Departamento Jurídico y Dictamen Nº 070791, de 2009, de la Contraloría General de la República.  
</v>
      </c>
      <c r="T848" s="161">
        <f>VLOOKUP(A848,'BASE TRABAJO'!$A$1:$U$872,20,FALSE)</f>
        <v>39912</v>
      </c>
      <c r="U848" s="160">
        <v>7411</v>
      </c>
      <c r="V848" s="162">
        <v>4862970</v>
      </c>
      <c r="W848" s="162">
        <v>48914389</v>
      </c>
      <c r="X848" s="161">
        <v>44135</v>
      </c>
      <c r="Y848" s="160" t="s">
        <v>3112</v>
      </c>
      <c r="Z848" s="160" t="s">
        <v>3113</v>
      </c>
      <c r="AA848" s="160" t="s">
        <v>3166</v>
      </c>
      <c r="AB848" s="160"/>
    </row>
    <row r="849" spans="1:28" x14ac:dyDescent="0.2">
      <c r="A849" s="163">
        <v>7412</v>
      </c>
      <c r="B849" s="160" t="str">
        <f>VLOOKUP(A849,'BASE TRABAJO'!$A$1:$U$872,2,TRUE)</f>
        <v xml:space="preserve">
Fundación Tabor.
</v>
      </c>
      <c r="C849" s="160" t="str">
        <f>VLOOKUP(A849,'BASE TRABAJO'!$A$1:$U$872,3,FALSE)</f>
        <v>65766670K</v>
      </c>
      <c r="D849" s="160" t="str">
        <f>VLOOKUP(A849,'BASE TRABAJO'!$A$1:$U$872,4,FALSE)</f>
        <v>Fundación de Derecho Privado.</v>
      </c>
      <c r="E849" s="160" t="str">
        <f>VLOOKUP(A849,'BASE TRABAJO'!$A$1:$U$872,5,FALSE)</f>
        <v>Otorgada mediante Decreto Supremo N°4924, de fecha 29 de diciembre de 2006.</v>
      </c>
      <c r="F849" s="160" t="str">
        <f>VLOOKUP(A849,'BASE TRABAJO'!$A$1:$U$872,6,FALSE)</f>
        <v xml:space="preserve">Certificado de Vigencia, folio Nº 500231010417, emitido por el SRCeI con fecha 04 de junio de 2019. </v>
      </c>
      <c r="G849" s="160" t="str">
        <f>VLOOKUP(A849,'BASE TRABAJO'!$A$1:$U$872,7,FALSE)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49" s="160" t="str">
        <f>VLOOKUP(A849,'BASE TRABAJO'!$A$1:$U$872,8,FALSE)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49" s="160" t="str">
        <f>VLOOKUP(A849,'BASE TRABAJO'!$A$1:$U$872,9,FALSE)</f>
        <v xml:space="preserve">2 años. 
</v>
      </c>
      <c r="J849" s="160" t="str">
        <f>VLOOKUP(A849,'BASE TRABAJO'!$A$1:$U$872,10,FALSE)</f>
        <v>25 de enero de 2018.</v>
      </c>
      <c r="K849" s="160" t="str">
        <f>VLOOKUP(A849,'BASE TRABAJO'!$A$1:$U$872,11,FALSE)</f>
        <v xml:space="preserve">Presidente y Representante Legal: 
 Sergio Maureira Arzich,          
El Presidente de la Fundación tendrá la representación judicial y extrajudicial de la institución.
</v>
      </c>
      <c r="L849" s="160" t="str">
        <f>VLOOKUP(A849,'BASE TRABAJO'!$A$1:$U$872,12,FALSE)</f>
        <v xml:space="preserve">Domicilio: calle Bellavista N°3846, ciudad de Antofagasta, 
</v>
      </c>
      <c r="M849" s="160" t="str">
        <f>VLOOKUP(A849,'BASE TRABAJO'!$A$1:$U$872,13,FALSE)</f>
        <v>III</v>
      </c>
      <c r="N849" s="160" t="str">
        <f>VLOOKUP(A849,'BASE TRABAJO'!$A$1:$U$872,14,FALSE)</f>
        <v>Antofagasta</v>
      </c>
      <c r="O849" s="160" t="str">
        <f>VLOOKUP(A849,'BASE TRABAJO'!$A$1:$U$872,15,FALSE)</f>
        <v>teléfono 798858</v>
      </c>
      <c r="P849" s="160" t="str">
        <f>VLOOKUP(A849,'BASE TRABAJO'!$A$1:$U$872,16,FALSE)</f>
        <v>tabor@vtr.net</v>
      </c>
      <c r="Q849" s="160">
        <f>VLOOKUP(A849,'BASE TRABAJO'!$A$1:$U$872,17,FALSE)</f>
        <v>0</v>
      </c>
      <c r="R849" s="160">
        <f>VLOOKUP(A849,'BASE TRABAJO'!$A$1:$U$872,18,FALSE)</f>
        <v>93401</v>
      </c>
      <c r="S849" s="160" t="str">
        <f>VLOOKUP(A849,'BASE TRABAJO'!$A$1:$U$872,19,FALSE)</f>
        <v xml:space="preserve">Se adjunta certificado de Antecedentes Financieros correspondiente al año 2018, aprobados por el Departamento de Supervisión Financiera Nacional. </v>
      </c>
      <c r="T849" s="161">
        <f>VLOOKUP(A849,'BASE TRABAJO'!$A$1:$U$872,20,FALSE)</f>
        <v>39938</v>
      </c>
      <c r="U849" s="160">
        <v>7412</v>
      </c>
      <c r="V849" s="162">
        <v>19462326</v>
      </c>
      <c r="W849" s="162">
        <v>196350293</v>
      </c>
      <c r="X849" s="161">
        <v>44135</v>
      </c>
      <c r="Y849" s="160" t="s">
        <v>3112</v>
      </c>
      <c r="Z849" s="160" t="s">
        <v>3113</v>
      </c>
      <c r="AA849" s="160" t="s">
        <v>3115</v>
      </c>
      <c r="AB849" s="160"/>
    </row>
    <row r="850" spans="1:28" x14ac:dyDescent="0.2">
      <c r="A850" s="163">
        <v>7418</v>
      </c>
      <c r="B850" s="160" t="str">
        <f>VLOOKUP(A850,'BASE TRABAJO'!$A$1:$U$872,2,TRUE)</f>
        <v xml:space="preserve">
I. Municipalidad de Renca
</v>
      </c>
      <c r="C850" s="160">
        <f>VLOOKUP(A850,'BASE TRABAJO'!$A$1:$U$872,3,FALSE)</f>
        <v>690712008</v>
      </c>
      <c r="D850" s="160" t="str">
        <f>VLOOKUP(A850,'BASE TRABAJO'!$A$1:$U$872,4,FALSE)</f>
        <v xml:space="preserve">
Municipalidad
</v>
      </c>
      <c r="E850" s="160" t="str">
        <f>VLOOKUP(A850,'BASE TRABAJO'!$A$1:$U$872,5,FALSE)</f>
        <v xml:space="preserve">
Constitución Política de la República, artículo 107
</v>
      </c>
      <c r="F850" s="160" t="str">
        <f>VLOOKUP(A850,'BASE TRABAJO'!$A$1:$U$872,6,FALSE)</f>
        <v>Indefinida</v>
      </c>
      <c r="G850" s="160" t="str">
        <f>VLOOKUP(A850,'BASE TRABAJO'!$A$1:$U$872,7,FALSE)</f>
        <v xml:space="preserve">
Según ley Orgánica N° 18.695, artículos 1° al 4°
</v>
      </c>
      <c r="H850" s="160" t="str">
        <f>VLOOKUP(A850,'BASE TRABAJO'!$A$1:$U$872,8,FALSE)</f>
        <v>no tiene</v>
      </c>
      <c r="I850" s="160">
        <f>VLOOKUP(A850,'BASE TRABAJO'!$A$1:$U$872,9,FALSE)</f>
        <v>0</v>
      </c>
      <c r="J850" s="160">
        <f>VLOOKUP(A850,'BASE TRABAJO'!$A$1:$U$872,10,FALSE)</f>
        <v>0</v>
      </c>
      <c r="K850" s="160" t="str">
        <f>VLOOKUP(A850,'BASE TRABAJO'!$A$1:$U$872,11,FALSE)</f>
        <v xml:space="preserve">CLAUDIO NICOLAS SALAS CASTRO, </v>
      </c>
      <c r="L850" s="160" t="str">
        <f>VLOOKUP(A850,'BASE TRABAJO'!$A$1:$U$872,12,FALSE)</f>
        <v xml:space="preserve">Avenida Blanco Encalada N°1335, comuna de Renca, Región Metropolitana.
</v>
      </c>
      <c r="M850" s="160" t="str">
        <f>VLOOKUP(A850,'BASE TRABAJO'!$A$1:$U$872,13,FALSE)</f>
        <v>XIII</v>
      </c>
      <c r="N850" s="160" t="str">
        <f>VLOOKUP(A850,'BASE TRABAJO'!$A$1:$U$872,14,FALSE)</f>
        <v>Renca</v>
      </c>
      <c r="O850" s="160" t="str">
        <f>VLOOKUP(A850,'BASE TRABAJO'!$A$1:$U$872,15,FALSE)</f>
        <v>Fonos:  685 66 00 / 800-202-836</v>
      </c>
      <c r="P850" s="160" t="str">
        <f>VLOOKUP(A850,'BASE TRABAJO'!$A$1:$U$872,16,FALSE)</f>
        <v>Página web: www.renca.cl</v>
      </c>
      <c r="Q850" s="160">
        <f>VLOOKUP(A850,'BASE TRABAJO'!$A$1:$U$872,17,FALSE)</f>
        <v>0</v>
      </c>
      <c r="R850" s="160">
        <f>VLOOKUP(A850,'BASE TRABAJO'!$A$1:$U$872,18,FALSE)</f>
        <v>91001</v>
      </c>
      <c r="S850" s="160" t="str">
        <f>VLOOKUP(A850,'BASE TRABAJO'!$A$1:$U$872,19,FALSE)</f>
        <v xml:space="preserve">No se acompañan. Aplica Informe Jurídico Nº 09, de fecha 14 de marzo de 2011 del Departamento Jurídico y Dictamen Nº 070791, de 2009, de la Contraloría General de la República.  </v>
      </c>
      <c r="T850" s="161">
        <f>VLOOKUP(A850,'BASE TRABAJO'!$A$1:$U$872,20,FALSE)</f>
        <v>40057</v>
      </c>
      <c r="U850" s="160">
        <v>7418</v>
      </c>
      <c r="V850" s="162">
        <v>6947100</v>
      </c>
      <c r="W850" s="162">
        <v>62727250</v>
      </c>
      <c r="X850" s="161">
        <v>44135</v>
      </c>
      <c r="Y850" s="160" t="s">
        <v>3112</v>
      </c>
      <c r="Z850" s="160" t="s">
        <v>3113</v>
      </c>
      <c r="AA850" s="160" t="s">
        <v>3163</v>
      </c>
      <c r="AB850" s="160"/>
    </row>
    <row r="851" spans="1:28" x14ac:dyDescent="0.2">
      <c r="A851" s="163">
        <v>7423</v>
      </c>
      <c r="B851" s="160" t="str">
        <f>VLOOKUP(A851,'BASE TRABAJO'!$A$1:$U$872,2,TRUE)</f>
        <v xml:space="preserve">
I. Municipalidad de Olmué
</v>
      </c>
      <c r="C851" s="160">
        <f>VLOOKUP(A851,'BASE TRABAJO'!$A$1:$U$872,3,FALSE)</f>
        <v>690612003</v>
      </c>
      <c r="D851" s="160" t="str">
        <f>VLOOKUP(A851,'BASE TRABAJO'!$A$1:$U$872,4,FALSE)</f>
        <v>Municipalidad</v>
      </c>
      <c r="E851" s="160" t="str">
        <f>VLOOKUP(A851,'BASE TRABAJO'!$A$1:$U$872,5,FALSE)</f>
        <v>Constitución Política de la República, artículo 107.</v>
      </c>
      <c r="F851" s="160" t="str">
        <f>VLOOKUP(A851,'BASE TRABAJO'!$A$1:$U$872,6,FALSE)</f>
        <v>Indefinida.</v>
      </c>
      <c r="G851" s="160" t="str">
        <f>VLOOKUP(A851,'BASE TRABAJO'!$A$1:$U$872,7,FALSE)</f>
        <v>Según Ley Orgánica Nº 18.695, artículos 1º al 4º.</v>
      </c>
      <c r="H851" s="160" t="str">
        <f>VLOOKUP(A851,'BASE TRABAJO'!$A$1:$U$872,8,FALSE)</f>
        <v>no tiene</v>
      </c>
      <c r="I851" s="160">
        <f>VLOOKUP(A851,'BASE TRABAJO'!$A$1:$U$872,9,FALSE)</f>
        <v>0</v>
      </c>
      <c r="J851" s="160">
        <f>VLOOKUP(A851,'BASE TRABAJO'!$A$1:$U$872,10,FALSE)</f>
        <v>0</v>
      </c>
      <c r="K851" s="160" t="str">
        <f>VLOOKUP(A851,'BASE TRABAJO'!$A$1:$U$872,11,FALSE)</f>
        <v xml:space="preserve">Macarena Santelices Cañas </v>
      </c>
      <c r="L851" s="160" t="str">
        <f>VLOOKUP(A851,'BASE TRABAJO'!$A$1:$U$872,12,FALSE)</f>
        <v xml:space="preserve">Calle Prat N° 12, comuna de Olmué, Quinta Región.
</v>
      </c>
      <c r="M851" s="160" t="str">
        <f>VLOOKUP(A851,'BASE TRABAJO'!$A$1:$U$872,13,FALSE)</f>
        <v>V</v>
      </c>
      <c r="N851" s="160">
        <f>VLOOKUP(A851,'BASE TRABAJO'!$A$1:$U$872,14,FALSE)</f>
        <v>0</v>
      </c>
      <c r="O851" s="160" t="str">
        <f>VLOOKUP(A851,'BASE TRABAJO'!$A$1:$U$872,15,FALSE)</f>
        <v>Fono: (56-33) 44 24 48</v>
      </c>
      <c r="P851" s="160" t="str">
        <f>VLOOKUP(A851,'BASE TRABAJO'!$A$1:$U$872,16,FALSE)</f>
        <v xml:space="preserve"> dideco@olmue.cl
</v>
      </c>
      <c r="Q851" s="160">
        <f>VLOOKUP(A851,'BASE TRABAJO'!$A$1:$U$872,17,FALSE)</f>
        <v>0</v>
      </c>
      <c r="R851" s="160">
        <f>VLOOKUP(A851,'BASE TRABAJO'!$A$1:$U$872,18,FALSE)</f>
        <v>91001</v>
      </c>
      <c r="S851" s="160" t="str">
        <f>VLOOKUP(A851,'BASE TRABAJO'!$A$1:$U$872,19,FALSE)</f>
        <v xml:space="preserve">No se acompañan. Aplica Informe Jurídico Nº 09, de  fecha 14 de marzo de 2011 del Departamento Jurídico y Dictamen Nº 070791, de 2009, de la Contraloría General de la República.  
</v>
      </c>
      <c r="T851" s="161">
        <f>VLOOKUP(A851,'BASE TRABAJO'!$A$1:$U$872,20,FALSE)</f>
        <v>40190</v>
      </c>
      <c r="U851" s="160">
        <v>7423</v>
      </c>
      <c r="V851" s="162">
        <v>2778840</v>
      </c>
      <c r="W851" s="162">
        <v>25090900</v>
      </c>
      <c r="X851" s="161">
        <v>44135</v>
      </c>
      <c r="Y851" s="160" t="s">
        <v>3112</v>
      </c>
      <c r="Z851" s="160" t="s">
        <v>3113</v>
      </c>
      <c r="AA851" s="160" t="s">
        <v>3260</v>
      </c>
      <c r="AB851" s="160"/>
    </row>
    <row r="852" spans="1:28" x14ac:dyDescent="0.2">
      <c r="A852" s="163">
        <v>7425</v>
      </c>
      <c r="B852" s="160" t="str">
        <f>VLOOKUP(A852,'BASE TRABAJO'!$A$1:$U$872,2,TRUE)</f>
        <v xml:space="preserve">
I. Municipalidad de Chillán Viejo
</v>
      </c>
      <c r="C852" s="160">
        <f>VLOOKUP(A852,'BASE TRABAJO'!$A$1:$U$872,3,FALSE)</f>
        <v>692665007</v>
      </c>
      <c r="D852" s="160" t="str">
        <f>VLOOKUP(A852,'BASE TRABAJO'!$A$1:$U$872,4,FALSE)</f>
        <v>Municipalidad</v>
      </c>
      <c r="E852" s="160" t="str">
        <f>VLOOKUP(A852,'BASE TRABAJO'!$A$1:$U$872,5,FALSE)</f>
        <v>Constitución Política de la República, artículo 107.</v>
      </c>
      <c r="F852" s="160" t="str">
        <f>VLOOKUP(A852,'BASE TRABAJO'!$A$1:$U$872,6,FALSE)</f>
        <v>Indefinida.</v>
      </c>
      <c r="G852" s="160" t="str">
        <f>VLOOKUP(A852,'BASE TRABAJO'!$A$1:$U$872,7,FALSE)</f>
        <v>Según Ley Orgánica Nº 18.695, artículos 1º al 4º.</v>
      </c>
      <c r="H852" s="160" t="str">
        <f>VLOOKUP(A852,'BASE TRABAJO'!$A$1:$U$872,8,FALSE)</f>
        <v>no tiene</v>
      </c>
      <c r="I852" s="160">
        <f>VLOOKUP(A852,'BASE TRABAJO'!$A$1:$U$872,9,FALSE)</f>
        <v>0</v>
      </c>
      <c r="J852" s="160">
        <f>VLOOKUP(A852,'BASE TRABAJO'!$A$1:$U$872,10,FALSE)</f>
        <v>0</v>
      </c>
      <c r="K852" s="160" t="str">
        <f>VLOOKUP(A852,'BASE TRABAJO'!$A$1:$U$872,11,FALSE)</f>
        <v xml:space="preserve">Felipe Eduardo Aylwin Lagos.
</v>
      </c>
      <c r="L852" s="160" t="str">
        <f>VLOOKUP(A852,'BASE TRABAJO'!$A$1:$U$872,12,FALSE)</f>
        <v xml:space="preserve">Serrano Nº 300, comuna de Chillán Viejo
</v>
      </c>
      <c r="M852" s="160" t="str">
        <f>VLOOKUP(A852,'BASE TRABAJO'!$A$1:$U$872,13,FALSE)</f>
        <v>XVI</v>
      </c>
      <c r="N852" s="160" t="str">
        <f>VLOOKUP(A852,'BASE TRABAJO'!$A$1:$U$872,14,FALSE)</f>
        <v>Chillán Viejo</v>
      </c>
      <c r="O852" s="160" t="str">
        <f>VLOOKUP(A852,'BASE TRABAJO'!$A$1:$U$872,15,FALSE)</f>
        <v>Fono: 42-2201502</v>
      </c>
      <c r="P852" s="160" t="str">
        <f>VLOOKUP(A852,'BASE TRABAJO'!$A$1:$U$872,16,FALSE)</f>
        <v>alcaldia@chillanviejo.cl</v>
      </c>
      <c r="Q852" s="160">
        <f>VLOOKUP(A852,'BASE TRABAJO'!$A$1:$U$872,17,FALSE)</f>
        <v>0</v>
      </c>
      <c r="R852" s="160">
        <f>VLOOKUP(A852,'BASE TRABAJO'!$A$1:$U$872,18,FALSE)</f>
        <v>91001</v>
      </c>
      <c r="S852" s="160" t="str">
        <f>VLOOKUP(A852,'BASE TRABAJO'!$A$1:$U$872,19,FALSE)</f>
        <v xml:space="preserve">No se acompañan. Aplica Informe Jurídico Nº 09, de  fecha 14 de marzo de 2011 del Departamento Jurídico y Dictamen Nº 070791, de 2009, de la Contraloría General de la República.  
</v>
      </c>
      <c r="T852" s="161">
        <f>VLOOKUP(A852,'BASE TRABAJO'!$A$1:$U$872,20,FALSE)</f>
        <v>40249</v>
      </c>
      <c r="U852" s="160">
        <v>7425</v>
      </c>
      <c r="V852" s="162">
        <v>3167878</v>
      </c>
      <c r="W852" s="162">
        <v>31678780</v>
      </c>
      <c r="X852" s="161">
        <v>44135</v>
      </c>
      <c r="Y852" s="160" t="s">
        <v>3112</v>
      </c>
      <c r="Z852" s="160" t="s">
        <v>3113</v>
      </c>
      <c r="AA852" s="160" t="s">
        <v>3290</v>
      </c>
      <c r="AB852" s="160"/>
    </row>
    <row r="853" spans="1:28" x14ac:dyDescent="0.2">
      <c r="A853" s="163">
        <v>7436</v>
      </c>
      <c r="B853" s="160" t="str">
        <f>VLOOKUP(A853,'BASE TRABAJO'!$A$1:$U$872,2,TRUE)</f>
        <v xml:space="preserve">
I. Municipalidad de Panguipulli
</v>
      </c>
      <c r="C853" s="160">
        <f>VLOOKUP(A853,'BASE TRABAJO'!$A$1:$U$872,3,FALSE)</f>
        <v>692012003</v>
      </c>
      <c r="D853" s="160" t="str">
        <f>VLOOKUP(A853,'BASE TRABAJO'!$A$1:$U$872,4,FALSE)</f>
        <v>Municipalidad</v>
      </c>
      <c r="E853" s="160" t="str">
        <f>VLOOKUP(A853,'BASE TRABAJO'!$A$1:$U$872,5,FALSE)</f>
        <v>Constitución Política de la República, art. 107.</v>
      </c>
      <c r="F853" s="160" t="str">
        <f>VLOOKUP(A853,'BASE TRABAJO'!$A$1:$U$872,6,FALSE)</f>
        <v>Indefinida.</v>
      </c>
      <c r="G853" s="160" t="str">
        <f>VLOOKUP(A853,'BASE TRABAJO'!$A$1:$U$872,7,FALSE)</f>
        <v>Según Ley Orgánica Nº 18.695, arts. 1º al 4º.</v>
      </c>
      <c r="H853" s="160" t="str">
        <f>VLOOKUP(A853,'BASE TRABAJO'!$A$1:$U$872,8,FALSE)</f>
        <v>no tiene</v>
      </c>
      <c r="I853" s="160">
        <f>VLOOKUP(A853,'BASE TRABAJO'!$A$1:$U$872,9,FALSE)</f>
        <v>0</v>
      </c>
      <c r="J853" s="160">
        <f>VLOOKUP(A853,'BASE TRABAJO'!$A$1:$U$872,10,FALSE)</f>
        <v>0</v>
      </c>
      <c r="K853" s="160" t="str">
        <f>VLOOKUP(A853,'BASE TRABAJO'!$A$1:$U$872,11,FALSE)</f>
        <v xml:space="preserve">Rodrigo Fernando Valdivia Orias </v>
      </c>
      <c r="L853" s="160" t="str">
        <f>VLOOKUP(A853,'BASE TRABAJO'!$A$1:$U$872,12,FALSE)</f>
        <v>Calle Bernardo O¨Higgins Nº 793, comuna de Valdivia, Región de Los Ríos.</v>
      </c>
      <c r="M853" s="160" t="str">
        <f>VLOOKUP(A853,'BASE TRABAJO'!$A$1:$U$872,13,FALSE)</f>
        <v>XIV</v>
      </c>
      <c r="N853" s="160" t="str">
        <f>VLOOKUP(A853,'BASE TRABAJO'!$A$1:$U$872,14,FALSE)</f>
        <v xml:space="preserve"> Valdivia</v>
      </c>
      <c r="O853" s="160" t="str">
        <f>VLOOKUP(A853,'BASE TRABAJO'!$A$1:$U$872,15,FALSE)</f>
        <v>Teléfono: 2232251-2232252</v>
      </c>
      <c r="P853" s="160">
        <f>VLOOKUP(A853,'BASE TRABAJO'!$A$1:$U$872,16,FALSE)</f>
        <v>0</v>
      </c>
      <c r="Q853" s="160">
        <f>VLOOKUP(A853,'BASE TRABAJO'!$A$1:$U$872,17,FALSE)</f>
        <v>0</v>
      </c>
      <c r="R853" s="160">
        <f>VLOOKUP(A853,'BASE TRABAJO'!$A$1:$U$872,18,FALSE)</f>
        <v>91001</v>
      </c>
      <c r="S853" s="160" t="str">
        <f>VLOOKUP(A853,'BASE TRABAJO'!$A$1:$U$872,19,FALSE)</f>
        <v xml:space="preserve">No se acompañan. Aplica Informe Jurídico Nº 09, de fecha 14 de marzo de 2011 del Departamento Jurídico y Dictamen Nº 070791, de 2009, de la Contraloría General de la República.
</v>
      </c>
      <c r="T853" s="161">
        <f>VLOOKUP(A853,'BASE TRABAJO'!$A$1:$U$872,20,FALSE)</f>
        <v>40500</v>
      </c>
      <c r="U853" s="160">
        <v>7436</v>
      </c>
      <c r="V853" s="162">
        <v>4751816</v>
      </c>
      <c r="W853" s="162">
        <v>42905435</v>
      </c>
      <c r="X853" s="161">
        <v>44135</v>
      </c>
      <c r="Y853" s="160" t="s">
        <v>3112</v>
      </c>
      <c r="Z853" s="160" t="s">
        <v>3113</v>
      </c>
      <c r="AA853" s="160" t="s">
        <v>3156</v>
      </c>
      <c r="AB853" s="160"/>
    </row>
    <row r="854" spans="1:28" x14ac:dyDescent="0.2">
      <c r="A854" s="163">
        <v>7446</v>
      </c>
      <c r="B854" s="160" t="str">
        <f>VLOOKUP(A854,'BASE TRABAJO'!$A$1:$U$872,2,TRUE)</f>
        <v>Corporación Municipal de Peñalolén Para el Desarrollo Social  CORMUP</v>
      </c>
      <c r="C854" s="160">
        <f>VLOOKUP(A854,'BASE TRABAJO'!$A$1:$U$872,3,FALSE)</f>
        <v>712341009</v>
      </c>
      <c r="D854" s="160" t="str">
        <f>VLOOKUP(A854,'BASE TRABAJO'!$A$1:$U$872,4,FALSE)</f>
        <v>Corporación de Derecho Privado.</v>
      </c>
      <c r="E854" s="160" t="str">
        <f>VLOOKUP(A854,'BASE TRABAJO'!$A$1:$U$872,5,FALSE)</f>
        <v xml:space="preserve">Decreto Supremo Nº 639, de 16 de Julio de 1985, del Ministerio de Justicia. </v>
      </c>
      <c r="F854" s="160" t="str">
        <f>VLOOKUP(A854,'BASE TRABAJO'!$A$1:$U$872,6,FALSE)</f>
        <v>Certificado de Vigencia Folio Nº 500227426751, de 15 de mayo de 2019, del Servicio de Registro Civil e Identificación.</v>
      </c>
      <c r="G854" s="160" t="str">
        <f>VLOOKUP(A854,'BASE TRABAJO'!$A$1:$U$872,7,FALSE)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54" s="160" t="str">
        <f>VLOOKUP(A854,'BASE TRABAJO'!$A$1:$U$872,8,FALSE)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54" s="160" t="str">
        <f>VLOOKUP(A854,'BASE TRABAJO'!$A$1:$U$872,9,FALSE)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54" s="160" t="str">
        <f>VLOOKUP(A854,'BASE TRABAJO'!$A$1:$U$872,10,FALSE)</f>
        <v>16 de diciembre de 2014</v>
      </c>
      <c r="K854" s="160" t="str">
        <f>VLOOKUP(A854,'BASE TRABAJO'!$A$1:$U$872,11,FALSE)</f>
        <v xml:space="preserve">Secretario General y Representante Legal: Cristian Eduardo Olea Azar,
</v>
      </c>
      <c r="L854" s="160" t="str">
        <f>VLOOKUP(A854,'BASE TRABAJO'!$A$1:$U$872,12,FALSE)</f>
        <v>Avenida Oriental  N°6958, comuna de Peñalolén, ciudad de Santiago.</v>
      </c>
      <c r="M854" s="160" t="str">
        <f>VLOOKUP(A854,'BASE TRABAJO'!$A$1:$U$872,13,FALSE)</f>
        <v>XIII</v>
      </c>
      <c r="N854" s="160" t="str">
        <f>VLOOKUP(A854,'BASE TRABAJO'!$A$1:$U$872,14,FALSE)</f>
        <v>Avenida Oriental  N°6958, comuna de Peñalolén, ciudad de Santiago.</v>
      </c>
      <c r="O854" s="160" t="str">
        <f>VLOOKUP(A854,'BASE TRABAJO'!$A$1:$U$872,15,FALSE)</f>
        <v xml:space="preserve">56-2-4407989
</v>
      </c>
      <c r="P854" s="160" t="str">
        <f>VLOOKUP(A854,'BASE TRABAJO'!$A$1:$U$872,16,FALSE)</f>
        <v xml:space="preserve">degas@cormup.cl
</v>
      </c>
      <c r="Q854" s="160">
        <f>VLOOKUP(A854,'BASE TRABAJO'!$A$1:$U$872,17,FALSE)</f>
        <v>0</v>
      </c>
      <c r="R854" s="160">
        <f>VLOOKUP(A854,'BASE TRABAJO'!$A$1:$U$872,18,FALSE)</f>
        <v>93401</v>
      </c>
      <c r="S854" s="160" t="str">
        <f>VLOOKUP(A854,'BASE TRABAJO'!$A$1:$U$872,19,FALSE)</f>
        <v>Se acompaña Certificado de Antecedentes Financieros año  2018, remitido para el Subdepartamento de Supervisión Financiera Nacional.</v>
      </c>
      <c r="T854" s="161">
        <f>VLOOKUP(A854,'BASE TRABAJO'!$A$1:$U$872,20,FALSE)</f>
        <v>40745</v>
      </c>
      <c r="U854" s="160">
        <v>7446</v>
      </c>
      <c r="V854" s="162">
        <v>18837522</v>
      </c>
      <c r="W854" s="162">
        <v>170928151</v>
      </c>
      <c r="X854" s="161">
        <v>44135</v>
      </c>
      <c r="Y854" s="160" t="s">
        <v>3112</v>
      </c>
      <c r="Z854" s="160" t="s">
        <v>3113</v>
      </c>
      <c r="AA854" s="160" t="s">
        <v>3193</v>
      </c>
      <c r="AB854" s="160"/>
    </row>
    <row r="855" spans="1:28" x14ac:dyDescent="0.2">
      <c r="A855" s="163">
        <v>7450</v>
      </c>
      <c r="B855" s="160" t="str">
        <f>VLOOKUP(A855,'BASE TRABAJO'!$A$1:$U$872,2,TRUE)</f>
        <v xml:space="preserve">
I. Municipalidad de Palena
</v>
      </c>
      <c r="C855" s="160">
        <f>VLOOKUP(A855,'BASE TRABAJO'!$A$1:$U$872,3,FALSE)</f>
        <v>692313003</v>
      </c>
      <c r="D855" s="160" t="str">
        <f>VLOOKUP(A855,'BASE TRABAJO'!$A$1:$U$872,4,FALSE)</f>
        <v>Municipalidad</v>
      </c>
      <c r="E855" s="160" t="str">
        <f>VLOOKUP(A855,'BASE TRABAJO'!$A$1:$U$872,5,FALSE)</f>
        <v>Constitución Política de la República, art. 107.</v>
      </c>
      <c r="F855" s="160" t="str">
        <f>VLOOKUP(A855,'BASE TRABAJO'!$A$1:$U$872,6,FALSE)</f>
        <v>Indefinida.</v>
      </c>
      <c r="G855" s="160" t="str">
        <f>VLOOKUP(A855,'BASE TRABAJO'!$A$1:$U$872,7,FALSE)</f>
        <v>Según Ley Orgánica Nº 18.695, arts. 1º al 4º.</v>
      </c>
      <c r="H855" s="160" t="str">
        <f>VLOOKUP(A855,'BASE TRABAJO'!$A$1:$U$872,8,FALSE)</f>
        <v>no tiene</v>
      </c>
      <c r="I855" s="160">
        <f>VLOOKUP(A855,'BASE TRABAJO'!$A$1:$U$872,9,FALSE)</f>
        <v>0</v>
      </c>
      <c r="J855" s="160">
        <f>VLOOKUP(A855,'BASE TRABAJO'!$A$1:$U$872,10,FALSE)</f>
        <v>0</v>
      </c>
      <c r="K855" s="160" t="str">
        <f>VLOOKUP(A855,'BASE TRABAJO'!$A$1:$U$872,11,FALSE)</f>
        <v>Ricardo Soto Said</v>
      </c>
      <c r="L855" s="160" t="str">
        <f>VLOOKUP(A855,'BASE TRABAJO'!$A$1:$U$872,12,FALSE)</f>
        <v xml:space="preserve">Bernardo O`Higgins Nº 740, comuna de Palena, Región de Los Lagos. </v>
      </c>
      <c r="M855" s="160" t="str">
        <f>VLOOKUP(A855,'BASE TRABAJO'!$A$1:$U$872,13,FALSE)</f>
        <v>X</v>
      </c>
      <c r="N855" s="160" t="str">
        <f>VLOOKUP(A855,'BASE TRABAJO'!$A$1:$U$872,14,FALSE)</f>
        <v>Palena</v>
      </c>
      <c r="O855" s="160" t="str">
        <f>VLOOKUP(A855,'BASE TRABAJO'!$A$1:$U$872,15,FALSE)</f>
        <v xml:space="preserve">Fono: 652-741702
</v>
      </c>
      <c r="P855" s="160" t="str">
        <f>VLOOKUP(A855,'BASE TRABAJO'!$A$1:$U$872,16,FALSE)</f>
        <v>Correo electrónico: alcalde@municipalidadpalena.cl</v>
      </c>
      <c r="Q855" s="160">
        <f>VLOOKUP(A855,'BASE TRABAJO'!$A$1:$U$872,17,FALSE)</f>
        <v>0</v>
      </c>
      <c r="R855" s="160">
        <f>VLOOKUP(A855,'BASE TRABAJO'!$A$1:$U$872,18,FALSE)</f>
        <v>91001</v>
      </c>
      <c r="S855" s="160" t="str">
        <f>VLOOKUP(A855,'BASE TRABAJO'!$A$1:$U$872,19,FALSE)</f>
        <v xml:space="preserve">No se acompañan. Aplica Informe Jurídico Nº 09, de  fecha 14 de marzo de 2011 del Departamento Jurídico y Dictamen Nº 070791, de 2009, de la Contraloría General de la República.  
</v>
      </c>
      <c r="T855" s="161">
        <f>VLOOKUP(A855,'BASE TRABAJO'!$A$1:$U$872,20,FALSE)</f>
        <v>40683</v>
      </c>
      <c r="U855" s="160">
        <v>7450</v>
      </c>
      <c r="V855" s="162">
        <v>19530357</v>
      </c>
      <c r="W855" s="162">
        <v>190572783</v>
      </c>
      <c r="X855" s="161">
        <v>44135</v>
      </c>
      <c r="Y855" s="160" t="s">
        <v>3112</v>
      </c>
      <c r="Z855" s="160" t="s">
        <v>3113</v>
      </c>
      <c r="AA855" s="160" t="s">
        <v>3327</v>
      </c>
      <c r="AB855" s="160"/>
    </row>
    <row r="856" spans="1:28" x14ac:dyDescent="0.2">
      <c r="A856" s="163">
        <v>7451</v>
      </c>
      <c r="B856" s="160" t="str">
        <f>VLOOKUP(A856,'BASE TRABAJO'!$A$1:$U$872,2,TRUE)</f>
        <v xml:space="preserve">
I. Municipalidad de San Nicolás
</v>
      </c>
      <c r="C856" s="160">
        <f>VLOOKUP(A856,'BASE TRABAJO'!$A$1:$U$872,3,FALSE)</f>
        <v>691408000</v>
      </c>
      <c r="D856" s="160" t="str">
        <f>VLOOKUP(A856,'BASE TRABAJO'!$A$1:$U$872,4,FALSE)</f>
        <v>69.140.800-0</v>
      </c>
      <c r="E856" s="160" t="str">
        <f>VLOOKUP(A856,'BASE TRABAJO'!$A$1:$U$872,5,FALSE)</f>
        <v>Constitución Política de la República, art. 107.</v>
      </c>
      <c r="F856" s="160" t="str">
        <f>VLOOKUP(A856,'BASE TRABAJO'!$A$1:$U$872,6,FALSE)</f>
        <v>Indefinida.</v>
      </c>
      <c r="G856" s="160" t="str">
        <f>VLOOKUP(A856,'BASE TRABAJO'!$A$1:$U$872,7,FALSE)</f>
        <v>Según Ley Orgánica Nº 18.695, arts. 1º al 4º.</v>
      </c>
      <c r="H856" s="160" t="str">
        <f>VLOOKUP(A856,'BASE TRABAJO'!$A$1:$U$872,8,FALSE)</f>
        <v>no tiene</v>
      </c>
      <c r="I856" s="160">
        <f>VLOOKUP(A856,'BASE TRABAJO'!$A$1:$U$872,9,FALSE)</f>
        <v>0</v>
      </c>
      <c r="J856" s="160">
        <f>VLOOKUP(A856,'BASE TRABAJO'!$A$1:$U$872,10,FALSE)</f>
        <v>0</v>
      </c>
      <c r="K856" s="160" t="str">
        <f>VLOOKUP(A856,'BASE TRABAJO'!$A$1:$U$872,11,FALSE)</f>
        <v xml:space="preserve">Víctor Toro Leiva, </v>
      </c>
      <c r="L856" s="160" t="str">
        <f>VLOOKUP(A856,'BASE TRABAJO'!$A$1:$U$872,12,FALSE)</f>
        <v xml:space="preserve">Arturo Prat N° 202,  comuna de San Nicolás
</v>
      </c>
      <c r="M856" s="160" t="str">
        <f>VLOOKUP(A856,'BASE TRABAJO'!$A$1:$U$872,13,FALSE)</f>
        <v>XVI</v>
      </c>
      <c r="N856" s="160" t="str">
        <f>VLOOKUP(A856,'BASE TRABAJO'!$A$1:$U$872,14,FALSE)</f>
        <v xml:space="preserve"> San Nicolás</v>
      </c>
      <c r="O856" s="160" t="str">
        <f>VLOOKUP(A856,'BASE TRABAJO'!$A$1:$U$872,15,FALSE)</f>
        <v xml:space="preserve">Fonos:042 - 561416 /042 – 561443  </v>
      </c>
      <c r="P856" s="160" t="str">
        <f>VLOOKUP(A856,'BASE TRABAJO'!$A$1:$U$872,16,FALSE)</f>
        <v xml:space="preserve"> alcaldia@municipalidadsannicolas.cl</v>
      </c>
      <c r="Q856" s="160">
        <f>VLOOKUP(A856,'BASE TRABAJO'!$A$1:$U$872,17,FALSE)</f>
        <v>0</v>
      </c>
      <c r="R856" s="160">
        <f>VLOOKUP(A856,'BASE TRABAJO'!$A$1:$U$872,18,FALSE)</f>
        <v>91001</v>
      </c>
      <c r="S856" s="160" t="str">
        <f>VLOOKUP(A856,'BASE TRABAJO'!$A$1:$U$872,19,FALSE)</f>
        <v xml:space="preserve">No se acompañan. Aplica Informe Jurídico Nº 09, de  fecha 14 de marzo de 2011 del Departamento Jurídico y Dictamen Nº 070791, de 2009, de la Contraloría General de la República.  
</v>
      </c>
      <c r="T856" s="161">
        <f>VLOOKUP(A856,'BASE TRABAJO'!$A$1:$U$872,20,FALSE)</f>
        <v>40764</v>
      </c>
      <c r="U856" s="160">
        <v>7451</v>
      </c>
      <c r="V856" s="162">
        <v>4751816</v>
      </c>
      <c r="W856" s="162">
        <v>42905435</v>
      </c>
      <c r="X856" s="161">
        <v>44135</v>
      </c>
      <c r="Y856" s="160" t="s">
        <v>3112</v>
      </c>
      <c r="Z856" s="160" t="s">
        <v>3113</v>
      </c>
      <c r="AA856" s="160" t="s">
        <v>3323</v>
      </c>
      <c r="AB856" s="160"/>
    </row>
    <row r="857" spans="1:28" x14ac:dyDescent="0.2">
      <c r="A857" s="163">
        <v>7452</v>
      </c>
      <c r="B857" s="160" t="str">
        <f>VLOOKUP(A857,'BASE TRABAJO'!$A$1:$U$872,2,TRUE)</f>
        <v xml:space="preserve">
Organización no Gubernamental de Desarrollo Hogar Santa Catalina u ONG Santa Catalina
</v>
      </c>
      <c r="C857" s="160">
        <f>VLOOKUP(A857,'BASE TRABAJO'!$A$1:$U$872,3,FALSE)</f>
        <v>650401387</v>
      </c>
      <c r="D857" s="160" t="str">
        <f>VLOOKUP(A857,'BASE TRABAJO'!$A$1:$U$872,4,FALSE)</f>
        <v xml:space="preserve">Corporación de derecho privado.
</v>
      </c>
      <c r="E857" s="160" t="str">
        <f>VLOOKUP(A857,'BASE TRABAJO'!$A$1:$U$872,5,FALSE)</f>
        <v xml:space="preserve">Otorgado por Decreto Supremo N° 1920, de 20 de abril de 2011, del Ministerio de Justicia.
</v>
      </c>
      <c r="F857" s="160" t="str">
        <f>VLOOKUP(A857,'BASE TRABAJO'!$A$1:$U$872,6,FALSE)</f>
        <v xml:space="preserve">Certificado Folio N° 500227030990, de 13 de mayo de 2019, del Servicio de Registro Civil e Identificación.
</v>
      </c>
      <c r="G857" s="160" t="str">
        <f>VLOOKUP(A857,'BASE TRABAJO'!$A$1:$U$872,7,FALSE)</f>
        <v xml:space="preserve">La promoción del desarrollo, especialmente de las personas, familias, grupos y comunidades que viven en condiciones de pobreza y/o marginalidad.
</v>
      </c>
      <c r="H857" s="160" t="str">
        <f>VLOOKUP(A857,'BASE TRABAJO'!$A$1:$U$872,8,FALSE)</f>
        <v xml:space="preserve">Según Anexo del Certificado citado:
Presidente: Rodrigo Abascal Murrie
Vicepdte: Luis Felipe Ovalle Valdés
Secretaria: Catalina Larraín Geisse
Tesorero: Alejandro Thomas Bas
</v>
      </c>
      <c r="I857" s="160" t="str">
        <f>VLOOKUP(A857,'BASE TRABAJO'!$A$1:$U$872,9,FALSE)</f>
        <v>Directorio dura dos años en su cargo</v>
      </c>
      <c r="J857" s="160" t="str">
        <f>VLOOKUP(A857,'BASE TRABAJO'!$A$1:$U$872,10,FALSE)</f>
        <v>Actual desde 28 de junio de 2012 a 28 de junio de 2014</v>
      </c>
      <c r="K857" s="160" t="str">
        <f>VLOOKUP(A857,'BASE TRABAJO'!$A$1:$U$872,11,FALSE)</f>
        <v xml:space="preserve">Rodrigo Abascal Murrie </v>
      </c>
      <c r="L857" s="160" t="str">
        <f>VLOOKUP(A857,'BASE TRABAJO'!$A$1:$U$872,12,FALSE)</f>
        <v xml:space="preserve">Juan Castellón N° 4005, Quinta Normal, Santiago, Región Metropolitana. 
</v>
      </c>
      <c r="M857" s="160" t="str">
        <f>VLOOKUP(A857,'BASE TRABAJO'!$A$1:$U$872,13,FALSE)</f>
        <v>XIII</v>
      </c>
      <c r="N857" s="160" t="str">
        <f>VLOOKUP(A857,'BASE TRABAJO'!$A$1:$U$872,14,FALSE)</f>
        <v>Quinta Normal</v>
      </c>
      <c r="O857" s="160" t="str">
        <f>VLOOKUP(A857,'BASE TRABAJO'!$A$1:$U$872,15,FALSE)</f>
        <v>Teléfono 8944614</v>
      </c>
      <c r="P857" s="160">
        <f>VLOOKUP(A857,'BASE TRABAJO'!$A$1:$U$872,16,FALSE)</f>
        <v>0</v>
      </c>
      <c r="Q857" s="160">
        <f>VLOOKUP(A857,'BASE TRABAJO'!$A$1:$U$872,17,FALSE)</f>
        <v>0</v>
      </c>
      <c r="R857" s="160" t="str">
        <f>VLOOKUP(A857,'BASE TRABAJO'!$A$1:$U$872,18,FALSE)</f>
        <v>93401 Institución de Asistencia Social.</v>
      </c>
      <c r="S857" s="160" t="str">
        <f>VLOOKUP(A857,'BASE TRABAJO'!$A$1:$U$872,19,FALSE)</f>
        <v xml:space="preserve">Acompaña Antecedentes financieros correspondientes al año 2018; sin embargo, no están autorizados ante notario público. Se envía carta solicitándolos
</v>
      </c>
      <c r="T857" s="161">
        <f>VLOOKUP(A857,'BASE TRABAJO'!$A$1:$U$872,20,FALSE)</f>
        <v>40793</v>
      </c>
      <c r="U857" s="160">
        <v>7452</v>
      </c>
      <c r="V857" s="162">
        <v>19819944</v>
      </c>
      <c r="W857" s="162">
        <v>190020101</v>
      </c>
      <c r="X857" s="161">
        <v>44135</v>
      </c>
      <c r="Y857" s="160" t="s">
        <v>3112</v>
      </c>
      <c r="Z857" s="160" t="s">
        <v>3113</v>
      </c>
      <c r="AA857" s="160" t="s">
        <v>3248</v>
      </c>
      <c r="AB857" s="160"/>
    </row>
    <row r="858" spans="1:28" x14ac:dyDescent="0.2">
      <c r="A858" s="163">
        <v>7458</v>
      </c>
      <c r="B858" s="160" t="str">
        <f>VLOOKUP(A858,'BASE TRABAJO'!$A$1:$U$872,2,TRUE)</f>
        <v xml:space="preserve">
I. Municipalidad de Peñaflor
</v>
      </c>
      <c r="C858" s="160" t="str">
        <f>VLOOKUP(A858,'BASE TRABAJO'!$A$1:$U$872,3,FALSE)</f>
        <v>69071700K</v>
      </c>
      <c r="D858" s="160" t="str">
        <f>VLOOKUP(A858,'BASE TRABAJO'!$A$1:$U$872,4,FALSE)</f>
        <v>Municipalidad</v>
      </c>
      <c r="E858" s="160" t="str">
        <f>VLOOKUP(A858,'BASE TRABAJO'!$A$1:$U$872,5,FALSE)</f>
        <v>Constitución Política de la República, art. 107.</v>
      </c>
      <c r="F858" s="160" t="str">
        <f>VLOOKUP(A858,'BASE TRABAJO'!$A$1:$U$872,6,FALSE)</f>
        <v>Indefinida.</v>
      </c>
      <c r="G858" s="160" t="str">
        <f>VLOOKUP(A858,'BASE TRABAJO'!$A$1:$U$872,7,FALSE)</f>
        <v>Según Ley Orgánica Nº 18.695, arts. 1º al 4º.</v>
      </c>
      <c r="H858" s="160" t="str">
        <f>VLOOKUP(A858,'BASE TRABAJO'!$A$1:$U$872,8,FALSE)</f>
        <v>no tiene</v>
      </c>
      <c r="I858" s="160">
        <f>VLOOKUP(A858,'BASE TRABAJO'!$A$1:$U$872,9,FALSE)</f>
        <v>0</v>
      </c>
      <c r="J858" s="160">
        <f>VLOOKUP(A858,'BASE TRABAJO'!$A$1:$U$872,10,FALSE)</f>
        <v>0</v>
      </c>
      <c r="K858" s="160" t="str">
        <f>VLOOKUP(A858,'BASE TRABAJO'!$A$1:$U$872,11,FALSE)</f>
        <v xml:space="preserve">Nibaldo Favio Meza Garfia.  </v>
      </c>
      <c r="L858" s="160" t="str">
        <f>VLOOKUP(A858,'BASE TRABAJO'!$A$1:$U$872,12,FALSE)</f>
        <v xml:space="preserve">Calle Luis Araya Cereceda N°1215, comuna de Peñaflor, Región Metropolitana.
</v>
      </c>
      <c r="M858" s="160" t="str">
        <f>VLOOKUP(A858,'BASE TRABAJO'!$A$1:$U$872,13,FALSE)</f>
        <v>XIII</v>
      </c>
      <c r="N858" s="160" t="str">
        <f>VLOOKUP(A858,'BASE TRABAJO'!$A$1:$U$872,14,FALSE)</f>
        <v xml:space="preserve"> Peñaflor</v>
      </c>
      <c r="O858" s="160" t="str">
        <f>VLOOKUP(A858,'BASE TRABAJO'!$A$1:$U$872,15,FALSE)</f>
        <v>Teléfono: 56-24327700</v>
      </c>
      <c r="P858" s="160">
        <f>VLOOKUP(A858,'BASE TRABAJO'!$A$1:$U$872,16,FALSE)</f>
        <v>0</v>
      </c>
      <c r="Q858" s="160">
        <f>VLOOKUP(A858,'BASE TRABAJO'!$A$1:$U$872,17,FALSE)</f>
        <v>0</v>
      </c>
      <c r="R858" s="160">
        <f>VLOOKUP(A858,'BASE TRABAJO'!$A$1:$U$872,18,FALSE)</f>
        <v>91001</v>
      </c>
      <c r="S858" s="160" t="str">
        <f>VLOOKUP(A858,'BASE TRABAJO'!$A$1:$U$872,19,FALSE)</f>
        <v>No corresponde.</v>
      </c>
      <c r="T858" s="161">
        <f>VLOOKUP(A858,'BASE TRABAJO'!$A$1:$U$872,20,FALSE)</f>
        <v>40875</v>
      </c>
      <c r="U858" s="160">
        <v>7458</v>
      </c>
      <c r="V858" s="162">
        <v>4862970</v>
      </c>
      <c r="W858" s="162">
        <v>48629700</v>
      </c>
      <c r="X858" s="161">
        <v>44135</v>
      </c>
      <c r="Y858" s="160" t="s">
        <v>3112</v>
      </c>
      <c r="Z858" s="160" t="s">
        <v>3113</v>
      </c>
      <c r="AA858" s="160" t="s">
        <v>3157</v>
      </c>
      <c r="AB858" s="160"/>
    </row>
    <row r="859" spans="1:28" x14ac:dyDescent="0.2">
      <c r="A859" s="163">
        <v>7459</v>
      </c>
      <c r="B859" s="160" t="str">
        <f>VLOOKUP(A859,'BASE TRABAJO'!$A$1:$U$872,2,TRUE)</f>
        <v>Corporación Comunidad Terapéutica Esperanza</v>
      </c>
      <c r="C859" s="160">
        <f>VLOOKUP(A859,'BASE TRABAJO'!$A$1:$U$872,3,FALSE)</f>
        <v>650447174</v>
      </c>
      <c r="D859" s="160" t="str">
        <f>VLOOKUP(A859,'BASE TRABAJO'!$A$1:$U$872,4,FALSE)</f>
        <v>Corporación de Derecho Privado</v>
      </c>
      <c r="E859" s="160" t="str">
        <f>VLOOKUP(A859,'BASE TRABAJO'!$A$1:$U$872,5,FALSE)</f>
        <v>Otorgada por Decreto Exento  Nº 3782, de fecha 29 de Agosto de  2011, del Ministerio de Justicia.</v>
      </c>
      <c r="F859" s="160" t="str">
        <f>VLOOKUP(A859,'BASE TRABAJO'!$A$1:$U$872,6,FALSE)</f>
        <v xml:space="preserve">Certificado de vigencia de persona jurídica sin fines de lucro, folio N° 66248378, emitido por el SRCeI con fecha 13 de mayo de 2019. 
</v>
      </c>
      <c r="G859" s="160" t="str">
        <f>VLOOKUP(A859,'BASE TRABAJO'!$A$1:$U$872,7,FALSE)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59" s="160" t="str">
        <f>VLOOKUP(A859,'BASE TRABAJO'!$A$1:$U$872,8,FALSE)</f>
        <v xml:space="preserve">Presidente: 
Rodrigo Escobar  Olmedo
Vicepresidenta: 
Romina Andrea Vial Olmedo 
Secretaria: 
Nolfa Alfaro Muñoz
Tesorera: 
Isabel Rojo Ahumada 
Primer Director: 
Eduardo Alcota González 
Segundo Director: 
Carlos Olmedo Alfaro
Tercer Director: 
Rodrigo Ardiles Zepeda
</v>
      </c>
      <c r="I859" s="160" t="str">
        <f>VLOOKUP(A859,'BASE TRABAJO'!$A$1:$U$872,9,FALSE)</f>
        <v xml:space="preserve">2 años. </v>
      </c>
      <c r="J859" s="160" t="str">
        <f>VLOOKUP(A859,'BASE TRABAJO'!$A$1:$U$872,10,FALSE)</f>
        <v xml:space="preserve">03 de junio de 2019 a 03 de junio de 2021. </v>
      </c>
      <c r="K859" s="160" t="str">
        <f>VLOOKUP(A859,'BASE TRABAJO'!$A$1:$U$872,11,FALSE)</f>
        <v xml:space="preserve">Presidente: Rodrigo  Escobar  Olmedo </v>
      </c>
      <c r="L859" s="160" t="str">
        <f>VLOOKUP(A859,'BASE TRABAJO'!$A$1:$U$872,12,FALSE)</f>
        <v xml:space="preserve">Calle Merced N° 741, sector centro, ciudad y comuna de Vallenar, Provincia  de Huasco, Región de Atacama.
</v>
      </c>
      <c r="M859" s="160" t="str">
        <f>VLOOKUP(A859,'BASE TRABAJO'!$A$1:$U$872,13,FALSE)</f>
        <v>III</v>
      </c>
      <c r="N859" s="160" t="str">
        <f>VLOOKUP(A859,'BASE TRABAJO'!$A$1:$U$872,14,FALSE)</f>
        <v>huasco</v>
      </c>
      <c r="O859" s="160" t="str">
        <f>VLOOKUP(A859,'BASE TRABAJO'!$A$1:$U$872,15,FALSE)</f>
        <v>Teléfono: 51 (2) 612617</v>
      </c>
      <c r="P859" s="160">
        <f>VLOOKUP(A859,'BASE TRABAJO'!$A$1:$U$872,16,FALSE)</f>
        <v>0</v>
      </c>
      <c r="Q859" s="160">
        <f>VLOOKUP(A859,'BASE TRABAJO'!$A$1:$U$872,17,FALSE)</f>
        <v>0</v>
      </c>
      <c r="R859" s="160" t="str">
        <f>VLOOKUP(A859,'BASE TRABAJO'!$A$1:$U$872,18,FALSE)</f>
        <v>93401: Institución de Asistencia Social</v>
      </c>
      <c r="S859" s="160" t="str">
        <f>VLOOKUP(A859,'BASE TRABAJO'!$A$1:$U$872,19,FALSE)</f>
        <v>Certificado Financiero, correspondiente al año 2018, aprobado por el Sub Departamento de Supervisión Fiannciera Nacional.</v>
      </c>
      <c r="T859" s="161">
        <f>VLOOKUP(A859,'BASE TRABAJO'!$A$1:$U$872,20,FALSE)</f>
        <v>40882</v>
      </c>
      <c r="U859" s="160">
        <v>7459</v>
      </c>
      <c r="V859" s="162">
        <v>5856757</v>
      </c>
      <c r="W859" s="162">
        <v>87356135</v>
      </c>
      <c r="X859" s="161">
        <v>44135</v>
      </c>
      <c r="Y859" s="160" t="s">
        <v>3112</v>
      </c>
      <c r="Z859" s="160" t="s">
        <v>3113</v>
      </c>
      <c r="AA859" s="160" t="s">
        <v>3138</v>
      </c>
      <c r="AB859" s="160"/>
    </row>
    <row r="860" spans="1:28" x14ac:dyDescent="0.2">
      <c r="A860" s="163">
        <v>7460</v>
      </c>
      <c r="B860" s="160" t="str">
        <f>VLOOKUP(A860,'BASE TRABAJO'!$A$1:$U$872,2,TRUE)</f>
        <v xml:space="preserve">
I. Municipalidad de Zapallar
</v>
      </c>
      <c r="C860" s="160">
        <f>VLOOKUP(A860,'BASE TRABAJO'!$A$1:$U$872,3,FALSE)</f>
        <v>690504006</v>
      </c>
      <c r="D860" s="160" t="str">
        <f>VLOOKUP(A860,'BASE TRABAJO'!$A$1:$U$872,4,FALSE)</f>
        <v>Municipalidad</v>
      </c>
      <c r="E860" s="160" t="str">
        <f>VLOOKUP(A860,'BASE TRABAJO'!$A$1:$U$872,5,FALSE)</f>
        <v>Constitución Política de la República, art. 107.</v>
      </c>
      <c r="F860" s="160" t="str">
        <f>VLOOKUP(A860,'BASE TRABAJO'!$A$1:$U$872,6,FALSE)</f>
        <v>Indefinida.</v>
      </c>
      <c r="G860" s="160" t="str">
        <f>VLOOKUP(A860,'BASE TRABAJO'!$A$1:$U$872,7,FALSE)</f>
        <v>Según Ley Orgánica Nº 18.695, arts. 1º al 4º.</v>
      </c>
      <c r="H860" s="160" t="str">
        <f>VLOOKUP(A860,'BASE TRABAJO'!$A$1:$U$872,8,FALSE)</f>
        <v>no tiene</v>
      </c>
      <c r="I860" s="160">
        <f>VLOOKUP(A860,'BASE TRABAJO'!$A$1:$U$872,9,FALSE)</f>
        <v>0</v>
      </c>
      <c r="J860" s="160">
        <f>VLOOKUP(A860,'BASE TRABAJO'!$A$1:$U$872,10,FALSE)</f>
        <v>0</v>
      </c>
      <c r="K860" s="160" t="str">
        <f>VLOOKUP(A860,'BASE TRABAJO'!$A$1:$U$872,11,FALSE)</f>
        <v>Nicolás Cox Urrejola</v>
      </c>
      <c r="L860" s="160" t="str">
        <f>VLOOKUP(A860,'BASE TRABAJO'!$A$1:$U$872,12,FALSE)</f>
        <v xml:space="preserve">Germán Riesco Nº 399,  comuna de Zapallar, Región de Valparaíso.
</v>
      </c>
      <c r="M860" s="160" t="str">
        <f>VLOOKUP(A860,'BASE TRABAJO'!$A$1:$U$872,13,FALSE)</f>
        <v>V</v>
      </c>
      <c r="N860" s="160" t="str">
        <f>VLOOKUP(A860,'BASE TRABAJO'!$A$1:$U$872,14,FALSE)</f>
        <v xml:space="preserve"> Zapallar</v>
      </c>
      <c r="O860" s="160" t="str">
        <f>VLOOKUP(A860,'BASE TRABAJO'!$A$1:$U$872,15,FALSE)</f>
        <v>Fono (33) 741040- 742000</v>
      </c>
      <c r="P860" s="160">
        <f>VLOOKUP(A860,'BASE TRABAJO'!$A$1:$U$872,16,FALSE)</f>
        <v>0</v>
      </c>
      <c r="Q860" s="160">
        <f>VLOOKUP(A860,'BASE TRABAJO'!$A$1:$U$872,17,FALSE)</f>
        <v>0</v>
      </c>
      <c r="R860" s="160">
        <f>VLOOKUP(A860,'BASE TRABAJO'!$A$1:$U$872,18,FALSE)</f>
        <v>91001</v>
      </c>
      <c r="S860" s="160" t="str">
        <f>VLOOKUP(A860,'BASE TRABAJO'!$A$1:$U$872,19,FALSE)</f>
        <v xml:space="preserve">No se acompañan. Aplica Informe Jurídico Nº 09, de  fecha 14 de marzo de 2011 del Departamento Jurídico y Dictamen Nº 070791, de 2009, de la Contraloría General de la República.  
</v>
      </c>
      <c r="T860" s="161">
        <f>VLOOKUP(A860,'BASE TRABAJO'!$A$1:$U$872,20,FALSE)</f>
        <v>40884</v>
      </c>
      <c r="U860" s="160">
        <v>7460</v>
      </c>
      <c r="V860" s="162">
        <v>3473550</v>
      </c>
      <c r="W860" s="162">
        <v>31363625</v>
      </c>
      <c r="X860" s="161">
        <v>44135</v>
      </c>
      <c r="Y860" s="160" t="s">
        <v>3112</v>
      </c>
      <c r="Z860" s="160" t="s">
        <v>3113</v>
      </c>
      <c r="AA860" s="160" t="s">
        <v>3328</v>
      </c>
      <c r="AB860" s="160"/>
    </row>
    <row r="861" spans="1:28" x14ac:dyDescent="0.2">
      <c r="A861" s="163">
        <v>7462</v>
      </c>
      <c r="B861" s="160" t="str">
        <f>VLOOKUP(A861,'BASE TRABAJO'!$A$1:$U$872,2,TRUE)</f>
        <v>Corporación  de Ayuda a la Familia</v>
      </c>
      <c r="C861" s="160">
        <f>VLOOKUP(A861,'BASE TRABAJO'!$A$1:$U$872,3,FALSE)</f>
        <v>650213203</v>
      </c>
      <c r="D861" s="160" t="str">
        <f>VLOOKUP(A861,'BASE TRABAJO'!$A$1:$U$872,4,FALSE)</f>
        <v>Corporación de Derecho Privado.</v>
      </c>
      <c r="E861" s="160" t="str">
        <f>VLOOKUP(A861,'BASE TRABAJO'!$A$1:$U$872,5,FALSE)</f>
        <v>Otorgada por Decreto Exento  Nº 314, de fecha 30  de marzo  de  2001, del Ministerio de Justicia.</v>
      </c>
      <c r="F861" s="160" t="str">
        <f>VLOOKUP(A861,'BASE TRABAJO'!$A$1:$U$872,6,FALSE)</f>
        <v xml:space="preserve">Certificado de Vigencia de persona jurídica sin fines de lucro, folio N° 500183005964, de 17 de mayo de 2018, emitido por el Servicio de Registro Civil e Identificación. 
</v>
      </c>
      <c r="G861" s="160" t="str">
        <f>VLOOKUP(A861,'BASE TRABAJO'!$A$1:$U$872,7,FALSE)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1" s="160" t="str">
        <f>VLOOKUP(A861,'BASE TRABAJO'!$A$1:$U$872,8,FALSE)</f>
        <v xml:space="preserve">Presidente:
Gastón Francisco José Pinochet Donoso, 
Secretaria: 
Victoria del Carmen Huenante Nanco, 
Tesorera: 
Natalia Fernanda Oyaneder Sarmiento, 
Director:
José Guillermo Molina Bravo, 
Matías Alberto Lavadero Franzani, 
</v>
      </c>
      <c r="I861" s="160" t="str">
        <f>VLOOKUP(A861,'BASE TRABAJO'!$A$1:$U$872,9,FALSE)</f>
        <v>Dos años. Si, por cualquier causa no se efectúa oportunamente la elección de Directorio, se entenderá renovado el mandato de quienes se encuentran en funciones hasta que se realice la correspondiente elección.</v>
      </c>
      <c r="J861" s="160" t="str">
        <f>VLOOKUP(A861,'BASE TRABAJO'!$A$1:$U$872,10,FALSE)</f>
        <v>Del 31-07-2018 a 31-07-2020</v>
      </c>
      <c r="K861" s="160" t="str">
        <f>VLOOKUP(A861,'BASE TRABAJO'!$A$1:$U$872,11,FALSE)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1" s="160" t="str">
        <f>VLOOKUP(A861,'BASE TRABAJO'!$A$1:$U$872,12,FALSE)</f>
        <v xml:space="preserve">Uno Oriente N°1550, comuna de Talca, Región del Maule. </v>
      </c>
      <c r="M861" s="160" t="str">
        <f>VLOOKUP(A861,'BASE TRABAJO'!$A$1:$U$872,13,FALSE)</f>
        <v>VII</v>
      </c>
      <c r="N861" s="160" t="str">
        <f>VLOOKUP(A861,'BASE TRABAJO'!$A$1:$U$872,14,FALSE)</f>
        <v>talca</v>
      </c>
      <c r="O861" s="160">
        <f>VLOOKUP(A861,'BASE TRABAJO'!$A$1:$U$872,15,FALSE)</f>
        <v>0</v>
      </c>
      <c r="P861" s="160">
        <f>VLOOKUP(A861,'BASE TRABAJO'!$A$1:$U$872,16,FALSE)</f>
        <v>0</v>
      </c>
      <c r="Q861" s="160">
        <f>VLOOKUP(A861,'BASE TRABAJO'!$A$1:$U$872,17,FALSE)</f>
        <v>0</v>
      </c>
      <c r="R861" s="160" t="str">
        <f>VLOOKUP(A861,'BASE TRABAJO'!$A$1:$U$872,18,FALSE)</f>
        <v>93401: Institución de Asistencia Social</v>
      </c>
      <c r="S861" s="160" t="str">
        <f>VLOOKUP(A861,'BASE TRABAJO'!$A$1:$U$872,19,FALSE)</f>
        <v xml:space="preserve">Certificado de antecedentes financieros, correspondientes al año 2019, aprobados por el Subdepartamento de Supervisión Financiera Nacional. </v>
      </c>
      <c r="T861" s="161">
        <f>VLOOKUP(A861,'BASE TRABAJO'!$A$1:$U$872,20,FALSE)</f>
        <v>43174</v>
      </c>
      <c r="U861" s="160">
        <v>7462</v>
      </c>
      <c r="V861" s="162">
        <v>37709779</v>
      </c>
      <c r="W861" s="162">
        <v>388955054</v>
      </c>
      <c r="X861" s="161">
        <v>44135</v>
      </c>
      <c r="Y861" s="160" t="s">
        <v>3112</v>
      </c>
      <c r="Z861" s="160" t="s">
        <v>3113</v>
      </c>
      <c r="AA861" s="160" t="s">
        <v>3146</v>
      </c>
      <c r="AB861" s="160"/>
    </row>
    <row r="862" spans="1:28" x14ac:dyDescent="0.2">
      <c r="A862" s="163">
        <v>7462</v>
      </c>
      <c r="B862" s="160" t="str">
        <f>VLOOKUP(A862,'BASE TRABAJO'!$A$1:$U$872,2,TRUE)</f>
        <v>Corporación  de Ayuda a la Familia</v>
      </c>
      <c r="C862" s="160">
        <f>VLOOKUP(A862,'BASE TRABAJO'!$A$1:$U$872,3,FALSE)</f>
        <v>650213203</v>
      </c>
      <c r="D862" s="160" t="str">
        <f>VLOOKUP(A862,'BASE TRABAJO'!$A$1:$U$872,4,FALSE)</f>
        <v>Corporación de Derecho Privado.</v>
      </c>
      <c r="E862" s="160" t="str">
        <f>VLOOKUP(A862,'BASE TRABAJO'!$A$1:$U$872,5,FALSE)</f>
        <v>Otorgada por Decreto Exento  Nº 314, de fecha 30  de marzo  de  2001, del Ministerio de Justicia.</v>
      </c>
      <c r="F862" s="160" t="str">
        <f>VLOOKUP(A862,'BASE TRABAJO'!$A$1:$U$872,6,FALSE)</f>
        <v xml:space="preserve">Certificado de Vigencia de persona jurídica sin fines de lucro, folio N° 500183005964, de 17 de mayo de 2018, emitido por el Servicio de Registro Civil e Identificación. 
</v>
      </c>
      <c r="G862" s="160" t="str">
        <f>VLOOKUP(A862,'BASE TRABAJO'!$A$1:$U$872,7,FALSE)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2" s="160" t="str">
        <f>VLOOKUP(A862,'BASE TRABAJO'!$A$1:$U$872,8,FALSE)</f>
        <v xml:space="preserve">Presidente:
Gastón Francisco José Pinochet Donoso, 
Secretaria: 
Victoria del Carmen Huenante Nanco, 
Tesorera: 
Natalia Fernanda Oyaneder Sarmiento, 
Director:
José Guillermo Molina Bravo, 
Matías Alberto Lavadero Franzani, 
</v>
      </c>
      <c r="I862" s="160" t="str">
        <f>VLOOKUP(A862,'BASE TRABAJO'!$A$1:$U$872,9,FALSE)</f>
        <v>Dos años. Si, por cualquier causa no se efectúa oportunamente la elección de Directorio, se entenderá renovado el mandato de quienes se encuentran en funciones hasta que se realice la correspondiente elección.</v>
      </c>
      <c r="J862" s="160" t="str">
        <f>VLOOKUP(A862,'BASE TRABAJO'!$A$1:$U$872,10,FALSE)</f>
        <v>Del 31-07-2018 a 31-07-2020</v>
      </c>
      <c r="K862" s="160" t="str">
        <f>VLOOKUP(A862,'BASE TRABAJO'!$A$1:$U$872,11,FALSE)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2" s="160" t="str">
        <f>VLOOKUP(A862,'BASE TRABAJO'!$A$1:$U$872,12,FALSE)</f>
        <v xml:space="preserve">Uno Oriente N°1550, comuna de Talca, Región del Maule. </v>
      </c>
      <c r="M862" s="160" t="str">
        <f>VLOOKUP(A862,'BASE TRABAJO'!$A$1:$U$872,13,FALSE)</f>
        <v>VII</v>
      </c>
      <c r="N862" s="160" t="str">
        <f>VLOOKUP(A862,'BASE TRABAJO'!$A$1:$U$872,14,FALSE)</f>
        <v>talca</v>
      </c>
      <c r="O862" s="160">
        <f>VLOOKUP(A862,'BASE TRABAJO'!$A$1:$U$872,15,FALSE)</f>
        <v>0</v>
      </c>
      <c r="P862" s="160">
        <f>VLOOKUP(A862,'BASE TRABAJO'!$A$1:$U$872,16,FALSE)</f>
        <v>0</v>
      </c>
      <c r="Q862" s="160">
        <f>VLOOKUP(A862,'BASE TRABAJO'!$A$1:$U$872,17,FALSE)</f>
        <v>0</v>
      </c>
      <c r="R862" s="160" t="str">
        <f>VLOOKUP(A862,'BASE TRABAJO'!$A$1:$U$872,18,FALSE)</f>
        <v>93401: Institución de Asistencia Social</v>
      </c>
      <c r="S862" s="160" t="str">
        <f>VLOOKUP(A862,'BASE TRABAJO'!$A$1:$U$872,19,FALSE)</f>
        <v xml:space="preserve">Certificado de antecedentes financieros, correspondientes al año 2019, aprobados por el Subdepartamento de Supervisión Financiera Nacional. </v>
      </c>
      <c r="T862" s="161">
        <f>VLOOKUP(A862,'BASE TRABAJO'!$A$1:$U$872,20,FALSE)</f>
        <v>43174</v>
      </c>
      <c r="U862" s="160">
        <v>7462</v>
      </c>
      <c r="V862" s="162">
        <v>638449</v>
      </c>
      <c r="W862" s="162">
        <v>105090262</v>
      </c>
      <c r="X862" s="161">
        <v>44135</v>
      </c>
      <c r="Y862" s="160" t="s">
        <v>3112</v>
      </c>
      <c r="Z862" s="160" t="s">
        <v>3113</v>
      </c>
      <c r="AA862" s="160" t="s">
        <v>3224</v>
      </c>
      <c r="AB862" s="160"/>
    </row>
    <row r="863" spans="1:28" x14ac:dyDescent="0.2">
      <c r="A863" s="163">
        <v>7462</v>
      </c>
      <c r="B863" s="160" t="str">
        <f>VLOOKUP(A863,'BASE TRABAJO'!$A$1:$U$872,2,TRUE)</f>
        <v>Corporación  de Ayuda a la Familia</v>
      </c>
      <c r="C863" s="160">
        <f>VLOOKUP(A863,'BASE TRABAJO'!$A$1:$U$872,3,FALSE)</f>
        <v>650213203</v>
      </c>
      <c r="D863" s="160" t="str">
        <f>VLOOKUP(A863,'BASE TRABAJO'!$A$1:$U$872,4,FALSE)</f>
        <v>Corporación de Derecho Privado.</v>
      </c>
      <c r="E863" s="160" t="str">
        <f>VLOOKUP(A863,'BASE TRABAJO'!$A$1:$U$872,5,FALSE)</f>
        <v>Otorgada por Decreto Exento  Nº 314, de fecha 30  de marzo  de  2001, del Ministerio de Justicia.</v>
      </c>
      <c r="F863" s="160" t="str">
        <f>VLOOKUP(A863,'BASE TRABAJO'!$A$1:$U$872,6,FALSE)</f>
        <v xml:space="preserve">Certificado de Vigencia de persona jurídica sin fines de lucro, folio N° 500183005964, de 17 de mayo de 2018, emitido por el Servicio de Registro Civil e Identificación. 
</v>
      </c>
      <c r="G863" s="160" t="str">
        <f>VLOOKUP(A863,'BASE TRABAJO'!$A$1:$U$872,7,FALSE)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3" s="160" t="str">
        <f>VLOOKUP(A863,'BASE TRABAJO'!$A$1:$U$872,8,FALSE)</f>
        <v xml:space="preserve">Presidente:
Gastón Francisco José Pinochet Donoso, 
Secretaria: 
Victoria del Carmen Huenante Nanco, 
Tesorera: 
Natalia Fernanda Oyaneder Sarmiento, 
Director:
José Guillermo Molina Bravo, 
Matías Alberto Lavadero Franzani, 
</v>
      </c>
      <c r="I863" s="160" t="str">
        <f>VLOOKUP(A863,'BASE TRABAJO'!$A$1:$U$872,9,FALSE)</f>
        <v>Dos años. Si, por cualquier causa no se efectúa oportunamente la elección de Directorio, se entenderá renovado el mandato de quienes se encuentran en funciones hasta que se realice la correspondiente elección.</v>
      </c>
      <c r="J863" s="160" t="str">
        <f>VLOOKUP(A863,'BASE TRABAJO'!$A$1:$U$872,10,FALSE)</f>
        <v>Del 31-07-2018 a 31-07-2020</v>
      </c>
      <c r="K863" s="160" t="str">
        <f>VLOOKUP(A863,'BASE TRABAJO'!$A$1:$U$872,11,FALSE)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3" s="160" t="str">
        <f>VLOOKUP(A863,'BASE TRABAJO'!$A$1:$U$872,12,FALSE)</f>
        <v xml:space="preserve">Uno Oriente N°1550, comuna de Talca, Región del Maule. </v>
      </c>
      <c r="M863" s="160" t="str">
        <f>VLOOKUP(A863,'BASE TRABAJO'!$A$1:$U$872,13,FALSE)</f>
        <v>VII</v>
      </c>
      <c r="N863" s="160" t="str">
        <f>VLOOKUP(A863,'BASE TRABAJO'!$A$1:$U$872,14,FALSE)</f>
        <v>talca</v>
      </c>
      <c r="O863" s="160">
        <f>VLOOKUP(A863,'BASE TRABAJO'!$A$1:$U$872,15,FALSE)</f>
        <v>0</v>
      </c>
      <c r="P863" s="160">
        <f>VLOOKUP(A863,'BASE TRABAJO'!$A$1:$U$872,16,FALSE)</f>
        <v>0</v>
      </c>
      <c r="Q863" s="160">
        <f>VLOOKUP(A863,'BASE TRABAJO'!$A$1:$U$872,17,FALSE)</f>
        <v>0</v>
      </c>
      <c r="R863" s="160" t="str">
        <f>VLOOKUP(A863,'BASE TRABAJO'!$A$1:$U$872,18,FALSE)</f>
        <v>93401: Institución de Asistencia Social</v>
      </c>
      <c r="S863" s="160" t="str">
        <f>VLOOKUP(A863,'BASE TRABAJO'!$A$1:$U$872,19,FALSE)</f>
        <v xml:space="preserve">Certificado de antecedentes financieros, correspondientes al año 2019, aprobados por el Subdepartamento de Supervisión Financiera Nacional. </v>
      </c>
      <c r="T863" s="161">
        <f>VLOOKUP(A863,'BASE TRABAJO'!$A$1:$U$872,20,FALSE)</f>
        <v>43174</v>
      </c>
      <c r="U863" s="160">
        <v>7462</v>
      </c>
      <c r="V863" s="162">
        <v>35692988</v>
      </c>
      <c r="W863" s="162">
        <v>470954923</v>
      </c>
      <c r="X863" s="161">
        <v>44135</v>
      </c>
      <c r="Y863" s="160" t="s">
        <v>3112</v>
      </c>
      <c r="Z863" s="160" t="s">
        <v>3113</v>
      </c>
      <c r="AA863" s="160" t="s">
        <v>3132</v>
      </c>
      <c r="AB863" s="160"/>
    </row>
    <row r="864" spans="1:28" x14ac:dyDescent="0.2">
      <c r="A864" s="163">
        <v>7463</v>
      </c>
      <c r="B864" s="160" t="str">
        <f>VLOOKUP(A864,'BASE TRABAJO'!$A$1:$U$872,2,TRUE)</f>
        <v xml:space="preserve">Corporación Municipal de Desarrollo Social de San Joaquín
</v>
      </c>
      <c r="C864" s="160">
        <f>VLOOKUP(A864,'BASE TRABAJO'!$A$1:$U$872,3,FALSE)</f>
        <v>714555006</v>
      </c>
      <c r="D864" s="160" t="str">
        <f>VLOOKUP(A864,'BASE TRABAJO'!$A$1:$U$872,4,FALSE)</f>
        <v>Corporación de Derecho Privado.</v>
      </c>
      <c r="E864" s="160" t="str">
        <f>VLOOKUP(A864,'BASE TRABAJO'!$A$1:$U$872,5,FALSE)</f>
        <v xml:space="preserve">Decreto Supremo Nº 1312, de 23 de diciembre de 1987, del Ministerio de Justicia. </v>
      </c>
      <c r="F864" s="160" t="str">
        <f>VLOOKUP(A864,'BASE TRABAJO'!$A$1:$U$872,6,FALSE)</f>
        <v>Certificado de Vigencia folio Nº 500345592485, de 14 de septiembre de 2020, del Servicio de Registro Civil e identificación.</v>
      </c>
      <c r="G864" s="160" t="str">
        <f>VLOOKUP(A864,'BASE TRABAJO'!$A$1:$U$872,7,FALSE)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64" s="160" t="str">
        <f>VLOOKUP(A864,'BASE TRABAJO'!$A$1:$U$872,8,FALSE)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64" s="160" t="str">
        <f>VLOOKUP(A864,'BASE TRABAJO'!$A$1:$U$872,9,FALSE)</f>
        <v>Dos años, pudiendo ser reelegidos.</v>
      </c>
      <c r="J864" s="160" t="str">
        <f>VLOOKUP(A864,'BASE TRABAJO'!$A$1:$U$872,10,FALSE)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64" s="160" t="str">
        <f>VLOOKUP(A864,'BASE TRABAJO'!$A$1:$U$872,11,FALSE)</f>
        <v>Secretario General: Alvaro Medina Cisternas, 
Secretario General Subrogante: Juan Ilabaca Mendoza (Director Área Salud Municipal)</v>
      </c>
      <c r="L864" s="160" t="str">
        <f>VLOOKUP(A864,'BASE TRABAJO'!$A$1:$U$872,12,FALSE)</f>
        <v xml:space="preserve">Avenida Santa Rosa N° 2606, 3° piso, comuna de San Joaquín, Región Metropolitana
</v>
      </c>
      <c r="M864" s="160" t="str">
        <f>VLOOKUP(A864,'BASE TRABAJO'!$A$1:$U$872,13,FALSE)</f>
        <v>XIII</v>
      </c>
      <c r="N864" s="160" t="str">
        <f>VLOOKUP(A864,'BASE TRABAJO'!$A$1:$U$872,14,FALSE)</f>
        <v>San Joaquín</v>
      </c>
      <c r="O864" s="160">
        <f>VLOOKUP(A864,'BASE TRABAJO'!$A$1:$U$872,15,FALSE)</f>
        <v>3604100</v>
      </c>
      <c r="P864" s="160" t="str">
        <f>VLOOKUP(A864,'BASE TRABAJO'!$A$1:$U$872,16,FALSE)</f>
        <v>Correo Electrónico: alvaromedina@cormusanjoaquin.cl</v>
      </c>
      <c r="Q864" s="160">
        <f>VLOOKUP(A864,'BASE TRABAJO'!$A$1:$U$872,17,FALSE)</f>
        <v>0</v>
      </c>
      <c r="R864" s="160">
        <f>VLOOKUP(A864,'BASE TRABAJO'!$A$1:$U$872,18,FALSE)</f>
        <v>93401</v>
      </c>
      <c r="S864" s="160" t="str">
        <f>VLOOKUP(A864,'BASE TRABAJO'!$A$1:$U$872,19,FALSE)</f>
        <v>Se acompaña certificado financiero correspondiente al año 2019, remitido para aprobación del Sub Departamento de Supervisión Financiera Nacional.</v>
      </c>
      <c r="T864" s="161">
        <f>VLOOKUP(A864,'BASE TRABAJO'!$A$1:$U$872,20,FALSE)</f>
        <v>41012</v>
      </c>
      <c r="U864" s="160">
        <v>7463</v>
      </c>
      <c r="V864" s="162">
        <v>11306196</v>
      </c>
      <c r="W864" s="162">
        <v>102104442</v>
      </c>
      <c r="X864" s="161">
        <v>44135</v>
      </c>
      <c r="Y864" s="160" t="s">
        <v>3112</v>
      </c>
      <c r="Z864" s="160" t="s">
        <v>3113</v>
      </c>
      <c r="AA864" s="160" t="s">
        <v>3180</v>
      </c>
      <c r="AB864" s="160"/>
    </row>
    <row r="865" spans="1:28" x14ac:dyDescent="0.2">
      <c r="A865" s="163">
        <v>7473</v>
      </c>
      <c r="B865" s="160" t="str">
        <f>VLOOKUP(A865,'BASE TRABAJO'!$A$1:$U$872,2,TRUE)</f>
        <v>Fundación Creseres</v>
      </c>
      <c r="C865" s="160">
        <f>VLOOKUP(A865,'BASE TRABAJO'!$A$1:$U$872,3,FALSE)</f>
        <v>650587340</v>
      </c>
      <c r="D865" s="160" t="str">
        <f>VLOOKUP(A865,'BASE TRABAJO'!$A$1:$U$872,4,FALSE)</f>
        <v>Fundación de Derecho Privado.</v>
      </c>
      <c r="E865" s="160" t="str">
        <f>VLOOKUP(A865,'BASE TRABAJO'!$A$1:$U$872,5,FALSE)</f>
        <v xml:space="preserve">Registro Nacional de Personas Jurídicas Nº860, del Servicio de Registro Civil e Identificación.
Fecha de concesión de Personalidad Jurídica: 19 de julio de 2012.
</v>
      </c>
      <c r="F865" s="160" t="str">
        <f>VLOOKUP(A865,'BASE TRABAJO'!$A$1:$U$872,6,FALSE)</f>
        <v>Certificado de Vigencia Folio Nº 500292263558, de fecha 29 de enero de 2020, del Servicio de Registro Civil e Identificación.</v>
      </c>
      <c r="G865" s="160" t="str">
        <f>VLOOKUP(A865,'BASE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5" s="160" t="str">
        <f>VLOOKUP(A865,'BASE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5" s="160" t="str">
        <f>VLOOKUP(A865,'BASE TRABAJO'!$A$1:$U$872,9,FALSE)</f>
        <v xml:space="preserve">Dos años </v>
      </c>
      <c r="J865" s="160" t="str">
        <f>VLOOKUP(A865,'BASE TRABAJO'!$A$1:$U$872,10,FALSE)</f>
        <v xml:space="preserve">                                   Del 30 de baril de 2018 al 30 de abril de 2020
</v>
      </c>
      <c r="K865" s="160" t="str">
        <f>VLOOKUP(A865,'BASE TRABAJO'!$A$1:$U$872,11,FALSE)</f>
        <v xml:space="preserve">Carmen Gloria Hidalgo Belmar 
</v>
      </c>
      <c r="L865" s="160" t="str">
        <f>VLOOKUP(A865,'BASE TRABAJO'!$A$1:$U$872,12,FALSE)</f>
        <v xml:space="preserve">España N° 370, Oficina N° 11, Temuco, región de La Araucanía.
</v>
      </c>
      <c r="M865" s="160" t="str">
        <f>VLOOKUP(A865,'BASE TRABAJO'!$A$1:$U$872,13,FALSE)</f>
        <v>IX</v>
      </c>
      <c r="N865" s="160" t="str">
        <f>VLOOKUP(A865,'BASE TRABAJO'!$A$1:$U$872,14,FALSE)</f>
        <v>Temuco</v>
      </c>
      <c r="O865" s="160">
        <f>VLOOKUP(A865,'BASE TRABAJO'!$A$1:$U$872,15,FALSE)</f>
        <v>0</v>
      </c>
      <c r="P865" s="160" t="str">
        <f>VLOOKUP(A865,'BASE TRABAJO'!$A$1:$U$872,16,FALSE)</f>
        <v xml:space="preserve">: dirección@fundacioncreseres.cl </v>
      </c>
      <c r="Q865" s="160">
        <f>VLOOKUP(A865,'BASE TRABAJO'!$A$1:$U$872,17,FALSE)</f>
        <v>0</v>
      </c>
      <c r="R865" s="160">
        <f>VLOOKUP(A865,'BASE TRABAJO'!$A$1:$U$872,18,FALSE)</f>
        <v>93401</v>
      </c>
      <c r="S865" s="160" t="str">
        <f>VLOOKUP(A865,'BASE TRABAJO'!$A$1:$U$872,19,FALSE)</f>
        <v>Se acompaña certificado de antecedentes financiares año 2018  aprobado por el Departamento de Supervisión financiera</v>
      </c>
      <c r="T865" s="161">
        <f>VLOOKUP(A865,'BASE TRABAJO'!$A$1:$U$872,20,FALSE)</f>
        <v>41340</v>
      </c>
      <c r="U865" s="160">
        <v>7473</v>
      </c>
      <c r="V865" s="162">
        <v>8369464</v>
      </c>
      <c r="W865" s="162">
        <v>81901183</v>
      </c>
      <c r="X865" s="161">
        <v>44135</v>
      </c>
      <c r="Y865" s="160" t="s">
        <v>3112</v>
      </c>
      <c r="Z865" s="160" t="s">
        <v>3113</v>
      </c>
      <c r="AA865" s="160" t="s">
        <v>3244</v>
      </c>
      <c r="AB865" s="160"/>
    </row>
    <row r="866" spans="1:28" x14ac:dyDescent="0.2">
      <c r="A866" s="163">
        <v>7473</v>
      </c>
      <c r="B866" s="160" t="str">
        <f>VLOOKUP(A866,'BASE TRABAJO'!$A$1:$U$872,2,TRUE)</f>
        <v>Fundación Creseres</v>
      </c>
      <c r="C866" s="160">
        <f>VLOOKUP(A866,'BASE TRABAJO'!$A$1:$U$872,3,FALSE)</f>
        <v>650587340</v>
      </c>
      <c r="D866" s="160" t="str">
        <f>VLOOKUP(A866,'BASE TRABAJO'!$A$1:$U$872,4,FALSE)</f>
        <v>Fundación de Derecho Privado.</v>
      </c>
      <c r="E866" s="160" t="str">
        <f>VLOOKUP(A866,'BASE TRABAJO'!$A$1:$U$872,5,FALSE)</f>
        <v xml:space="preserve">Registro Nacional de Personas Jurídicas Nº860, del Servicio de Registro Civil e Identificación.
Fecha de concesión de Personalidad Jurídica: 19 de julio de 2012.
</v>
      </c>
      <c r="F866" s="160" t="str">
        <f>VLOOKUP(A866,'BASE TRABAJO'!$A$1:$U$872,6,FALSE)</f>
        <v>Certificado de Vigencia Folio Nº 500292263558, de fecha 29 de enero de 2020, del Servicio de Registro Civil e Identificación.</v>
      </c>
      <c r="G866" s="160" t="str">
        <f>VLOOKUP(A866,'BASE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6" s="160" t="str">
        <f>VLOOKUP(A866,'BASE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6" s="160" t="str">
        <f>VLOOKUP(A866,'BASE TRABAJO'!$A$1:$U$872,9,FALSE)</f>
        <v xml:space="preserve">Dos años </v>
      </c>
      <c r="J866" s="160" t="str">
        <f>VLOOKUP(A866,'BASE TRABAJO'!$A$1:$U$872,10,FALSE)</f>
        <v xml:space="preserve">                                   Del 30 de baril de 2018 al 30 de abril de 2020
</v>
      </c>
      <c r="K866" s="160" t="str">
        <f>VLOOKUP(A866,'BASE TRABAJO'!$A$1:$U$872,11,FALSE)</f>
        <v xml:space="preserve">Carmen Gloria Hidalgo Belmar 
</v>
      </c>
      <c r="L866" s="160" t="str">
        <f>VLOOKUP(A866,'BASE TRABAJO'!$A$1:$U$872,12,FALSE)</f>
        <v xml:space="preserve">España N° 370, Oficina N° 11, Temuco, región de La Araucanía.
</v>
      </c>
      <c r="M866" s="160" t="str">
        <f>VLOOKUP(A866,'BASE TRABAJO'!$A$1:$U$872,13,FALSE)</f>
        <v>IX</v>
      </c>
      <c r="N866" s="160" t="str">
        <f>VLOOKUP(A866,'BASE TRABAJO'!$A$1:$U$872,14,FALSE)</f>
        <v>Temuco</v>
      </c>
      <c r="O866" s="160">
        <f>VLOOKUP(A866,'BASE TRABAJO'!$A$1:$U$872,15,FALSE)</f>
        <v>0</v>
      </c>
      <c r="P866" s="160" t="str">
        <f>VLOOKUP(A866,'BASE TRABAJO'!$A$1:$U$872,16,FALSE)</f>
        <v xml:space="preserve">: dirección@fundacioncreseres.cl </v>
      </c>
      <c r="Q866" s="160">
        <f>VLOOKUP(A866,'BASE TRABAJO'!$A$1:$U$872,17,FALSE)</f>
        <v>0</v>
      </c>
      <c r="R866" s="160">
        <f>VLOOKUP(A866,'BASE TRABAJO'!$A$1:$U$872,18,FALSE)</f>
        <v>93401</v>
      </c>
      <c r="S866" s="160" t="str">
        <f>VLOOKUP(A866,'BASE TRABAJO'!$A$1:$U$872,19,FALSE)</f>
        <v>Se acompaña certificado de antecedentes financiares año 2018  aprobado por el Departamento de Supervisión financiera</v>
      </c>
      <c r="T866" s="161">
        <f>VLOOKUP(A866,'BASE TRABAJO'!$A$1:$U$872,20,FALSE)</f>
        <v>41340</v>
      </c>
      <c r="U866" s="160">
        <v>7473</v>
      </c>
      <c r="V866" s="162">
        <v>3354515</v>
      </c>
      <c r="W866" s="162">
        <v>36442232</v>
      </c>
      <c r="X866" s="161">
        <v>44135</v>
      </c>
      <c r="Y866" s="160" t="s">
        <v>3112</v>
      </c>
      <c r="Z866" s="160" t="s">
        <v>3113</v>
      </c>
      <c r="AA866" s="160" t="s">
        <v>91</v>
      </c>
      <c r="AB866" s="160"/>
    </row>
    <row r="867" spans="1:28" x14ac:dyDescent="0.2">
      <c r="A867" s="163">
        <v>7473</v>
      </c>
      <c r="B867" s="160" t="str">
        <f>VLOOKUP(A867,'BASE TRABAJO'!$A$1:$U$872,2,TRUE)</f>
        <v>Fundación Creseres</v>
      </c>
      <c r="C867" s="160">
        <f>VLOOKUP(A867,'BASE TRABAJO'!$A$1:$U$872,3,FALSE)</f>
        <v>650587340</v>
      </c>
      <c r="D867" s="160" t="str">
        <f>VLOOKUP(A867,'BASE TRABAJO'!$A$1:$U$872,4,FALSE)</f>
        <v>Fundación de Derecho Privado.</v>
      </c>
      <c r="E867" s="160" t="str">
        <f>VLOOKUP(A867,'BASE TRABAJO'!$A$1:$U$872,5,FALSE)</f>
        <v xml:space="preserve">Registro Nacional de Personas Jurídicas Nº860, del Servicio de Registro Civil e Identificación.
Fecha de concesión de Personalidad Jurídica: 19 de julio de 2012.
</v>
      </c>
      <c r="F867" s="160" t="str">
        <f>VLOOKUP(A867,'BASE TRABAJO'!$A$1:$U$872,6,FALSE)</f>
        <v>Certificado de Vigencia Folio Nº 500292263558, de fecha 29 de enero de 2020, del Servicio de Registro Civil e Identificación.</v>
      </c>
      <c r="G867" s="160" t="str">
        <f>VLOOKUP(A867,'BASE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7" s="160" t="str">
        <f>VLOOKUP(A867,'BASE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7" s="160" t="str">
        <f>VLOOKUP(A867,'BASE TRABAJO'!$A$1:$U$872,9,FALSE)</f>
        <v xml:space="preserve">Dos años </v>
      </c>
      <c r="J867" s="160" t="str">
        <f>VLOOKUP(A867,'BASE TRABAJO'!$A$1:$U$872,10,FALSE)</f>
        <v xml:space="preserve">                                   Del 30 de baril de 2018 al 30 de abril de 2020
</v>
      </c>
      <c r="K867" s="160" t="str">
        <f>VLOOKUP(A867,'BASE TRABAJO'!$A$1:$U$872,11,FALSE)</f>
        <v xml:space="preserve">Carmen Gloria Hidalgo Belmar 
</v>
      </c>
      <c r="L867" s="160" t="str">
        <f>VLOOKUP(A867,'BASE TRABAJO'!$A$1:$U$872,12,FALSE)</f>
        <v xml:space="preserve">España N° 370, Oficina N° 11, Temuco, región de La Araucanía.
</v>
      </c>
      <c r="M867" s="160" t="str">
        <f>VLOOKUP(A867,'BASE TRABAJO'!$A$1:$U$872,13,FALSE)</f>
        <v>IX</v>
      </c>
      <c r="N867" s="160" t="str">
        <f>VLOOKUP(A867,'BASE TRABAJO'!$A$1:$U$872,14,FALSE)</f>
        <v>Temuco</v>
      </c>
      <c r="O867" s="160">
        <f>VLOOKUP(A867,'BASE TRABAJO'!$A$1:$U$872,15,FALSE)</f>
        <v>0</v>
      </c>
      <c r="P867" s="160" t="str">
        <f>VLOOKUP(A867,'BASE TRABAJO'!$A$1:$U$872,16,FALSE)</f>
        <v xml:space="preserve">: dirección@fundacioncreseres.cl </v>
      </c>
      <c r="Q867" s="160">
        <f>VLOOKUP(A867,'BASE TRABAJO'!$A$1:$U$872,17,FALSE)</f>
        <v>0</v>
      </c>
      <c r="R867" s="160">
        <f>VLOOKUP(A867,'BASE TRABAJO'!$A$1:$U$872,18,FALSE)</f>
        <v>93401</v>
      </c>
      <c r="S867" s="160" t="str">
        <f>VLOOKUP(A867,'BASE TRABAJO'!$A$1:$U$872,19,FALSE)</f>
        <v>Se acompaña certificado de antecedentes financiares año 2018  aprobado por el Departamento de Supervisión financiera</v>
      </c>
      <c r="T867" s="161">
        <f>VLOOKUP(A867,'BASE TRABAJO'!$A$1:$U$872,20,FALSE)</f>
        <v>41340</v>
      </c>
      <c r="U867" s="160">
        <v>7473</v>
      </c>
      <c r="V867" s="162">
        <v>18731658</v>
      </c>
      <c r="W867" s="162">
        <v>181139117</v>
      </c>
      <c r="X867" s="161">
        <v>44135</v>
      </c>
      <c r="Y867" s="160" t="s">
        <v>3112</v>
      </c>
      <c r="Z867" s="160" t="s">
        <v>3113</v>
      </c>
      <c r="AA867" s="160" t="s">
        <v>3133</v>
      </c>
      <c r="AB867" s="160"/>
    </row>
    <row r="868" spans="1:28" x14ac:dyDescent="0.2">
      <c r="A868" s="163">
        <v>7473</v>
      </c>
      <c r="B868" s="160" t="str">
        <f>VLOOKUP(A868,'BASE TRABAJO'!$A$1:$U$872,2,TRUE)</f>
        <v>Fundación Creseres</v>
      </c>
      <c r="C868" s="160">
        <f>VLOOKUP(A868,'BASE TRABAJO'!$A$1:$U$872,3,FALSE)</f>
        <v>650587340</v>
      </c>
      <c r="D868" s="160" t="str">
        <f>VLOOKUP(A868,'BASE TRABAJO'!$A$1:$U$872,4,FALSE)</f>
        <v>Fundación de Derecho Privado.</v>
      </c>
      <c r="E868" s="160" t="str">
        <f>VLOOKUP(A868,'BASE TRABAJO'!$A$1:$U$872,5,FALSE)</f>
        <v xml:space="preserve">Registro Nacional de Personas Jurídicas Nº860, del Servicio de Registro Civil e Identificación.
Fecha de concesión de Personalidad Jurídica: 19 de julio de 2012.
</v>
      </c>
      <c r="F868" s="160" t="str">
        <f>VLOOKUP(A868,'BASE TRABAJO'!$A$1:$U$872,6,FALSE)</f>
        <v>Certificado de Vigencia Folio Nº 500292263558, de fecha 29 de enero de 2020, del Servicio de Registro Civil e Identificación.</v>
      </c>
      <c r="G868" s="160" t="str">
        <f>VLOOKUP(A868,'BASE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8" s="160" t="str">
        <f>VLOOKUP(A868,'BASE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8" s="160" t="str">
        <f>VLOOKUP(A868,'BASE TRABAJO'!$A$1:$U$872,9,FALSE)</f>
        <v xml:space="preserve">Dos años </v>
      </c>
      <c r="J868" s="160" t="str">
        <f>VLOOKUP(A868,'BASE TRABAJO'!$A$1:$U$872,10,FALSE)</f>
        <v xml:space="preserve">                                   Del 30 de baril de 2018 al 30 de abril de 2020
</v>
      </c>
      <c r="K868" s="160" t="str">
        <f>VLOOKUP(A868,'BASE TRABAJO'!$A$1:$U$872,11,FALSE)</f>
        <v xml:space="preserve">Carmen Gloria Hidalgo Belmar 
</v>
      </c>
      <c r="L868" s="160" t="str">
        <f>VLOOKUP(A868,'BASE TRABAJO'!$A$1:$U$872,12,FALSE)</f>
        <v xml:space="preserve">España N° 370, Oficina N° 11, Temuco, región de La Araucanía.
</v>
      </c>
      <c r="M868" s="160" t="str">
        <f>VLOOKUP(A868,'BASE TRABAJO'!$A$1:$U$872,13,FALSE)</f>
        <v>IX</v>
      </c>
      <c r="N868" s="160" t="str">
        <f>VLOOKUP(A868,'BASE TRABAJO'!$A$1:$U$872,14,FALSE)</f>
        <v>Temuco</v>
      </c>
      <c r="O868" s="160">
        <f>VLOOKUP(A868,'BASE TRABAJO'!$A$1:$U$872,15,FALSE)</f>
        <v>0</v>
      </c>
      <c r="P868" s="160" t="str">
        <f>VLOOKUP(A868,'BASE TRABAJO'!$A$1:$U$872,16,FALSE)</f>
        <v xml:space="preserve">: dirección@fundacioncreseres.cl </v>
      </c>
      <c r="Q868" s="160">
        <f>VLOOKUP(A868,'BASE TRABAJO'!$A$1:$U$872,17,FALSE)</f>
        <v>0</v>
      </c>
      <c r="R868" s="160">
        <f>VLOOKUP(A868,'BASE TRABAJO'!$A$1:$U$872,18,FALSE)</f>
        <v>93401</v>
      </c>
      <c r="S868" s="160" t="str">
        <f>VLOOKUP(A868,'BASE TRABAJO'!$A$1:$U$872,19,FALSE)</f>
        <v>Se acompaña certificado de antecedentes financiares año 2018  aprobado por el Departamento de Supervisión financiera</v>
      </c>
      <c r="T868" s="161">
        <f>VLOOKUP(A868,'BASE TRABAJO'!$A$1:$U$872,20,FALSE)</f>
        <v>41340</v>
      </c>
      <c r="U868" s="160">
        <v>7473</v>
      </c>
      <c r="V868" s="162">
        <v>2134691</v>
      </c>
      <c r="W868" s="162">
        <v>31257982</v>
      </c>
      <c r="X868" s="161">
        <v>44135</v>
      </c>
      <c r="Y868" s="160" t="s">
        <v>3112</v>
      </c>
      <c r="Z868" s="160" t="s">
        <v>3113</v>
      </c>
      <c r="AA868" s="160" t="s">
        <v>3329</v>
      </c>
      <c r="AB868" s="160"/>
    </row>
    <row r="869" spans="1:28" x14ac:dyDescent="0.2">
      <c r="A869" s="163">
        <v>7473</v>
      </c>
      <c r="B869" s="160" t="str">
        <f>VLOOKUP(A869,'BASE TRABAJO'!$A$1:$U$872,2,TRUE)</f>
        <v>Fundación Creseres</v>
      </c>
      <c r="C869" s="160">
        <f>VLOOKUP(A869,'BASE TRABAJO'!$A$1:$U$872,3,FALSE)</f>
        <v>650587340</v>
      </c>
      <c r="D869" s="160" t="str">
        <f>VLOOKUP(A869,'BASE TRABAJO'!$A$1:$U$872,4,FALSE)</f>
        <v>Fundación de Derecho Privado.</v>
      </c>
      <c r="E869" s="160" t="str">
        <f>VLOOKUP(A869,'BASE TRABAJO'!$A$1:$U$872,5,FALSE)</f>
        <v xml:space="preserve">Registro Nacional de Personas Jurídicas Nº860, del Servicio de Registro Civil e Identificación.
Fecha de concesión de Personalidad Jurídica: 19 de julio de 2012.
</v>
      </c>
      <c r="F869" s="160" t="str">
        <f>VLOOKUP(A869,'BASE TRABAJO'!$A$1:$U$872,6,FALSE)</f>
        <v>Certificado de Vigencia Folio Nº 500292263558, de fecha 29 de enero de 2020, del Servicio de Registro Civil e Identificación.</v>
      </c>
      <c r="G869" s="160" t="str">
        <f>VLOOKUP(A869,'BASE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9" s="160" t="str">
        <f>VLOOKUP(A869,'BASE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9" s="160" t="str">
        <f>VLOOKUP(A869,'BASE TRABAJO'!$A$1:$U$872,9,FALSE)</f>
        <v xml:space="preserve">Dos años </v>
      </c>
      <c r="J869" s="160" t="str">
        <f>VLOOKUP(A869,'BASE TRABAJO'!$A$1:$U$872,10,FALSE)</f>
        <v xml:space="preserve">                                   Del 30 de baril de 2018 al 30 de abril de 2020
</v>
      </c>
      <c r="K869" s="160" t="str">
        <f>VLOOKUP(A869,'BASE TRABAJO'!$A$1:$U$872,11,FALSE)</f>
        <v xml:space="preserve">Carmen Gloria Hidalgo Belmar 
</v>
      </c>
      <c r="L869" s="160" t="str">
        <f>VLOOKUP(A869,'BASE TRABAJO'!$A$1:$U$872,12,FALSE)</f>
        <v xml:space="preserve">España N° 370, Oficina N° 11, Temuco, región de La Araucanía.
</v>
      </c>
      <c r="M869" s="160" t="str">
        <f>VLOOKUP(A869,'BASE TRABAJO'!$A$1:$U$872,13,FALSE)</f>
        <v>IX</v>
      </c>
      <c r="N869" s="160" t="str">
        <f>VLOOKUP(A869,'BASE TRABAJO'!$A$1:$U$872,14,FALSE)</f>
        <v>Temuco</v>
      </c>
      <c r="O869" s="160">
        <f>VLOOKUP(A869,'BASE TRABAJO'!$A$1:$U$872,15,FALSE)</f>
        <v>0</v>
      </c>
      <c r="P869" s="160" t="str">
        <f>VLOOKUP(A869,'BASE TRABAJO'!$A$1:$U$872,16,FALSE)</f>
        <v xml:space="preserve">: dirección@fundacioncreseres.cl </v>
      </c>
      <c r="Q869" s="160">
        <f>VLOOKUP(A869,'BASE TRABAJO'!$A$1:$U$872,17,FALSE)</f>
        <v>0</v>
      </c>
      <c r="R869" s="160">
        <f>VLOOKUP(A869,'BASE TRABAJO'!$A$1:$U$872,18,FALSE)</f>
        <v>93401</v>
      </c>
      <c r="S869" s="160" t="str">
        <f>VLOOKUP(A869,'BASE TRABAJO'!$A$1:$U$872,19,FALSE)</f>
        <v>Se acompaña certificado de antecedentes financiares año 2018  aprobado por el Departamento de Supervisión financiera</v>
      </c>
      <c r="T869" s="161">
        <f>VLOOKUP(A869,'BASE TRABAJO'!$A$1:$U$872,20,FALSE)</f>
        <v>41340</v>
      </c>
      <c r="U869" s="160">
        <v>7473</v>
      </c>
      <c r="V869" s="162">
        <v>15972973</v>
      </c>
      <c r="W869" s="162">
        <v>159705810</v>
      </c>
      <c r="X869" s="161">
        <v>44135</v>
      </c>
      <c r="Y869" s="160" t="s">
        <v>3112</v>
      </c>
      <c r="Z869" s="160" t="s">
        <v>3113</v>
      </c>
      <c r="AA869" s="160" t="s">
        <v>3125</v>
      </c>
      <c r="AB869" s="160"/>
    </row>
    <row r="870" spans="1:28" x14ac:dyDescent="0.2">
      <c r="A870" s="163">
        <v>7473</v>
      </c>
      <c r="B870" s="160" t="str">
        <f>VLOOKUP(A870,'BASE TRABAJO'!$A$1:$U$872,2,TRUE)</f>
        <v>Fundación Creseres</v>
      </c>
      <c r="C870" s="160">
        <f>VLOOKUP(A870,'BASE TRABAJO'!$A$1:$U$872,3,FALSE)</f>
        <v>650587340</v>
      </c>
      <c r="D870" s="160" t="str">
        <f>VLOOKUP(A870,'BASE TRABAJO'!$A$1:$U$872,4,FALSE)</f>
        <v>Fundación de Derecho Privado.</v>
      </c>
      <c r="E870" s="160" t="str">
        <f>VLOOKUP(A870,'BASE TRABAJO'!$A$1:$U$872,5,FALSE)</f>
        <v xml:space="preserve">Registro Nacional de Personas Jurídicas Nº860, del Servicio de Registro Civil e Identificación.
Fecha de concesión de Personalidad Jurídica: 19 de julio de 2012.
</v>
      </c>
      <c r="F870" s="160" t="str">
        <f>VLOOKUP(A870,'BASE TRABAJO'!$A$1:$U$872,6,FALSE)</f>
        <v>Certificado de Vigencia Folio Nº 500292263558, de fecha 29 de enero de 2020, del Servicio de Registro Civil e Identificación.</v>
      </c>
      <c r="G870" s="160" t="str">
        <f>VLOOKUP(A870,'BASE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0" s="160" t="str">
        <f>VLOOKUP(A870,'BASE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0" s="160" t="str">
        <f>VLOOKUP(A870,'BASE TRABAJO'!$A$1:$U$872,9,FALSE)</f>
        <v xml:space="preserve">Dos años </v>
      </c>
      <c r="J870" s="160" t="str">
        <f>VLOOKUP(A870,'BASE TRABAJO'!$A$1:$U$872,10,FALSE)</f>
        <v xml:space="preserve">                                   Del 30 de baril de 2018 al 30 de abril de 2020
</v>
      </c>
      <c r="K870" s="160" t="str">
        <f>VLOOKUP(A870,'BASE TRABAJO'!$A$1:$U$872,11,FALSE)</f>
        <v xml:space="preserve">Carmen Gloria Hidalgo Belmar 
</v>
      </c>
      <c r="L870" s="160" t="str">
        <f>VLOOKUP(A870,'BASE TRABAJO'!$A$1:$U$872,12,FALSE)</f>
        <v xml:space="preserve">España N° 370, Oficina N° 11, Temuco, región de La Araucanía.
</v>
      </c>
      <c r="M870" s="160" t="str">
        <f>VLOOKUP(A870,'BASE TRABAJO'!$A$1:$U$872,13,FALSE)</f>
        <v>IX</v>
      </c>
      <c r="N870" s="160" t="str">
        <f>VLOOKUP(A870,'BASE TRABAJO'!$A$1:$U$872,14,FALSE)</f>
        <v>Temuco</v>
      </c>
      <c r="O870" s="160">
        <f>VLOOKUP(A870,'BASE TRABAJO'!$A$1:$U$872,15,FALSE)</f>
        <v>0</v>
      </c>
      <c r="P870" s="160" t="str">
        <f>VLOOKUP(A870,'BASE TRABAJO'!$A$1:$U$872,16,FALSE)</f>
        <v xml:space="preserve">: dirección@fundacioncreseres.cl </v>
      </c>
      <c r="Q870" s="160">
        <f>VLOOKUP(A870,'BASE TRABAJO'!$A$1:$U$872,17,FALSE)</f>
        <v>0</v>
      </c>
      <c r="R870" s="160">
        <f>VLOOKUP(A870,'BASE TRABAJO'!$A$1:$U$872,18,FALSE)</f>
        <v>93401</v>
      </c>
      <c r="S870" s="160" t="str">
        <f>VLOOKUP(A870,'BASE TRABAJO'!$A$1:$U$872,19,FALSE)</f>
        <v>Se acompaña certificado de antecedentes financiares año 2018  aprobado por el Departamento de Supervisión financiera</v>
      </c>
      <c r="T870" s="161">
        <f>VLOOKUP(A870,'BASE TRABAJO'!$A$1:$U$872,20,FALSE)</f>
        <v>41340</v>
      </c>
      <c r="U870" s="160">
        <v>7473</v>
      </c>
      <c r="V870" s="162">
        <v>6509583</v>
      </c>
      <c r="W870" s="162">
        <v>186028271</v>
      </c>
      <c r="X870" s="161">
        <v>44135</v>
      </c>
      <c r="Y870" s="160" t="s">
        <v>3112</v>
      </c>
      <c r="Z870" s="160" t="s">
        <v>3113</v>
      </c>
      <c r="AA870" s="160" t="s">
        <v>80</v>
      </c>
      <c r="AB870" s="160"/>
    </row>
    <row r="871" spans="1:28" x14ac:dyDescent="0.2">
      <c r="A871" s="163">
        <v>7473</v>
      </c>
      <c r="B871" s="160" t="str">
        <f>VLOOKUP(A871,'BASE TRABAJO'!$A$1:$U$872,2,TRUE)</f>
        <v>Fundación Creseres</v>
      </c>
      <c r="C871" s="160">
        <f>VLOOKUP(A871,'BASE TRABAJO'!$A$1:$U$872,3,FALSE)</f>
        <v>650587340</v>
      </c>
      <c r="D871" s="160" t="str">
        <f>VLOOKUP(A871,'BASE TRABAJO'!$A$1:$U$872,4,FALSE)</f>
        <v>Fundación de Derecho Privado.</v>
      </c>
      <c r="E871" s="160" t="str">
        <f>VLOOKUP(A871,'BASE TRABAJO'!$A$1:$U$872,5,FALSE)</f>
        <v xml:space="preserve">Registro Nacional de Personas Jurídicas Nº860, del Servicio de Registro Civil e Identificación.
Fecha de concesión de Personalidad Jurídica: 19 de julio de 2012.
</v>
      </c>
      <c r="F871" s="160" t="str">
        <f>VLOOKUP(A871,'BASE TRABAJO'!$A$1:$U$872,6,FALSE)</f>
        <v>Certificado de Vigencia Folio Nº 500292263558, de fecha 29 de enero de 2020, del Servicio de Registro Civil e Identificación.</v>
      </c>
      <c r="G871" s="160" t="str">
        <f>VLOOKUP(A871,'BASE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1" s="160" t="str">
        <f>VLOOKUP(A871,'BASE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1" s="160" t="str">
        <f>VLOOKUP(A871,'BASE TRABAJO'!$A$1:$U$872,9,FALSE)</f>
        <v xml:space="preserve">Dos años </v>
      </c>
      <c r="J871" s="160" t="str">
        <f>VLOOKUP(A871,'BASE TRABAJO'!$A$1:$U$872,10,FALSE)</f>
        <v xml:space="preserve">                                   Del 30 de baril de 2018 al 30 de abril de 2020
</v>
      </c>
      <c r="K871" s="160" t="str">
        <f>VLOOKUP(A871,'BASE TRABAJO'!$A$1:$U$872,11,FALSE)</f>
        <v xml:space="preserve">Carmen Gloria Hidalgo Belmar 
</v>
      </c>
      <c r="L871" s="160" t="str">
        <f>VLOOKUP(A871,'BASE TRABAJO'!$A$1:$U$872,12,FALSE)</f>
        <v xml:space="preserve">España N° 370, Oficina N° 11, Temuco, región de La Araucanía.
</v>
      </c>
      <c r="M871" s="160" t="str">
        <f>VLOOKUP(A871,'BASE TRABAJO'!$A$1:$U$872,13,FALSE)</f>
        <v>IX</v>
      </c>
      <c r="N871" s="160" t="str">
        <f>VLOOKUP(A871,'BASE TRABAJO'!$A$1:$U$872,14,FALSE)</f>
        <v>Temuco</v>
      </c>
      <c r="O871" s="160">
        <f>VLOOKUP(A871,'BASE TRABAJO'!$A$1:$U$872,15,FALSE)</f>
        <v>0</v>
      </c>
      <c r="P871" s="160" t="str">
        <f>VLOOKUP(A871,'BASE TRABAJO'!$A$1:$U$872,16,FALSE)</f>
        <v xml:space="preserve">: dirección@fundacioncreseres.cl </v>
      </c>
      <c r="Q871" s="160">
        <f>VLOOKUP(A871,'BASE TRABAJO'!$A$1:$U$872,17,FALSE)</f>
        <v>0</v>
      </c>
      <c r="R871" s="160">
        <f>VLOOKUP(A871,'BASE TRABAJO'!$A$1:$U$872,18,FALSE)</f>
        <v>93401</v>
      </c>
      <c r="S871" s="160" t="str">
        <f>VLOOKUP(A871,'BASE TRABAJO'!$A$1:$U$872,19,FALSE)</f>
        <v>Se acompaña certificado de antecedentes financiares año 2018  aprobado por el Departamento de Supervisión financiera</v>
      </c>
      <c r="T871" s="161">
        <f>VLOOKUP(A871,'BASE TRABAJO'!$A$1:$U$872,20,FALSE)</f>
        <v>41340</v>
      </c>
      <c r="U871" s="160">
        <v>7473</v>
      </c>
      <c r="V871" s="162">
        <v>8406828</v>
      </c>
      <c r="W871" s="162">
        <v>83601234</v>
      </c>
      <c r="X871" s="161">
        <v>44135</v>
      </c>
      <c r="Y871" s="160" t="s">
        <v>3112</v>
      </c>
      <c r="Z871" s="160" t="s">
        <v>3113</v>
      </c>
      <c r="AA871" s="160" t="s">
        <v>3173</v>
      </c>
      <c r="AB871" s="160"/>
    </row>
    <row r="872" spans="1:28" x14ac:dyDescent="0.2">
      <c r="A872" s="163">
        <v>7473</v>
      </c>
      <c r="B872" s="160" t="str">
        <f>VLOOKUP(A872,'BASE TRABAJO'!$A$1:$U$872,2,TRUE)</f>
        <v>Fundación Creseres</v>
      </c>
      <c r="C872" s="160">
        <f>VLOOKUP(A872,'BASE TRABAJO'!$A$1:$U$872,3,FALSE)</f>
        <v>650587340</v>
      </c>
      <c r="D872" s="160" t="str">
        <f>VLOOKUP(A872,'BASE TRABAJO'!$A$1:$U$872,4,FALSE)</f>
        <v>Fundación de Derecho Privado.</v>
      </c>
      <c r="E872" s="160" t="str">
        <f>VLOOKUP(A872,'BASE TRABAJO'!$A$1:$U$872,5,FALSE)</f>
        <v xml:space="preserve">Registro Nacional de Personas Jurídicas Nº860, del Servicio de Registro Civil e Identificación.
Fecha de concesión de Personalidad Jurídica: 19 de julio de 2012.
</v>
      </c>
      <c r="F872" s="160" t="str">
        <f>VLOOKUP(A872,'BASE TRABAJO'!$A$1:$U$872,6,FALSE)</f>
        <v>Certificado de Vigencia Folio Nº 500292263558, de fecha 29 de enero de 2020, del Servicio de Registro Civil e Identificación.</v>
      </c>
      <c r="G872" s="160" t="str">
        <f>VLOOKUP(A872,'BASE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2" s="160" t="str">
        <f>VLOOKUP(A872,'BASE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2" s="160" t="str">
        <f>VLOOKUP(A872,'BASE TRABAJO'!$A$1:$U$872,9,FALSE)</f>
        <v xml:space="preserve">Dos años </v>
      </c>
      <c r="J872" s="160" t="str">
        <f>VLOOKUP(A872,'BASE TRABAJO'!$A$1:$U$872,10,FALSE)</f>
        <v xml:space="preserve">                                   Del 30 de baril de 2018 al 30 de abril de 2020
</v>
      </c>
      <c r="K872" s="160" t="str">
        <f>VLOOKUP(A872,'BASE TRABAJO'!$A$1:$U$872,11,FALSE)</f>
        <v xml:space="preserve">Carmen Gloria Hidalgo Belmar 
</v>
      </c>
      <c r="L872" s="160" t="str">
        <f>VLOOKUP(A872,'BASE TRABAJO'!$A$1:$U$872,12,FALSE)</f>
        <v xml:space="preserve">España N° 370, Oficina N° 11, Temuco, región de La Araucanía.
</v>
      </c>
      <c r="M872" s="160" t="str">
        <f>VLOOKUP(A872,'BASE TRABAJO'!$A$1:$U$872,13,FALSE)</f>
        <v>IX</v>
      </c>
      <c r="N872" s="160" t="str">
        <f>VLOOKUP(A872,'BASE TRABAJO'!$A$1:$U$872,14,FALSE)</f>
        <v>Temuco</v>
      </c>
      <c r="O872" s="160">
        <f>VLOOKUP(A872,'BASE TRABAJO'!$A$1:$U$872,15,FALSE)</f>
        <v>0</v>
      </c>
      <c r="P872" s="160" t="str">
        <f>VLOOKUP(A872,'BASE TRABAJO'!$A$1:$U$872,16,FALSE)</f>
        <v xml:space="preserve">: dirección@fundacioncreseres.cl </v>
      </c>
      <c r="Q872" s="160">
        <f>VLOOKUP(A872,'BASE TRABAJO'!$A$1:$U$872,17,FALSE)</f>
        <v>0</v>
      </c>
      <c r="R872" s="160">
        <f>VLOOKUP(A872,'BASE TRABAJO'!$A$1:$U$872,18,FALSE)</f>
        <v>93401</v>
      </c>
      <c r="S872" s="160" t="str">
        <f>VLOOKUP(A872,'BASE TRABAJO'!$A$1:$U$872,19,FALSE)</f>
        <v>Se acompaña certificado de antecedentes financiares año 2018  aprobado por el Departamento de Supervisión financiera</v>
      </c>
      <c r="T872" s="161">
        <f>VLOOKUP(A872,'BASE TRABAJO'!$A$1:$U$872,20,FALSE)</f>
        <v>41340</v>
      </c>
      <c r="U872" s="160">
        <v>7473</v>
      </c>
      <c r="V872" s="162">
        <v>22843069</v>
      </c>
      <c r="W872" s="162">
        <v>248069459</v>
      </c>
      <c r="X872" s="161">
        <v>44135</v>
      </c>
      <c r="Y872" s="160" t="s">
        <v>3112</v>
      </c>
      <c r="Z872" s="160" t="s">
        <v>3113</v>
      </c>
      <c r="AA872" s="160" t="s">
        <v>3160</v>
      </c>
      <c r="AB872" s="160"/>
    </row>
    <row r="873" spans="1:28" x14ac:dyDescent="0.2">
      <c r="A873" s="163">
        <v>7473</v>
      </c>
      <c r="B873" s="160" t="str">
        <f>VLOOKUP(A873,'BASE TRABAJO'!$A$1:$U$872,2,TRUE)</f>
        <v>Fundación Creseres</v>
      </c>
      <c r="C873" s="160">
        <f>VLOOKUP(A873,'BASE TRABAJO'!$A$1:$U$872,3,FALSE)</f>
        <v>650587340</v>
      </c>
      <c r="D873" s="160" t="str">
        <f>VLOOKUP(A873,'BASE TRABAJO'!$A$1:$U$872,4,FALSE)</f>
        <v>Fundación de Derecho Privado.</v>
      </c>
      <c r="E873" s="160" t="str">
        <f>VLOOKUP(A873,'BASE TRABAJO'!$A$1:$U$872,5,FALSE)</f>
        <v xml:space="preserve">Registro Nacional de Personas Jurídicas Nº860, del Servicio de Registro Civil e Identificación.
Fecha de concesión de Personalidad Jurídica: 19 de julio de 2012.
</v>
      </c>
      <c r="F873" s="160" t="str">
        <f>VLOOKUP(A873,'BASE TRABAJO'!$A$1:$U$872,6,FALSE)</f>
        <v>Certificado de Vigencia Folio Nº 500292263558, de fecha 29 de enero de 2020, del Servicio de Registro Civil e Identificación.</v>
      </c>
      <c r="G873" s="160" t="str">
        <f>VLOOKUP(A873,'BASE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3" s="160" t="str">
        <f>VLOOKUP(A873,'BASE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3" s="160" t="str">
        <f>VLOOKUP(A873,'BASE TRABAJO'!$A$1:$U$872,9,FALSE)</f>
        <v xml:space="preserve">Dos años </v>
      </c>
      <c r="J873" s="160" t="str">
        <f>VLOOKUP(A873,'BASE TRABAJO'!$A$1:$U$872,10,FALSE)</f>
        <v xml:space="preserve">                                   Del 30 de baril de 2018 al 30 de abril de 2020
</v>
      </c>
      <c r="K873" s="160" t="str">
        <f>VLOOKUP(A873,'BASE TRABAJO'!$A$1:$U$872,11,FALSE)</f>
        <v xml:space="preserve">Carmen Gloria Hidalgo Belmar 
</v>
      </c>
      <c r="L873" s="160" t="str">
        <f>VLOOKUP(A873,'BASE TRABAJO'!$A$1:$U$872,12,FALSE)</f>
        <v xml:space="preserve">España N° 370, Oficina N° 11, Temuco, región de La Araucanía.
</v>
      </c>
      <c r="M873" s="160" t="str">
        <f>VLOOKUP(A873,'BASE TRABAJO'!$A$1:$U$872,13,FALSE)</f>
        <v>IX</v>
      </c>
      <c r="N873" s="160" t="str">
        <f>VLOOKUP(A873,'BASE TRABAJO'!$A$1:$U$872,14,FALSE)</f>
        <v>Temuco</v>
      </c>
      <c r="O873" s="160">
        <f>VLOOKUP(A873,'BASE TRABAJO'!$A$1:$U$872,15,FALSE)</f>
        <v>0</v>
      </c>
      <c r="P873" s="160" t="str">
        <f>VLOOKUP(A873,'BASE TRABAJO'!$A$1:$U$872,16,FALSE)</f>
        <v xml:space="preserve">: dirección@fundacioncreseres.cl </v>
      </c>
      <c r="Q873" s="160">
        <f>VLOOKUP(A873,'BASE TRABAJO'!$A$1:$U$872,17,FALSE)</f>
        <v>0</v>
      </c>
      <c r="R873" s="160">
        <f>VLOOKUP(A873,'BASE TRABAJO'!$A$1:$U$872,18,FALSE)</f>
        <v>93401</v>
      </c>
      <c r="S873" s="160" t="str">
        <f>VLOOKUP(A873,'BASE TRABAJO'!$A$1:$U$872,19,FALSE)</f>
        <v>Se acompaña certificado de antecedentes financiares año 2018  aprobado por el Departamento de Supervisión financiera</v>
      </c>
      <c r="T873" s="161">
        <f>VLOOKUP(A873,'BASE TRABAJO'!$A$1:$U$872,20,FALSE)</f>
        <v>41340</v>
      </c>
      <c r="U873" s="160">
        <v>7473</v>
      </c>
      <c r="V873" s="162">
        <v>9652284</v>
      </c>
      <c r="W873" s="162">
        <v>90195120</v>
      </c>
      <c r="X873" s="161">
        <v>44135</v>
      </c>
      <c r="Y873" s="160" t="s">
        <v>3112</v>
      </c>
      <c r="Z873" s="160" t="s">
        <v>3113</v>
      </c>
      <c r="AA873" s="160" t="s">
        <v>3163</v>
      </c>
      <c r="AB873" s="160"/>
    </row>
    <row r="874" spans="1:28" x14ac:dyDescent="0.2">
      <c r="A874" s="163">
        <v>7473</v>
      </c>
      <c r="B874" s="160" t="str">
        <f>VLOOKUP(A874,'BASE TRABAJO'!$A$1:$U$872,2,TRUE)</f>
        <v>Fundación Creseres</v>
      </c>
      <c r="C874" s="160">
        <f>VLOOKUP(A874,'BASE TRABAJO'!$A$1:$U$872,3,FALSE)</f>
        <v>650587340</v>
      </c>
      <c r="D874" s="160" t="str">
        <f>VLOOKUP(A874,'BASE TRABAJO'!$A$1:$U$872,4,FALSE)</f>
        <v>Fundación de Derecho Privado.</v>
      </c>
      <c r="E874" s="160" t="str">
        <f>VLOOKUP(A874,'BASE TRABAJO'!$A$1:$U$872,5,FALSE)</f>
        <v xml:space="preserve">Registro Nacional de Personas Jurídicas Nº860, del Servicio de Registro Civil e Identificación.
Fecha de concesión de Personalidad Jurídica: 19 de julio de 2012.
</v>
      </c>
      <c r="F874" s="160" t="str">
        <f>VLOOKUP(A874,'BASE TRABAJO'!$A$1:$U$872,6,FALSE)</f>
        <v>Certificado de Vigencia Folio Nº 500292263558, de fecha 29 de enero de 2020, del Servicio de Registro Civil e Identificación.</v>
      </c>
      <c r="G874" s="160" t="str">
        <f>VLOOKUP(A874,'BASE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4" s="160" t="str">
        <f>VLOOKUP(A874,'BASE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4" s="160" t="str">
        <f>VLOOKUP(A874,'BASE TRABAJO'!$A$1:$U$872,9,FALSE)</f>
        <v xml:space="preserve">Dos años </v>
      </c>
      <c r="J874" s="160" t="str">
        <f>VLOOKUP(A874,'BASE TRABAJO'!$A$1:$U$872,10,FALSE)</f>
        <v xml:space="preserve">                                   Del 30 de baril de 2018 al 30 de abril de 2020
</v>
      </c>
      <c r="K874" s="160" t="str">
        <f>VLOOKUP(A874,'BASE TRABAJO'!$A$1:$U$872,11,FALSE)</f>
        <v xml:space="preserve">Carmen Gloria Hidalgo Belmar 
</v>
      </c>
      <c r="L874" s="160" t="str">
        <f>VLOOKUP(A874,'BASE TRABAJO'!$A$1:$U$872,12,FALSE)</f>
        <v xml:space="preserve">España N° 370, Oficina N° 11, Temuco, región de La Araucanía.
</v>
      </c>
      <c r="M874" s="160" t="str">
        <f>VLOOKUP(A874,'BASE TRABAJO'!$A$1:$U$872,13,FALSE)</f>
        <v>IX</v>
      </c>
      <c r="N874" s="160" t="str">
        <f>VLOOKUP(A874,'BASE TRABAJO'!$A$1:$U$872,14,FALSE)</f>
        <v>Temuco</v>
      </c>
      <c r="O874" s="160">
        <f>VLOOKUP(A874,'BASE TRABAJO'!$A$1:$U$872,15,FALSE)</f>
        <v>0</v>
      </c>
      <c r="P874" s="160" t="str">
        <f>VLOOKUP(A874,'BASE TRABAJO'!$A$1:$U$872,16,FALSE)</f>
        <v xml:space="preserve">: dirección@fundacioncreseres.cl </v>
      </c>
      <c r="Q874" s="160">
        <f>VLOOKUP(A874,'BASE TRABAJO'!$A$1:$U$872,17,FALSE)</f>
        <v>0</v>
      </c>
      <c r="R874" s="160">
        <f>VLOOKUP(A874,'BASE TRABAJO'!$A$1:$U$872,18,FALSE)</f>
        <v>93401</v>
      </c>
      <c r="S874" s="160" t="str">
        <f>VLOOKUP(A874,'BASE TRABAJO'!$A$1:$U$872,19,FALSE)</f>
        <v>Se acompaña certificado de antecedentes financiares año 2018  aprobado por el Departamento de Supervisión financiera</v>
      </c>
      <c r="T874" s="161">
        <f>VLOOKUP(A874,'BASE TRABAJO'!$A$1:$U$872,20,FALSE)</f>
        <v>41340</v>
      </c>
      <c r="U874" s="160">
        <v>7473</v>
      </c>
      <c r="V874" s="162">
        <v>6227280</v>
      </c>
      <c r="W874" s="162">
        <v>62272800</v>
      </c>
      <c r="X874" s="161">
        <v>44135</v>
      </c>
      <c r="Y874" s="160" t="s">
        <v>3112</v>
      </c>
      <c r="Z874" s="160" t="s">
        <v>3113</v>
      </c>
      <c r="AA874" s="160" t="s">
        <v>3132</v>
      </c>
      <c r="AB874" s="160"/>
    </row>
    <row r="875" spans="1:28" x14ac:dyDescent="0.2">
      <c r="A875" s="163">
        <v>7473</v>
      </c>
      <c r="B875" s="160" t="str">
        <f>VLOOKUP(A875,'BASE TRABAJO'!$A$1:$U$872,2,TRUE)</f>
        <v>Fundación Creseres</v>
      </c>
      <c r="C875" s="160">
        <f>VLOOKUP(A875,'BASE TRABAJO'!$A$1:$U$872,3,FALSE)</f>
        <v>650587340</v>
      </c>
      <c r="D875" s="160" t="str">
        <f>VLOOKUP(A875,'BASE TRABAJO'!$A$1:$U$872,4,FALSE)</f>
        <v>Fundación de Derecho Privado.</v>
      </c>
      <c r="E875" s="160" t="str">
        <f>VLOOKUP(A875,'BASE TRABAJO'!$A$1:$U$872,5,FALSE)</f>
        <v xml:space="preserve">Registro Nacional de Personas Jurídicas Nº860, del Servicio de Registro Civil e Identificación.
Fecha de concesión de Personalidad Jurídica: 19 de julio de 2012.
</v>
      </c>
      <c r="F875" s="160" t="str">
        <f>VLOOKUP(A875,'BASE TRABAJO'!$A$1:$U$872,6,FALSE)</f>
        <v>Certificado de Vigencia Folio Nº 500292263558, de fecha 29 de enero de 2020, del Servicio de Registro Civil e Identificación.</v>
      </c>
      <c r="G875" s="160" t="str">
        <f>VLOOKUP(A875,'BASE TRABAJO'!$A$1:$U$872,7,FALSE)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5" s="160" t="str">
        <f>VLOOKUP(A875,'BASE TRABAJO'!$A$1:$U$872,8,FALSE)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5" s="160" t="str">
        <f>VLOOKUP(A875,'BASE TRABAJO'!$A$1:$U$872,9,FALSE)</f>
        <v xml:space="preserve">Dos años </v>
      </c>
      <c r="J875" s="160" t="str">
        <f>VLOOKUP(A875,'BASE TRABAJO'!$A$1:$U$872,10,FALSE)</f>
        <v xml:space="preserve">                                   Del 30 de baril de 2018 al 30 de abril de 2020
</v>
      </c>
      <c r="K875" s="160" t="str">
        <f>VLOOKUP(A875,'BASE TRABAJO'!$A$1:$U$872,11,FALSE)</f>
        <v xml:space="preserve">Carmen Gloria Hidalgo Belmar 
</v>
      </c>
      <c r="L875" s="160" t="str">
        <f>VLOOKUP(A875,'BASE TRABAJO'!$A$1:$U$872,12,FALSE)</f>
        <v xml:space="preserve">España N° 370, Oficina N° 11, Temuco, región de La Araucanía.
</v>
      </c>
      <c r="M875" s="160" t="str">
        <f>VLOOKUP(A875,'BASE TRABAJO'!$A$1:$U$872,13,FALSE)</f>
        <v>IX</v>
      </c>
      <c r="N875" s="160" t="str">
        <f>VLOOKUP(A875,'BASE TRABAJO'!$A$1:$U$872,14,FALSE)</f>
        <v>Temuco</v>
      </c>
      <c r="O875" s="160">
        <f>VLOOKUP(A875,'BASE TRABAJO'!$A$1:$U$872,15,FALSE)</f>
        <v>0</v>
      </c>
      <c r="P875" s="160" t="str">
        <f>VLOOKUP(A875,'BASE TRABAJO'!$A$1:$U$872,16,FALSE)</f>
        <v xml:space="preserve">: dirección@fundacioncreseres.cl </v>
      </c>
      <c r="Q875" s="160">
        <f>VLOOKUP(A875,'BASE TRABAJO'!$A$1:$U$872,17,FALSE)</f>
        <v>0</v>
      </c>
      <c r="R875" s="160">
        <f>VLOOKUP(A875,'BASE TRABAJO'!$A$1:$U$872,18,FALSE)</f>
        <v>93401</v>
      </c>
      <c r="S875" s="160" t="str">
        <f>VLOOKUP(A875,'BASE TRABAJO'!$A$1:$U$872,19,FALSE)</f>
        <v>Se acompaña certificado de antecedentes financiares año 2018  aprobado por el Departamento de Supervisión financiera</v>
      </c>
      <c r="T875" s="161">
        <f>VLOOKUP(A875,'BASE TRABAJO'!$A$1:$U$872,20,FALSE)</f>
        <v>41340</v>
      </c>
      <c r="U875" s="160">
        <v>7473</v>
      </c>
      <c r="V875" s="162">
        <v>17747748</v>
      </c>
      <c r="W875" s="162">
        <v>177300003</v>
      </c>
      <c r="X875" s="161">
        <v>44135</v>
      </c>
      <c r="Y875" s="160" t="s">
        <v>3112</v>
      </c>
      <c r="Z875" s="160" t="s">
        <v>3113</v>
      </c>
      <c r="AA875" s="160" t="s">
        <v>82</v>
      </c>
      <c r="AB875" s="160"/>
    </row>
    <row r="876" spans="1:28" x14ac:dyDescent="0.2">
      <c r="A876" s="163">
        <v>7475</v>
      </c>
      <c r="B876" s="160" t="str">
        <f>VLOOKUP(A876,'BASE TRABAJO'!$A$1:$U$872,2,TRUE)</f>
        <v xml:space="preserve">
I. Municipalidad de Santiago
</v>
      </c>
      <c r="C876" s="160">
        <f>VLOOKUP(A876,'BASE TRABAJO'!$A$1:$U$872,3,FALSE)</f>
        <v>690701006</v>
      </c>
      <c r="D876" s="160" t="str">
        <f>VLOOKUP(A876,'BASE TRABAJO'!$A$1:$U$872,4,FALSE)</f>
        <v>Municipalidad</v>
      </c>
      <c r="E876" s="160" t="str">
        <f>VLOOKUP(A876,'BASE TRABAJO'!$A$1:$U$872,5,FALSE)</f>
        <v>Constitución Política de la República, art. 107.</v>
      </c>
      <c r="F876" s="160" t="str">
        <f>VLOOKUP(A876,'BASE TRABAJO'!$A$1:$U$872,6,FALSE)</f>
        <v>Indefinida.</v>
      </c>
      <c r="G876" s="160" t="str">
        <f>VLOOKUP(A876,'BASE TRABAJO'!$A$1:$U$872,7,FALSE)</f>
        <v>Según Ley Orgánica Nº 18.695, arts. 1º al 4º.</v>
      </c>
      <c r="H876" s="160" t="str">
        <f>VLOOKUP(A876,'BASE TRABAJO'!$A$1:$U$872,8,FALSE)</f>
        <v>no tiene</v>
      </c>
      <c r="I876" s="160">
        <f>VLOOKUP(A876,'BASE TRABAJO'!$A$1:$U$872,9,FALSE)</f>
        <v>0</v>
      </c>
      <c r="J876" s="160">
        <f>VLOOKUP(A876,'BASE TRABAJO'!$A$1:$U$872,10,FALSE)</f>
        <v>0</v>
      </c>
      <c r="K876" s="160" t="str">
        <f>VLOOKUP(A876,'BASE TRABAJO'!$A$1:$U$872,11,FALSE)</f>
        <v xml:space="preserve">Felipe Alessandri Vergara, </v>
      </c>
      <c r="L876" s="160" t="str">
        <f>VLOOKUP(A876,'BASE TRABAJO'!$A$1:$U$872,12,FALSE)</f>
        <v xml:space="preserve">Plaza de Armas s/n, Casilla 52/D, comuna de Santiago, Región Metropolitana.
</v>
      </c>
      <c r="M876" s="160" t="str">
        <f>VLOOKUP(A876,'BASE TRABAJO'!$A$1:$U$872,13,FALSE)</f>
        <v>XIII</v>
      </c>
      <c r="N876" s="160" t="str">
        <f>VLOOKUP(A876,'BASE TRABAJO'!$A$1:$U$872,14,FALSE)</f>
        <v>Santiago</v>
      </c>
      <c r="O876" s="160" t="str">
        <f>VLOOKUP(A876,'BASE TRABAJO'!$A$1:$U$872,15,FALSE)</f>
        <v xml:space="preserve">Fono (02) 27136602
</v>
      </c>
      <c r="P876" s="160" t="str">
        <f>VLOOKUP(A876,'BASE TRABAJO'!$A$1:$U$872,16,FALSE)</f>
        <v xml:space="preserve">santiago@munstgo.cl </v>
      </c>
      <c r="Q876" s="160">
        <f>VLOOKUP(A876,'BASE TRABAJO'!$A$1:$U$872,17,FALSE)</f>
        <v>0</v>
      </c>
      <c r="R876" s="160">
        <f>VLOOKUP(A876,'BASE TRABAJO'!$A$1:$U$872,18,FALSE)</f>
        <v>91001</v>
      </c>
      <c r="S876" s="160" t="str">
        <f>VLOOKUP(A876,'BASE TRABAJO'!$A$1:$U$872,19,FALSE)</f>
        <v xml:space="preserve">No se acompañan. Aplica Informe Jurídico Nº 09, de fecha 14 de marzo de 2011 del Departamento Jurídico y Dictamen Nº 070791, de 2009, de la Contraloría General de la República.  
</v>
      </c>
      <c r="T876" s="161">
        <f>VLOOKUP(A876,'BASE TRABAJO'!$A$1:$U$872,20,FALSE)</f>
        <v>41361</v>
      </c>
      <c r="U876" s="160">
        <v>7475</v>
      </c>
      <c r="V876" s="162">
        <v>5557680</v>
      </c>
      <c r="W876" s="162">
        <v>50181800</v>
      </c>
      <c r="X876" s="161">
        <v>44135</v>
      </c>
      <c r="Y876" s="160" t="s">
        <v>3112</v>
      </c>
      <c r="Z876" s="160" t="s">
        <v>3113</v>
      </c>
      <c r="AA876" s="160" t="s">
        <v>2719</v>
      </c>
      <c r="AB876" s="160"/>
    </row>
    <row r="877" spans="1:28" x14ac:dyDescent="0.2">
      <c r="A877" s="163">
        <v>7478</v>
      </c>
      <c r="B877" s="160" t="str">
        <f>VLOOKUP(A877,'BASE TRABAJO'!$A$1:$U$872,2,TRUE)</f>
        <v xml:space="preserve">
FUNDACIÓN PROYECTO B. 
</v>
      </c>
      <c r="C877" s="160">
        <f>VLOOKUP(A877,'BASE TRABAJO'!$A$1:$U$872,3,FALSE)</f>
        <v>650450957</v>
      </c>
      <c r="D877" s="160" t="str">
        <f>VLOOKUP(A877,'BASE TRABAJO'!$A$1:$U$872,4,FALSE)</f>
        <v>Fundación de Derecho Privado, Sin Fines de Lucro</v>
      </c>
      <c r="E877" s="160" t="str">
        <f>VLOOKUP(A877,'BASE TRABAJO'!$A$1:$U$872,5,FALSE)</f>
        <v xml:space="preserve">Decreto Exento Nº 3715, de fecha 24 de agosto del 2011. </v>
      </c>
      <c r="F877" s="160" t="str">
        <f>VLOOKUP(A877,'BASE TRABAJO'!$A$1:$U$872,6,FALSE)</f>
        <v xml:space="preserve">Certificado de Vigencia folio N° 500227431397, de fecha 15 de mayo del 2019, del Servicio de Registro Civil e Identificación. 
</v>
      </c>
      <c r="G877" s="160" t="str">
        <f>VLOOKUP(A877,'BASE TRABAJO'!$A$1:$U$872,7,FALSE)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77" s="160" t="str">
        <f>VLOOKUP(A877,'BASE TRABAJO'!$A$1:$U$872,8,FALSE)</f>
        <v xml:space="preserve">Presidenta: Paula Vial Reynal, RUN 10.476.736-8
Vicepresidente: Agustín Riesco Guzmán, RUN16.018.326-8
Secretario: Sebastián Valenzuela Agüero, RUT 9.950.953-8   
Tesorero: Rafael Rodríguez Walker, RUN 15.960.427-6
Directora Ejecutiva: Soledad Burgos Errázuriz
El nombre de la Directora Ejecutiva señalada es comunicado por medio de antecedente adjunto a Carta N° 53, de 16 de mayo de 2019; no obstante, se contradice con el Acta de Sesión de fecha 01 de noviembre del 2017, reducida a escritura pública con fecha 18 de enero del 2018, la cual indica que se nombra Director Ejecutivo a don Gonzalo Miralles Escudero. 
Se remitirá carta requiriendo actualización o aclaración de esta información.                                    
</v>
      </c>
      <c r="I877" s="160" t="str">
        <f>VLOOKUP(A877,'BASE TRABAJO'!$A$1:$U$872,9,FALSE)</f>
        <v xml:space="preserve">Tres años, conforme al texto refundido de los Estatutos, según da cuenta la escritura pública de fecha 29 de junio de 2017, Repertorio 14.859-2017, del Notario Público Eduardo Diez Morello. </v>
      </c>
      <c r="J877" s="160" t="str">
        <f>VLOOKUP(A877,'BASE TRABAJO'!$A$1:$U$872,10,FALSE)</f>
        <v xml:space="preserve">01 de noviembre de 2017 AL 01 DE NOVIEMBRE DE 2020                                                                                        </v>
      </c>
      <c r="K877" s="160" t="str">
        <f>VLOOKUP(A877,'BASE TRABAJO'!$A$1:$U$872,11,FALSE)</f>
        <v xml:space="preserve">Apoderados Clase A:
-Paula Vial Reynal
-Sebastian Valenzuela Agüero
-Agustín Riesco Guzmán
Apoderados Clase B:
-Gonzalo Miralles Escudero
-Rafael Rodríguez Walker
-Andrea Vergara Adauy
</v>
      </c>
      <c r="L877" s="160" t="str">
        <f>VLOOKUP(A877,'BASE TRABAJO'!$A$1:$U$872,12,FALSE)</f>
        <v xml:space="preserve">Eliodoro Yáñez N° 869, comuna de Providencia, Región Metropolitana.
</v>
      </c>
      <c r="M877" s="160" t="str">
        <f>VLOOKUP(A877,'BASE TRABAJO'!$A$1:$U$872,13,FALSE)</f>
        <v>XIII</v>
      </c>
      <c r="N877" s="160" t="str">
        <f>VLOOKUP(A877,'BASE TRABAJO'!$A$1:$U$872,14,FALSE)</f>
        <v xml:space="preserve"> Providencia</v>
      </c>
      <c r="O877" s="160" t="str">
        <f>VLOOKUP(A877,'BASE TRABAJO'!$A$1:$U$872,15,FALSE)</f>
        <v>Fonos: 225476300 – 9-77974928</v>
      </c>
      <c r="P877" s="160" t="str">
        <f>VLOOKUP(A877,'BASE TRABAJO'!$A$1:$U$872,16,FALSE)</f>
        <v xml:space="preserve">Correo electrónico: contacto@proyectob.cl </v>
      </c>
      <c r="Q877" s="160">
        <f>VLOOKUP(A877,'BASE TRABAJO'!$A$1:$U$872,17,FALSE)</f>
        <v>0</v>
      </c>
      <c r="R877" s="160" t="str">
        <f>VLOOKUP(A877,'BASE TRABAJO'!$A$1:$U$872,18,FALSE)</f>
        <v>93401: Institución de Asistencia Social</v>
      </c>
      <c r="S877" s="160" t="str">
        <f>VLOOKUP(A877,'BASE TRABAJO'!$A$1:$U$872,19,FALSE)</f>
        <v xml:space="preserve">
Se acompaña certificado financiero correspondiente al 2018, aprobado por el Subdepartamento de Supervisión Financiera .</v>
      </c>
      <c r="T877" s="161">
        <f>VLOOKUP(A877,'BASE TRABAJO'!$A$1:$U$872,20,FALSE)</f>
        <v>41411</v>
      </c>
      <c r="U877" s="160">
        <v>7478</v>
      </c>
      <c r="V877" s="162">
        <v>11608353</v>
      </c>
      <c r="W877" s="162">
        <v>103191220</v>
      </c>
      <c r="X877" s="161">
        <v>44135</v>
      </c>
      <c r="Y877" s="160" t="s">
        <v>3112</v>
      </c>
      <c r="Z877" s="160" t="s">
        <v>3113</v>
      </c>
      <c r="AA877" s="160" t="s">
        <v>49</v>
      </c>
      <c r="AB877" s="160"/>
    </row>
    <row r="878" spans="1:28" x14ac:dyDescent="0.2">
      <c r="A878" s="163">
        <v>7480</v>
      </c>
      <c r="B878" s="160" t="str">
        <f>VLOOKUP(A878,'BASE TRABAJO'!$A$1:$U$872,2,TRUE)</f>
        <v xml:space="preserve">
I. Municipalidad de Curanilahue
</v>
      </c>
      <c r="C878" s="160">
        <f>VLOOKUP(A878,'BASE TRABAJO'!$A$1:$U$872,3,FALSE)</f>
        <v>691602001</v>
      </c>
      <c r="D878" s="160" t="str">
        <f>VLOOKUP(A878,'BASE TRABAJO'!$A$1:$U$872,4,FALSE)</f>
        <v>Municipalidad</v>
      </c>
      <c r="E878" s="160" t="str">
        <f>VLOOKUP(A878,'BASE TRABAJO'!$A$1:$U$872,5,FALSE)</f>
        <v>Constitución Política de la República, art. 107.</v>
      </c>
      <c r="F878" s="160" t="str">
        <f>VLOOKUP(A878,'BASE TRABAJO'!$A$1:$U$872,6,FALSE)</f>
        <v>Indefinida.</v>
      </c>
      <c r="G878" s="160" t="str">
        <f>VLOOKUP(A878,'BASE TRABAJO'!$A$1:$U$872,7,FALSE)</f>
        <v>Según Ley Orgánica Nº 18.695, arts. 1º al 4º.</v>
      </c>
      <c r="H878" s="160" t="str">
        <f>VLOOKUP(A878,'BASE TRABAJO'!$A$1:$U$872,8,FALSE)</f>
        <v>no tiene</v>
      </c>
      <c r="I878" s="160">
        <f>VLOOKUP(A878,'BASE TRABAJO'!$A$1:$U$872,9,FALSE)</f>
        <v>0</v>
      </c>
      <c r="J878" s="160">
        <f>VLOOKUP(A878,'BASE TRABAJO'!$A$1:$U$872,10,FALSE)</f>
        <v>0</v>
      </c>
      <c r="K878" s="160" t="str">
        <f>VLOOKUP(A878,'BASE TRABAJO'!$A$1:$U$872,11,FALSE)</f>
        <v xml:space="preserve">Luis Alberto Gengnagel Gutiérrez, </v>
      </c>
      <c r="L878" s="160" t="str">
        <f>VLOOKUP(A878,'BASE TRABAJO'!$A$1:$U$872,12,FALSE)</f>
        <v xml:space="preserve">Ernesto Riquelme Nº701, comuna de Curanilahue
</v>
      </c>
      <c r="M878" s="160" t="str">
        <f>VLOOKUP(A878,'BASE TRABAJO'!$A$1:$U$872,13,FALSE)</f>
        <v>VIII</v>
      </c>
      <c r="N878" s="160" t="str">
        <f>VLOOKUP(A878,'BASE TRABAJO'!$A$1:$U$872,14,FALSE)</f>
        <v>Curanilahue</v>
      </c>
      <c r="O878" s="160" t="str">
        <f>VLOOKUP(A878,'BASE TRABAJO'!$A$1:$U$872,15,FALSE)</f>
        <v>Fono (41) - 2405900</v>
      </c>
      <c r="P878" s="160" t="str">
        <f>VLOOKUP(A878,'BASE TRABAJO'!$A$1:$U$872,16,FALSE)</f>
        <v xml:space="preserve">curanil@munichue.cl
alcalde@minichue.cl, Beatriz.arnado@munichue.cl, secretaria.alcaldia@munichue.cl.
</v>
      </c>
      <c r="Q878" s="160">
        <f>VLOOKUP(A878,'BASE TRABAJO'!$A$1:$U$872,17,FALSE)</f>
        <v>0</v>
      </c>
      <c r="R878" s="160">
        <f>VLOOKUP(A878,'BASE TRABAJO'!$A$1:$U$872,18,FALSE)</f>
        <v>91001</v>
      </c>
      <c r="S878" s="160" t="str">
        <f>VLOOKUP(A878,'BASE TRABAJO'!$A$1:$U$872,19,FALSE)</f>
        <v xml:space="preserve">No se acompañan. Aplica Informe Jurídico Nº 09, de  fecha 14 de marzo de 2011 del Departamento Jurídico y Dictamen Nº 070791, de 2009, de la Contraloría General de la República.  
</v>
      </c>
      <c r="T878" s="161">
        <f>VLOOKUP(A878,'BASE TRABAJO'!$A$1:$U$872,20,FALSE)</f>
        <v>41443</v>
      </c>
      <c r="U878" s="160">
        <v>7480</v>
      </c>
      <c r="V878" s="162">
        <v>3959847</v>
      </c>
      <c r="W878" s="162">
        <v>35754532</v>
      </c>
      <c r="X878" s="161">
        <v>44135</v>
      </c>
      <c r="Y878" s="160" t="s">
        <v>3112</v>
      </c>
      <c r="Z878" s="160" t="s">
        <v>3113</v>
      </c>
      <c r="AA878" s="160" t="s">
        <v>3135</v>
      </c>
      <c r="AB878" s="160"/>
    </row>
    <row r="879" spans="1:28" x14ac:dyDescent="0.2">
      <c r="A879" s="163">
        <v>7481</v>
      </c>
      <c r="B879" s="160" t="str">
        <f>VLOOKUP(A879,'BASE TRABAJO'!$A$1:$U$872,2,TRUE)</f>
        <v>Organización No Gubernamental de Desarrollo - Corporación de Apoyo y Promoción de la Equidad e Inclusión Social, (O.N.G. COORPORACIÓN CAPREIS)</v>
      </c>
      <c r="C879" s="160">
        <f>VLOOKUP(A879,'BASE TRABAJO'!$A$1:$U$872,3,FALSE)</f>
        <v>650699602</v>
      </c>
      <c r="D879" s="160" t="str">
        <f>VLOOKUP(A879,'BASE TRABAJO'!$A$1:$U$872,4,FALSE)</f>
        <v>Corporación de Derecho Privado.</v>
      </c>
      <c r="E879" s="160" t="str">
        <f>VLOOKUP(A879,'BASE TRABAJO'!$A$1:$U$872,5,FALSE)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79" s="160" t="str">
        <f>VLOOKUP(A879,'BASE TRABAJO'!$A$1:$U$872,6,FALSE)</f>
        <v>Certificado de Vigencia Folio Nº 500233506674, de 18 de junio de 2019, emitido por el Servicio de Registro Civil e Identificación</v>
      </c>
      <c r="G879" s="160" t="str">
        <f>VLOOKUP(A879,'BASE TRABAJO'!$A$1:$U$872,7,FALSE)</f>
        <v xml:space="preserve"> La Corporación tendrá por finalidad u objetivo: la promoción del desarrollo, especialmente de las personas, familias, grupos y comunidades que viven en condiciones de pobreza y/o marginalidad.
</v>
      </c>
      <c r="H879" s="160" t="str">
        <f>VLOOKUP(A879,'BASE TRABAJO'!$A$1:$U$872,8,FALSE)</f>
        <v xml:space="preserve">Presidente: Denisse Vanessa Araya Gallardo, 
Tesorera: Viviana Andrea Morales Aranda
Secretaria: María Fernanda Codina Cáceres
Director Ejecutivo: Ramiro Rodrigo González Figueroa,
</v>
      </c>
      <c r="I879" s="160" t="str">
        <f>VLOOKUP(A879,'BASE TRABAJO'!$A$1:$U$872,9,FALSE)</f>
        <v>3 años.</v>
      </c>
      <c r="J879" s="160" t="str">
        <f>VLOOKUP(A879,'BASE TRABAJO'!$A$1:$U$872,10,FALSE)</f>
        <v>De 06 de junio de 2019 a 06 de junio de 2022.</v>
      </c>
      <c r="K879" s="160" t="str">
        <f>VLOOKUP(A879,'BASE TRABAJO'!$A$1:$U$872,11,FALSE)</f>
        <v xml:space="preserve">Presidente: Denisse Vanessa Araya Gallardo
Director Ejecutivo: Ramiro Rodrigo González Figueroa
</v>
      </c>
      <c r="L879" s="160" t="str">
        <f>VLOOKUP(A879,'BASE TRABAJO'!$A$1:$U$872,12,FALSE)</f>
        <v xml:space="preserve">General Velásquez Nº 1516, Villa Carmen y Dolores, San Felipe, Región de Valparaíso. 
</v>
      </c>
      <c r="M879" s="160" t="str">
        <f>VLOOKUP(A879,'BASE TRABAJO'!$A$1:$U$872,13,FALSE)</f>
        <v>XIII</v>
      </c>
      <c r="N879" s="160" t="str">
        <f>VLOOKUP(A879,'BASE TRABAJO'!$A$1:$U$872,14,FALSE)</f>
        <v>San Felipe</v>
      </c>
      <c r="O879" s="160" t="str">
        <f>VLOOKUP(A879,'BASE TRABAJO'!$A$1:$U$872,15,FALSE)</f>
        <v>Teléfonos: (34) 2359956
Celular: 56 (9) 81498358</v>
      </c>
      <c r="P879" s="160" t="str">
        <f>VLOOKUP(A879,'BASE TRABAJO'!$A$1:$U$872,16,FALSE)</f>
        <v>: capreis@capreis.cl</v>
      </c>
      <c r="Q879" s="160">
        <f>VLOOKUP(A879,'BASE TRABAJO'!$A$1:$U$872,17,FALSE)</f>
        <v>0</v>
      </c>
      <c r="R879" s="160" t="str">
        <f>VLOOKUP(A879,'BASE TRABAJO'!$A$1:$U$872,18,FALSE)</f>
        <v>93401: Institución de Asistencia Social</v>
      </c>
      <c r="S879" s="160" t="str">
        <f>VLOOKUP(A879,'BASE TRABAJO'!$A$1:$U$872,19,FALSE)</f>
        <v xml:space="preserve">Certificado correspondiente al año 2018, aprobado por el Sub Departamento de Supervisión Financiera.
</v>
      </c>
      <c r="T879" s="161">
        <f>VLOOKUP(A879,'BASE TRABAJO'!$A$1:$U$872,20,FALSE)</f>
        <v>41463</v>
      </c>
      <c r="U879" s="160">
        <v>7481</v>
      </c>
      <c r="V879" s="162">
        <v>37027206</v>
      </c>
      <c r="W879" s="162">
        <v>369602679</v>
      </c>
      <c r="X879" s="161">
        <v>44135</v>
      </c>
      <c r="Y879" s="160" t="s">
        <v>3112</v>
      </c>
      <c r="Z879" s="160" t="s">
        <v>3113</v>
      </c>
      <c r="AA879" s="160" t="s">
        <v>3242</v>
      </c>
      <c r="AB879" s="160"/>
    </row>
    <row r="880" spans="1:28" x14ac:dyDescent="0.2">
      <c r="A880" s="163">
        <v>7481</v>
      </c>
      <c r="B880" s="160" t="str">
        <f>VLOOKUP(A880,'BASE TRABAJO'!$A$1:$U$872,2,TRUE)</f>
        <v>Organización No Gubernamental de Desarrollo - Corporación de Apoyo y Promoción de la Equidad e Inclusión Social, (O.N.G. COORPORACIÓN CAPREIS)</v>
      </c>
      <c r="C880" s="160">
        <f>VLOOKUP(A880,'BASE TRABAJO'!$A$1:$U$872,3,FALSE)</f>
        <v>650699602</v>
      </c>
      <c r="D880" s="160" t="str">
        <f>VLOOKUP(A880,'BASE TRABAJO'!$A$1:$U$872,4,FALSE)</f>
        <v>Corporación de Derecho Privado.</v>
      </c>
      <c r="E880" s="160" t="str">
        <f>VLOOKUP(A880,'BASE TRABAJO'!$A$1:$U$872,5,FALSE)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0" s="160" t="str">
        <f>VLOOKUP(A880,'BASE TRABAJO'!$A$1:$U$872,6,FALSE)</f>
        <v>Certificado de Vigencia Folio Nº 500233506674, de 18 de junio de 2019, emitido por el Servicio de Registro Civil e Identificación</v>
      </c>
      <c r="G880" s="160" t="str">
        <f>VLOOKUP(A880,'BASE TRABAJO'!$A$1:$U$872,7,FALSE)</f>
        <v xml:space="preserve"> La Corporación tendrá por finalidad u objetivo: la promoción del desarrollo, especialmente de las personas, familias, grupos y comunidades que viven en condiciones de pobreza y/o marginalidad.
</v>
      </c>
      <c r="H880" s="160" t="str">
        <f>VLOOKUP(A880,'BASE TRABAJO'!$A$1:$U$872,8,FALSE)</f>
        <v xml:space="preserve">Presidente: Denisse Vanessa Araya Gallardo, 
Tesorera: Viviana Andrea Morales Aranda
Secretaria: María Fernanda Codina Cáceres
Director Ejecutivo: Ramiro Rodrigo González Figueroa,
</v>
      </c>
      <c r="I880" s="160" t="str">
        <f>VLOOKUP(A880,'BASE TRABAJO'!$A$1:$U$872,9,FALSE)</f>
        <v>3 años.</v>
      </c>
      <c r="J880" s="160" t="str">
        <f>VLOOKUP(A880,'BASE TRABAJO'!$A$1:$U$872,10,FALSE)</f>
        <v>De 06 de junio de 2019 a 06 de junio de 2022.</v>
      </c>
      <c r="K880" s="160" t="str">
        <f>VLOOKUP(A880,'BASE TRABAJO'!$A$1:$U$872,11,FALSE)</f>
        <v xml:space="preserve">Presidente: Denisse Vanessa Araya Gallardo
Director Ejecutivo: Ramiro Rodrigo González Figueroa
</v>
      </c>
      <c r="L880" s="160" t="str">
        <f>VLOOKUP(A880,'BASE TRABAJO'!$A$1:$U$872,12,FALSE)</f>
        <v xml:space="preserve">General Velásquez Nº 1516, Villa Carmen y Dolores, San Felipe, Región de Valparaíso. 
</v>
      </c>
      <c r="M880" s="160" t="str">
        <f>VLOOKUP(A880,'BASE TRABAJO'!$A$1:$U$872,13,FALSE)</f>
        <v>XIII</v>
      </c>
      <c r="N880" s="160" t="str">
        <f>VLOOKUP(A880,'BASE TRABAJO'!$A$1:$U$872,14,FALSE)</f>
        <v>San Felipe</v>
      </c>
      <c r="O880" s="160" t="str">
        <f>VLOOKUP(A880,'BASE TRABAJO'!$A$1:$U$872,15,FALSE)</f>
        <v>Teléfonos: (34) 2359956
Celular: 56 (9) 81498358</v>
      </c>
      <c r="P880" s="160" t="str">
        <f>VLOOKUP(A880,'BASE TRABAJO'!$A$1:$U$872,16,FALSE)</f>
        <v>: capreis@capreis.cl</v>
      </c>
      <c r="Q880" s="160">
        <f>VLOOKUP(A880,'BASE TRABAJO'!$A$1:$U$872,17,FALSE)</f>
        <v>0</v>
      </c>
      <c r="R880" s="160" t="str">
        <f>VLOOKUP(A880,'BASE TRABAJO'!$A$1:$U$872,18,FALSE)</f>
        <v>93401: Institución de Asistencia Social</v>
      </c>
      <c r="S880" s="160" t="str">
        <f>VLOOKUP(A880,'BASE TRABAJO'!$A$1:$U$872,19,FALSE)</f>
        <v xml:space="preserve">Certificado correspondiente al año 2018, aprobado por el Sub Departamento de Supervisión Financiera.
</v>
      </c>
      <c r="T880" s="161">
        <f>VLOOKUP(A880,'BASE TRABAJO'!$A$1:$U$872,20,FALSE)</f>
        <v>41463</v>
      </c>
      <c r="U880" s="160">
        <v>7481</v>
      </c>
      <c r="V880" s="162">
        <v>37789018</v>
      </c>
      <c r="W880" s="162">
        <v>411212813</v>
      </c>
      <c r="X880" s="161">
        <v>44135</v>
      </c>
      <c r="Y880" s="160" t="s">
        <v>3112</v>
      </c>
      <c r="Z880" s="160" t="s">
        <v>3113</v>
      </c>
      <c r="AA880" s="160" t="s">
        <v>3120</v>
      </c>
      <c r="AB880" s="160"/>
    </row>
    <row r="881" spans="1:28" x14ac:dyDescent="0.2">
      <c r="A881" s="163">
        <v>7482</v>
      </c>
      <c r="B881" s="160" t="str">
        <f>VLOOKUP(A881,'BASE TRABAJO'!$A$1:$U$872,2,TRUE)</f>
        <v xml:space="preserve">
I. Municipalidad de San Ignacio
</v>
      </c>
      <c r="C881" s="160">
        <f>VLOOKUP(A881,'BASE TRABAJO'!$A$1:$U$872,3,FALSE)</f>
        <v>691413004</v>
      </c>
      <c r="D881" s="160" t="str">
        <f>VLOOKUP(A881,'BASE TRABAJO'!$A$1:$U$872,4,FALSE)</f>
        <v>Municipalidad</v>
      </c>
      <c r="E881" s="160" t="str">
        <f>VLOOKUP(A881,'BASE TRABAJO'!$A$1:$U$872,5,FALSE)</f>
        <v>Constitución Política de la República, art. 107.</v>
      </c>
      <c r="F881" s="160" t="str">
        <f>VLOOKUP(A881,'BASE TRABAJO'!$A$1:$U$872,6,FALSE)</f>
        <v>Indefinida.</v>
      </c>
      <c r="G881" s="160" t="str">
        <f>VLOOKUP(A881,'BASE TRABAJO'!$A$1:$U$872,7,FALSE)</f>
        <v>Según Ley Orgánica Nº 18.695, arts. 1º al 4º.</v>
      </c>
      <c r="H881" s="160" t="str">
        <f>VLOOKUP(A881,'BASE TRABAJO'!$A$1:$U$872,8,FALSE)</f>
        <v>no tiene</v>
      </c>
      <c r="I881" s="160">
        <f>VLOOKUP(A881,'BASE TRABAJO'!$A$1:$U$872,9,FALSE)</f>
        <v>0</v>
      </c>
      <c r="J881" s="160">
        <f>VLOOKUP(A881,'BASE TRABAJO'!$A$1:$U$872,10,FALSE)</f>
        <v>0</v>
      </c>
      <c r="K881" s="160" t="str">
        <f>VLOOKUP(A881,'BASE TRABAJO'!$A$1:$U$872,11,FALSE)</f>
        <v xml:space="preserve">Wilson Alejandro Olivares Bustamante
</v>
      </c>
      <c r="L881" s="160" t="str">
        <f>VLOOKUP(A881,'BASE TRABAJO'!$A$1:$U$872,12,FALSE)</f>
        <v xml:space="preserve">Avenida Manuel Jesús Ortíz N° 599, San Ignacio, Provincia de Ñuble
</v>
      </c>
      <c r="M881" s="160" t="str">
        <f>VLOOKUP(A881,'BASE TRABAJO'!$A$1:$U$872,13,FALSE)</f>
        <v>XVI</v>
      </c>
      <c r="N881" s="160">
        <f>VLOOKUP(A881,'BASE TRABAJO'!$A$1:$U$872,14,FALSE)</f>
        <v>0</v>
      </c>
      <c r="O881" s="160" t="str">
        <f>VLOOKUP(A881,'BASE TRABAJO'!$A$1:$U$872,15,FALSE)</f>
        <v xml:space="preserve">Fono: (042) 651006/651032/651007/651014. </v>
      </c>
      <c r="P881" s="160" t="str">
        <f>VLOOKUP(A881,'BASE TRABAJO'!$A$1:$U$872,16,FALSE)</f>
        <v xml:space="preserve">alcaldia@munisanignacio.cl
 www.municipalidadsanignacio.cl
</v>
      </c>
      <c r="Q881" s="160">
        <f>VLOOKUP(A881,'BASE TRABAJO'!$A$1:$U$872,17,FALSE)</f>
        <v>0</v>
      </c>
      <c r="R881" s="160">
        <f>VLOOKUP(A881,'BASE TRABAJO'!$A$1:$U$872,18,FALSE)</f>
        <v>91001</v>
      </c>
      <c r="S881" s="160" t="str">
        <f>VLOOKUP(A881,'BASE TRABAJO'!$A$1:$U$872,19,FALSE)</f>
        <v xml:space="preserve">No se acompañan. Aplica Informe Jurídico Nº 09, de  fecha 14 de marzo de 2011 del Departamento Jurídico y Dictamen Nº 070791, de 2009, de la Contraloría General de la República.  
</v>
      </c>
      <c r="T881" s="161">
        <f>VLOOKUP(A881,'BASE TRABAJO'!$A$1:$U$872,20,FALSE)</f>
        <v>41495</v>
      </c>
      <c r="U881" s="160">
        <v>7482</v>
      </c>
      <c r="V881" s="162">
        <v>4751816</v>
      </c>
      <c r="W881" s="162">
        <v>42905435</v>
      </c>
      <c r="X881" s="161">
        <v>44135</v>
      </c>
      <c r="Y881" s="160" t="s">
        <v>3112</v>
      </c>
      <c r="Z881" s="160" t="s">
        <v>3113</v>
      </c>
      <c r="AA881" s="160" t="s">
        <v>3330</v>
      </c>
      <c r="AB881" s="160"/>
    </row>
    <row r="882" spans="1:28" x14ac:dyDescent="0.2">
      <c r="A882" s="163">
        <v>7487</v>
      </c>
      <c r="B882" s="160" t="str">
        <f>VLOOKUP(A882,'BASE TRABAJO'!$A$1:$U$872,2,TRUE)</f>
        <v xml:space="preserve">
I. Municipalidad de FRESIA
</v>
      </c>
      <c r="C882" s="160" t="str">
        <f>VLOOKUP(A882,'BASE TRABAJO'!$A$1:$U$872,3,FALSE)</f>
        <v>69220400K</v>
      </c>
      <c r="D882" s="160" t="str">
        <f>VLOOKUP(A882,'BASE TRABAJO'!$A$1:$U$872,4,FALSE)</f>
        <v>Municipalidad</v>
      </c>
      <c r="E882" s="160" t="str">
        <f>VLOOKUP(A882,'BASE TRABAJO'!$A$1:$U$872,5,FALSE)</f>
        <v>Constitución Política de la República, artículo 107.</v>
      </c>
      <c r="F882" s="160" t="str">
        <f>VLOOKUP(A882,'BASE TRABAJO'!$A$1:$U$872,6,FALSE)</f>
        <v>Indefinida.</v>
      </c>
      <c r="G882" s="160" t="str">
        <f>VLOOKUP(A882,'BASE TRABAJO'!$A$1:$U$872,7,FALSE)</f>
        <v>Según Ley Orgánica Nº 18.695, artículos 1º al 4º.</v>
      </c>
      <c r="H882" s="160" t="str">
        <f>VLOOKUP(A882,'BASE TRABAJO'!$A$1:$U$872,8,FALSE)</f>
        <v>no tiene</v>
      </c>
      <c r="I882" s="160">
        <f>VLOOKUP(A882,'BASE TRABAJO'!$A$1:$U$872,9,FALSE)</f>
        <v>0</v>
      </c>
      <c r="J882" s="160">
        <f>VLOOKUP(A882,'BASE TRABAJO'!$A$1:$U$872,10,FALSE)</f>
        <v>0</v>
      </c>
      <c r="K882" s="160" t="str">
        <f>VLOOKUP(A882,'BASE TRABAJO'!$A$1:$U$872,11,FALSE)</f>
        <v xml:space="preserve">Rodrigo Ernesto Guarda Barrientos. </v>
      </c>
      <c r="L882" s="160" t="str">
        <f>VLOOKUP(A882,'BASE TRABAJO'!$A$1:$U$872,12,FALSE)</f>
        <v xml:space="preserve">San Francisco Nº 124, comuna de Fresia, Región de Los Lagos.
</v>
      </c>
      <c r="M882" s="160" t="str">
        <f>VLOOKUP(A882,'BASE TRABAJO'!$A$1:$U$872,13,FALSE)</f>
        <v>X</v>
      </c>
      <c r="N882" s="160" t="str">
        <f>VLOOKUP(A882,'BASE TRABAJO'!$A$1:$U$872,14,FALSE)</f>
        <v>Fresia</v>
      </c>
      <c r="O882" s="160" t="str">
        <f>VLOOKUP(A882,'BASE TRABAJO'!$A$1:$U$872,15,FALSE)</f>
        <v>Fono: 065-2772700</v>
      </c>
      <c r="P882" s="160" t="str">
        <f>VLOOKUP(A882,'BASE TRABAJO'!$A$1:$U$872,16,FALSE)</f>
        <v xml:space="preserve"> alcaldemunifresia@gmail.com
mgonzalez@munifresi@gmail.com (Secretario Municipal Mauro Gonzalez).</v>
      </c>
      <c r="Q882" s="160">
        <f>VLOOKUP(A882,'BASE TRABAJO'!$A$1:$U$872,17,FALSE)</f>
        <v>0</v>
      </c>
      <c r="R882" s="160">
        <f>VLOOKUP(A882,'BASE TRABAJO'!$A$1:$U$872,18,FALSE)</f>
        <v>91001</v>
      </c>
      <c r="S882" s="160" t="str">
        <f>VLOOKUP(A882,'BASE TRABAJO'!$A$1:$U$872,19,FALSE)</f>
        <v>No se acompañan. Aplica Informe Jurídico Nº 09, de  fecha 14 de marzo de 2011 del Departamento Jurídico y Dictamen Nº 070791, de 2009, de la Contraloría General de la República</v>
      </c>
      <c r="T882" s="161">
        <f>VLOOKUP(A882,'BASE TRABAJO'!$A$1:$U$872,20,FALSE)</f>
        <v>41547</v>
      </c>
      <c r="U882" s="160">
        <v>7487</v>
      </c>
      <c r="V882" s="162">
        <v>3959847</v>
      </c>
      <c r="W882" s="162">
        <v>35754532</v>
      </c>
      <c r="X882" s="161">
        <v>44135</v>
      </c>
      <c r="Y882" s="160" t="s">
        <v>3112</v>
      </c>
      <c r="Z882" s="160" t="s">
        <v>3113</v>
      </c>
      <c r="AA882" s="160" t="s">
        <v>3331</v>
      </c>
      <c r="AB882" s="160"/>
    </row>
    <row r="883" spans="1:28" x14ac:dyDescent="0.2">
      <c r="A883" s="163">
        <v>7488</v>
      </c>
      <c r="B883" s="160" t="str">
        <f>VLOOKUP(A883,'BASE TRABAJO'!$A$1:$U$872,2,TRUE)</f>
        <v xml:space="preserve">
I. Municipalidad de Limache
</v>
      </c>
      <c r="C883" s="160">
        <f>VLOOKUP(A883,'BASE TRABAJO'!$A$1:$U$872,3,FALSE)</f>
        <v>690611007</v>
      </c>
      <c r="D883" s="160" t="str">
        <f>VLOOKUP(A883,'BASE TRABAJO'!$A$1:$U$872,4,FALSE)</f>
        <v>Municipalidad</v>
      </c>
      <c r="E883" s="160" t="str">
        <f>VLOOKUP(A883,'BASE TRABAJO'!$A$1:$U$872,5,FALSE)</f>
        <v>Constitución Política de la República, artículo 107.</v>
      </c>
      <c r="F883" s="160" t="str">
        <f>VLOOKUP(A883,'BASE TRABAJO'!$A$1:$U$872,6,FALSE)</f>
        <v>Indefinida.</v>
      </c>
      <c r="G883" s="160" t="str">
        <f>VLOOKUP(A883,'BASE TRABAJO'!$A$1:$U$872,7,FALSE)</f>
        <v>Según Ley Orgánica Nº 18.695, artículos 1º al 4º.</v>
      </c>
      <c r="H883" s="160" t="str">
        <f>VLOOKUP(A883,'BASE TRABAJO'!$A$1:$U$872,8,FALSE)</f>
        <v>no tiene</v>
      </c>
      <c r="I883" s="160">
        <f>VLOOKUP(A883,'BASE TRABAJO'!$A$1:$U$872,9,FALSE)</f>
        <v>0</v>
      </c>
      <c r="J883" s="160">
        <f>VLOOKUP(A883,'BASE TRABAJO'!$A$1:$U$872,10,FALSE)</f>
        <v>0</v>
      </c>
      <c r="K883" s="160" t="str">
        <f>VLOOKUP(A883,'BASE TRABAJO'!$A$1:$U$872,11,FALSE)</f>
        <v xml:space="preserve">Daniel Morales Espíndola, </v>
      </c>
      <c r="L883" s="160" t="str">
        <f>VLOOKUP(A883,'BASE TRABAJO'!$A$1:$U$872,12,FALSE)</f>
        <v xml:space="preserve">Avenida Palmira Romano N° 340. Limache
</v>
      </c>
      <c r="M883" s="160" t="str">
        <f>VLOOKUP(A883,'BASE TRABAJO'!$A$1:$U$872,13,FALSE)</f>
        <v>V</v>
      </c>
      <c r="N883" s="160" t="str">
        <f>VLOOKUP(A883,'BASE TRABAJO'!$A$1:$U$872,14,FALSE)</f>
        <v xml:space="preserve"> Limache</v>
      </c>
      <c r="O883" s="160" t="str">
        <f>VLOOKUP(A883,'BASE TRABAJO'!$A$1:$U$872,15,FALSE)</f>
        <v xml:space="preserve">Fono: 03-297200
</v>
      </c>
      <c r="P883" s="160">
        <f>VLOOKUP(A883,'BASE TRABAJO'!$A$1:$U$872,16,FALSE)</f>
        <v>0</v>
      </c>
      <c r="Q883" s="160">
        <f>VLOOKUP(A883,'BASE TRABAJO'!$A$1:$U$872,17,FALSE)</f>
        <v>0</v>
      </c>
      <c r="R883" s="160">
        <f>VLOOKUP(A883,'BASE TRABAJO'!$A$1:$U$872,18,FALSE)</f>
        <v>91001</v>
      </c>
      <c r="S883" s="160" t="str">
        <f>VLOOKUP(A883,'BASE TRABAJO'!$A$1:$U$872,19,FALSE)</f>
        <v>No corresponde</v>
      </c>
      <c r="T883" s="161">
        <f>VLOOKUP(A883,'BASE TRABAJO'!$A$1:$U$872,20,FALSE)</f>
        <v>41563</v>
      </c>
      <c r="U883" s="160">
        <v>7488</v>
      </c>
      <c r="V883" s="162">
        <v>0</v>
      </c>
      <c r="W883" s="162">
        <v>28760994</v>
      </c>
      <c r="X883" s="161">
        <v>44135</v>
      </c>
      <c r="Y883" s="160" t="s">
        <v>3112</v>
      </c>
      <c r="Z883" s="160" t="s">
        <v>3113</v>
      </c>
      <c r="AA883" s="160" t="s">
        <v>3234</v>
      </c>
      <c r="AB883" s="160"/>
    </row>
    <row r="884" spans="1:28" x14ac:dyDescent="0.2">
      <c r="A884" s="163">
        <v>7491</v>
      </c>
      <c r="B884" s="160" t="str">
        <f>VLOOKUP(A884,'BASE TRABAJO'!$A$1:$U$872,2,TRUE)</f>
        <v xml:space="preserve">
I. Municipalidad de Chiguayante
</v>
      </c>
      <c r="C884" s="160">
        <f>VLOOKUP(A884,'BASE TRABAJO'!$A$1:$U$872,3,FALSE)</f>
        <v>692647009</v>
      </c>
      <c r="D884" s="160" t="str">
        <f>VLOOKUP(A884,'BASE TRABAJO'!$A$1:$U$872,4,FALSE)</f>
        <v>Municipalidad</v>
      </c>
      <c r="E884" s="160" t="str">
        <f>VLOOKUP(A884,'BASE TRABAJO'!$A$1:$U$872,5,FALSE)</f>
        <v>Constitución Política de la República, artículo 107.</v>
      </c>
      <c r="F884" s="160" t="str">
        <f>VLOOKUP(A884,'BASE TRABAJO'!$A$1:$U$872,6,FALSE)</f>
        <v>Indefinida.</v>
      </c>
      <c r="G884" s="160" t="str">
        <f>VLOOKUP(A884,'BASE TRABAJO'!$A$1:$U$872,7,FALSE)</f>
        <v>Según Ley Orgánica Nº 18.695, artículos 1º al 4º.</v>
      </c>
      <c r="H884" s="160" t="str">
        <f>VLOOKUP(A884,'BASE TRABAJO'!$A$1:$U$872,8,FALSE)</f>
        <v>no tiene</v>
      </c>
      <c r="I884" s="160">
        <f>VLOOKUP(A884,'BASE TRABAJO'!$A$1:$U$872,9,FALSE)</f>
        <v>0</v>
      </c>
      <c r="J884" s="160">
        <f>VLOOKUP(A884,'BASE TRABAJO'!$A$1:$U$872,10,FALSE)</f>
        <v>0</v>
      </c>
      <c r="K884" s="160" t="str">
        <f>VLOOKUP(A884,'BASE TRABAJO'!$A$1:$U$872,11,FALSE)</f>
        <v xml:space="preserve">José Antonio Rivas Villalobos. </v>
      </c>
      <c r="L884" s="160" t="str">
        <f>VLOOKUP(A884,'BASE TRABAJO'!$A$1:$U$872,12,FALSE)</f>
        <v xml:space="preserve">Orozimbo Barbosa Nº 104, comuna de Chiguayante, Región del Biobío.
</v>
      </c>
      <c r="M884" s="160" t="str">
        <f>VLOOKUP(A884,'BASE TRABAJO'!$A$1:$U$872,13,FALSE)</f>
        <v>VIII</v>
      </c>
      <c r="N884" s="160" t="str">
        <f>VLOOKUP(A884,'BASE TRABAJO'!$A$1:$U$872,14,FALSE)</f>
        <v>Chiguayante</v>
      </c>
      <c r="O884" s="160" t="str">
        <f>VLOOKUP(A884,'BASE TRABAJO'!$A$1:$U$872,15,FALSE)</f>
        <v xml:space="preserve">Fono: 41-2508100
         41-2508123
</v>
      </c>
      <c r="P884" s="160">
        <f>VLOOKUP(A884,'BASE TRABAJO'!$A$1:$U$872,16,FALSE)</f>
        <v>0</v>
      </c>
      <c r="Q884" s="160">
        <f>VLOOKUP(A884,'BASE TRABAJO'!$A$1:$U$872,17,FALSE)</f>
        <v>0</v>
      </c>
      <c r="R884" s="160">
        <f>VLOOKUP(A884,'BASE TRABAJO'!$A$1:$U$872,18,FALSE)</f>
        <v>91001</v>
      </c>
      <c r="S884" s="160" t="str">
        <f>VLOOKUP(A884,'BASE TRABAJO'!$A$1:$U$872,19,FALSE)</f>
        <v>No se acompañan. Aplica Informe Jurídico Nº 09, de  fecha 14 de marzo de 2011 del Departamento Jurídico y Dictamen Nº 070791, de 2009, de la Contraloría General de la República</v>
      </c>
      <c r="T884" s="161">
        <f>VLOOKUP(A884,'BASE TRABAJO'!$A$1:$U$872,20,FALSE)</f>
        <v>41596</v>
      </c>
      <c r="U884" s="160">
        <v>7491</v>
      </c>
      <c r="V884" s="162">
        <v>6335755</v>
      </c>
      <c r="W884" s="162">
        <v>57207250</v>
      </c>
      <c r="X884" s="161">
        <v>44135</v>
      </c>
      <c r="Y884" s="160" t="s">
        <v>3112</v>
      </c>
      <c r="Z884" s="160" t="s">
        <v>3113</v>
      </c>
      <c r="AA884" s="160" t="s">
        <v>3142</v>
      </c>
      <c r="AB884" s="160"/>
    </row>
    <row r="885" spans="1:28" x14ac:dyDescent="0.2">
      <c r="A885" s="163">
        <v>7492</v>
      </c>
      <c r="B885" s="160" t="str">
        <f>VLOOKUP(A885,'BASE TRABAJO'!$A$1:$U$872,2,TRUE)</f>
        <v xml:space="preserve">
Corporación Familia de Linares 
</v>
      </c>
      <c r="C885" s="160">
        <f>VLOOKUP(A885,'BASE TRABAJO'!$A$1:$U$872,3,FALSE)</f>
        <v>650744136</v>
      </c>
      <c r="D885" s="160" t="str">
        <f>VLOOKUP(A885,'BASE TRABAJO'!$A$1:$U$872,4,FALSE)</f>
        <v>Corporación de Derecho Privado</v>
      </c>
      <c r="E885" s="160" t="str">
        <f>VLOOKUP(A885,'BASE TRABAJO'!$A$1:$U$872,5,FALSE)</f>
        <v>Otorgada mediante  Inscripción en el Registro Nacional de Personas Jurídicas sin fines de lucro, a cargo del Registro Civil e Identificación; Nº de Inscripción 145131, con fecha 28 de agosto de 2013; al amparo de la Ley Nº 20.500 de 2011.</v>
      </c>
      <c r="F885" s="160" t="str">
        <f>VLOOKUP(A885,'BASE TRABAJO'!$A$1:$U$872,6,FALSE)</f>
        <v xml:space="preserve">
Certificado de Vigencia, Folio Nº 500348002683, de fecha 29 de septiembre de 2020, emitido por el Servicio de Registro Civil e Identificación 
</v>
      </c>
      <c r="G885" s="160" t="str">
        <f>VLOOKUP(A885,'BASE TRABAJO'!$A$1:$U$872,7,FALSE)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85" s="160" t="str">
        <f>VLOOKUP(A885,'BASE TRABAJO'!$A$1:$U$872,8,FALSE)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85" s="160" t="str">
        <f>VLOOKUP(A885,'BASE TRABAJO'!$A$1:$U$872,9,FALSE)</f>
        <v>Durarán 02 años y seis meses en sus cargos</v>
      </c>
      <c r="J885" s="160" t="str">
        <f>VLOOKUP(A885,'BASE TRABAJO'!$A$1:$U$872,10,FALSE)</f>
        <v>Del 06 de junio de 2018 al  al 06 de diciembre de 2020</v>
      </c>
      <c r="K885" s="160" t="str">
        <f>VLOOKUP(A885,'BASE TRABAJO'!$A$1:$U$872,11,FALSE)</f>
        <v xml:space="preserve">Yasna Cancino Rosson
</v>
      </c>
      <c r="L885" s="160" t="str">
        <f>VLOOKUP(A885,'BASE TRABAJO'!$A$1:$U$872,12,FALSE)</f>
        <v xml:space="preserve">Calle Patricio Lynch N° 108, de la ciudad de Linares. </v>
      </c>
      <c r="M885" s="160" t="str">
        <f>VLOOKUP(A885,'BASE TRABAJO'!$A$1:$U$872,13,FALSE)</f>
        <v>VII</v>
      </c>
      <c r="N885" s="160" t="str">
        <f>VLOOKUP(A885,'BASE TRABAJO'!$A$1:$U$872,14,FALSE)</f>
        <v xml:space="preserve">Linares. </v>
      </c>
      <c r="O885" s="160" t="str">
        <f>VLOOKUP(A885,'BASE TRABAJO'!$A$1:$U$872,15,FALSE)</f>
        <v xml:space="preserve">73-2212168 y (984722392).  </v>
      </c>
      <c r="P885" s="160" t="str">
        <f>VLOOKUP(A885,'BASE TRABAJO'!$A$1:$U$872,16,FALSE)</f>
        <v xml:space="preserve">cvf.renacer@gmail.com </v>
      </c>
      <c r="Q885" s="160">
        <f>VLOOKUP(A885,'BASE TRABAJO'!$A$1:$U$872,17,FALSE)</f>
        <v>0</v>
      </c>
      <c r="R885" s="160" t="str">
        <f>VLOOKUP(A885,'BASE TRABAJO'!$A$1:$U$872,18,FALSE)</f>
        <v xml:space="preserve">
93401: Instituciones de Asistencia Social.
</v>
      </c>
      <c r="S885" s="160" t="str">
        <f>VLOOKUP(A885,'BASE TRABAJO'!$A$1:$U$872,19,FALSE)</f>
        <v>Se acompaña certificado financiero correspondiente al año 2019, remitido para aprobación del Sub Departamento de Supervisión Financiera Nacional.</v>
      </c>
      <c r="T885" s="161">
        <f>VLOOKUP(A885,'BASE TRABAJO'!$A$1:$U$872,20,FALSE)</f>
        <v>41599</v>
      </c>
      <c r="U885" s="160">
        <v>7492</v>
      </c>
      <c r="V885" s="162">
        <v>14661801</v>
      </c>
      <c r="W885" s="162">
        <v>153870884</v>
      </c>
      <c r="X885" s="161">
        <v>44135</v>
      </c>
      <c r="Y885" s="160" t="s">
        <v>3112</v>
      </c>
      <c r="Z885" s="160" t="s">
        <v>3113</v>
      </c>
      <c r="AA885" s="160" t="s">
        <v>3224</v>
      </c>
      <c r="AB885" s="160"/>
    </row>
    <row r="886" spans="1:28" x14ac:dyDescent="0.2">
      <c r="A886" s="163">
        <v>7495</v>
      </c>
      <c r="B886" s="160" t="str">
        <f>VLOOKUP(A886,'BASE TRABAJO'!$A$1:$U$872,2,TRUE)</f>
        <v xml:space="preserve">
I. Municipalidad de Padre Las Casas
</v>
      </c>
      <c r="C886" s="160">
        <f>VLOOKUP(A886,'BASE TRABAJO'!$A$1:$U$872,3,FALSE)</f>
        <v>619550005</v>
      </c>
      <c r="D886" s="160" t="str">
        <f>VLOOKUP(A886,'BASE TRABAJO'!$A$1:$U$872,4,FALSE)</f>
        <v>Municipalidad</v>
      </c>
      <c r="E886" s="160" t="str">
        <f>VLOOKUP(A886,'BASE TRABAJO'!$A$1:$U$872,5,FALSE)</f>
        <v>Constitución Política de la República, artículo 107.</v>
      </c>
      <c r="F886" s="160" t="str">
        <f>VLOOKUP(A886,'BASE TRABAJO'!$A$1:$U$872,6,FALSE)</f>
        <v>Indefinida.</v>
      </c>
      <c r="G886" s="160" t="str">
        <f>VLOOKUP(A886,'BASE TRABAJO'!$A$1:$U$872,7,FALSE)</f>
        <v>Según Ley Orgánica Nº 18.695, artículos 1º al 4º.</v>
      </c>
      <c r="H886" s="160" t="str">
        <f>VLOOKUP(A886,'BASE TRABAJO'!$A$1:$U$872,8,FALSE)</f>
        <v>no tiene</v>
      </c>
      <c r="I886" s="160">
        <f>VLOOKUP(A886,'BASE TRABAJO'!$A$1:$U$872,9,FALSE)</f>
        <v>0</v>
      </c>
      <c r="J886" s="160">
        <f>VLOOKUP(A886,'BASE TRABAJO'!$A$1:$U$872,10,FALSE)</f>
        <v>0</v>
      </c>
      <c r="K886" s="160" t="str">
        <f>VLOOKUP(A886,'BASE TRABAJO'!$A$1:$U$872,11,FALSE)</f>
        <v xml:space="preserve">Juan Eduardo Delgado Castro </v>
      </c>
      <c r="L886" s="160" t="str">
        <f>VLOOKUP(A886,'BASE TRABAJO'!$A$1:$U$872,12,FALSE)</f>
        <v xml:space="preserve">Maquehue Nº1441, comuna de Padre Las Casas, Región de La Araucanía.
</v>
      </c>
      <c r="M886" s="160" t="str">
        <f>VLOOKUP(A886,'BASE TRABAJO'!$A$1:$U$872,13,FALSE)</f>
        <v>IX</v>
      </c>
      <c r="N886" s="160" t="str">
        <f>VLOOKUP(A886,'BASE TRABAJO'!$A$1:$U$872,14,FALSE)</f>
        <v xml:space="preserve"> Padre Las Casas</v>
      </c>
      <c r="O886" s="160" t="str">
        <f>VLOOKUP(A886,'BASE TRABAJO'!$A$1:$U$872,15,FALSE)</f>
        <v>Fono: 45-2- 590000</v>
      </c>
      <c r="P886" s="160" t="str">
        <f>VLOOKUP(A886,'BASE TRABAJO'!$A$1:$U$872,16,FALSE)</f>
        <v xml:space="preserve"> alcaldía@padrelascasas.cl</v>
      </c>
      <c r="Q886" s="160">
        <f>VLOOKUP(A886,'BASE TRABAJO'!$A$1:$U$872,17,FALSE)</f>
        <v>0</v>
      </c>
      <c r="R886" s="160">
        <f>VLOOKUP(A886,'BASE TRABAJO'!$A$1:$U$872,18,FALSE)</f>
        <v>91001</v>
      </c>
      <c r="S886" s="160" t="str">
        <f>VLOOKUP(A886,'BASE TRABAJO'!$A$1:$U$872,19,FALSE)</f>
        <v>No corresponde</v>
      </c>
      <c r="T886" s="161">
        <f>VLOOKUP(A886,'BASE TRABAJO'!$A$1:$U$872,20,FALSE)</f>
        <v>41614</v>
      </c>
      <c r="U886" s="160">
        <v>7495</v>
      </c>
      <c r="V886" s="162">
        <v>6335755</v>
      </c>
      <c r="W886" s="162">
        <v>57207250</v>
      </c>
      <c r="X886" s="161">
        <v>44135</v>
      </c>
      <c r="Y886" s="160" t="s">
        <v>3112</v>
      </c>
      <c r="Z886" s="160" t="s">
        <v>3113</v>
      </c>
      <c r="AA886" s="160" t="s">
        <v>3284</v>
      </c>
      <c r="AB886" s="160"/>
    </row>
    <row r="887" spans="1:28" x14ac:dyDescent="0.2">
      <c r="A887" s="163">
        <v>7497</v>
      </c>
      <c r="B887" s="160" t="str">
        <f>VLOOKUP(A887,'BASE TRABAJO'!$A$1:$U$872,2,TRUE)</f>
        <v xml:space="preserve">Fundación Reinventarse </v>
      </c>
      <c r="C887" s="160" t="str">
        <f>VLOOKUP(A887,'BASE TRABAJO'!$A$1:$U$872,3,FALSE)</f>
        <v>65070018K</v>
      </c>
      <c r="D887" s="160" t="str">
        <f>VLOOKUP(A887,'BASE TRABAJO'!$A$1:$U$872,4,FALSE)</f>
        <v>Fundación de Derecho Privado</v>
      </c>
      <c r="E887" s="160" t="str">
        <f>VLOOKUP(A887,'BASE TRABAJO'!$A$1:$U$872,5,FALSE)</f>
        <v>Inscripción N°30734 de fecha 08 de Abril de 2013, del Registro de Personas Jurídicas, del Servicio de Registro Civil e Identificación.</v>
      </c>
      <c r="F887" s="160" t="str">
        <f>VLOOKUP(A887,'BASE TRABAJO'!$A$1:$U$872,6,FALSE)</f>
        <v xml:space="preserve">Certificado de Vigencia Folio Nº 500227187103, de fecha 14 de mayo de 2019, del Servicio de Registro Civil e Identificación. </v>
      </c>
      <c r="G887" s="160" t="str">
        <f>VLOOKUP(A887,'BASE TRABAJO'!$A$1:$U$872,7,FALSE)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87" s="160" t="str">
        <f>VLOOKUP(A887,'BASE TRABAJO'!$A$1:$U$872,8,FALSE)</f>
        <v xml:space="preserve">Presidente:  Jeffrey James Dawes, 
Vicepresidente: Guillermo Illanes Tabach,   
Secretario: Luis Andrés Araya Huerta,  
Tesorera: Rodrigo Izurieta Kausel, 
Directora: Karin Eggers Gutiérrez,
</v>
      </c>
      <c r="I887" s="160" t="str">
        <f>VLOOKUP(A887,'BASE TRABAJO'!$A$1:$U$872,9,FALSE)</f>
        <v>De acuerdo al artículo 08 de sus Estatutos, el Directorio durará tres años en sus funciones, pudiendo sus integrantes ser reelegidos para el período siguiente.</v>
      </c>
      <c r="J887" s="160" t="str">
        <f>VLOOKUP(A887,'BASE TRABAJO'!$A$1:$U$872,10,FALSE)</f>
        <v>16 de Septiembre de 2016 al 16 de Septiembre de 2019.</v>
      </c>
      <c r="K887" s="160" t="str">
        <f>VLOOKUP(A887,'BASE TRABAJO'!$A$1:$U$872,11,FALSE)</f>
        <v xml:space="preserve">Presidente:  Jeffrey James Dawes
Poder General Bipersonal: Fábio Magrin, Darko Louit Nevistic, Gonzalo Aguirrebengoa, Jaime Uribe Hidalgo, Rodrigo Izurieta Kausel, Francisco Vial Birrel, Carlos de Costanora y Francisco Aguirre, para actuar dos cualquiera de ellos en forma conjunta o bien uno cualquiera de ellos con las siguientes personas: Bernardo Vásquez Bustos y Natalia Gallegos.
Poder Especial ante organismos públicos, entre ellos el SENAME: Francisco Vial Birrel, Rodrigo Izurieta Kausel, Bernardo Vásquez Bustos, Natalia Gallegos y Jaime Uribe Hidalgo, para actuar cualquiera de ellos en forma unipersonal.
</v>
      </c>
      <c r="L887" s="160" t="str">
        <f>VLOOKUP(A887,'BASE TRABAJO'!$A$1:$U$872,12,FALSE)</f>
        <v xml:space="preserve">Américo Vespucio Norte 0601, Quilicura. 
</v>
      </c>
      <c r="M887" s="160" t="str">
        <f>VLOOKUP(A887,'BASE TRABAJO'!$A$1:$U$872,13,FALSE)</f>
        <v>XIII</v>
      </c>
      <c r="N887" s="160" t="str">
        <f>VLOOKUP(A887,'BASE TRABAJO'!$A$1:$U$872,14,FALSE)</f>
        <v>Quilicura</v>
      </c>
      <c r="O887" s="160" t="str">
        <f>VLOOKUP(A887,'BASE TRABAJO'!$A$1:$U$872,15,FALSE)</f>
        <v xml:space="preserve">Fonos 223653276, 223653197, 989067827. 
</v>
      </c>
      <c r="P887" s="160" t="str">
        <f>VLOOKUP(A887,'BASE TRABAJO'!$A$1:$U$872,16,FALSE)</f>
        <v xml:space="preserve">Correos bernardo.vasquez@reinventarse.cl y jonathan.monsalve@reinventarse.cl
</v>
      </c>
      <c r="Q887" s="160">
        <f>VLOOKUP(A887,'BASE TRABAJO'!$A$1:$U$872,17,FALSE)</f>
        <v>0</v>
      </c>
      <c r="R887" s="160" t="str">
        <f>VLOOKUP(A887,'BASE TRABAJO'!$A$1:$U$872,18,FALSE)</f>
        <v>93401: Instituciones de Asistencia Social</v>
      </c>
      <c r="S887" s="160" t="str">
        <f>VLOOKUP(A887,'BASE TRABAJO'!$A$1:$U$872,19,FALSE)</f>
        <v xml:space="preserve">Se acompaña certificado financiero correspondiente al año 2018,aprobado por el Subdepartamento de Supervisión Financiera </v>
      </c>
      <c r="T887" s="161">
        <f>VLOOKUP(A887,'BASE TRABAJO'!$A$1:$U$872,20,FALSE)</f>
        <v>41676</v>
      </c>
      <c r="U887" s="160">
        <v>7497</v>
      </c>
      <c r="V887" s="162">
        <v>8510616</v>
      </c>
      <c r="W887" s="162">
        <v>42340315</v>
      </c>
      <c r="X887" s="161">
        <v>44135</v>
      </c>
      <c r="Y887" s="160" t="s">
        <v>3112</v>
      </c>
      <c r="Z887" s="160" t="s">
        <v>3113</v>
      </c>
      <c r="AA887" s="160" t="s">
        <v>3162</v>
      </c>
      <c r="AB887" s="160"/>
    </row>
    <row r="888" spans="1:28" x14ac:dyDescent="0.2">
      <c r="A888" s="163">
        <v>7498</v>
      </c>
      <c r="B888" s="160" t="str">
        <f>VLOOKUP(A888,'BASE TRABAJO'!$A$1:$U$872,2,TRUE)</f>
        <v>Organización No Gubernamental de Desarrollo - COVACHA</v>
      </c>
      <c r="C888" s="160">
        <f>VLOOKUP(A888,'BASE TRABAJO'!$A$1:$U$872,3,FALSE)</f>
        <v>650789776</v>
      </c>
      <c r="D888" s="160" t="str">
        <f>VLOOKUP(A888,'BASE TRABAJO'!$A$1:$U$872,4,FALSE)</f>
        <v>Asociación de Derecho Privado.</v>
      </c>
      <c r="E888" s="160" t="str">
        <f>VLOOKUP(A888,'BASE TRABAJO'!$A$1:$U$872,5,FALSE)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8" s="160" t="str">
        <f>VLOOKUP(A888,'BASE TRABAJO'!$A$1:$U$872,6,FALSE)</f>
        <v>Certificado de Vigencia Folio Nº 500339807539, de 10 de agosto de 2020, del Servicio de Registro Civil e Identificación.</v>
      </c>
      <c r="G888" s="160" t="str">
        <f>VLOOKUP(A888,'BASE TRABAJO'!$A$1:$U$872,7,FALSE)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88" s="160" t="str">
        <f>VLOOKUP(A888,'BASE TRABAJO'!$A$1:$U$872,8,FALSE)</f>
        <v xml:space="preserve">Presidente: Alejandro Renato Tapia Cerda  
Secretaria: Marlyn Jacqueline Cortés Barraza
Tesorera: Loreto Monserrat Espinoza Aguirre </v>
      </c>
      <c r="I888" s="160" t="str">
        <f>VLOOKUP(A888,'BASE TRABAJO'!$A$1:$U$872,9,FALSE)</f>
        <v>5 años.</v>
      </c>
      <c r="J888" s="160" t="str">
        <f>VLOOKUP(A888,'BASE TRABAJO'!$A$1:$U$872,10,FALSE)</f>
        <v>Ultimo Directorio: 04 de noviembre de 2015 al 04 de noviembre de 2020</v>
      </c>
      <c r="K888" s="160" t="str">
        <f>VLOOKUP(A888,'BASE TRABAJO'!$A$1:$U$872,11,FALSE)</f>
        <v xml:space="preserve">Presidente: Alejandro Renato Tapia Cerda  
</v>
      </c>
      <c r="L888" s="160" t="str">
        <f>VLOOKUP(A888,'BASE TRABAJO'!$A$1:$U$872,12,FALSE)</f>
        <v xml:space="preserve">Rucapedrera Nº 287, comuna de El Quisco, Región de Valparaíso.
</v>
      </c>
      <c r="M888" s="160" t="str">
        <f>VLOOKUP(A888,'BASE TRABAJO'!$A$1:$U$872,13,FALSE)</f>
        <v>V</v>
      </c>
      <c r="N888" s="160" t="str">
        <f>VLOOKUP(A888,'BASE TRABAJO'!$A$1:$U$872,14,FALSE)</f>
        <v xml:space="preserve"> El Quisco</v>
      </c>
      <c r="O888" s="160" t="str">
        <f>VLOOKUP(A888,'BASE TRABAJO'!$A$1:$U$872,15,FALSE)</f>
        <v xml:space="preserve">Teléfonos: 35-2474371- 56-98412553 </v>
      </c>
      <c r="P888" s="160" t="str">
        <f>VLOOKUP(A888,'BASE TRABAJO'!$A$1:$U$872,16,FALSE)</f>
        <v xml:space="preserve"> alejandro@covacha.cl</v>
      </c>
      <c r="Q888" s="160">
        <f>VLOOKUP(A888,'BASE TRABAJO'!$A$1:$U$872,17,FALSE)</f>
        <v>0</v>
      </c>
      <c r="R888" s="160" t="str">
        <f>VLOOKUP(A888,'BASE TRABAJO'!$A$1:$U$872,18,FALSE)</f>
        <v>93401: Institución de Asistencia Social</v>
      </c>
      <c r="S888" s="160" t="str">
        <f>VLOOKUP(A888,'BASE TRABAJO'!$A$1:$U$872,19,FALSE)</f>
        <v>Certificado Antecedentes financieros año 2019, aprobados por el Sub Departamento de Supervisión Financiera Nacional</v>
      </c>
      <c r="T888" s="161">
        <f>VLOOKUP(A888,'BASE TRABAJO'!$A$1:$U$872,20,FALSE)</f>
        <v>41717</v>
      </c>
      <c r="U888" s="160">
        <v>7498</v>
      </c>
      <c r="V888" s="162">
        <v>8361630</v>
      </c>
      <c r="W888" s="162">
        <v>82938330</v>
      </c>
      <c r="X888" s="161">
        <v>44135</v>
      </c>
      <c r="Y888" s="160" t="s">
        <v>3112</v>
      </c>
      <c r="Z888" s="160" t="s">
        <v>3113</v>
      </c>
      <c r="AA888" s="160" t="s">
        <v>3196</v>
      </c>
      <c r="AB888" s="160"/>
    </row>
    <row r="889" spans="1:28" x14ac:dyDescent="0.2">
      <c r="A889" s="163">
        <v>7499</v>
      </c>
      <c r="B889" s="160" t="str">
        <f>VLOOKUP(A889,'BASE TRABAJO'!$A$1:$U$872,2,TRUE)</f>
        <v>Corporación Social y Educacional Renasci</v>
      </c>
      <c r="C889" s="160">
        <f>VLOOKUP(A889,'BASE TRABAJO'!$A$1:$U$872,3,FALSE)</f>
        <v>650794826</v>
      </c>
      <c r="D889" s="160" t="str">
        <f>VLOOKUP(A889,'BASE TRABAJO'!$A$1:$U$872,4,FALSE)</f>
        <v xml:space="preserve">Corporación </v>
      </c>
      <c r="E889" s="160" t="str">
        <f>VLOOKUP(A889,'BASE TRABAJO'!$A$1:$U$872,5,FALSE)</f>
        <v>Otorgado mediante Certificado Nº 012/2013, de la Ilustre Municipalidad de Copiapó.</v>
      </c>
      <c r="F889" s="160" t="str">
        <f>VLOOKUP(A889,'BASE TRABAJO'!$A$1:$U$872,6,FALSE)</f>
        <v>Certificado Folio Nº 500231789358, emitido por SRCeI con fecha 07 de junio de 2019.</v>
      </c>
      <c r="G889" s="160" t="str">
        <f>VLOOKUP(A889,'BASE TRABAJO'!$A$1:$U$872,7,FALSE)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89" s="160" t="str">
        <f>VLOOKUP(A889,'BASE TRABAJO'!$A$1:$U$872,8,FALSE)</f>
        <v xml:space="preserve">Presidente: Carlos Mauricio Gacitúa Godoy
Vicepresidente: Sofia Macarena Baez Herrera   
Tesorera: Paola Agley Pérez Zamora.       
Secretaria: Sofia Macarena Baez Herrera. 
</v>
      </c>
      <c r="I889" s="160" t="str">
        <f>VLOOKUP(A889,'BASE TRABAJO'!$A$1:$U$872,9,FALSE)</f>
        <v xml:space="preserve">Durarán 5 años* en sus cargos, pudiendo ser reelegidos.
(*hay reforma de estatutos)
</v>
      </c>
      <c r="J889" s="160" t="str">
        <f>VLOOKUP(A889,'BASE TRABAJO'!$A$1:$U$872,10,FALSE)</f>
        <v>AL 04.12.2022</v>
      </c>
      <c r="K889" s="160" t="str">
        <f>VLOOKUP(A889,'BASE TRABAJO'!$A$1:$U$872,11,FALSE)</f>
        <v xml:space="preserve">Presidente: Carlos Mauricio Gacitua Godoy.
Presidente Suplente: Natalia Donoso Pérez. Actuará con las mismas funciones y facultades que el presidente Titular en caso de ausencia de este. 
</v>
      </c>
      <c r="L889" s="160" t="str">
        <f>VLOOKUP(A889,'BASE TRABAJO'!$A$1:$U$872,12,FALSE)</f>
        <v>Los Carrera N° 401. Oficina N° 508, edificio San Martín. Copiapó</v>
      </c>
      <c r="M889" s="160" t="str">
        <f>VLOOKUP(A889,'BASE TRABAJO'!$A$1:$U$872,13,FALSE)</f>
        <v>III</v>
      </c>
      <c r="N889" s="160" t="str">
        <f>VLOOKUP(A889,'BASE TRABAJO'!$A$1:$U$872,14,FALSE)</f>
        <v>Copiapo</v>
      </c>
      <c r="O889" s="160">
        <f>VLOOKUP(A889,'BASE TRABAJO'!$A$1:$U$872,15,FALSE)</f>
        <v>67036066</v>
      </c>
      <c r="P889" s="160">
        <f>VLOOKUP(A889,'BASE TRABAJO'!$A$1:$U$872,16,FALSE)</f>
        <v>0</v>
      </c>
      <c r="Q889" s="160">
        <f>VLOOKUP(A889,'BASE TRABAJO'!$A$1:$U$872,17,FALSE)</f>
        <v>0</v>
      </c>
      <c r="R889" s="160" t="str">
        <f>VLOOKUP(A889,'BASE TRABAJO'!$A$1:$U$872,18,FALSE)</f>
        <v>93401: Institución de Asistencia Social</v>
      </c>
      <c r="S889" s="160" t="str">
        <f>VLOOKUP(A889,'BASE TRABAJO'!$A$1:$U$872,19,FALSE)</f>
        <v xml:space="preserve">
Se acompaña Certificado Financiero de los antecedentes financieros del año 2018, aprobados en conformidad a Memorándum N° 030, de 19 de junio de 2019, del Subdepartamento de Supervisión Financiera Nacional. 
</v>
      </c>
      <c r="T889" s="161">
        <f>VLOOKUP(A889,'BASE TRABAJO'!$A$1:$U$872,20,FALSE)</f>
        <v>41739</v>
      </c>
      <c r="U889" s="160">
        <v>7499</v>
      </c>
      <c r="V889" s="162">
        <v>65301610</v>
      </c>
      <c r="W889" s="162">
        <v>578132983</v>
      </c>
      <c r="X889" s="161">
        <v>44135</v>
      </c>
      <c r="Y889" s="160" t="s">
        <v>3112</v>
      </c>
      <c r="Z889" s="160" t="s">
        <v>3113</v>
      </c>
      <c r="AA889" s="160" t="s">
        <v>3186</v>
      </c>
      <c r="AB889" s="160"/>
    </row>
    <row r="890" spans="1:28" x14ac:dyDescent="0.2">
      <c r="A890" s="163">
        <v>7502</v>
      </c>
      <c r="B890" s="160" t="str">
        <f>VLOOKUP(A890,'BASE TRABAJO'!$A$1:$U$872,2,TRUE)</f>
        <v xml:space="preserve">
I. Municipalidad de La Reina
</v>
      </c>
      <c r="C890" s="160">
        <f>VLOOKUP(A890,'BASE TRABAJO'!$A$1:$U$872,3,FALSE)</f>
        <v>690706008</v>
      </c>
      <c r="D890" s="160" t="str">
        <f>VLOOKUP(A890,'BASE TRABAJO'!$A$1:$U$872,4,FALSE)</f>
        <v>Municipalidad</v>
      </c>
      <c r="E890" s="160" t="str">
        <f>VLOOKUP(A890,'BASE TRABAJO'!$A$1:$U$872,5,FALSE)</f>
        <v>Constitución Política de la República, artículo 107.</v>
      </c>
      <c r="F890" s="160" t="str">
        <f>VLOOKUP(A890,'BASE TRABAJO'!$A$1:$U$872,6,FALSE)</f>
        <v>Indefinida.</v>
      </c>
      <c r="G890" s="160" t="str">
        <f>VLOOKUP(A890,'BASE TRABAJO'!$A$1:$U$872,7,FALSE)</f>
        <v>Según Ley Orgánica Nº 18.695, artículos 1º al 4º.</v>
      </c>
      <c r="H890" s="160" t="str">
        <f>VLOOKUP(A890,'BASE TRABAJO'!$A$1:$U$872,8,FALSE)</f>
        <v>no tiene</v>
      </c>
      <c r="I890" s="160">
        <f>VLOOKUP(A890,'BASE TRABAJO'!$A$1:$U$872,9,FALSE)</f>
        <v>0</v>
      </c>
      <c r="J890" s="160">
        <f>VLOOKUP(A890,'BASE TRABAJO'!$A$1:$U$872,10,FALSE)</f>
        <v>0</v>
      </c>
      <c r="K890" s="160" t="str">
        <f>VLOOKUP(A890,'BASE TRABAJO'!$A$1:$U$872,11,FALSE)</f>
        <v>José Manuel Palacios Parra ,</v>
      </c>
      <c r="L890" s="160" t="str">
        <f>VLOOKUP(A890,'BASE TRABAJO'!$A$1:$U$872,12,FALSE)</f>
        <v xml:space="preserve">Avenida Alcalde Fernando Castillo Velasco N° 9925, La Reina.
</v>
      </c>
      <c r="M890" s="160" t="str">
        <f>VLOOKUP(A890,'BASE TRABAJO'!$A$1:$U$872,13,FALSE)</f>
        <v>XIII</v>
      </c>
      <c r="N890" s="160" t="str">
        <f>VLOOKUP(A890,'BASE TRABAJO'!$A$1:$U$872,14,FALSE)</f>
        <v>La Reina.</v>
      </c>
      <c r="O890" s="160" t="str">
        <f>VLOOKUP(A890,'BASE TRABAJO'!$A$1:$U$872,15,FALSE)</f>
        <v xml:space="preserve">Fono: 25927211/ 225927277
</v>
      </c>
      <c r="P890" s="160" t="str">
        <f>VLOOKUP(A890,'BASE TRABAJO'!$A$1:$U$872,16,FALSE)</f>
        <v>Correo Electrónico: jpalacios@mlareina.cl</v>
      </c>
      <c r="Q890" s="160">
        <f>VLOOKUP(A890,'BASE TRABAJO'!$A$1:$U$872,17,FALSE)</f>
        <v>0</v>
      </c>
      <c r="R890" s="160">
        <f>VLOOKUP(A890,'BASE TRABAJO'!$A$1:$U$872,18,FALSE)</f>
        <v>91001</v>
      </c>
      <c r="S890" s="160" t="str">
        <f>VLOOKUP(A890,'BASE TRABAJO'!$A$1:$U$872,19,FALSE)</f>
        <v xml:space="preserve"> No se acompañan. Aplica Informe Jurídico Nº 09, de  fecha 14 de marzo de 2011 del Departamento Jurídico y Dictamen Nº 070791, de 2009, de la Contraloría General de la República.  
</v>
      </c>
      <c r="T890" s="161">
        <f>VLOOKUP(A890,'BASE TRABAJO'!$A$1:$U$872,20,FALSE)</f>
        <v>41848</v>
      </c>
      <c r="U890" s="160">
        <v>7502</v>
      </c>
      <c r="V890" s="162">
        <v>0</v>
      </c>
      <c r="W890" s="162">
        <v>25090900</v>
      </c>
      <c r="X890" s="161">
        <v>44135</v>
      </c>
      <c r="Y890" s="160" t="s">
        <v>3112</v>
      </c>
      <c r="Z890" s="160" t="s">
        <v>3113</v>
      </c>
      <c r="AA890" s="160" t="s">
        <v>3177</v>
      </c>
      <c r="AB890" s="160"/>
    </row>
    <row r="891" spans="1:28" x14ac:dyDescent="0.2">
      <c r="A891" s="163">
        <v>7504</v>
      </c>
      <c r="B891" s="160" t="str">
        <f>VLOOKUP(A891,'BASE TRABAJO'!$A$1:$U$872,2,TRUE)</f>
        <v xml:space="preserve">
Ilustre Municipalidad de Paillaco
</v>
      </c>
      <c r="C891" s="160">
        <f>VLOOKUP(A891,'BASE TRABAJO'!$A$1:$U$872,3,FALSE)</f>
        <v>692009002</v>
      </c>
      <c r="D891" s="160" t="str">
        <f>VLOOKUP(A891,'BASE TRABAJO'!$A$1:$U$872,4,FALSE)</f>
        <v>Municipalidad</v>
      </c>
      <c r="E891" s="160" t="str">
        <f>VLOOKUP(A891,'BASE TRABAJO'!$A$1:$U$872,5,FALSE)</f>
        <v>Constitución Política de la República, artículo 107.</v>
      </c>
      <c r="F891" s="160" t="str">
        <f>VLOOKUP(A891,'BASE TRABAJO'!$A$1:$U$872,6,FALSE)</f>
        <v>Indefinida.</v>
      </c>
      <c r="G891" s="160" t="str">
        <f>VLOOKUP(A891,'BASE TRABAJO'!$A$1:$U$872,7,FALSE)</f>
        <v>Según Ley Orgánica Nº 18.695, artículos 1º al 4º.</v>
      </c>
      <c r="H891" s="160" t="str">
        <f>VLOOKUP(A891,'BASE TRABAJO'!$A$1:$U$872,8,FALSE)</f>
        <v>no tiene</v>
      </c>
      <c r="I891" s="160">
        <f>VLOOKUP(A891,'BASE TRABAJO'!$A$1:$U$872,9,FALSE)</f>
        <v>0</v>
      </c>
      <c r="J891" s="160">
        <f>VLOOKUP(A891,'BASE TRABAJO'!$A$1:$U$872,10,FALSE)</f>
        <v>0</v>
      </c>
      <c r="K891" s="160" t="str">
        <f>VLOOKUP(A891,'BASE TRABAJO'!$A$1:$U$872,11,FALSE)</f>
        <v>Ramona Reyes Painequeo,</v>
      </c>
      <c r="L891" s="160" t="str">
        <f>VLOOKUP(A891,'BASE TRABAJO'!$A$1:$U$872,12,FALSE)</f>
        <v xml:space="preserve">Vicuña Mackenna N° 340, Comuna de Paillaco.
</v>
      </c>
      <c r="M891" s="160" t="str">
        <f>VLOOKUP(A891,'BASE TRABAJO'!$A$1:$U$872,13,FALSE)</f>
        <v>XIV</v>
      </c>
      <c r="N891" s="160" t="str">
        <f>VLOOKUP(A891,'BASE TRABAJO'!$A$1:$U$872,14,FALSE)</f>
        <v>Paillaco.</v>
      </c>
      <c r="O891" s="160" t="str">
        <f>VLOOKUP(A891,'BASE TRABAJO'!$A$1:$U$872,15,FALSE)</f>
        <v xml:space="preserve">Fonos: 63-2426700 / 670101.
</v>
      </c>
      <c r="P891" s="160" t="str">
        <f>VLOOKUP(A891,'BASE TRABAJO'!$A$1:$U$872,16,FALSE)</f>
        <v xml:space="preserve"> web@munipaillaco.cl</v>
      </c>
      <c r="Q891" s="160">
        <f>VLOOKUP(A891,'BASE TRABAJO'!$A$1:$U$872,17,FALSE)</f>
        <v>0</v>
      </c>
      <c r="R891" s="160">
        <f>VLOOKUP(A891,'BASE TRABAJO'!$A$1:$U$872,18,FALSE)</f>
        <v>91001</v>
      </c>
      <c r="S891" s="160" t="str">
        <f>VLOOKUP(A891,'BASE TRABAJO'!$A$1:$U$872,19,FALSE)</f>
        <v>No corresponde</v>
      </c>
      <c r="T891" s="161">
        <f>VLOOKUP(A891,'BASE TRABAJO'!$A$1:$U$872,20,FALSE)</f>
        <v>41872</v>
      </c>
      <c r="U891" s="160">
        <v>7504</v>
      </c>
      <c r="V891" s="162">
        <v>4593423</v>
      </c>
      <c r="W891" s="162">
        <v>41475262</v>
      </c>
      <c r="X891" s="161">
        <v>44135</v>
      </c>
      <c r="Y891" s="160" t="s">
        <v>3112</v>
      </c>
      <c r="Z891" s="160" t="s">
        <v>3113</v>
      </c>
      <c r="AA891" s="160" t="s">
        <v>3155</v>
      </c>
      <c r="AB891" s="160"/>
    </row>
    <row r="892" spans="1:28" x14ac:dyDescent="0.2">
      <c r="A892" s="163">
        <v>7508</v>
      </c>
      <c r="B892" s="160" t="str">
        <f>VLOOKUP(A892,'BASE TRABAJO'!$A$1:$U$872,2,TRUE)</f>
        <v xml:space="preserve">
I. Municipalidad de Malloa
</v>
      </c>
      <c r="C892" s="160">
        <f>VLOOKUP(A892,'BASE TRABAJO'!$A$1:$U$872,3,FALSE)</f>
        <v>690815001</v>
      </c>
      <c r="D892" s="160" t="str">
        <f>VLOOKUP(A892,'BASE TRABAJO'!$A$1:$U$872,4,FALSE)</f>
        <v>Municipalidad</v>
      </c>
      <c r="E892" s="160" t="str">
        <f>VLOOKUP(A892,'BASE TRABAJO'!$A$1:$U$872,5,FALSE)</f>
        <v>Constitución Política de la República, artículo 107.</v>
      </c>
      <c r="F892" s="160" t="str">
        <f>VLOOKUP(A892,'BASE TRABAJO'!$A$1:$U$872,6,FALSE)</f>
        <v>Indefinida.</v>
      </c>
      <c r="G892" s="160" t="str">
        <f>VLOOKUP(A892,'BASE TRABAJO'!$A$1:$U$872,7,FALSE)</f>
        <v>Según Ley Orgánica Nº 18.695, artículos 1º al 4º.</v>
      </c>
      <c r="H892" s="160" t="str">
        <f>VLOOKUP(A892,'BASE TRABAJO'!$A$1:$U$872,8,FALSE)</f>
        <v>no tiene</v>
      </c>
      <c r="I892" s="160">
        <f>VLOOKUP(A892,'BASE TRABAJO'!$A$1:$U$872,9,FALSE)</f>
        <v>0</v>
      </c>
      <c r="J892" s="160">
        <f>VLOOKUP(A892,'BASE TRABAJO'!$A$1:$U$872,10,FALSE)</f>
        <v>0</v>
      </c>
      <c r="K892" s="160" t="str">
        <f>VLOOKUP(A892,'BASE TRABAJO'!$A$1:$U$872,11,FALSE)</f>
        <v>Arturo Floridor Campos Astete</v>
      </c>
      <c r="L892" s="160" t="str">
        <f>VLOOKUP(A892,'BASE TRABAJO'!$A$1:$U$872,12,FALSE)</f>
        <v xml:space="preserve">Avenida Bernardo O´Higgins N° 525, Malloa.
</v>
      </c>
      <c r="M892" s="160" t="str">
        <f>VLOOKUP(A892,'BASE TRABAJO'!$A$1:$U$872,13,FALSE)</f>
        <v>VI</v>
      </c>
      <c r="N892" s="160" t="str">
        <f>VLOOKUP(A892,'BASE TRABAJO'!$A$1:$U$872,14,FALSE)</f>
        <v>Malloa</v>
      </c>
      <c r="O892" s="160" t="str">
        <f>VLOOKUP(A892,'BASE TRABAJO'!$A$1:$U$872,15,FALSE)</f>
        <v xml:space="preserve">
Fono: 72 2 38 7078 
</v>
      </c>
      <c r="P892" s="160" t="str">
        <f>VLOOKUP(A892,'BASE TRABAJO'!$A$1:$U$872,16,FALSE)</f>
        <v>Correo electrónico: contacto@comunamalloa.cl</v>
      </c>
      <c r="Q892" s="160">
        <f>VLOOKUP(A892,'BASE TRABAJO'!$A$1:$U$872,17,FALSE)</f>
        <v>0</v>
      </c>
      <c r="R892" s="160">
        <f>VLOOKUP(A892,'BASE TRABAJO'!$A$1:$U$872,18,FALSE)</f>
        <v>91001</v>
      </c>
      <c r="S892" s="160" t="str">
        <f>VLOOKUP(A892,'BASE TRABAJO'!$A$1:$U$872,19,FALSE)</f>
        <v>No corresponde</v>
      </c>
      <c r="T892" s="161">
        <f>VLOOKUP(A892,'BASE TRABAJO'!$A$1:$U$872,20,FALSE)</f>
        <v>41906</v>
      </c>
      <c r="U892" s="160">
        <v>7508</v>
      </c>
      <c r="V892" s="162">
        <v>3473550</v>
      </c>
      <c r="W892" s="162">
        <v>31363625</v>
      </c>
      <c r="X892" s="161">
        <v>44135</v>
      </c>
      <c r="Y892" s="160" t="s">
        <v>3112</v>
      </c>
      <c r="Z892" s="160" t="s">
        <v>3113</v>
      </c>
      <c r="AA892" s="160" t="s">
        <v>3332</v>
      </c>
      <c r="AB892" s="160"/>
    </row>
    <row r="893" spans="1:28" x14ac:dyDescent="0.2">
      <c r="A893" s="163">
        <v>7510</v>
      </c>
      <c r="B893" s="160" t="str">
        <f>VLOOKUP(A893,'BASE TRABAJO'!$A$1:$U$872,2,TRUE)</f>
        <v>Fundación CREA EQUIDAD</v>
      </c>
      <c r="C893" s="160" t="str">
        <f>VLOOKUP(A893,'BASE TRABAJO'!$A$1:$U$872,3,FALSE)</f>
        <v>65087837K</v>
      </c>
      <c r="D893" s="160" t="str">
        <f>VLOOKUP(A893,'BASE TRABAJO'!$A$1:$U$872,4,FALSE)</f>
        <v>Fundación de Derecho Privado.</v>
      </c>
      <c r="E893" s="160" t="str">
        <f>VLOOKUP(A893,'BASE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3" s="160" t="str">
        <f>VLOOKUP(A893,'BASE TRABAJO'!$A$1:$U$872,6,FALSE)</f>
        <v xml:space="preserve">Certificado de Vigencia, folio Nº 500229708076, de fecha 28 de mayo de 2019, del  Servicio del Registro Civil e Identificación.
</v>
      </c>
      <c r="G893" s="160" t="str">
        <f>VLOOKUP(A893,'BASE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3" s="160" t="str">
        <f>VLOOKUP(A893,'BASE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3" s="160" t="str">
        <f>VLOOKUP(A893,'BASE TRABAJO'!$A$1:$U$872,9,FALSE)</f>
        <v xml:space="preserve">Durarán tres años en sus cargos por estatutos.  </v>
      </c>
      <c r="J893" s="160" t="str">
        <f>VLOOKUP(A893,'BASE TRABAJO'!$A$1:$U$872,10,FALSE)</f>
        <v xml:space="preserve">De 30.05.2019 a 30.05.2022.
</v>
      </c>
      <c r="K893" s="160" t="str">
        <f>VLOOKUP(A893,'BASE TRABAJO'!$A$1:$U$872,11,FALSE)</f>
        <v xml:space="preserve">Presidente: 
Ignacio Andres Celedón Bulnes,
Secretario:  
Roberto Manuel Celedón Bulnes, 
</v>
      </c>
      <c r="L893" s="160" t="str">
        <f>VLOOKUP(A893,'BASE TRABAJO'!$A$1:$U$872,12,FALSE)</f>
        <v xml:space="preserve">Paseo Phillips Nº 16, piso 4, oficina X, comuna de Santiago, Región Metropolitana.
</v>
      </c>
      <c r="M893" s="160" t="str">
        <f>VLOOKUP(A893,'BASE TRABAJO'!$A$1:$U$872,13,FALSE)</f>
        <v>XIII</v>
      </c>
      <c r="N893" s="160" t="str">
        <f>VLOOKUP(A893,'BASE TRABAJO'!$A$1:$U$872,14,FALSE)</f>
        <v>Santiago</v>
      </c>
      <c r="O893" s="160" t="str">
        <f>VLOOKUP(A893,'BASE TRABAJO'!$A$1:$U$872,15,FALSE)</f>
        <v xml:space="preserve">Teléfono: 232780640
</v>
      </c>
      <c r="P893" s="160" t="str">
        <f>VLOOKUP(A893,'BASE TRABAJO'!$A$1:$U$872,16,FALSE)</f>
        <v xml:space="preserve">E-Mail: roberto.celedon@creaequidad.cl
           claudio.tobar@creaequidad.cl
</v>
      </c>
      <c r="Q893" s="160">
        <f>VLOOKUP(A893,'BASE TRABAJO'!$A$1:$U$872,17,FALSE)</f>
        <v>0</v>
      </c>
      <c r="R893" s="160" t="str">
        <f>VLOOKUP(A893,'BASE TRABAJO'!$A$1:$U$872,18,FALSE)</f>
        <v>93401: Instituciones de Asistencia Social.</v>
      </c>
      <c r="S893" s="160" t="str">
        <f>VLOOKUP(A893,'BASE TRABAJO'!$A$1:$U$872,19,FALSE)</f>
        <v>Se acompaña certificado financiero, correspondiente al año 2018, aprobado por el Sub Departamento de Supervisión Financiera Nacional.</v>
      </c>
      <c r="T893" s="161">
        <f>VLOOKUP(A893,'BASE TRABAJO'!$A$1:$U$872,20,FALSE)</f>
        <v>41908</v>
      </c>
      <c r="U893" s="160">
        <v>7510</v>
      </c>
      <c r="V893" s="162">
        <v>29423898</v>
      </c>
      <c r="W893" s="162">
        <v>314761166</v>
      </c>
      <c r="X893" s="161">
        <v>44135</v>
      </c>
      <c r="Y893" s="160" t="s">
        <v>3112</v>
      </c>
      <c r="Z893" s="160" t="s">
        <v>3113</v>
      </c>
      <c r="AA893" s="160" t="s">
        <v>3128</v>
      </c>
      <c r="AB893" s="160"/>
    </row>
    <row r="894" spans="1:28" x14ac:dyDescent="0.2">
      <c r="A894" s="163">
        <v>7510</v>
      </c>
      <c r="B894" s="160" t="str">
        <f>VLOOKUP(A894,'BASE TRABAJO'!$A$1:$U$872,2,TRUE)</f>
        <v>Fundación CREA EQUIDAD</v>
      </c>
      <c r="C894" s="160" t="str">
        <f>VLOOKUP(A894,'BASE TRABAJO'!$A$1:$U$872,3,FALSE)</f>
        <v>65087837K</v>
      </c>
      <c r="D894" s="160" t="str">
        <f>VLOOKUP(A894,'BASE TRABAJO'!$A$1:$U$872,4,FALSE)</f>
        <v>Fundación de Derecho Privado.</v>
      </c>
      <c r="E894" s="160" t="str">
        <f>VLOOKUP(A894,'BASE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4" s="160" t="str">
        <f>VLOOKUP(A894,'BASE TRABAJO'!$A$1:$U$872,6,FALSE)</f>
        <v xml:space="preserve">Certificado de Vigencia, folio Nº 500229708076, de fecha 28 de mayo de 2019, del  Servicio del Registro Civil e Identificación.
</v>
      </c>
      <c r="G894" s="160" t="str">
        <f>VLOOKUP(A894,'BASE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4" s="160" t="str">
        <f>VLOOKUP(A894,'BASE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4" s="160" t="str">
        <f>VLOOKUP(A894,'BASE TRABAJO'!$A$1:$U$872,9,FALSE)</f>
        <v xml:space="preserve">Durarán tres años en sus cargos por estatutos.  </v>
      </c>
      <c r="J894" s="160" t="str">
        <f>VLOOKUP(A894,'BASE TRABAJO'!$A$1:$U$872,10,FALSE)</f>
        <v xml:space="preserve">De 30.05.2019 a 30.05.2022.
</v>
      </c>
      <c r="K894" s="160" t="str">
        <f>VLOOKUP(A894,'BASE TRABAJO'!$A$1:$U$872,11,FALSE)</f>
        <v xml:space="preserve">Presidente: 
Ignacio Andres Celedón Bulnes,
Secretario:  
Roberto Manuel Celedón Bulnes, 
</v>
      </c>
      <c r="L894" s="160" t="str">
        <f>VLOOKUP(A894,'BASE TRABAJO'!$A$1:$U$872,12,FALSE)</f>
        <v xml:space="preserve">Paseo Phillips Nº 16, piso 4, oficina X, comuna de Santiago, Región Metropolitana.
</v>
      </c>
      <c r="M894" s="160" t="str">
        <f>VLOOKUP(A894,'BASE TRABAJO'!$A$1:$U$872,13,FALSE)</f>
        <v>XIII</v>
      </c>
      <c r="N894" s="160" t="str">
        <f>VLOOKUP(A894,'BASE TRABAJO'!$A$1:$U$872,14,FALSE)</f>
        <v>Santiago</v>
      </c>
      <c r="O894" s="160" t="str">
        <f>VLOOKUP(A894,'BASE TRABAJO'!$A$1:$U$872,15,FALSE)</f>
        <v xml:space="preserve">Teléfono: 232780640
</v>
      </c>
      <c r="P894" s="160" t="str">
        <f>VLOOKUP(A894,'BASE TRABAJO'!$A$1:$U$872,16,FALSE)</f>
        <v xml:space="preserve">E-Mail: roberto.celedon@creaequidad.cl
           claudio.tobar@creaequidad.cl
</v>
      </c>
      <c r="Q894" s="160">
        <f>VLOOKUP(A894,'BASE TRABAJO'!$A$1:$U$872,17,FALSE)</f>
        <v>0</v>
      </c>
      <c r="R894" s="160" t="str">
        <f>VLOOKUP(A894,'BASE TRABAJO'!$A$1:$U$872,18,FALSE)</f>
        <v>93401: Instituciones de Asistencia Social.</v>
      </c>
      <c r="S894" s="160" t="str">
        <f>VLOOKUP(A894,'BASE TRABAJO'!$A$1:$U$872,19,FALSE)</f>
        <v>Se acompaña certificado financiero, correspondiente al año 2018, aprobado por el Sub Departamento de Supervisión Financiera Nacional.</v>
      </c>
      <c r="T894" s="161">
        <f>VLOOKUP(A894,'BASE TRABAJO'!$A$1:$U$872,20,FALSE)</f>
        <v>41908</v>
      </c>
      <c r="U894" s="160">
        <v>7510</v>
      </c>
      <c r="V894" s="162">
        <v>26922456</v>
      </c>
      <c r="W894" s="162">
        <v>223309626</v>
      </c>
      <c r="X894" s="161">
        <v>44135</v>
      </c>
      <c r="Y894" s="160" t="s">
        <v>3112</v>
      </c>
      <c r="Z894" s="160" t="s">
        <v>3113</v>
      </c>
      <c r="AA894" s="160" t="s">
        <v>3246</v>
      </c>
      <c r="AB894" s="160"/>
    </row>
    <row r="895" spans="1:28" x14ac:dyDescent="0.2">
      <c r="A895" s="163">
        <v>7510</v>
      </c>
      <c r="B895" s="160" t="str">
        <f>VLOOKUP(A895,'BASE TRABAJO'!$A$1:$U$872,2,TRUE)</f>
        <v>Fundación CREA EQUIDAD</v>
      </c>
      <c r="C895" s="160" t="str">
        <f>VLOOKUP(A895,'BASE TRABAJO'!$A$1:$U$872,3,FALSE)</f>
        <v>65087837K</v>
      </c>
      <c r="D895" s="160" t="str">
        <f>VLOOKUP(A895,'BASE TRABAJO'!$A$1:$U$872,4,FALSE)</f>
        <v>Fundación de Derecho Privado.</v>
      </c>
      <c r="E895" s="160" t="str">
        <f>VLOOKUP(A895,'BASE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5" s="160" t="str">
        <f>VLOOKUP(A895,'BASE TRABAJO'!$A$1:$U$872,6,FALSE)</f>
        <v xml:space="preserve">Certificado de Vigencia, folio Nº 500229708076, de fecha 28 de mayo de 2019, del  Servicio del Registro Civil e Identificación.
</v>
      </c>
      <c r="G895" s="160" t="str">
        <f>VLOOKUP(A895,'BASE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5" s="160" t="str">
        <f>VLOOKUP(A895,'BASE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5" s="160" t="str">
        <f>VLOOKUP(A895,'BASE TRABAJO'!$A$1:$U$872,9,FALSE)</f>
        <v xml:space="preserve">Durarán tres años en sus cargos por estatutos.  </v>
      </c>
      <c r="J895" s="160" t="str">
        <f>VLOOKUP(A895,'BASE TRABAJO'!$A$1:$U$872,10,FALSE)</f>
        <v xml:space="preserve">De 30.05.2019 a 30.05.2022.
</v>
      </c>
      <c r="K895" s="160" t="str">
        <f>VLOOKUP(A895,'BASE TRABAJO'!$A$1:$U$872,11,FALSE)</f>
        <v xml:space="preserve">Presidente: 
Ignacio Andres Celedón Bulnes,
Secretario:  
Roberto Manuel Celedón Bulnes, 
</v>
      </c>
      <c r="L895" s="160" t="str">
        <f>VLOOKUP(A895,'BASE TRABAJO'!$A$1:$U$872,12,FALSE)</f>
        <v xml:space="preserve">Paseo Phillips Nº 16, piso 4, oficina X, comuna de Santiago, Región Metropolitana.
</v>
      </c>
      <c r="M895" s="160" t="str">
        <f>VLOOKUP(A895,'BASE TRABAJO'!$A$1:$U$872,13,FALSE)</f>
        <v>XIII</v>
      </c>
      <c r="N895" s="160" t="str">
        <f>VLOOKUP(A895,'BASE TRABAJO'!$A$1:$U$872,14,FALSE)</f>
        <v>Santiago</v>
      </c>
      <c r="O895" s="160" t="str">
        <f>VLOOKUP(A895,'BASE TRABAJO'!$A$1:$U$872,15,FALSE)</f>
        <v xml:space="preserve">Teléfono: 232780640
</v>
      </c>
      <c r="P895" s="160" t="str">
        <f>VLOOKUP(A895,'BASE TRABAJO'!$A$1:$U$872,16,FALSE)</f>
        <v xml:space="preserve">E-Mail: roberto.celedon@creaequidad.cl
           claudio.tobar@creaequidad.cl
</v>
      </c>
      <c r="Q895" s="160">
        <f>VLOOKUP(A895,'BASE TRABAJO'!$A$1:$U$872,17,FALSE)</f>
        <v>0</v>
      </c>
      <c r="R895" s="160" t="str">
        <f>VLOOKUP(A895,'BASE TRABAJO'!$A$1:$U$872,18,FALSE)</f>
        <v>93401: Instituciones de Asistencia Social.</v>
      </c>
      <c r="S895" s="160" t="str">
        <f>VLOOKUP(A895,'BASE TRABAJO'!$A$1:$U$872,19,FALSE)</f>
        <v>Se acompaña certificado financiero, correspondiente al año 2018, aprobado por el Sub Departamento de Supervisión Financiera Nacional.</v>
      </c>
      <c r="T895" s="161">
        <f>VLOOKUP(A895,'BASE TRABAJO'!$A$1:$U$872,20,FALSE)</f>
        <v>41908</v>
      </c>
      <c r="U895" s="160">
        <v>7510</v>
      </c>
      <c r="V895" s="162">
        <v>11053422</v>
      </c>
      <c r="W895" s="162">
        <v>105241032</v>
      </c>
      <c r="X895" s="161">
        <v>44135</v>
      </c>
      <c r="Y895" s="160" t="s">
        <v>3112</v>
      </c>
      <c r="Z895" s="160" t="s">
        <v>3113</v>
      </c>
      <c r="AA895" s="160" t="s">
        <v>3191</v>
      </c>
      <c r="AB895" s="160"/>
    </row>
    <row r="896" spans="1:28" x14ac:dyDescent="0.2">
      <c r="A896" s="163">
        <v>7510</v>
      </c>
      <c r="B896" s="160" t="str">
        <f>VLOOKUP(A896,'BASE TRABAJO'!$A$1:$U$872,2,TRUE)</f>
        <v>Fundación CREA EQUIDAD</v>
      </c>
      <c r="C896" s="160" t="str">
        <f>VLOOKUP(A896,'BASE TRABAJO'!$A$1:$U$872,3,FALSE)</f>
        <v>65087837K</v>
      </c>
      <c r="D896" s="160" t="str">
        <f>VLOOKUP(A896,'BASE TRABAJO'!$A$1:$U$872,4,FALSE)</f>
        <v>Fundación de Derecho Privado.</v>
      </c>
      <c r="E896" s="160" t="str">
        <f>VLOOKUP(A896,'BASE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6" s="160" t="str">
        <f>VLOOKUP(A896,'BASE TRABAJO'!$A$1:$U$872,6,FALSE)</f>
        <v xml:space="preserve">Certificado de Vigencia, folio Nº 500229708076, de fecha 28 de mayo de 2019, del  Servicio del Registro Civil e Identificación.
</v>
      </c>
      <c r="G896" s="160" t="str">
        <f>VLOOKUP(A896,'BASE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6" s="160" t="str">
        <f>VLOOKUP(A896,'BASE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6" s="160" t="str">
        <f>VLOOKUP(A896,'BASE TRABAJO'!$A$1:$U$872,9,FALSE)</f>
        <v xml:space="preserve">Durarán tres años en sus cargos por estatutos.  </v>
      </c>
      <c r="J896" s="160" t="str">
        <f>VLOOKUP(A896,'BASE TRABAJO'!$A$1:$U$872,10,FALSE)</f>
        <v xml:space="preserve">De 30.05.2019 a 30.05.2022.
</v>
      </c>
      <c r="K896" s="160" t="str">
        <f>VLOOKUP(A896,'BASE TRABAJO'!$A$1:$U$872,11,FALSE)</f>
        <v xml:space="preserve">Presidente: 
Ignacio Andres Celedón Bulnes,
Secretario:  
Roberto Manuel Celedón Bulnes, 
</v>
      </c>
      <c r="L896" s="160" t="str">
        <f>VLOOKUP(A896,'BASE TRABAJO'!$A$1:$U$872,12,FALSE)</f>
        <v xml:space="preserve">Paseo Phillips Nº 16, piso 4, oficina X, comuna de Santiago, Región Metropolitana.
</v>
      </c>
      <c r="M896" s="160" t="str">
        <f>VLOOKUP(A896,'BASE TRABAJO'!$A$1:$U$872,13,FALSE)</f>
        <v>XIII</v>
      </c>
      <c r="N896" s="160" t="str">
        <f>VLOOKUP(A896,'BASE TRABAJO'!$A$1:$U$872,14,FALSE)</f>
        <v>Santiago</v>
      </c>
      <c r="O896" s="160" t="str">
        <f>VLOOKUP(A896,'BASE TRABAJO'!$A$1:$U$872,15,FALSE)</f>
        <v xml:space="preserve">Teléfono: 232780640
</v>
      </c>
      <c r="P896" s="160" t="str">
        <f>VLOOKUP(A896,'BASE TRABAJO'!$A$1:$U$872,16,FALSE)</f>
        <v xml:space="preserve">E-Mail: roberto.celedon@creaequidad.cl
           claudio.tobar@creaequidad.cl
</v>
      </c>
      <c r="Q896" s="160">
        <f>VLOOKUP(A896,'BASE TRABAJO'!$A$1:$U$872,17,FALSE)</f>
        <v>0</v>
      </c>
      <c r="R896" s="160" t="str">
        <f>VLOOKUP(A896,'BASE TRABAJO'!$A$1:$U$872,18,FALSE)</f>
        <v>93401: Instituciones de Asistencia Social.</v>
      </c>
      <c r="S896" s="160" t="str">
        <f>VLOOKUP(A896,'BASE TRABAJO'!$A$1:$U$872,19,FALSE)</f>
        <v>Se acompaña certificado financiero, correspondiente al año 2018, aprobado por el Sub Departamento de Supervisión Financiera Nacional.</v>
      </c>
      <c r="T896" s="161">
        <f>VLOOKUP(A896,'BASE TRABAJO'!$A$1:$U$872,20,FALSE)</f>
        <v>41908</v>
      </c>
      <c r="U896" s="160">
        <v>7510</v>
      </c>
      <c r="V896" s="162">
        <v>11073510</v>
      </c>
      <c r="W896" s="162">
        <v>93780360</v>
      </c>
      <c r="X896" s="161">
        <v>44135</v>
      </c>
      <c r="Y896" s="160" t="s">
        <v>3112</v>
      </c>
      <c r="Z896" s="160" t="s">
        <v>3113</v>
      </c>
      <c r="AA896" s="160" t="s">
        <v>3181</v>
      </c>
      <c r="AB896" s="160"/>
    </row>
    <row r="897" spans="1:28" x14ac:dyDescent="0.2">
      <c r="A897" s="163">
        <v>7510</v>
      </c>
      <c r="B897" s="160" t="str">
        <f>VLOOKUP(A897,'BASE TRABAJO'!$A$1:$U$872,2,TRUE)</f>
        <v>Fundación CREA EQUIDAD</v>
      </c>
      <c r="C897" s="160" t="str">
        <f>VLOOKUP(A897,'BASE TRABAJO'!$A$1:$U$872,3,FALSE)</f>
        <v>65087837K</v>
      </c>
      <c r="D897" s="160" t="str">
        <f>VLOOKUP(A897,'BASE TRABAJO'!$A$1:$U$872,4,FALSE)</f>
        <v>Fundación de Derecho Privado.</v>
      </c>
      <c r="E897" s="160" t="str">
        <f>VLOOKUP(A897,'BASE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7" s="160" t="str">
        <f>VLOOKUP(A897,'BASE TRABAJO'!$A$1:$U$872,6,FALSE)</f>
        <v xml:space="preserve">Certificado de Vigencia, folio Nº 500229708076, de fecha 28 de mayo de 2019, del  Servicio del Registro Civil e Identificación.
</v>
      </c>
      <c r="G897" s="160" t="str">
        <f>VLOOKUP(A897,'BASE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7" s="160" t="str">
        <f>VLOOKUP(A897,'BASE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7" s="160" t="str">
        <f>VLOOKUP(A897,'BASE TRABAJO'!$A$1:$U$872,9,FALSE)</f>
        <v xml:space="preserve">Durarán tres años en sus cargos por estatutos.  </v>
      </c>
      <c r="J897" s="160" t="str">
        <f>VLOOKUP(A897,'BASE TRABAJO'!$A$1:$U$872,10,FALSE)</f>
        <v xml:space="preserve">De 30.05.2019 a 30.05.2022.
</v>
      </c>
      <c r="K897" s="160" t="str">
        <f>VLOOKUP(A897,'BASE TRABAJO'!$A$1:$U$872,11,FALSE)</f>
        <v xml:space="preserve">Presidente: 
Ignacio Andres Celedón Bulnes,
Secretario:  
Roberto Manuel Celedón Bulnes, 
</v>
      </c>
      <c r="L897" s="160" t="str">
        <f>VLOOKUP(A897,'BASE TRABAJO'!$A$1:$U$872,12,FALSE)</f>
        <v xml:space="preserve">Paseo Phillips Nº 16, piso 4, oficina X, comuna de Santiago, Región Metropolitana.
</v>
      </c>
      <c r="M897" s="160" t="str">
        <f>VLOOKUP(A897,'BASE TRABAJO'!$A$1:$U$872,13,FALSE)</f>
        <v>XIII</v>
      </c>
      <c r="N897" s="160" t="str">
        <f>VLOOKUP(A897,'BASE TRABAJO'!$A$1:$U$872,14,FALSE)</f>
        <v>Santiago</v>
      </c>
      <c r="O897" s="160" t="str">
        <f>VLOOKUP(A897,'BASE TRABAJO'!$A$1:$U$872,15,FALSE)</f>
        <v xml:space="preserve">Teléfono: 232780640
</v>
      </c>
      <c r="P897" s="160" t="str">
        <f>VLOOKUP(A897,'BASE TRABAJO'!$A$1:$U$872,16,FALSE)</f>
        <v xml:space="preserve">E-Mail: roberto.celedon@creaequidad.cl
           claudio.tobar@creaequidad.cl
</v>
      </c>
      <c r="Q897" s="160">
        <f>VLOOKUP(A897,'BASE TRABAJO'!$A$1:$U$872,17,FALSE)</f>
        <v>0</v>
      </c>
      <c r="R897" s="160" t="str">
        <f>VLOOKUP(A897,'BASE TRABAJO'!$A$1:$U$872,18,FALSE)</f>
        <v>93401: Instituciones de Asistencia Social.</v>
      </c>
      <c r="S897" s="160" t="str">
        <f>VLOOKUP(A897,'BASE TRABAJO'!$A$1:$U$872,19,FALSE)</f>
        <v>Se acompaña certificado financiero, correspondiente al año 2018, aprobado por el Sub Departamento de Supervisión Financiera Nacional.</v>
      </c>
      <c r="T897" s="161">
        <f>VLOOKUP(A897,'BASE TRABAJO'!$A$1:$U$872,20,FALSE)</f>
        <v>41908</v>
      </c>
      <c r="U897" s="160">
        <v>7510</v>
      </c>
      <c r="V897" s="162">
        <v>6026400</v>
      </c>
      <c r="W897" s="162">
        <v>58480380</v>
      </c>
      <c r="X897" s="161">
        <v>44135</v>
      </c>
      <c r="Y897" s="160" t="s">
        <v>3112</v>
      </c>
      <c r="Z897" s="160" t="s">
        <v>3113</v>
      </c>
      <c r="AA897" s="160" t="s">
        <v>3315</v>
      </c>
      <c r="AB897" s="160"/>
    </row>
    <row r="898" spans="1:28" x14ac:dyDescent="0.2">
      <c r="A898" s="163">
        <v>7510</v>
      </c>
      <c r="B898" s="160" t="str">
        <f>VLOOKUP(A898,'BASE TRABAJO'!$A$1:$U$872,2,TRUE)</f>
        <v>Fundación CREA EQUIDAD</v>
      </c>
      <c r="C898" s="160" t="str">
        <f>VLOOKUP(A898,'BASE TRABAJO'!$A$1:$U$872,3,FALSE)</f>
        <v>65087837K</v>
      </c>
      <c r="D898" s="160" t="str">
        <f>VLOOKUP(A898,'BASE TRABAJO'!$A$1:$U$872,4,FALSE)</f>
        <v>Fundación de Derecho Privado.</v>
      </c>
      <c r="E898" s="160" t="str">
        <f>VLOOKUP(A898,'BASE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8" s="160" t="str">
        <f>VLOOKUP(A898,'BASE TRABAJO'!$A$1:$U$872,6,FALSE)</f>
        <v xml:space="preserve">Certificado de Vigencia, folio Nº 500229708076, de fecha 28 de mayo de 2019, del  Servicio del Registro Civil e Identificación.
</v>
      </c>
      <c r="G898" s="160" t="str">
        <f>VLOOKUP(A898,'BASE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8" s="160" t="str">
        <f>VLOOKUP(A898,'BASE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8" s="160" t="str">
        <f>VLOOKUP(A898,'BASE TRABAJO'!$A$1:$U$872,9,FALSE)</f>
        <v xml:space="preserve">Durarán tres años en sus cargos por estatutos.  </v>
      </c>
      <c r="J898" s="160" t="str">
        <f>VLOOKUP(A898,'BASE TRABAJO'!$A$1:$U$872,10,FALSE)</f>
        <v xml:space="preserve">De 30.05.2019 a 30.05.2022.
</v>
      </c>
      <c r="K898" s="160" t="str">
        <f>VLOOKUP(A898,'BASE TRABAJO'!$A$1:$U$872,11,FALSE)</f>
        <v xml:space="preserve">Presidente: 
Ignacio Andres Celedón Bulnes,
Secretario:  
Roberto Manuel Celedón Bulnes, 
</v>
      </c>
      <c r="L898" s="160" t="str">
        <f>VLOOKUP(A898,'BASE TRABAJO'!$A$1:$U$872,12,FALSE)</f>
        <v xml:space="preserve">Paseo Phillips Nº 16, piso 4, oficina X, comuna de Santiago, Región Metropolitana.
</v>
      </c>
      <c r="M898" s="160" t="str">
        <f>VLOOKUP(A898,'BASE TRABAJO'!$A$1:$U$872,13,FALSE)</f>
        <v>XIII</v>
      </c>
      <c r="N898" s="160" t="str">
        <f>VLOOKUP(A898,'BASE TRABAJO'!$A$1:$U$872,14,FALSE)</f>
        <v>Santiago</v>
      </c>
      <c r="O898" s="160" t="str">
        <f>VLOOKUP(A898,'BASE TRABAJO'!$A$1:$U$872,15,FALSE)</f>
        <v xml:space="preserve">Teléfono: 232780640
</v>
      </c>
      <c r="P898" s="160" t="str">
        <f>VLOOKUP(A898,'BASE TRABAJO'!$A$1:$U$872,16,FALSE)</f>
        <v xml:space="preserve">E-Mail: roberto.celedon@creaequidad.cl
           claudio.tobar@creaequidad.cl
</v>
      </c>
      <c r="Q898" s="160">
        <f>VLOOKUP(A898,'BASE TRABAJO'!$A$1:$U$872,17,FALSE)</f>
        <v>0</v>
      </c>
      <c r="R898" s="160" t="str">
        <f>VLOOKUP(A898,'BASE TRABAJO'!$A$1:$U$872,18,FALSE)</f>
        <v>93401: Instituciones de Asistencia Social.</v>
      </c>
      <c r="S898" s="160" t="str">
        <f>VLOOKUP(A898,'BASE TRABAJO'!$A$1:$U$872,19,FALSE)</f>
        <v>Se acompaña certificado financiero, correspondiente al año 2018, aprobado por el Sub Departamento de Supervisión Financiera Nacional.</v>
      </c>
      <c r="T898" s="161">
        <f>VLOOKUP(A898,'BASE TRABAJO'!$A$1:$U$872,20,FALSE)</f>
        <v>41908</v>
      </c>
      <c r="U898" s="160">
        <v>7510</v>
      </c>
      <c r="V898" s="162">
        <v>15256836</v>
      </c>
      <c r="W898" s="162">
        <v>148500726</v>
      </c>
      <c r="X898" s="161">
        <v>44135</v>
      </c>
      <c r="Y898" s="160" t="s">
        <v>3112</v>
      </c>
      <c r="Z898" s="160" t="s">
        <v>3113</v>
      </c>
      <c r="AA898" s="160" t="s">
        <v>3198</v>
      </c>
      <c r="AB898" s="160"/>
    </row>
    <row r="899" spans="1:28" x14ac:dyDescent="0.2">
      <c r="A899" s="163">
        <v>7510</v>
      </c>
      <c r="B899" s="160" t="str">
        <f>VLOOKUP(A899,'BASE TRABAJO'!$A$1:$U$872,2,TRUE)</f>
        <v>Fundación CREA EQUIDAD</v>
      </c>
      <c r="C899" s="160" t="str">
        <f>VLOOKUP(A899,'BASE TRABAJO'!$A$1:$U$872,3,FALSE)</f>
        <v>65087837K</v>
      </c>
      <c r="D899" s="160" t="str">
        <f>VLOOKUP(A899,'BASE TRABAJO'!$A$1:$U$872,4,FALSE)</f>
        <v>Fundación de Derecho Privado.</v>
      </c>
      <c r="E899" s="160" t="str">
        <f>VLOOKUP(A899,'BASE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9" s="160" t="str">
        <f>VLOOKUP(A899,'BASE TRABAJO'!$A$1:$U$872,6,FALSE)</f>
        <v xml:space="preserve">Certificado de Vigencia, folio Nº 500229708076, de fecha 28 de mayo de 2019, del  Servicio del Registro Civil e Identificación.
</v>
      </c>
      <c r="G899" s="160" t="str">
        <f>VLOOKUP(A899,'BASE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9" s="160" t="str">
        <f>VLOOKUP(A899,'BASE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899" s="160" t="str">
        <f>VLOOKUP(A899,'BASE TRABAJO'!$A$1:$U$872,9,FALSE)</f>
        <v xml:space="preserve">Durarán tres años en sus cargos por estatutos.  </v>
      </c>
      <c r="J899" s="160" t="str">
        <f>VLOOKUP(A899,'BASE TRABAJO'!$A$1:$U$872,10,FALSE)</f>
        <v xml:space="preserve">De 30.05.2019 a 30.05.2022.
</v>
      </c>
      <c r="K899" s="160" t="str">
        <f>VLOOKUP(A899,'BASE TRABAJO'!$A$1:$U$872,11,FALSE)</f>
        <v xml:space="preserve">Presidente: 
Ignacio Andres Celedón Bulnes,
Secretario:  
Roberto Manuel Celedón Bulnes, 
</v>
      </c>
      <c r="L899" s="160" t="str">
        <f>VLOOKUP(A899,'BASE TRABAJO'!$A$1:$U$872,12,FALSE)</f>
        <v xml:space="preserve">Paseo Phillips Nº 16, piso 4, oficina X, comuna de Santiago, Región Metropolitana.
</v>
      </c>
      <c r="M899" s="160" t="str">
        <f>VLOOKUP(A899,'BASE TRABAJO'!$A$1:$U$872,13,FALSE)</f>
        <v>XIII</v>
      </c>
      <c r="N899" s="160" t="str">
        <f>VLOOKUP(A899,'BASE TRABAJO'!$A$1:$U$872,14,FALSE)</f>
        <v>Santiago</v>
      </c>
      <c r="O899" s="160" t="str">
        <f>VLOOKUP(A899,'BASE TRABAJO'!$A$1:$U$872,15,FALSE)</f>
        <v xml:space="preserve">Teléfono: 232780640
</v>
      </c>
      <c r="P899" s="160" t="str">
        <f>VLOOKUP(A899,'BASE TRABAJO'!$A$1:$U$872,16,FALSE)</f>
        <v xml:space="preserve">E-Mail: roberto.celedon@creaequidad.cl
           claudio.tobar@creaequidad.cl
</v>
      </c>
      <c r="Q899" s="160">
        <f>VLOOKUP(A899,'BASE TRABAJO'!$A$1:$U$872,17,FALSE)</f>
        <v>0</v>
      </c>
      <c r="R899" s="160" t="str">
        <f>VLOOKUP(A899,'BASE TRABAJO'!$A$1:$U$872,18,FALSE)</f>
        <v>93401: Instituciones de Asistencia Social.</v>
      </c>
      <c r="S899" s="160" t="str">
        <f>VLOOKUP(A899,'BASE TRABAJO'!$A$1:$U$872,19,FALSE)</f>
        <v>Se acompaña certificado financiero, correspondiente al año 2018, aprobado por el Sub Departamento de Supervisión Financiera Nacional.</v>
      </c>
      <c r="T899" s="161">
        <f>VLOOKUP(A899,'BASE TRABAJO'!$A$1:$U$872,20,FALSE)</f>
        <v>41908</v>
      </c>
      <c r="U899" s="160">
        <v>7510</v>
      </c>
      <c r="V899" s="162">
        <v>11364786</v>
      </c>
      <c r="W899" s="162">
        <v>112246722</v>
      </c>
      <c r="X899" s="161">
        <v>44135</v>
      </c>
      <c r="Y899" s="160" t="s">
        <v>3112</v>
      </c>
      <c r="Z899" s="160" t="s">
        <v>3113</v>
      </c>
      <c r="AA899" s="160" t="s">
        <v>3210</v>
      </c>
      <c r="AB899" s="160"/>
    </row>
    <row r="900" spans="1:28" x14ac:dyDescent="0.2">
      <c r="A900" s="163">
        <v>7510</v>
      </c>
      <c r="B900" s="160" t="str">
        <f>VLOOKUP(A900,'BASE TRABAJO'!$A$1:$U$872,2,TRUE)</f>
        <v>Fundación CREA EQUIDAD</v>
      </c>
      <c r="C900" s="160" t="str">
        <f>VLOOKUP(A900,'BASE TRABAJO'!$A$1:$U$872,3,FALSE)</f>
        <v>65087837K</v>
      </c>
      <c r="D900" s="160" t="str">
        <f>VLOOKUP(A900,'BASE TRABAJO'!$A$1:$U$872,4,FALSE)</f>
        <v>Fundación de Derecho Privado.</v>
      </c>
      <c r="E900" s="160" t="str">
        <f>VLOOKUP(A900,'BASE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0" s="160" t="str">
        <f>VLOOKUP(A900,'BASE TRABAJO'!$A$1:$U$872,6,FALSE)</f>
        <v xml:space="preserve">Certificado de Vigencia, folio Nº 500229708076, de fecha 28 de mayo de 2019, del  Servicio del Registro Civil e Identificación.
</v>
      </c>
      <c r="G900" s="160" t="str">
        <f>VLOOKUP(A900,'BASE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0" s="160" t="str">
        <f>VLOOKUP(A900,'BASE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0" s="160" t="str">
        <f>VLOOKUP(A900,'BASE TRABAJO'!$A$1:$U$872,9,FALSE)</f>
        <v xml:space="preserve">Durarán tres años en sus cargos por estatutos.  </v>
      </c>
      <c r="J900" s="160" t="str">
        <f>VLOOKUP(A900,'BASE TRABAJO'!$A$1:$U$872,10,FALSE)</f>
        <v xml:space="preserve">De 30.05.2019 a 30.05.2022.
</v>
      </c>
      <c r="K900" s="160" t="str">
        <f>VLOOKUP(A900,'BASE TRABAJO'!$A$1:$U$872,11,FALSE)</f>
        <v xml:space="preserve">Presidente: 
Ignacio Andres Celedón Bulnes,
Secretario:  
Roberto Manuel Celedón Bulnes, 
</v>
      </c>
      <c r="L900" s="160" t="str">
        <f>VLOOKUP(A900,'BASE TRABAJO'!$A$1:$U$872,12,FALSE)</f>
        <v xml:space="preserve">Paseo Phillips Nº 16, piso 4, oficina X, comuna de Santiago, Región Metropolitana.
</v>
      </c>
      <c r="M900" s="160" t="str">
        <f>VLOOKUP(A900,'BASE TRABAJO'!$A$1:$U$872,13,FALSE)</f>
        <v>XIII</v>
      </c>
      <c r="N900" s="160" t="str">
        <f>VLOOKUP(A900,'BASE TRABAJO'!$A$1:$U$872,14,FALSE)</f>
        <v>Santiago</v>
      </c>
      <c r="O900" s="160" t="str">
        <f>VLOOKUP(A900,'BASE TRABAJO'!$A$1:$U$872,15,FALSE)</f>
        <v xml:space="preserve">Teléfono: 232780640
</v>
      </c>
      <c r="P900" s="160" t="str">
        <f>VLOOKUP(A900,'BASE TRABAJO'!$A$1:$U$872,16,FALSE)</f>
        <v xml:space="preserve">E-Mail: roberto.celedon@creaequidad.cl
           claudio.tobar@creaequidad.cl
</v>
      </c>
      <c r="Q900" s="160">
        <f>VLOOKUP(A900,'BASE TRABAJO'!$A$1:$U$872,17,FALSE)</f>
        <v>0</v>
      </c>
      <c r="R900" s="160" t="str">
        <f>VLOOKUP(A900,'BASE TRABAJO'!$A$1:$U$872,18,FALSE)</f>
        <v>93401: Instituciones de Asistencia Social.</v>
      </c>
      <c r="S900" s="160" t="str">
        <f>VLOOKUP(A900,'BASE TRABAJO'!$A$1:$U$872,19,FALSE)</f>
        <v>Se acompaña certificado financiero, correspondiente al año 2018, aprobado por el Sub Departamento de Supervisión Financiera Nacional.</v>
      </c>
      <c r="T900" s="161">
        <f>VLOOKUP(A900,'BASE TRABAJO'!$A$1:$U$872,20,FALSE)</f>
        <v>41908</v>
      </c>
      <c r="U900" s="160">
        <v>7510</v>
      </c>
      <c r="V900" s="162">
        <v>9185238</v>
      </c>
      <c r="W900" s="162">
        <v>89433636</v>
      </c>
      <c r="X900" s="161">
        <v>44135</v>
      </c>
      <c r="Y900" s="160" t="s">
        <v>3112</v>
      </c>
      <c r="Z900" s="160" t="s">
        <v>3113</v>
      </c>
      <c r="AA900" s="160" t="s">
        <v>3154</v>
      </c>
      <c r="AB900" s="160"/>
    </row>
    <row r="901" spans="1:28" x14ac:dyDescent="0.2">
      <c r="A901" s="163">
        <v>7510</v>
      </c>
      <c r="B901" s="160" t="str">
        <f>VLOOKUP(A901,'BASE TRABAJO'!$A$1:$U$872,2,TRUE)</f>
        <v>Fundación CREA EQUIDAD</v>
      </c>
      <c r="C901" s="160" t="str">
        <f>VLOOKUP(A901,'BASE TRABAJO'!$A$1:$U$872,3,FALSE)</f>
        <v>65087837K</v>
      </c>
      <c r="D901" s="160" t="str">
        <f>VLOOKUP(A901,'BASE TRABAJO'!$A$1:$U$872,4,FALSE)</f>
        <v>Fundación de Derecho Privado.</v>
      </c>
      <c r="E901" s="160" t="str">
        <f>VLOOKUP(A901,'BASE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1" s="160" t="str">
        <f>VLOOKUP(A901,'BASE TRABAJO'!$A$1:$U$872,6,FALSE)</f>
        <v xml:space="preserve">Certificado de Vigencia, folio Nº 500229708076, de fecha 28 de mayo de 2019, del  Servicio del Registro Civil e Identificación.
</v>
      </c>
      <c r="G901" s="160" t="str">
        <f>VLOOKUP(A901,'BASE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1" s="160" t="str">
        <f>VLOOKUP(A901,'BASE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1" s="160" t="str">
        <f>VLOOKUP(A901,'BASE TRABAJO'!$A$1:$U$872,9,FALSE)</f>
        <v xml:space="preserve">Durarán tres años en sus cargos por estatutos.  </v>
      </c>
      <c r="J901" s="160" t="str">
        <f>VLOOKUP(A901,'BASE TRABAJO'!$A$1:$U$872,10,FALSE)</f>
        <v xml:space="preserve">De 30.05.2019 a 30.05.2022.
</v>
      </c>
      <c r="K901" s="160" t="str">
        <f>VLOOKUP(A901,'BASE TRABAJO'!$A$1:$U$872,11,FALSE)</f>
        <v xml:space="preserve">Presidente: 
Ignacio Andres Celedón Bulnes,
Secretario:  
Roberto Manuel Celedón Bulnes, 
</v>
      </c>
      <c r="L901" s="160" t="str">
        <f>VLOOKUP(A901,'BASE TRABAJO'!$A$1:$U$872,12,FALSE)</f>
        <v xml:space="preserve">Paseo Phillips Nº 16, piso 4, oficina X, comuna de Santiago, Región Metropolitana.
</v>
      </c>
      <c r="M901" s="160" t="str">
        <f>VLOOKUP(A901,'BASE TRABAJO'!$A$1:$U$872,13,FALSE)</f>
        <v>XIII</v>
      </c>
      <c r="N901" s="160" t="str">
        <f>VLOOKUP(A901,'BASE TRABAJO'!$A$1:$U$872,14,FALSE)</f>
        <v>Santiago</v>
      </c>
      <c r="O901" s="160" t="str">
        <f>VLOOKUP(A901,'BASE TRABAJO'!$A$1:$U$872,15,FALSE)</f>
        <v xml:space="preserve">Teléfono: 232780640
</v>
      </c>
      <c r="P901" s="160" t="str">
        <f>VLOOKUP(A901,'BASE TRABAJO'!$A$1:$U$872,16,FALSE)</f>
        <v xml:space="preserve">E-Mail: roberto.celedon@creaequidad.cl
           claudio.tobar@creaequidad.cl
</v>
      </c>
      <c r="Q901" s="160">
        <f>VLOOKUP(A901,'BASE TRABAJO'!$A$1:$U$872,17,FALSE)</f>
        <v>0</v>
      </c>
      <c r="R901" s="160" t="str">
        <f>VLOOKUP(A901,'BASE TRABAJO'!$A$1:$U$872,18,FALSE)</f>
        <v>93401: Instituciones de Asistencia Social.</v>
      </c>
      <c r="S901" s="160" t="str">
        <f>VLOOKUP(A901,'BASE TRABAJO'!$A$1:$U$872,19,FALSE)</f>
        <v>Se acompaña certificado financiero, correspondiente al año 2018, aprobado por el Sub Departamento de Supervisión Financiera Nacional.</v>
      </c>
      <c r="T901" s="161">
        <f>VLOOKUP(A901,'BASE TRABAJO'!$A$1:$U$872,20,FALSE)</f>
        <v>41908</v>
      </c>
      <c r="U901" s="160">
        <v>7510</v>
      </c>
      <c r="V901" s="162">
        <v>3611320</v>
      </c>
      <c r="W901" s="162">
        <v>30896851</v>
      </c>
      <c r="X901" s="161">
        <v>44135</v>
      </c>
      <c r="Y901" s="160" t="s">
        <v>3112</v>
      </c>
      <c r="Z901" s="160" t="s">
        <v>3113</v>
      </c>
      <c r="AA901" s="160" t="s">
        <v>3178</v>
      </c>
      <c r="AB901" s="160"/>
    </row>
    <row r="902" spans="1:28" x14ac:dyDescent="0.2">
      <c r="A902" s="163">
        <v>7510</v>
      </c>
      <c r="B902" s="160" t="str">
        <f>VLOOKUP(A902,'BASE TRABAJO'!$A$1:$U$872,2,TRUE)</f>
        <v>Fundación CREA EQUIDAD</v>
      </c>
      <c r="C902" s="160" t="str">
        <f>VLOOKUP(A902,'BASE TRABAJO'!$A$1:$U$872,3,FALSE)</f>
        <v>65087837K</v>
      </c>
      <c r="D902" s="160" t="str">
        <f>VLOOKUP(A902,'BASE TRABAJO'!$A$1:$U$872,4,FALSE)</f>
        <v>Fundación de Derecho Privado.</v>
      </c>
      <c r="E902" s="160" t="str">
        <f>VLOOKUP(A902,'BASE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2" s="160" t="str">
        <f>VLOOKUP(A902,'BASE TRABAJO'!$A$1:$U$872,6,FALSE)</f>
        <v xml:space="preserve">Certificado de Vigencia, folio Nº 500229708076, de fecha 28 de mayo de 2019, del  Servicio del Registro Civil e Identificación.
</v>
      </c>
      <c r="G902" s="160" t="str">
        <f>VLOOKUP(A902,'BASE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2" s="160" t="str">
        <f>VLOOKUP(A902,'BASE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2" s="160" t="str">
        <f>VLOOKUP(A902,'BASE TRABAJO'!$A$1:$U$872,9,FALSE)</f>
        <v xml:space="preserve">Durarán tres años en sus cargos por estatutos.  </v>
      </c>
      <c r="J902" s="160" t="str">
        <f>VLOOKUP(A902,'BASE TRABAJO'!$A$1:$U$872,10,FALSE)</f>
        <v xml:space="preserve">De 30.05.2019 a 30.05.2022.
</v>
      </c>
      <c r="K902" s="160" t="str">
        <f>VLOOKUP(A902,'BASE TRABAJO'!$A$1:$U$872,11,FALSE)</f>
        <v xml:space="preserve">Presidente: 
Ignacio Andres Celedón Bulnes,
Secretario:  
Roberto Manuel Celedón Bulnes, 
</v>
      </c>
      <c r="L902" s="160" t="str">
        <f>VLOOKUP(A902,'BASE TRABAJO'!$A$1:$U$872,12,FALSE)</f>
        <v xml:space="preserve">Paseo Phillips Nº 16, piso 4, oficina X, comuna de Santiago, Región Metropolitana.
</v>
      </c>
      <c r="M902" s="160" t="str">
        <f>VLOOKUP(A902,'BASE TRABAJO'!$A$1:$U$872,13,FALSE)</f>
        <v>XIII</v>
      </c>
      <c r="N902" s="160" t="str">
        <f>VLOOKUP(A902,'BASE TRABAJO'!$A$1:$U$872,14,FALSE)</f>
        <v>Santiago</v>
      </c>
      <c r="O902" s="160" t="str">
        <f>VLOOKUP(A902,'BASE TRABAJO'!$A$1:$U$872,15,FALSE)</f>
        <v xml:space="preserve">Teléfono: 232780640
</v>
      </c>
      <c r="P902" s="160" t="str">
        <f>VLOOKUP(A902,'BASE TRABAJO'!$A$1:$U$872,16,FALSE)</f>
        <v xml:space="preserve">E-Mail: roberto.celedon@creaequidad.cl
           claudio.tobar@creaequidad.cl
</v>
      </c>
      <c r="Q902" s="160">
        <f>VLOOKUP(A902,'BASE TRABAJO'!$A$1:$U$872,17,FALSE)</f>
        <v>0</v>
      </c>
      <c r="R902" s="160" t="str">
        <f>VLOOKUP(A902,'BASE TRABAJO'!$A$1:$U$872,18,FALSE)</f>
        <v>93401: Instituciones de Asistencia Social.</v>
      </c>
      <c r="S902" s="160" t="str">
        <f>VLOOKUP(A902,'BASE TRABAJO'!$A$1:$U$872,19,FALSE)</f>
        <v>Se acompaña certificado financiero, correspondiente al año 2018, aprobado por el Sub Departamento de Supervisión Financiera Nacional.</v>
      </c>
      <c r="T902" s="161">
        <f>VLOOKUP(A902,'BASE TRABAJO'!$A$1:$U$872,20,FALSE)</f>
        <v>41908</v>
      </c>
      <c r="U902" s="160">
        <v>7510</v>
      </c>
      <c r="V902" s="162">
        <v>8562510</v>
      </c>
      <c r="W902" s="162">
        <v>81712962</v>
      </c>
      <c r="X902" s="161">
        <v>44135</v>
      </c>
      <c r="Y902" s="160" t="s">
        <v>3112</v>
      </c>
      <c r="Z902" s="160" t="s">
        <v>3113</v>
      </c>
      <c r="AA902" s="160" t="s">
        <v>3183</v>
      </c>
      <c r="AB902" s="160"/>
    </row>
    <row r="903" spans="1:28" x14ac:dyDescent="0.2">
      <c r="A903" s="163">
        <v>7510</v>
      </c>
      <c r="B903" s="160" t="str">
        <f>VLOOKUP(A903,'BASE TRABAJO'!$A$1:$U$872,2,TRUE)</f>
        <v>Fundación CREA EQUIDAD</v>
      </c>
      <c r="C903" s="160" t="str">
        <f>VLOOKUP(A903,'BASE TRABAJO'!$A$1:$U$872,3,FALSE)</f>
        <v>65087837K</v>
      </c>
      <c r="D903" s="160" t="str">
        <f>VLOOKUP(A903,'BASE TRABAJO'!$A$1:$U$872,4,FALSE)</f>
        <v>Fundación de Derecho Privado.</v>
      </c>
      <c r="E903" s="160" t="str">
        <f>VLOOKUP(A903,'BASE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3" s="160" t="str">
        <f>VLOOKUP(A903,'BASE TRABAJO'!$A$1:$U$872,6,FALSE)</f>
        <v xml:space="preserve">Certificado de Vigencia, folio Nº 500229708076, de fecha 28 de mayo de 2019, del  Servicio del Registro Civil e Identificación.
</v>
      </c>
      <c r="G903" s="160" t="str">
        <f>VLOOKUP(A903,'BASE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3" s="160" t="str">
        <f>VLOOKUP(A903,'BASE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3" s="160" t="str">
        <f>VLOOKUP(A903,'BASE TRABAJO'!$A$1:$U$872,9,FALSE)</f>
        <v xml:space="preserve">Durarán tres años en sus cargos por estatutos.  </v>
      </c>
      <c r="J903" s="160" t="str">
        <f>VLOOKUP(A903,'BASE TRABAJO'!$A$1:$U$872,10,FALSE)</f>
        <v xml:space="preserve">De 30.05.2019 a 30.05.2022.
</v>
      </c>
      <c r="K903" s="160" t="str">
        <f>VLOOKUP(A903,'BASE TRABAJO'!$A$1:$U$872,11,FALSE)</f>
        <v xml:space="preserve">Presidente: 
Ignacio Andres Celedón Bulnes,
Secretario:  
Roberto Manuel Celedón Bulnes, 
</v>
      </c>
      <c r="L903" s="160" t="str">
        <f>VLOOKUP(A903,'BASE TRABAJO'!$A$1:$U$872,12,FALSE)</f>
        <v xml:space="preserve">Paseo Phillips Nº 16, piso 4, oficina X, comuna de Santiago, Región Metropolitana.
</v>
      </c>
      <c r="M903" s="160" t="str">
        <f>VLOOKUP(A903,'BASE TRABAJO'!$A$1:$U$872,13,FALSE)</f>
        <v>XIII</v>
      </c>
      <c r="N903" s="160" t="str">
        <f>VLOOKUP(A903,'BASE TRABAJO'!$A$1:$U$872,14,FALSE)</f>
        <v>Santiago</v>
      </c>
      <c r="O903" s="160" t="str">
        <f>VLOOKUP(A903,'BASE TRABAJO'!$A$1:$U$872,15,FALSE)</f>
        <v xml:space="preserve">Teléfono: 232780640
</v>
      </c>
      <c r="P903" s="160" t="str">
        <f>VLOOKUP(A903,'BASE TRABAJO'!$A$1:$U$872,16,FALSE)</f>
        <v xml:space="preserve">E-Mail: roberto.celedon@creaequidad.cl
           claudio.tobar@creaequidad.cl
</v>
      </c>
      <c r="Q903" s="160">
        <f>VLOOKUP(A903,'BASE TRABAJO'!$A$1:$U$872,17,FALSE)</f>
        <v>0</v>
      </c>
      <c r="R903" s="160" t="str">
        <f>VLOOKUP(A903,'BASE TRABAJO'!$A$1:$U$872,18,FALSE)</f>
        <v>93401: Instituciones de Asistencia Social.</v>
      </c>
      <c r="S903" s="160" t="str">
        <f>VLOOKUP(A903,'BASE TRABAJO'!$A$1:$U$872,19,FALSE)</f>
        <v>Se acompaña certificado financiero, correspondiente al año 2018, aprobado por el Sub Departamento de Supervisión Financiera Nacional.</v>
      </c>
      <c r="T903" s="161">
        <f>VLOOKUP(A903,'BASE TRABAJO'!$A$1:$U$872,20,FALSE)</f>
        <v>41908</v>
      </c>
      <c r="U903" s="160">
        <v>7510</v>
      </c>
      <c r="V903" s="162">
        <v>23040936</v>
      </c>
      <c r="W903" s="162">
        <v>214657640</v>
      </c>
      <c r="X903" s="161">
        <v>44135</v>
      </c>
      <c r="Y903" s="160" t="s">
        <v>3112</v>
      </c>
      <c r="Z903" s="160" t="s">
        <v>3113</v>
      </c>
      <c r="AA903" s="160" t="s">
        <v>3193</v>
      </c>
      <c r="AB903" s="160"/>
    </row>
    <row r="904" spans="1:28" x14ac:dyDescent="0.2">
      <c r="A904" s="163">
        <v>7510</v>
      </c>
      <c r="B904" s="160" t="str">
        <f>VLOOKUP(A904,'BASE TRABAJO'!$A$1:$U$872,2,TRUE)</f>
        <v>Fundación CREA EQUIDAD</v>
      </c>
      <c r="C904" s="160" t="str">
        <f>VLOOKUP(A904,'BASE TRABAJO'!$A$1:$U$872,3,FALSE)</f>
        <v>65087837K</v>
      </c>
      <c r="D904" s="160" t="str">
        <f>VLOOKUP(A904,'BASE TRABAJO'!$A$1:$U$872,4,FALSE)</f>
        <v>Fundación de Derecho Privado.</v>
      </c>
      <c r="E904" s="160" t="str">
        <f>VLOOKUP(A904,'BASE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4" s="160" t="str">
        <f>VLOOKUP(A904,'BASE TRABAJO'!$A$1:$U$872,6,FALSE)</f>
        <v xml:space="preserve">Certificado de Vigencia, folio Nº 500229708076, de fecha 28 de mayo de 2019, del  Servicio del Registro Civil e Identificación.
</v>
      </c>
      <c r="G904" s="160" t="str">
        <f>VLOOKUP(A904,'BASE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4" s="160" t="str">
        <f>VLOOKUP(A904,'BASE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4" s="160" t="str">
        <f>VLOOKUP(A904,'BASE TRABAJO'!$A$1:$U$872,9,FALSE)</f>
        <v xml:space="preserve">Durarán tres años en sus cargos por estatutos.  </v>
      </c>
      <c r="J904" s="160" t="str">
        <f>VLOOKUP(A904,'BASE TRABAJO'!$A$1:$U$872,10,FALSE)</f>
        <v xml:space="preserve">De 30.05.2019 a 30.05.2022.
</v>
      </c>
      <c r="K904" s="160" t="str">
        <f>VLOOKUP(A904,'BASE TRABAJO'!$A$1:$U$872,11,FALSE)</f>
        <v xml:space="preserve">Presidente: 
Ignacio Andres Celedón Bulnes,
Secretario:  
Roberto Manuel Celedón Bulnes, 
</v>
      </c>
      <c r="L904" s="160" t="str">
        <f>VLOOKUP(A904,'BASE TRABAJO'!$A$1:$U$872,12,FALSE)</f>
        <v xml:space="preserve">Paseo Phillips Nº 16, piso 4, oficina X, comuna de Santiago, Región Metropolitana.
</v>
      </c>
      <c r="M904" s="160" t="str">
        <f>VLOOKUP(A904,'BASE TRABAJO'!$A$1:$U$872,13,FALSE)</f>
        <v>XIII</v>
      </c>
      <c r="N904" s="160" t="str">
        <f>VLOOKUP(A904,'BASE TRABAJO'!$A$1:$U$872,14,FALSE)</f>
        <v>Santiago</v>
      </c>
      <c r="O904" s="160" t="str">
        <f>VLOOKUP(A904,'BASE TRABAJO'!$A$1:$U$872,15,FALSE)</f>
        <v xml:space="preserve">Teléfono: 232780640
</v>
      </c>
      <c r="P904" s="160" t="str">
        <f>VLOOKUP(A904,'BASE TRABAJO'!$A$1:$U$872,16,FALSE)</f>
        <v xml:space="preserve">E-Mail: roberto.celedon@creaequidad.cl
           claudio.tobar@creaequidad.cl
</v>
      </c>
      <c r="Q904" s="160">
        <f>VLOOKUP(A904,'BASE TRABAJO'!$A$1:$U$872,17,FALSE)</f>
        <v>0</v>
      </c>
      <c r="R904" s="160" t="str">
        <f>VLOOKUP(A904,'BASE TRABAJO'!$A$1:$U$872,18,FALSE)</f>
        <v>93401: Instituciones de Asistencia Social.</v>
      </c>
      <c r="S904" s="160" t="str">
        <f>VLOOKUP(A904,'BASE TRABAJO'!$A$1:$U$872,19,FALSE)</f>
        <v>Se acompaña certificado financiero, correspondiente al año 2018, aprobado por el Sub Departamento de Supervisión Financiera Nacional.</v>
      </c>
      <c r="T904" s="161">
        <f>VLOOKUP(A904,'BASE TRABAJO'!$A$1:$U$872,20,FALSE)</f>
        <v>41908</v>
      </c>
      <c r="U904" s="160">
        <v>7510</v>
      </c>
      <c r="V904" s="162">
        <v>6302007</v>
      </c>
      <c r="W904" s="162">
        <v>68176260</v>
      </c>
      <c r="X904" s="161">
        <v>44135</v>
      </c>
      <c r="Y904" s="160" t="s">
        <v>3112</v>
      </c>
      <c r="Z904" s="160" t="s">
        <v>3113</v>
      </c>
      <c r="AA904" s="160" t="s">
        <v>3252</v>
      </c>
      <c r="AB904" s="160"/>
    </row>
    <row r="905" spans="1:28" x14ac:dyDescent="0.2">
      <c r="A905" s="163">
        <v>7510</v>
      </c>
      <c r="B905" s="160" t="str">
        <f>VLOOKUP(A905,'BASE TRABAJO'!$A$1:$U$872,2,TRUE)</f>
        <v>Fundación CREA EQUIDAD</v>
      </c>
      <c r="C905" s="160" t="str">
        <f>VLOOKUP(A905,'BASE TRABAJO'!$A$1:$U$872,3,FALSE)</f>
        <v>65087837K</v>
      </c>
      <c r="D905" s="160" t="str">
        <f>VLOOKUP(A905,'BASE TRABAJO'!$A$1:$U$872,4,FALSE)</f>
        <v>Fundación de Derecho Privado.</v>
      </c>
      <c r="E905" s="160" t="str">
        <f>VLOOKUP(A905,'BASE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5" s="160" t="str">
        <f>VLOOKUP(A905,'BASE TRABAJO'!$A$1:$U$872,6,FALSE)</f>
        <v xml:space="preserve">Certificado de Vigencia, folio Nº 500229708076, de fecha 28 de mayo de 2019, del  Servicio del Registro Civil e Identificación.
</v>
      </c>
      <c r="G905" s="160" t="str">
        <f>VLOOKUP(A905,'BASE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5" s="160" t="str">
        <f>VLOOKUP(A905,'BASE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5" s="160" t="str">
        <f>VLOOKUP(A905,'BASE TRABAJO'!$A$1:$U$872,9,FALSE)</f>
        <v xml:space="preserve">Durarán tres años en sus cargos por estatutos.  </v>
      </c>
      <c r="J905" s="160" t="str">
        <f>VLOOKUP(A905,'BASE TRABAJO'!$A$1:$U$872,10,FALSE)</f>
        <v xml:space="preserve">De 30.05.2019 a 30.05.2022.
</v>
      </c>
      <c r="K905" s="160" t="str">
        <f>VLOOKUP(A905,'BASE TRABAJO'!$A$1:$U$872,11,FALSE)</f>
        <v xml:space="preserve">Presidente: 
Ignacio Andres Celedón Bulnes,
Secretario:  
Roberto Manuel Celedón Bulnes, 
</v>
      </c>
      <c r="L905" s="160" t="str">
        <f>VLOOKUP(A905,'BASE TRABAJO'!$A$1:$U$872,12,FALSE)</f>
        <v xml:space="preserve">Paseo Phillips Nº 16, piso 4, oficina X, comuna de Santiago, Región Metropolitana.
</v>
      </c>
      <c r="M905" s="160" t="str">
        <f>VLOOKUP(A905,'BASE TRABAJO'!$A$1:$U$872,13,FALSE)</f>
        <v>XIII</v>
      </c>
      <c r="N905" s="160" t="str">
        <f>VLOOKUP(A905,'BASE TRABAJO'!$A$1:$U$872,14,FALSE)</f>
        <v>Santiago</v>
      </c>
      <c r="O905" s="160" t="str">
        <f>VLOOKUP(A905,'BASE TRABAJO'!$A$1:$U$872,15,FALSE)</f>
        <v xml:space="preserve">Teléfono: 232780640
</v>
      </c>
      <c r="P905" s="160" t="str">
        <f>VLOOKUP(A905,'BASE TRABAJO'!$A$1:$U$872,16,FALSE)</f>
        <v xml:space="preserve">E-Mail: roberto.celedon@creaequidad.cl
           claudio.tobar@creaequidad.cl
</v>
      </c>
      <c r="Q905" s="160">
        <f>VLOOKUP(A905,'BASE TRABAJO'!$A$1:$U$872,17,FALSE)</f>
        <v>0</v>
      </c>
      <c r="R905" s="160" t="str">
        <f>VLOOKUP(A905,'BASE TRABAJO'!$A$1:$U$872,18,FALSE)</f>
        <v>93401: Instituciones de Asistencia Social.</v>
      </c>
      <c r="S905" s="160" t="str">
        <f>VLOOKUP(A905,'BASE TRABAJO'!$A$1:$U$872,19,FALSE)</f>
        <v>Se acompaña certificado financiero, correspondiente al año 2018, aprobado por el Sub Departamento de Supervisión Financiera Nacional.</v>
      </c>
      <c r="T905" s="161">
        <f>VLOOKUP(A905,'BASE TRABAJO'!$A$1:$U$872,20,FALSE)</f>
        <v>41908</v>
      </c>
      <c r="U905" s="160">
        <v>7510</v>
      </c>
      <c r="V905" s="162">
        <v>11538648</v>
      </c>
      <c r="W905" s="162">
        <v>130256021</v>
      </c>
      <c r="X905" s="161">
        <v>44135</v>
      </c>
      <c r="Y905" s="160" t="s">
        <v>3112</v>
      </c>
      <c r="Z905" s="160" t="s">
        <v>3113</v>
      </c>
      <c r="AA905" s="160" t="s">
        <v>3190</v>
      </c>
      <c r="AB905" s="160"/>
    </row>
    <row r="906" spans="1:28" x14ac:dyDescent="0.2">
      <c r="A906" s="163">
        <v>7510</v>
      </c>
      <c r="B906" s="160" t="str">
        <f>VLOOKUP(A906,'BASE TRABAJO'!$A$1:$U$872,2,TRUE)</f>
        <v>Fundación CREA EQUIDAD</v>
      </c>
      <c r="C906" s="160" t="str">
        <f>VLOOKUP(A906,'BASE TRABAJO'!$A$1:$U$872,3,FALSE)</f>
        <v>65087837K</v>
      </c>
      <c r="D906" s="160" t="str">
        <f>VLOOKUP(A906,'BASE TRABAJO'!$A$1:$U$872,4,FALSE)</f>
        <v>Fundación de Derecho Privado.</v>
      </c>
      <c r="E906" s="160" t="str">
        <f>VLOOKUP(A906,'BASE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6" s="160" t="str">
        <f>VLOOKUP(A906,'BASE TRABAJO'!$A$1:$U$872,6,FALSE)</f>
        <v xml:space="preserve">Certificado de Vigencia, folio Nº 500229708076, de fecha 28 de mayo de 2019, del  Servicio del Registro Civil e Identificación.
</v>
      </c>
      <c r="G906" s="160" t="str">
        <f>VLOOKUP(A906,'BASE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6" s="160" t="str">
        <f>VLOOKUP(A906,'BASE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6" s="160" t="str">
        <f>VLOOKUP(A906,'BASE TRABAJO'!$A$1:$U$872,9,FALSE)</f>
        <v xml:space="preserve">Durarán tres años en sus cargos por estatutos.  </v>
      </c>
      <c r="J906" s="160" t="str">
        <f>VLOOKUP(A906,'BASE TRABAJO'!$A$1:$U$872,10,FALSE)</f>
        <v xml:space="preserve">De 30.05.2019 a 30.05.2022.
</v>
      </c>
      <c r="K906" s="160" t="str">
        <f>VLOOKUP(A906,'BASE TRABAJO'!$A$1:$U$872,11,FALSE)</f>
        <v xml:space="preserve">Presidente: 
Ignacio Andres Celedón Bulnes,
Secretario:  
Roberto Manuel Celedón Bulnes, 
</v>
      </c>
      <c r="L906" s="160" t="str">
        <f>VLOOKUP(A906,'BASE TRABAJO'!$A$1:$U$872,12,FALSE)</f>
        <v xml:space="preserve">Paseo Phillips Nº 16, piso 4, oficina X, comuna de Santiago, Región Metropolitana.
</v>
      </c>
      <c r="M906" s="160" t="str">
        <f>VLOOKUP(A906,'BASE TRABAJO'!$A$1:$U$872,13,FALSE)</f>
        <v>XIII</v>
      </c>
      <c r="N906" s="160" t="str">
        <f>VLOOKUP(A906,'BASE TRABAJO'!$A$1:$U$872,14,FALSE)</f>
        <v>Santiago</v>
      </c>
      <c r="O906" s="160" t="str">
        <f>VLOOKUP(A906,'BASE TRABAJO'!$A$1:$U$872,15,FALSE)</f>
        <v xml:space="preserve">Teléfono: 232780640
</v>
      </c>
      <c r="P906" s="160" t="str">
        <f>VLOOKUP(A906,'BASE TRABAJO'!$A$1:$U$872,16,FALSE)</f>
        <v xml:space="preserve">E-Mail: roberto.celedon@creaequidad.cl
           claudio.tobar@creaequidad.cl
</v>
      </c>
      <c r="Q906" s="160">
        <f>VLOOKUP(A906,'BASE TRABAJO'!$A$1:$U$872,17,FALSE)</f>
        <v>0</v>
      </c>
      <c r="R906" s="160" t="str">
        <f>VLOOKUP(A906,'BASE TRABAJO'!$A$1:$U$872,18,FALSE)</f>
        <v>93401: Instituciones de Asistencia Social.</v>
      </c>
      <c r="S906" s="160" t="str">
        <f>VLOOKUP(A906,'BASE TRABAJO'!$A$1:$U$872,19,FALSE)</f>
        <v>Se acompaña certificado financiero, correspondiente al año 2018, aprobado por el Sub Departamento de Supervisión Financiera Nacional.</v>
      </c>
      <c r="T906" s="161">
        <f>VLOOKUP(A906,'BASE TRABAJO'!$A$1:$U$872,20,FALSE)</f>
        <v>41908</v>
      </c>
      <c r="U906" s="160">
        <v>7510</v>
      </c>
      <c r="V906" s="162">
        <v>20238660</v>
      </c>
      <c r="W906" s="162">
        <v>180507606</v>
      </c>
      <c r="X906" s="161">
        <v>44135</v>
      </c>
      <c r="Y906" s="160" t="s">
        <v>3112</v>
      </c>
      <c r="Z906" s="160" t="s">
        <v>3113</v>
      </c>
      <c r="AA906" s="160" t="s">
        <v>3248</v>
      </c>
      <c r="AB906" s="160"/>
    </row>
    <row r="907" spans="1:28" x14ac:dyDescent="0.2">
      <c r="A907" s="163">
        <v>7510</v>
      </c>
      <c r="B907" s="160" t="str">
        <f>VLOOKUP(A907,'BASE TRABAJO'!$A$1:$U$872,2,TRUE)</f>
        <v>Fundación CREA EQUIDAD</v>
      </c>
      <c r="C907" s="160" t="str">
        <f>VLOOKUP(A907,'BASE TRABAJO'!$A$1:$U$872,3,FALSE)</f>
        <v>65087837K</v>
      </c>
      <c r="D907" s="160" t="str">
        <f>VLOOKUP(A907,'BASE TRABAJO'!$A$1:$U$872,4,FALSE)</f>
        <v>Fundación de Derecho Privado.</v>
      </c>
      <c r="E907" s="160" t="str">
        <f>VLOOKUP(A907,'BASE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7" s="160" t="str">
        <f>VLOOKUP(A907,'BASE TRABAJO'!$A$1:$U$872,6,FALSE)</f>
        <v xml:space="preserve">Certificado de Vigencia, folio Nº 500229708076, de fecha 28 de mayo de 2019, del  Servicio del Registro Civil e Identificación.
</v>
      </c>
      <c r="G907" s="160" t="str">
        <f>VLOOKUP(A907,'BASE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7" s="160" t="str">
        <f>VLOOKUP(A907,'BASE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7" s="160" t="str">
        <f>VLOOKUP(A907,'BASE TRABAJO'!$A$1:$U$872,9,FALSE)</f>
        <v xml:space="preserve">Durarán tres años en sus cargos por estatutos.  </v>
      </c>
      <c r="J907" s="160" t="str">
        <f>VLOOKUP(A907,'BASE TRABAJO'!$A$1:$U$872,10,FALSE)</f>
        <v xml:space="preserve">De 30.05.2019 a 30.05.2022.
</v>
      </c>
      <c r="K907" s="160" t="str">
        <f>VLOOKUP(A907,'BASE TRABAJO'!$A$1:$U$872,11,FALSE)</f>
        <v xml:space="preserve">Presidente: 
Ignacio Andres Celedón Bulnes,
Secretario:  
Roberto Manuel Celedón Bulnes, 
</v>
      </c>
      <c r="L907" s="160" t="str">
        <f>VLOOKUP(A907,'BASE TRABAJO'!$A$1:$U$872,12,FALSE)</f>
        <v xml:space="preserve">Paseo Phillips Nº 16, piso 4, oficina X, comuna de Santiago, Región Metropolitana.
</v>
      </c>
      <c r="M907" s="160" t="str">
        <f>VLOOKUP(A907,'BASE TRABAJO'!$A$1:$U$872,13,FALSE)</f>
        <v>XIII</v>
      </c>
      <c r="N907" s="160" t="str">
        <f>VLOOKUP(A907,'BASE TRABAJO'!$A$1:$U$872,14,FALSE)</f>
        <v>Santiago</v>
      </c>
      <c r="O907" s="160" t="str">
        <f>VLOOKUP(A907,'BASE TRABAJO'!$A$1:$U$872,15,FALSE)</f>
        <v xml:space="preserve">Teléfono: 232780640
</v>
      </c>
      <c r="P907" s="160" t="str">
        <f>VLOOKUP(A907,'BASE TRABAJO'!$A$1:$U$872,16,FALSE)</f>
        <v xml:space="preserve">E-Mail: roberto.celedon@creaequidad.cl
           claudio.tobar@creaequidad.cl
</v>
      </c>
      <c r="Q907" s="160">
        <f>VLOOKUP(A907,'BASE TRABAJO'!$A$1:$U$872,17,FALSE)</f>
        <v>0</v>
      </c>
      <c r="R907" s="160" t="str">
        <f>VLOOKUP(A907,'BASE TRABAJO'!$A$1:$U$872,18,FALSE)</f>
        <v>93401: Instituciones de Asistencia Social.</v>
      </c>
      <c r="S907" s="160" t="str">
        <f>VLOOKUP(A907,'BASE TRABAJO'!$A$1:$U$872,19,FALSE)</f>
        <v>Se acompaña certificado financiero, correspondiente al año 2018, aprobado por el Sub Departamento de Supervisión Financiera Nacional.</v>
      </c>
      <c r="T907" s="161">
        <f>VLOOKUP(A907,'BASE TRABAJO'!$A$1:$U$872,20,FALSE)</f>
        <v>41908</v>
      </c>
      <c r="U907" s="160">
        <v>7510</v>
      </c>
      <c r="V907" s="162">
        <v>26762238</v>
      </c>
      <c r="W907" s="162">
        <v>239149584</v>
      </c>
      <c r="X907" s="161">
        <v>44135</v>
      </c>
      <c r="Y907" s="160" t="s">
        <v>3112</v>
      </c>
      <c r="Z907" s="160" t="s">
        <v>3113</v>
      </c>
      <c r="AA907" s="160" t="s">
        <v>3163</v>
      </c>
      <c r="AB907" s="160"/>
    </row>
    <row r="908" spans="1:28" x14ac:dyDescent="0.2">
      <c r="A908" s="163">
        <v>7510</v>
      </c>
      <c r="B908" s="160" t="str">
        <f>VLOOKUP(A908,'BASE TRABAJO'!$A$1:$U$872,2,TRUE)</f>
        <v>Fundación CREA EQUIDAD</v>
      </c>
      <c r="C908" s="160" t="str">
        <f>VLOOKUP(A908,'BASE TRABAJO'!$A$1:$U$872,3,FALSE)</f>
        <v>65087837K</v>
      </c>
      <c r="D908" s="160" t="str">
        <f>VLOOKUP(A908,'BASE TRABAJO'!$A$1:$U$872,4,FALSE)</f>
        <v>Fundación de Derecho Privado.</v>
      </c>
      <c r="E908" s="160" t="str">
        <f>VLOOKUP(A908,'BASE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8" s="160" t="str">
        <f>VLOOKUP(A908,'BASE TRABAJO'!$A$1:$U$872,6,FALSE)</f>
        <v xml:space="preserve">Certificado de Vigencia, folio Nº 500229708076, de fecha 28 de mayo de 2019, del  Servicio del Registro Civil e Identificación.
</v>
      </c>
      <c r="G908" s="160" t="str">
        <f>VLOOKUP(A908,'BASE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8" s="160" t="str">
        <f>VLOOKUP(A908,'BASE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8" s="160" t="str">
        <f>VLOOKUP(A908,'BASE TRABAJO'!$A$1:$U$872,9,FALSE)</f>
        <v xml:space="preserve">Durarán tres años en sus cargos por estatutos.  </v>
      </c>
      <c r="J908" s="160" t="str">
        <f>VLOOKUP(A908,'BASE TRABAJO'!$A$1:$U$872,10,FALSE)</f>
        <v xml:space="preserve">De 30.05.2019 a 30.05.2022.
</v>
      </c>
      <c r="K908" s="160" t="str">
        <f>VLOOKUP(A908,'BASE TRABAJO'!$A$1:$U$872,11,FALSE)</f>
        <v xml:space="preserve">Presidente: 
Ignacio Andres Celedón Bulnes,
Secretario:  
Roberto Manuel Celedón Bulnes, 
</v>
      </c>
      <c r="L908" s="160" t="str">
        <f>VLOOKUP(A908,'BASE TRABAJO'!$A$1:$U$872,12,FALSE)</f>
        <v xml:space="preserve">Paseo Phillips Nº 16, piso 4, oficina X, comuna de Santiago, Región Metropolitana.
</v>
      </c>
      <c r="M908" s="160" t="str">
        <f>VLOOKUP(A908,'BASE TRABAJO'!$A$1:$U$872,13,FALSE)</f>
        <v>XIII</v>
      </c>
      <c r="N908" s="160" t="str">
        <f>VLOOKUP(A908,'BASE TRABAJO'!$A$1:$U$872,14,FALSE)</f>
        <v>Santiago</v>
      </c>
      <c r="O908" s="160" t="str">
        <f>VLOOKUP(A908,'BASE TRABAJO'!$A$1:$U$872,15,FALSE)</f>
        <v xml:space="preserve">Teléfono: 232780640
</v>
      </c>
      <c r="P908" s="160" t="str">
        <f>VLOOKUP(A908,'BASE TRABAJO'!$A$1:$U$872,16,FALSE)</f>
        <v xml:space="preserve">E-Mail: roberto.celedon@creaequidad.cl
           claudio.tobar@creaequidad.cl
</v>
      </c>
      <c r="Q908" s="160">
        <f>VLOOKUP(A908,'BASE TRABAJO'!$A$1:$U$872,17,FALSE)</f>
        <v>0</v>
      </c>
      <c r="R908" s="160" t="str">
        <f>VLOOKUP(A908,'BASE TRABAJO'!$A$1:$U$872,18,FALSE)</f>
        <v>93401: Instituciones de Asistencia Social.</v>
      </c>
      <c r="S908" s="160" t="str">
        <f>VLOOKUP(A908,'BASE TRABAJO'!$A$1:$U$872,19,FALSE)</f>
        <v>Se acompaña certificado financiero, correspondiente al año 2018, aprobado por el Sub Departamento de Supervisión Financiera Nacional.</v>
      </c>
      <c r="T908" s="161">
        <f>VLOOKUP(A908,'BASE TRABAJO'!$A$1:$U$872,20,FALSE)</f>
        <v>41908</v>
      </c>
      <c r="U908" s="160">
        <v>7510</v>
      </c>
      <c r="V908" s="162">
        <v>12298878</v>
      </c>
      <c r="W908" s="162">
        <v>97062054</v>
      </c>
      <c r="X908" s="161">
        <v>44135</v>
      </c>
      <c r="Y908" s="160" t="s">
        <v>3112</v>
      </c>
      <c r="Z908" s="160" t="s">
        <v>3113</v>
      </c>
      <c r="AA908" s="160" t="s">
        <v>3201</v>
      </c>
      <c r="AB908" s="160"/>
    </row>
    <row r="909" spans="1:28" x14ac:dyDescent="0.2">
      <c r="A909" s="163">
        <v>7510</v>
      </c>
      <c r="B909" s="160" t="str">
        <f>VLOOKUP(A909,'BASE TRABAJO'!$A$1:$U$872,2,TRUE)</f>
        <v>Fundación CREA EQUIDAD</v>
      </c>
      <c r="C909" s="160" t="str">
        <f>VLOOKUP(A909,'BASE TRABAJO'!$A$1:$U$872,3,FALSE)</f>
        <v>65087837K</v>
      </c>
      <c r="D909" s="160" t="str">
        <f>VLOOKUP(A909,'BASE TRABAJO'!$A$1:$U$872,4,FALSE)</f>
        <v>Fundación de Derecho Privado.</v>
      </c>
      <c r="E909" s="160" t="str">
        <f>VLOOKUP(A909,'BASE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9" s="160" t="str">
        <f>VLOOKUP(A909,'BASE TRABAJO'!$A$1:$U$872,6,FALSE)</f>
        <v xml:space="preserve">Certificado de Vigencia, folio Nº 500229708076, de fecha 28 de mayo de 2019, del  Servicio del Registro Civil e Identificación.
</v>
      </c>
      <c r="G909" s="160" t="str">
        <f>VLOOKUP(A909,'BASE TRABAJO'!$A$1:$U$872,7,FALSE)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9" s="160" t="str">
        <f>VLOOKUP(A909,'BASE TRABAJO'!$A$1:$U$872,8,FALSE)</f>
        <v xml:space="preserve">Presidente: Ignacio Andres Celedon Bulnes,
Vice-Presidente y Director: Álvaro Rodrigo Henríquez Aguirre, 
Secretario: Roberto Manuel Celedón Bulnes, 
Tesorero: Pedro José Félix Olavarría Araguiren 
Directora: María Gladys Faba Beaumont,         
</v>
      </c>
      <c r="I909" s="160" t="str">
        <f>VLOOKUP(A909,'BASE TRABAJO'!$A$1:$U$872,9,FALSE)</f>
        <v xml:space="preserve">Durarán tres años en sus cargos por estatutos.  </v>
      </c>
      <c r="J909" s="160" t="str">
        <f>VLOOKUP(A909,'BASE TRABAJO'!$A$1:$U$872,10,FALSE)</f>
        <v xml:space="preserve">De 30.05.2019 a 30.05.2022.
</v>
      </c>
      <c r="K909" s="160" t="str">
        <f>VLOOKUP(A909,'BASE TRABAJO'!$A$1:$U$872,11,FALSE)</f>
        <v xml:space="preserve">Presidente: 
Ignacio Andres Celedón Bulnes,
Secretario:  
Roberto Manuel Celedón Bulnes, 
</v>
      </c>
      <c r="L909" s="160" t="str">
        <f>VLOOKUP(A909,'BASE TRABAJO'!$A$1:$U$872,12,FALSE)</f>
        <v xml:space="preserve">Paseo Phillips Nº 16, piso 4, oficina X, comuna de Santiago, Región Metropolitana.
</v>
      </c>
      <c r="M909" s="160" t="str">
        <f>VLOOKUP(A909,'BASE TRABAJO'!$A$1:$U$872,13,FALSE)</f>
        <v>XIII</v>
      </c>
      <c r="N909" s="160" t="str">
        <f>VLOOKUP(A909,'BASE TRABAJO'!$A$1:$U$872,14,FALSE)</f>
        <v>Santiago</v>
      </c>
      <c r="O909" s="160" t="str">
        <f>VLOOKUP(A909,'BASE TRABAJO'!$A$1:$U$872,15,FALSE)</f>
        <v xml:space="preserve">Teléfono: 232780640
</v>
      </c>
      <c r="P909" s="160" t="str">
        <f>VLOOKUP(A909,'BASE TRABAJO'!$A$1:$U$872,16,FALSE)</f>
        <v xml:space="preserve">E-Mail: roberto.celedon@creaequidad.cl
           claudio.tobar@creaequidad.cl
</v>
      </c>
      <c r="Q909" s="160">
        <f>VLOOKUP(A909,'BASE TRABAJO'!$A$1:$U$872,17,FALSE)</f>
        <v>0</v>
      </c>
      <c r="R909" s="160" t="str">
        <f>VLOOKUP(A909,'BASE TRABAJO'!$A$1:$U$872,18,FALSE)</f>
        <v>93401: Instituciones de Asistencia Social.</v>
      </c>
      <c r="S909" s="160" t="str">
        <f>VLOOKUP(A909,'BASE TRABAJO'!$A$1:$U$872,19,FALSE)</f>
        <v>Se acompaña certificado financiero, correspondiente al año 2018, aprobado por el Sub Departamento de Supervisión Financiera Nacional.</v>
      </c>
      <c r="T909" s="161">
        <f>VLOOKUP(A909,'BASE TRABAJO'!$A$1:$U$872,20,FALSE)</f>
        <v>41908</v>
      </c>
      <c r="U909" s="160">
        <v>7510</v>
      </c>
      <c r="V909" s="162">
        <v>7156350</v>
      </c>
      <c r="W909" s="162">
        <v>68776290</v>
      </c>
      <c r="X909" s="161">
        <v>44135</v>
      </c>
      <c r="Y909" s="160" t="s">
        <v>3112</v>
      </c>
      <c r="Z909" s="160" t="s">
        <v>3113</v>
      </c>
      <c r="AA909" s="160" t="s">
        <v>3180</v>
      </c>
      <c r="AB909" s="160"/>
    </row>
    <row r="910" spans="1:28" x14ac:dyDescent="0.2">
      <c r="A910" s="163">
        <v>7512</v>
      </c>
      <c r="B910" s="160" t="str">
        <f>VLOOKUP(A910,'BASE TRABAJO'!$A$1:$U$872,2,TRUE)</f>
        <v xml:space="preserve">
I. Municipalidad de Rio Ibáñez
</v>
      </c>
      <c r="C910" s="160">
        <f>VLOOKUP(A910,'BASE TRABAJO'!$A$1:$U$872,3,FALSE)</f>
        <v>692531000</v>
      </c>
      <c r="D910" s="160" t="str">
        <f>VLOOKUP(A910,'BASE TRABAJO'!$A$1:$U$872,4,FALSE)</f>
        <v>Municipalidad</v>
      </c>
      <c r="E910" s="160" t="str">
        <f>VLOOKUP(A910,'BASE TRABAJO'!$A$1:$U$872,5,FALSE)</f>
        <v>Constitución Política de la República, artículo 107</v>
      </c>
      <c r="F910" s="160" t="str">
        <f>VLOOKUP(A910,'BASE TRABAJO'!$A$1:$U$872,6,FALSE)</f>
        <v>Indefinida</v>
      </c>
      <c r="G910" s="160" t="str">
        <f>VLOOKUP(A910,'BASE TRABAJO'!$A$1:$U$872,7,FALSE)</f>
        <v>Según Ley Orgánica Nº 18.695, artículos 1º al  4º</v>
      </c>
      <c r="H910" s="160" t="str">
        <f>VLOOKUP(A910,'BASE TRABAJO'!$A$1:$U$872,8,FALSE)</f>
        <v>no tiene</v>
      </c>
      <c r="I910" s="160">
        <f>VLOOKUP(A910,'BASE TRABAJO'!$A$1:$U$872,9,FALSE)</f>
        <v>0</v>
      </c>
      <c r="J910" s="160">
        <f>VLOOKUP(A910,'BASE TRABAJO'!$A$1:$U$872,10,FALSE)</f>
        <v>0</v>
      </c>
      <c r="K910" s="160" t="str">
        <f>VLOOKUP(A910,'BASE TRABAJO'!$A$1:$U$872,11,FALSE)</f>
        <v xml:space="preserve">Marcelo Orlando Santana Vargas
</v>
      </c>
      <c r="L910" s="160" t="str">
        <f>VLOOKUP(A910,'BASE TRABAJO'!$A$1:$U$872,12,FALSE)</f>
        <v xml:space="preserve">Carlos Soza Nº161 Puerto Ibáñez, Comuna de rio Ibáñez, Región de Aysén, </v>
      </c>
      <c r="M910" s="160" t="str">
        <f>VLOOKUP(A910,'BASE TRABAJO'!$A$1:$U$872,13,FALSE)</f>
        <v>XI</v>
      </c>
      <c r="N910" s="160" t="str">
        <f>VLOOKUP(A910,'BASE TRABAJO'!$A$1:$U$872,14,FALSE)</f>
        <v>rio Ibáñez</v>
      </c>
      <c r="O910" s="160" t="str">
        <f>VLOOKUP(A910,'BASE TRABAJO'!$A$1:$U$872,15,FALSE)</f>
        <v>teléfono  067-2423216,</v>
      </c>
      <c r="P910" s="160" t="str">
        <f>VLOOKUP(A910,'BASE TRABAJO'!$A$1:$U$872,16,FALSE)</f>
        <v xml:space="preserve">alcaldía@rioibanez.cl  </v>
      </c>
      <c r="Q910" s="160">
        <f>VLOOKUP(A910,'BASE TRABAJO'!$A$1:$U$872,17,FALSE)</f>
        <v>0</v>
      </c>
      <c r="R910" s="160">
        <f>VLOOKUP(A910,'BASE TRABAJO'!$A$1:$U$872,18,FALSE)</f>
        <v>91001</v>
      </c>
      <c r="S910" s="160" t="str">
        <f>VLOOKUP(A910,'BASE TRABAJO'!$A$1:$U$872,19,FALSE)</f>
        <v xml:space="preserve">No se acompañan. Aplica Informe Jurídico Nº 09, de  fecha 14 de marzo de 2011 del Departamento Jurídico y Dictamen Nº 070791, de 2009, de la Contraloría General de la República.  
</v>
      </c>
      <c r="T910" s="161">
        <f>VLOOKUP(A910,'BASE TRABAJO'!$A$1:$U$872,20,FALSE)</f>
        <v>41925</v>
      </c>
      <c r="U910" s="160">
        <v>7512</v>
      </c>
      <c r="V910" s="162">
        <v>5113066</v>
      </c>
      <c r="W910" s="162">
        <v>46167260</v>
      </c>
      <c r="X910" s="161">
        <v>44135</v>
      </c>
      <c r="Y910" s="160" t="s">
        <v>3112</v>
      </c>
      <c r="Z910" s="160" t="s">
        <v>3113</v>
      </c>
      <c r="AA910" s="160" t="s">
        <v>3333</v>
      </c>
      <c r="AB910" s="160"/>
    </row>
    <row r="911" spans="1:28" x14ac:dyDescent="0.2">
      <c r="A911" s="163">
        <v>7513</v>
      </c>
      <c r="B911" s="160" t="str">
        <f>VLOOKUP(A911,'BASE TRABAJO'!$A$1:$U$872,2,TRUE)</f>
        <v xml:space="preserve">
I. Municipalidad de Huara
</v>
      </c>
      <c r="C911" s="160">
        <f>VLOOKUP(A911,'BASE TRABAJO'!$A$1:$U$872,3,FALSE)</f>
        <v>690102005</v>
      </c>
      <c r="D911" s="160" t="str">
        <f>VLOOKUP(A911,'BASE TRABAJO'!$A$1:$U$872,4,FALSE)</f>
        <v>Municipalidad</v>
      </c>
      <c r="E911" s="160" t="str">
        <f>VLOOKUP(A911,'BASE TRABAJO'!$A$1:$U$872,5,FALSE)</f>
        <v>Constitución Política de la República, artículo 107.</v>
      </c>
      <c r="F911" s="160" t="str">
        <f>VLOOKUP(A911,'BASE TRABAJO'!$A$1:$U$872,6,FALSE)</f>
        <v>Indefinida.</v>
      </c>
      <c r="G911" s="160" t="str">
        <f>VLOOKUP(A911,'BASE TRABAJO'!$A$1:$U$872,7,FALSE)</f>
        <v>Según Ley Orgánica Nº 18.695, artículos 1º al 4º.</v>
      </c>
      <c r="H911" s="160" t="str">
        <f>VLOOKUP(A911,'BASE TRABAJO'!$A$1:$U$872,8,FALSE)</f>
        <v>no tiene</v>
      </c>
      <c r="I911" s="160">
        <f>VLOOKUP(A911,'BASE TRABAJO'!$A$1:$U$872,9,FALSE)</f>
        <v>0</v>
      </c>
      <c r="J911" s="160">
        <f>VLOOKUP(A911,'BASE TRABAJO'!$A$1:$U$872,10,FALSE)</f>
        <v>0</v>
      </c>
      <c r="K911" s="160" t="str">
        <f>VLOOKUP(A911,'BASE TRABAJO'!$A$1:$U$872,11,FALSE)</f>
        <v xml:space="preserve">José Andrés Bartolo Vinaya, </v>
      </c>
      <c r="L911" s="160" t="str">
        <f>VLOOKUP(A911,'BASE TRABAJO'!$A$1:$U$872,12,FALSE)</f>
        <v xml:space="preserve">Vicuña Mackenna S/N°, Comuna de Huara, Provincia de Tamarugal, Región de Tarapacá.
</v>
      </c>
      <c r="M911" s="160" t="str">
        <f>VLOOKUP(A911,'BASE TRABAJO'!$A$1:$U$872,13,FALSE)</f>
        <v>I</v>
      </c>
      <c r="N911" s="160" t="str">
        <f>VLOOKUP(A911,'BASE TRABAJO'!$A$1:$U$872,14,FALSE)</f>
        <v>Tamarugal</v>
      </c>
      <c r="O911" s="160" t="str">
        <f>VLOOKUP(A911,'BASE TRABAJO'!$A$1:$U$872,15,FALSE)</f>
        <v>Fono: 2463200</v>
      </c>
      <c r="P911" s="160">
        <f>VLOOKUP(A911,'BASE TRABAJO'!$A$1:$U$872,16,FALSE)</f>
        <v>0</v>
      </c>
      <c r="Q911" s="160">
        <f>VLOOKUP(A911,'BASE TRABAJO'!$A$1:$U$872,17,FALSE)</f>
        <v>0</v>
      </c>
      <c r="R911" s="160">
        <f>VLOOKUP(A911,'BASE TRABAJO'!$A$1:$U$872,18,FALSE)</f>
        <v>91001</v>
      </c>
      <c r="S911" s="160" t="str">
        <f>VLOOKUP(A911,'BASE TRABAJO'!$A$1:$U$872,19,FALSE)</f>
        <v>No corresponde</v>
      </c>
      <c r="T911" s="161">
        <f>VLOOKUP(A911,'BASE TRABAJO'!$A$1:$U$872,20,FALSE)</f>
        <v>41927</v>
      </c>
      <c r="U911" s="160">
        <v>7513</v>
      </c>
      <c r="V911" s="162">
        <v>5335372</v>
      </c>
      <c r="W911" s="162">
        <v>24087260</v>
      </c>
      <c r="X911" s="161">
        <v>44135</v>
      </c>
      <c r="Y911" s="160" t="s">
        <v>3112</v>
      </c>
      <c r="Z911" s="160" t="s">
        <v>3113</v>
      </c>
      <c r="AA911" s="160" t="s">
        <v>3334</v>
      </c>
      <c r="AB911" s="160"/>
    </row>
    <row r="912" spans="1:28" x14ac:dyDescent="0.2">
      <c r="A912" s="163">
        <v>7514</v>
      </c>
      <c r="B912" s="160" t="str">
        <f>VLOOKUP(A912,'BASE TRABAJO'!$A$1:$U$872,2,TRUE)</f>
        <v xml:space="preserve">
I. Municipalidad de Lago Ranco
</v>
      </c>
      <c r="C912" s="160">
        <f>VLOOKUP(A912,'BASE TRABAJO'!$A$1:$U$872,3,FALSE)</f>
        <v>692011007</v>
      </c>
      <c r="D912" s="160" t="str">
        <f>VLOOKUP(A912,'BASE TRABAJO'!$A$1:$U$872,4,FALSE)</f>
        <v>Municipalidad</v>
      </c>
      <c r="E912" s="160" t="str">
        <f>VLOOKUP(A912,'BASE TRABAJO'!$A$1:$U$872,5,FALSE)</f>
        <v>Constitución Política de la República, artículo 107.</v>
      </c>
      <c r="F912" s="160" t="str">
        <f>VLOOKUP(A912,'BASE TRABAJO'!$A$1:$U$872,6,FALSE)</f>
        <v>Indefinida.</v>
      </c>
      <c r="G912" s="160" t="str">
        <f>VLOOKUP(A912,'BASE TRABAJO'!$A$1:$U$872,7,FALSE)</f>
        <v>Según Ley Orgánica Nº 18.695, artículos 1º al 4º.</v>
      </c>
      <c r="H912" s="160" t="str">
        <f>VLOOKUP(A912,'BASE TRABAJO'!$A$1:$U$872,8,FALSE)</f>
        <v>no tiene</v>
      </c>
      <c r="I912" s="160">
        <f>VLOOKUP(A912,'BASE TRABAJO'!$A$1:$U$872,9,FALSE)</f>
        <v>0</v>
      </c>
      <c r="J912" s="160">
        <f>VLOOKUP(A912,'BASE TRABAJO'!$A$1:$U$872,10,FALSE)</f>
        <v>0</v>
      </c>
      <c r="K912" s="160" t="str">
        <f>VLOOKUP(A912,'BASE TRABAJO'!$A$1:$U$872,11,FALSE)</f>
        <v xml:space="preserve">Miguel Meza Shwenke, </v>
      </c>
      <c r="L912" s="160" t="str">
        <f>VLOOKUP(A912,'BASE TRABAJO'!$A$1:$U$872,12,FALSE)</f>
        <v xml:space="preserve">Calle Viña del Mar Nº 345, Lago Ranco.
</v>
      </c>
      <c r="M912" s="160" t="str">
        <f>VLOOKUP(A912,'BASE TRABAJO'!$A$1:$U$872,13,FALSE)</f>
        <v>X</v>
      </c>
      <c r="N912" s="160" t="str">
        <f>VLOOKUP(A912,'BASE TRABAJO'!$A$1:$U$872,14,FALSE)</f>
        <v>Lago Ranco</v>
      </c>
      <c r="O912" s="160">
        <f>VLOOKUP(A912,'BASE TRABAJO'!$A$1:$U$872,15,FALSE)</f>
        <v>0</v>
      </c>
      <c r="P912" s="160">
        <f>VLOOKUP(A912,'BASE TRABAJO'!$A$1:$U$872,16,FALSE)</f>
        <v>0</v>
      </c>
      <c r="Q912" s="160">
        <f>VLOOKUP(A912,'BASE TRABAJO'!$A$1:$U$872,17,FALSE)</f>
        <v>0</v>
      </c>
      <c r="R912" s="160">
        <f>VLOOKUP(A912,'BASE TRABAJO'!$A$1:$U$872,18,FALSE)</f>
        <v>91001</v>
      </c>
      <c r="S912" s="160" t="str">
        <f>VLOOKUP(A912,'BASE TRABAJO'!$A$1:$U$872,19,FALSE)</f>
        <v>No se acompañan. Aplica Informe Jurídico Nº 09, de  fecha 14 de marzo de 2011 del Departamento Jurídico y Dictamen Nº 070791, de 2009, de la Contraloría General de la República</v>
      </c>
      <c r="T912" s="161">
        <f>VLOOKUP(A912,'BASE TRABAJO'!$A$1:$U$872,20,FALSE)</f>
        <v>41939</v>
      </c>
      <c r="U912" s="160">
        <v>7514</v>
      </c>
      <c r="V912" s="162">
        <v>2639898</v>
      </c>
      <c r="W912" s="162">
        <v>31678778</v>
      </c>
      <c r="X912" s="161">
        <v>44135</v>
      </c>
      <c r="Y912" s="160" t="s">
        <v>3112</v>
      </c>
      <c r="Z912" s="160" t="s">
        <v>3113</v>
      </c>
      <c r="AA912" s="160" t="s">
        <v>3335</v>
      </c>
      <c r="AB912" s="160"/>
    </row>
    <row r="913" spans="1:28" x14ac:dyDescent="0.2">
      <c r="A913" s="163">
        <v>7517</v>
      </c>
      <c r="B913" s="160" t="str">
        <f>VLOOKUP(A913,'BASE TRABAJO'!$A$1:$U$872,2,TRUE)</f>
        <v xml:space="preserve">
Fundación de Beneficencia Sentidos
</v>
      </c>
      <c r="C913" s="160">
        <f>VLOOKUP(A913,'BASE TRABAJO'!$A$1:$U$872,3,FALSE)</f>
        <v>650846699</v>
      </c>
      <c r="D913" s="160" t="str">
        <f>VLOOKUP(A913,'BASE TRABAJO'!$A$1:$U$872,4,FALSE)</f>
        <v>Fundación de Derecho Privado.</v>
      </c>
      <c r="E913" s="160" t="str">
        <f>VLOOKUP(A913,'BASE TRABAJO'!$A$1:$U$872,5,FALSE)</f>
        <v>Inscripción N° 169989, de fecha 21 de Abril de 2014, del Registro de Personas Jurídicas, del Servicio de Registro Civil e Identificación.</v>
      </c>
      <c r="F913" s="160" t="str">
        <f>VLOOKUP(A913,'BASE TRABAJO'!$A$1:$U$872,6,FALSE)</f>
        <v xml:space="preserve">Certificado de Vigencia folio Nº 152528935, de 15 de mayo de 2015, del Servicio de Registro Civil e Identificación.
</v>
      </c>
      <c r="G913" s="160" t="str">
        <f>VLOOKUP(A913,'BASE TRABAJO'!$A$1:$U$872,7,FALSE)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13" s="160" t="str">
        <f>VLOOKUP(A913,'BASE TRABAJO'!$A$1:$U$872,8,FALSE)</f>
        <v xml:space="preserve">(de acuerdo a certificado de Directorio)-Presidente: 
Marcela Araya Martínez                      
-Vicepresidente 
Mariann Alejandra Davila Coggiola
-Secretario:
Richard Jesús Ron Farías
-Tesorero:
Amaru Andrés Ugaz Ayala
</v>
      </c>
      <c r="I913" s="160" t="str">
        <f>VLOOKUP(A913,'BASE TRABAJO'!$A$1:$U$872,9,FALSE)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13" s="160" t="str">
        <f>VLOOKUP(A913,'BASE TRABAJO'!$A$1:$U$872,10,FALSE)</f>
        <v xml:space="preserve">21 de abril de 2017 (según consta en certificado de directorio folio N° 66042079, emitido por el Servicio de Registro Civil e Identificación con fecha 07 de mayo de 2019). 
</v>
      </c>
      <c r="K913" s="160" t="str">
        <f>VLOOKUP(A913,'BASE TRABAJO'!$A$1:$U$872,11,FALSE)</f>
        <v xml:space="preserve">Ana Mireya Ayala Rivera 
</v>
      </c>
      <c r="L913" s="160" t="str">
        <f>VLOOKUP(A913,'BASE TRABAJO'!$A$1:$U$872,12,FALSE)</f>
        <v xml:space="preserve">Obispo Manuel Umaña N° 917, comuna de Estación Central, Región Metropolitana.  
</v>
      </c>
      <c r="M913" s="160" t="str">
        <f>VLOOKUP(A913,'BASE TRABAJO'!$A$1:$U$872,13,FALSE)</f>
        <v>XIII</v>
      </c>
      <c r="N913" s="160" t="str">
        <f>VLOOKUP(A913,'BASE TRABAJO'!$A$1:$U$872,14,FALSE)</f>
        <v>Estación Central</v>
      </c>
      <c r="O913" s="160" t="str">
        <f>VLOOKUP(A913,'BASE TRABAJO'!$A$1:$U$872,15,FALSE)</f>
        <v>Fono: 22 9181586</v>
      </c>
      <c r="P913" s="160" t="str">
        <f>VLOOKUP(A913,'BASE TRABAJO'!$A$1:$U$872,16,FALSE)</f>
        <v>Fund.sentidos@gmail.com
ppfestacioncentral@fundacionsentidos.org
http://www.fundacionsentidos.org</v>
      </c>
      <c r="Q913" s="160">
        <f>VLOOKUP(A913,'BASE TRABAJO'!$A$1:$U$872,17,FALSE)</f>
        <v>0</v>
      </c>
      <c r="R913" s="160" t="str">
        <f>VLOOKUP(A913,'BASE TRABAJO'!$A$1:$U$872,18,FALSE)</f>
        <v>93401: Institución de Asistencia Social.</v>
      </c>
      <c r="S913" s="160" t="str">
        <f>VLOOKUP(A913,'BASE TRABAJO'!$A$1:$U$872,19,FALSE)</f>
        <v>Acompaña Certificado Financiero del año 2018,  aprobados por el Subdepartamento de Supervisión Financiera.</v>
      </c>
      <c r="T913" s="161">
        <f>VLOOKUP(A913,'BASE TRABAJO'!$A$1:$U$872,20,FALSE)</f>
        <v>41950</v>
      </c>
      <c r="U913" s="160">
        <v>7517</v>
      </c>
      <c r="V913" s="162">
        <v>9943560</v>
      </c>
      <c r="W913" s="162">
        <v>91224630</v>
      </c>
      <c r="X913" s="161">
        <v>44135</v>
      </c>
      <c r="Y913" s="160" t="s">
        <v>3112</v>
      </c>
      <c r="Z913" s="160" t="s">
        <v>3113</v>
      </c>
      <c r="AA913" s="160" t="s">
        <v>3198</v>
      </c>
      <c r="AB913" s="160"/>
    </row>
    <row r="914" spans="1:28" x14ac:dyDescent="0.2">
      <c r="A914" s="163">
        <v>7520</v>
      </c>
      <c r="B914" s="160" t="str">
        <f>VLOOKUP(A914,'BASE TRABAJO'!$A$1:$U$872,2,TRUE)</f>
        <v xml:space="preserve">
I. Municipalidad de Mariquina
</v>
      </c>
      <c r="C914" s="160">
        <f>VLOOKUP(A914,'BASE TRABAJO'!$A$1:$U$872,3,FALSE)</f>
        <v>692004000</v>
      </c>
      <c r="D914" s="160" t="str">
        <f>VLOOKUP(A914,'BASE TRABAJO'!$A$1:$U$872,4,FALSE)</f>
        <v>Municipalidad</v>
      </c>
      <c r="E914" s="160" t="str">
        <f>VLOOKUP(A914,'BASE TRABAJO'!$A$1:$U$872,5,FALSE)</f>
        <v>Constitución Política de la República, artículo 107.</v>
      </c>
      <c r="F914" s="160" t="str">
        <f>VLOOKUP(A914,'BASE TRABAJO'!$A$1:$U$872,6,FALSE)</f>
        <v>Indefinida.</v>
      </c>
      <c r="G914" s="160" t="str">
        <f>VLOOKUP(A914,'BASE TRABAJO'!$A$1:$U$872,7,FALSE)</f>
        <v>Según Ley Orgánica Nº 18.695, artículos 1º al 4º.</v>
      </c>
      <c r="H914" s="160" t="str">
        <f>VLOOKUP(A914,'BASE TRABAJO'!$A$1:$U$872,8,FALSE)</f>
        <v>No tiene</v>
      </c>
      <c r="I914" s="160">
        <f>VLOOKUP(A914,'BASE TRABAJO'!$A$1:$U$872,9,FALSE)</f>
        <v>0</v>
      </c>
      <c r="J914" s="160">
        <f>VLOOKUP(A914,'BASE TRABAJO'!$A$1:$U$872,10,FALSE)</f>
        <v>0</v>
      </c>
      <c r="K914" s="160" t="str">
        <f>VLOOKUP(A914,'BASE TRABAJO'!$A$1:$U$872,11,FALSE)</f>
        <v xml:space="preserve">Erwin Pacheco Ayala, </v>
      </c>
      <c r="L914" s="160" t="str">
        <f>VLOOKUP(A914,'BASE TRABAJO'!$A$1:$U$872,12,FALSE)</f>
        <v xml:space="preserve">Mariquina N° 54. Comuna de Mariquina. XIV Región de los Ríos.
</v>
      </c>
      <c r="M914" s="160" t="str">
        <f>VLOOKUP(A914,'BASE TRABAJO'!$A$1:$U$872,13,FALSE)</f>
        <v>XIV</v>
      </c>
      <c r="N914" s="160" t="str">
        <f>VLOOKUP(A914,'BASE TRABAJO'!$A$1:$U$872,14,FALSE)</f>
        <v>Mariquina.</v>
      </c>
      <c r="O914" s="160" t="str">
        <f>VLOOKUP(A914,'BASE TRABAJO'!$A$1:$U$872,15,FALSE)</f>
        <v>Fono: 63-2453200, Fax 63-2453227.</v>
      </c>
      <c r="P914" s="160" t="str">
        <f>VLOOKUP(A914,'BASE TRABAJO'!$A$1:$U$872,16,FALSE)</f>
        <v xml:space="preserve"> alcaldia@munimariquina.cl</v>
      </c>
      <c r="Q914" s="160">
        <f>VLOOKUP(A914,'BASE TRABAJO'!$A$1:$U$872,17,FALSE)</f>
        <v>0</v>
      </c>
      <c r="R914" s="160">
        <f>VLOOKUP(A914,'BASE TRABAJO'!$A$1:$U$872,18,FALSE)</f>
        <v>91001</v>
      </c>
      <c r="S914" s="160" t="str">
        <f>VLOOKUP(A914,'BASE TRABAJO'!$A$1:$U$872,19,FALSE)</f>
        <v>No corresponde</v>
      </c>
      <c r="T914" s="161">
        <f>VLOOKUP(A914,'BASE TRABAJO'!$A$1:$U$872,20,FALSE)</f>
        <v>41996</v>
      </c>
      <c r="U914" s="160">
        <v>7520</v>
      </c>
      <c r="V914" s="162">
        <v>5335373</v>
      </c>
      <c r="W914" s="162">
        <v>48174530</v>
      </c>
      <c r="X914" s="161">
        <v>44135</v>
      </c>
      <c r="Y914" s="160" t="s">
        <v>3112</v>
      </c>
      <c r="Z914" s="160" t="s">
        <v>3113</v>
      </c>
      <c r="AA914" s="160" t="s">
        <v>3211</v>
      </c>
      <c r="AB914" s="160"/>
    </row>
    <row r="915" spans="1:28" x14ac:dyDescent="0.2">
      <c r="A915" s="163">
        <v>7521</v>
      </c>
      <c r="B915" s="160" t="str">
        <f>VLOOKUP(A915,'BASE TRABAJO'!$A$1:$U$872,2,TRUE)</f>
        <v xml:space="preserve">
I. Municipalidad de Corral
</v>
      </c>
      <c r="C915" s="160">
        <f>VLOOKUP(A915,'BASE TRABAJO'!$A$1:$U$872,3,FALSE)</f>
        <v>692002008</v>
      </c>
      <c r="D915" s="160" t="str">
        <f>VLOOKUP(A915,'BASE TRABAJO'!$A$1:$U$872,4,FALSE)</f>
        <v>Municipalidad</v>
      </c>
      <c r="E915" s="160" t="str">
        <f>VLOOKUP(A915,'BASE TRABAJO'!$A$1:$U$872,5,FALSE)</f>
        <v>Constitución Política de la República, artículo 107.</v>
      </c>
      <c r="F915" s="160" t="str">
        <f>VLOOKUP(A915,'BASE TRABAJO'!$A$1:$U$872,6,FALSE)</f>
        <v>Indefinida.</v>
      </c>
      <c r="G915" s="160" t="str">
        <f>VLOOKUP(A915,'BASE TRABAJO'!$A$1:$U$872,7,FALSE)</f>
        <v>Según Ley Orgánica Nº 18.695, artículos 1º al 4º.</v>
      </c>
      <c r="H915" s="160" t="str">
        <f>VLOOKUP(A915,'BASE TRABAJO'!$A$1:$U$872,8,FALSE)</f>
        <v>no tiene</v>
      </c>
      <c r="I915" s="160">
        <f>VLOOKUP(A915,'BASE TRABAJO'!$A$1:$U$872,9,FALSE)</f>
        <v>0</v>
      </c>
      <c r="J915" s="160">
        <f>VLOOKUP(A915,'BASE TRABAJO'!$A$1:$U$872,10,FALSE)</f>
        <v>0</v>
      </c>
      <c r="K915" s="160" t="str">
        <f>VLOOKUP(A915,'BASE TRABAJO'!$A$1:$U$872,11,FALSE)</f>
        <v xml:space="preserve">Gastón Pérez González, </v>
      </c>
      <c r="L915" s="160" t="str">
        <f>VLOOKUP(A915,'BASE TRABAJO'!$A$1:$U$872,12,FALSE)</f>
        <v xml:space="preserve">Calle  Esmeralda Nº 145, Comuna de Corral, XIV Región de los Ríos.
</v>
      </c>
      <c r="M915" s="160" t="str">
        <f>VLOOKUP(A915,'BASE TRABAJO'!$A$1:$U$872,13,FALSE)</f>
        <v>XIV</v>
      </c>
      <c r="N915" s="160" t="str">
        <f>VLOOKUP(A915,'BASE TRABAJO'!$A$1:$U$872,14,FALSE)</f>
        <v>Corral</v>
      </c>
      <c r="O915" s="160" t="str">
        <f>VLOOKUP(A915,'BASE TRABAJO'!$A$1:$U$872,15,FALSE)</f>
        <v>Fono: 63-471808</v>
      </c>
      <c r="P915" s="160" t="str">
        <f>VLOOKUP(A915,'BASE TRABAJO'!$A$1:$U$872,16,FALSE)</f>
        <v xml:space="preserve">cuyamo@municipalidadcorral.cl
alcaldia@municipalidadcorral.cl
</v>
      </c>
      <c r="Q915" s="160">
        <f>VLOOKUP(A915,'BASE TRABAJO'!$A$1:$U$872,17,FALSE)</f>
        <v>0</v>
      </c>
      <c r="R915" s="160">
        <f>VLOOKUP(A915,'BASE TRABAJO'!$A$1:$U$872,18,FALSE)</f>
        <v>91001</v>
      </c>
      <c r="S915" s="160" t="str">
        <f>VLOOKUP(A915,'BASE TRABAJO'!$A$1:$U$872,19,FALSE)</f>
        <v>No se acompañan. Aplica Informe Jurídico Nº 09, de  fecha 14 de marzo de 2011 del Departamento Jurídico y Dictamen Nº 070791, de 2009, de la Contraloría General de la República</v>
      </c>
      <c r="T915" s="161">
        <f>VLOOKUP(A915,'BASE TRABAJO'!$A$1:$U$872,20,FALSE)</f>
        <v>41996</v>
      </c>
      <c r="U915" s="160">
        <v>7521</v>
      </c>
      <c r="V915" s="162">
        <v>3959847</v>
      </c>
      <c r="W915" s="162">
        <v>35754532</v>
      </c>
      <c r="X915" s="161">
        <v>44135</v>
      </c>
      <c r="Y915" s="160" t="s">
        <v>3112</v>
      </c>
      <c r="Z915" s="160" t="s">
        <v>3113</v>
      </c>
      <c r="AA915" s="160" t="s">
        <v>3336</v>
      </c>
      <c r="AB915" s="160"/>
    </row>
    <row r="916" spans="1:28" x14ac:dyDescent="0.2">
      <c r="A916" s="163">
        <v>7523</v>
      </c>
      <c r="B916" s="160" t="str">
        <f>VLOOKUP(A916,'BASE TRABAJO'!$A$1:$U$872,2,TRUE)</f>
        <v xml:space="preserve">
I. Municipalidad de Pichidegua
</v>
      </c>
      <c r="C916" s="160" t="str">
        <f>VLOOKUP(A916,'BASE TRABAJO'!$A$1:$U$872,3,FALSE)</f>
        <v>69200700K</v>
      </c>
      <c r="D916" s="160" t="str">
        <f>VLOOKUP(A916,'BASE TRABAJO'!$A$1:$U$872,4,FALSE)</f>
        <v>Municipalidad</v>
      </c>
      <c r="E916" s="160" t="str">
        <f>VLOOKUP(A916,'BASE TRABAJO'!$A$1:$U$872,5,FALSE)</f>
        <v>Constitución Política de la República, artículo 107.</v>
      </c>
      <c r="F916" s="160" t="str">
        <f>VLOOKUP(A916,'BASE TRABAJO'!$A$1:$U$872,6,FALSE)</f>
        <v>Indefinida.</v>
      </c>
      <c r="G916" s="160" t="str">
        <f>VLOOKUP(A916,'BASE TRABAJO'!$A$1:$U$872,7,FALSE)</f>
        <v>Según Ley Orgánica Nº 18.695, artículos 1º al 4º.</v>
      </c>
      <c r="H916" s="160" t="str">
        <f>VLOOKUP(A916,'BASE TRABAJO'!$A$1:$U$872,8,FALSE)</f>
        <v>no tiene</v>
      </c>
      <c r="I916" s="160">
        <f>VLOOKUP(A916,'BASE TRABAJO'!$A$1:$U$872,9,FALSE)</f>
        <v>0</v>
      </c>
      <c r="J916" s="160">
        <f>VLOOKUP(A916,'BASE TRABAJO'!$A$1:$U$872,10,FALSE)</f>
        <v>0</v>
      </c>
      <c r="K916" s="160" t="str">
        <f>VLOOKUP(A916,'BASE TRABAJO'!$A$1:$U$872,11,FALSE)</f>
        <v xml:space="preserve">Claudio Rosamel Lavado Castro, </v>
      </c>
      <c r="L916" s="160" t="str">
        <f>VLOOKUP(A916,'BASE TRABAJO'!$A$1:$U$872,12,FALSE)</f>
        <v xml:space="preserve">Avda. Balmaceda Esquina Alessandri S/N
</v>
      </c>
      <c r="M916" s="160" t="str">
        <f>VLOOKUP(A916,'BASE TRABAJO'!$A$1:$U$872,13,FALSE)</f>
        <v>XIV</v>
      </c>
      <c r="N916" s="160" t="str">
        <f>VLOOKUP(A916,'BASE TRABAJO'!$A$1:$U$872,14,FALSE)</f>
        <v>Futrono</v>
      </c>
      <c r="O916" s="160">
        <f>VLOOKUP(A916,'BASE TRABAJO'!$A$1:$U$872,15,FALSE)</f>
        <v>0</v>
      </c>
      <c r="P916" s="160" t="str">
        <f>VLOOKUP(A916,'BASE TRABAJO'!$A$1:$U$872,16,FALSE)</f>
        <v>: contacto@munifutrono.cl</v>
      </c>
      <c r="Q916" s="160">
        <f>VLOOKUP(A916,'BASE TRABAJO'!$A$1:$U$872,17,FALSE)</f>
        <v>0</v>
      </c>
      <c r="R916" s="160">
        <f>VLOOKUP(A916,'BASE TRABAJO'!$A$1:$U$872,18,FALSE)</f>
        <v>91001</v>
      </c>
      <c r="S916" s="160" t="str">
        <f>VLOOKUP(A916,'BASE TRABAJO'!$A$1:$U$872,19,FALSE)</f>
        <v>No se acompañan. Aplica Informe Jurídico Nº 09, de fecha 14 de marzo de 2011 del Departamento Jurídico y Dictamen Nº 070791, de 2009, de la Contraloría General de la República.</v>
      </c>
      <c r="T916" s="161">
        <f>VLOOKUP(A916,'BASE TRABAJO'!$A$1:$U$872,20,FALSE)</f>
        <v>42032</v>
      </c>
      <c r="U916" s="160">
        <v>7523</v>
      </c>
      <c r="V916" s="162">
        <v>4751816</v>
      </c>
      <c r="W916" s="162">
        <v>42905435</v>
      </c>
      <c r="X916" s="161">
        <v>44135</v>
      </c>
      <c r="Y916" s="160" t="s">
        <v>3112</v>
      </c>
      <c r="Z916" s="160" t="s">
        <v>3113</v>
      </c>
      <c r="AA916" s="160" t="s">
        <v>3147</v>
      </c>
      <c r="AB916" s="160"/>
    </row>
    <row r="917" spans="1:28" x14ac:dyDescent="0.2">
      <c r="A917" s="163">
        <v>7526</v>
      </c>
      <c r="B917" s="160" t="str">
        <f>VLOOKUP(A917,'BASE TRABAJO'!$A$1:$U$872,2,TRUE)</f>
        <v xml:space="preserve">
I. Municipalidad de Purén
</v>
      </c>
      <c r="C917" s="160">
        <f>VLOOKUP(A917,'BASE TRABAJO'!$A$1:$U$872,3,FALSE)</f>
        <v>691802000</v>
      </c>
      <c r="D917" s="160" t="str">
        <f>VLOOKUP(A917,'BASE TRABAJO'!$A$1:$U$872,4,FALSE)</f>
        <v>Municipalidad</v>
      </c>
      <c r="E917" s="160" t="str">
        <f>VLOOKUP(A917,'BASE TRABAJO'!$A$1:$U$872,5,FALSE)</f>
        <v>Constitución Política de la República, artículo 107.</v>
      </c>
      <c r="F917" s="160" t="str">
        <f>VLOOKUP(A917,'BASE TRABAJO'!$A$1:$U$872,6,FALSE)</f>
        <v>Indefinida.</v>
      </c>
      <c r="G917" s="160" t="str">
        <f>VLOOKUP(A917,'BASE TRABAJO'!$A$1:$U$872,7,FALSE)</f>
        <v>Según Ley Orgánica Nº 18.695, artículos 1º al 4º.</v>
      </c>
      <c r="H917" s="160" t="str">
        <f>VLOOKUP(A917,'BASE TRABAJO'!$A$1:$U$872,8,FALSE)</f>
        <v>no tiene</v>
      </c>
      <c r="I917" s="160">
        <f>VLOOKUP(A917,'BASE TRABAJO'!$A$1:$U$872,9,FALSE)</f>
        <v>0</v>
      </c>
      <c r="J917" s="160">
        <f>VLOOKUP(A917,'BASE TRABAJO'!$A$1:$U$872,10,FALSE)</f>
        <v>0</v>
      </c>
      <c r="K917" s="160" t="str">
        <f>VLOOKUP(A917,'BASE TRABAJO'!$A$1:$U$872,11,FALSE)</f>
        <v xml:space="preserve">Jorge Doliver Rivera Leal, </v>
      </c>
      <c r="L917" s="160" t="str">
        <f>VLOOKUP(A917,'BASE TRABAJO'!$A$1:$U$872,12,FALSE)</f>
        <v xml:space="preserve">Calle Doctor Barriga Nº 995, comuna de Purén, Región de La Araucanía.
</v>
      </c>
      <c r="M917" s="160" t="str">
        <f>VLOOKUP(A917,'BASE TRABAJO'!$A$1:$U$872,13,FALSE)</f>
        <v>IX</v>
      </c>
      <c r="N917" s="160" t="str">
        <f>VLOOKUP(A917,'BASE TRABAJO'!$A$1:$U$872,14,FALSE)</f>
        <v>Purén</v>
      </c>
      <c r="O917" s="160" t="str">
        <f>VLOOKUP(A917,'BASE TRABAJO'!$A$1:$U$872,15,FALSE)</f>
        <v xml:space="preserve">Fono: 45-2793013- 2793016
</v>
      </c>
      <c r="P917" s="160" t="str">
        <f>VLOOKUP(A917,'BASE TRABAJO'!$A$1:$U$872,16,FALSE)</f>
        <v xml:space="preserve"> munipurenalcaldia@gmail.com</v>
      </c>
      <c r="Q917" s="160">
        <f>VLOOKUP(A917,'BASE TRABAJO'!$A$1:$U$872,17,FALSE)</f>
        <v>0</v>
      </c>
      <c r="R917" s="160">
        <f>VLOOKUP(A917,'BASE TRABAJO'!$A$1:$U$872,18,FALSE)</f>
        <v>91001</v>
      </c>
      <c r="S917" s="160" t="str">
        <f>VLOOKUP(A917,'BASE TRABAJO'!$A$1:$U$872,19,FALSE)</f>
        <v>No se acompañan. Aplica Informe Jurídico Nº 09, de  fecha 14 de marzo de 2011 del Departamento Jurídico y Dictamen Nº 070791, de 2009, de la Contraloría General de la República</v>
      </c>
      <c r="T917" s="161">
        <f>VLOOKUP(A917,'BASE TRABAJO'!$A$1:$U$872,20,FALSE)</f>
        <v>42047</v>
      </c>
      <c r="U917" s="160">
        <v>7526</v>
      </c>
      <c r="V917" s="162">
        <v>4593423</v>
      </c>
      <c r="W917" s="162">
        <v>41475262</v>
      </c>
      <c r="X917" s="161">
        <v>44135</v>
      </c>
      <c r="Y917" s="160" t="s">
        <v>3112</v>
      </c>
      <c r="Z917" s="160" t="s">
        <v>3113</v>
      </c>
      <c r="AA917" s="160" t="s">
        <v>3337</v>
      </c>
      <c r="AB917" s="160"/>
    </row>
    <row r="918" spans="1:28" x14ac:dyDescent="0.2">
      <c r="A918" s="163">
        <v>7527</v>
      </c>
      <c r="B918" s="160" t="str">
        <f>VLOOKUP(A918,'BASE TRABAJO'!$A$1:$U$872,2,TRUE)</f>
        <v xml:space="preserve">
I. Municipalidad de Canela
</v>
      </c>
      <c r="C918" s="160">
        <f>VLOOKUP(A918,'BASE TRABAJO'!$A$1:$U$872,3,FALSE)</f>
        <v>690413000</v>
      </c>
      <c r="D918" s="160" t="str">
        <f>VLOOKUP(A918,'BASE TRABAJO'!$A$1:$U$872,4,FALSE)</f>
        <v>Municipalidad</v>
      </c>
      <c r="E918" s="160" t="str">
        <f>VLOOKUP(A918,'BASE TRABAJO'!$A$1:$U$872,5,FALSE)</f>
        <v>Constitución Política de la República, artículo 107.</v>
      </c>
      <c r="F918" s="160" t="str">
        <f>VLOOKUP(A918,'BASE TRABAJO'!$A$1:$U$872,6,FALSE)</f>
        <v>Indefinida.</v>
      </c>
      <c r="G918" s="160" t="str">
        <f>VLOOKUP(A918,'BASE TRABAJO'!$A$1:$U$872,7,FALSE)</f>
        <v>Según Ley Orgánica Nº 18.695, artículos 1º al 4º.</v>
      </c>
      <c r="H918" s="160">
        <f>VLOOKUP(A918,'BASE TRABAJO'!$A$1:$U$872,8,FALSE)</f>
        <v>0</v>
      </c>
      <c r="I918" s="160">
        <f>VLOOKUP(A918,'BASE TRABAJO'!$A$1:$U$872,9,FALSE)</f>
        <v>0</v>
      </c>
      <c r="J918" s="160">
        <f>VLOOKUP(A918,'BASE TRABAJO'!$A$1:$U$872,10,FALSE)</f>
        <v>0</v>
      </c>
      <c r="K918" s="160" t="str">
        <f>VLOOKUP(A918,'BASE TRABAJO'!$A$1:$U$872,11,FALSE)</f>
        <v>Juan Bernardo Leyton Lemus,</v>
      </c>
      <c r="L918" s="160" t="str">
        <f>VLOOKUP(A918,'BASE TRABAJO'!$A$1:$U$872,12,FALSE)</f>
        <v xml:space="preserve">Luis Infante Nº 520, Canela baja, Comuna de Canela, IV Región de Coquimbo.
</v>
      </c>
      <c r="M918" s="160" t="str">
        <f>VLOOKUP(A918,'BASE TRABAJO'!$A$1:$U$872,13,FALSE)</f>
        <v>III</v>
      </c>
      <c r="N918" s="160" t="str">
        <f>VLOOKUP(A918,'BASE TRABAJO'!$A$1:$U$872,14,FALSE)</f>
        <v xml:space="preserve"> Canela</v>
      </c>
      <c r="O918" s="160" t="str">
        <f>VLOOKUP(A918,'BASE TRABAJO'!$A$1:$U$872,15,FALSE)</f>
        <v>Fono: 53-2540088</v>
      </c>
      <c r="P918" s="160" t="str">
        <f>VLOOKUP(A918,'BASE TRABAJO'!$A$1:$U$872,16,FALSE)</f>
        <v>Correo electrónico: secretaria.canela@gmail.com, evecoar@gmail.com, didecocanela@gmail.com</v>
      </c>
      <c r="Q918" s="160">
        <f>VLOOKUP(A918,'BASE TRABAJO'!$A$1:$U$872,17,FALSE)</f>
        <v>0</v>
      </c>
      <c r="R918" s="160">
        <f>VLOOKUP(A918,'BASE TRABAJO'!$A$1:$U$872,18,FALSE)</f>
        <v>91001</v>
      </c>
      <c r="S918" s="160" t="str">
        <f>VLOOKUP(A918,'BASE TRABAJO'!$A$1:$U$872,19,FALSE)</f>
        <v>No se acompañan. Aplica Informe Jurídico Nº 09, de fecha 14 de marzo de 2011 del Departamento Jurídico y Dictamen Nº 070791, de 2009, de la Contraloría General de la República.</v>
      </c>
      <c r="T918" s="161">
        <f>VLOOKUP(A918,'BASE TRABAJO'!$A$1:$U$872,20,FALSE)</f>
        <v>42047</v>
      </c>
      <c r="U918" s="160">
        <v>7527</v>
      </c>
      <c r="V918" s="162">
        <v>3167878</v>
      </c>
      <c r="W918" s="162">
        <v>28603630</v>
      </c>
      <c r="X918" s="161">
        <v>44135</v>
      </c>
      <c r="Y918" s="160" t="s">
        <v>3112</v>
      </c>
      <c r="Z918" s="160" t="s">
        <v>3113</v>
      </c>
      <c r="AA918" s="160" t="s">
        <v>3338</v>
      </c>
      <c r="AB918" s="160"/>
    </row>
    <row r="919" spans="1:28" x14ac:dyDescent="0.2">
      <c r="A919" s="163">
        <v>7528</v>
      </c>
      <c r="B919" s="160" t="str">
        <f>VLOOKUP(A919,'BASE TRABAJO'!$A$1:$U$872,2,TRUE)</f>
        <v xml:space="preserve">
I. Municipalidad de Punitaqui
</v>
      </c>
      <c r="C919" s="160">
        <f>VLOOKUP(A919,'BASE TRABAJO'!$A$1:$U$872,3,FALSE)</f>
        <v>690409003</v>
      </c>
      <c r="D919" s="160" t="str">
        <f>VLOOKUP(A919,'BASE TRABAJO'!$A$1:$U$872,4,FALSE)</f>
        <v>Municipalidad</v>
      </c>
      <c r="E919" s="160" t="str">
        <f>VLOOKUP(A919,'BASE TRABAJO'!$A$1:$U$872,5,FALSE)</f>
        <v>Constitución Política de la República, artículo 107.</v>
      </c>
      <c r="F919" s="160" t="str">
        <f>VLOOKUP(A919,'BASE TRABAJO'!$A$1:$U$872,6,FALSE)</f>
        <v>Indefinida.</v>
      </c>
      <c r="G919" s="160" t="str">
        <f>VLOOKUP(A919,'BASE TRABAJO'!$A$1:$U$872,7,FALSE)</f>
        <v>Según Ley Orgánica Nº 18.695, artículos 1º al 4º.</v>
      </c>
      <c r="H919" s="160" t="str">
        <f>VLOOKUP(A919,'BASE TRABAJO'!$A$1:$U$872,8,FALSE)</f>
        <v>no tiene</v>
      </c>
      <c r="I919" s="160">
        <f>VLOOKUP(A919,'BASE TRABAJO'!$A$1:$U$872,9,FALSE)</f>
        <v>0</v>
      </c>
      <c r="J919" s="160">
        <f>VLOOKUP(A919,'BASE TRABAJO'!$A$1:$U$872,10,FALSE)</f>
        <v>0</v>
      </c>
      <c r="K919" s="160" t="str">
        <f>VLOOKUP(A919,'BASE TRABAJO'!$A$1:$U$872,11,FALSE)</f>
        <v xml:space="preserve">Carlos Araya Bugueño, </v>
      </c>
      <c r="L919" s="160" t="str">
        <f>VLOOKUP(A919,'BASE TRABAJO'!$A$1:$U$872,12,FALSE)</f>
        <v xml:space="preserve">Caupolicán Nº 1147, Comuna de Punitaqui, Provincia de Limarí, IV Región de Coquimbo.
</v>
      </c>
      <c r="M919" s="160" t="str">
        <f>VLOOKUP(A919,'BASE TRABAJO'!$A$1:$U$872,13,FALSE)</f>
        <v>IV</v>
      </c>
      <c r="N919" s="160" t="str">
        <f>VLOOKUP(A919,'BASE TRABAJO'!$A$1:$U$872,14,FALSE)</f>
        <v>Punitaqui</v>
      </c>
      <c r="O919" s="160" t="str">
        <f>VLOOKUP(A919,'BASE TRABAJO'!$A$1:$U$872,15,FALSE)</f>
        <v>Fono: (53)2731106-(53)2731006-(53)2731112</v>
      </c>
      <c r="P919" s="160" t="str">
        <f>VLOOKUP(A919,'BASE TRABAJO'!$A$1:$U$872,16,FALSE)</f>
        <v>secretaria@munipunitaqui.cl, oficinadeproyectos@munipunitaqui.cl</v>
      </c>
      <c r="Q919" s="160">
        <f>VLOOKUP(A919,'BASE TRABAJO'!$A$1:$U$872,17,FALSE)</f>
        <v>0</v>
      </c>
      <c r="R919" s="160">
        <f>VLOOKUP(A919,'BASE TRABAJO'!$A$1:$U$872,18,FALSE)</f>
        <v>91001</v>
      </c>
      <c r="S919" s="160" t="str">
        <f>VLOOKUP(A919,'BASE TRABAJO'!$A$1:$U$872,19,FALSE)</f>
        <v>No corresponde</v>
      </c>
      <c r="T919" s="161">
        <f>VLOOKUP(A919,'BASE TRABAJO'!$A$1:$U$872,20,FALSE)</f>
        <v>42052</v>
      </c>
      <c r="U919" s="160">
        <v>7528</v>
      </c>
      <c r="V919" s="162">
        <v>4593423</v>
      </c>
      <c r="W919" s="162">
        <v>41475262</v>
      </c>
      <c r="X919" s="161">
        <v>44135</v>
      </c>
      <c r="Y919" s="160" t="s">
        <v>3112</v>
      </c>
      <c r="Z919" s="160" t="s">
        <v>3113</v>
      </c>
      <c r="AA919" s="160" t="s">
        <v>3247</v>
      </c>
      <c r="AB919" s="160"/>
    </row>
    <row r="920" spans="1:28" x14ac:dyDescent="0.2">
      <c r="A920" s="163">
        <v>7529</v>
      </c>
      <c r="B920" s="160" t="str">
        <f>VLOOKUP(A920,'BASE TRABAJO'!$A$1:$U$872,2,TRUE)</f>
        <v xml:space="preserve">
Gobernación Provincial Capitán Prat
</v>
      </c>
      <c r="C920" s="160">
        <f>VLOOKUP(A920,'BASE TRABAJO'!$A$1:$U$872,3,FALSE)</f>
        <v>605111130</v>
      </c>
      <c r="D920" s="160" t="str">
        <f>VLOOKUP(A920,'BASE TRABAJO'!$A$1:$U$872,4,FALSE)</f>
        <v>Gobernación Provincial</v>
      </c>
      <c r="E920" s="160" t="str">
        <f>VLOOKUP(A920,'BASE TRABAJO'!$A$1:$U$872,5,FALSE)</f>
        <v>Constitución Política de la República, artículo 105.</v>
      </c>
      <c r="F920" s="160" t="str">
        <f>VLOOKUP(A920,'BASE TRABAJO'!$A$1:$U$872,6,FALSE)</f>
        <v>Indefinida.</v>
      </c>
      <c r="G920" s="160" t="str">
        <f>VLOOKUP(A920,'BASE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0" s="160" t="str">
        <f>VLOOKUP(A920,'BASE TRABAJO'!$A$1:$U$872,8,FALSE)</f>
        <v>no tiene</v>
      </c>
      <c r="I920" s="160">
        <f>VLOOKUP(A920,'BASE TRABAJO'!$A$1:$U$872,9,FALSE)</f>
        <v>0</v>
      </c>
      <c r="J920" s="160">
        <f>VLOOKUP(A920,'BASE TRABAJO'!$A$1:$U$872,10,FALSE)</f>
        <v>0</v>
      </c>
      <c r="K920" s="160" t="str">
        <f>VLOOKUP(A920,'BASE TRABAJO'!$A$1:$U$872,11,FALSE)</f>
        <v>Gobernador Provincial Titular: don Luis Ignacio Baez Chavarría</v>
      </c>
      <c r="L920" s="160" t="str">
        <f>VLOOKUP(A920,'BASE TRABAJO'!$A$1:$U$872,12,FALSE)</f>
        <v xml:space="preserve">Calle Esmeralda Nº 199, comuna de Cochrane, Región de Aysén.
</v>
      </c>
      <c r="M920" s="160" t="str">
        <f>VLOOKUP(A920,'BASE TRABAJO'!$A$1:$U$872,13,FALSE)</f>
        <v>XI</v>
      </c>
      <c r="N920" s="160" t="str">
        <f>VLOOKUP(A920,'BASE TRABAJO'!$A$1:$U$872,14,FALSE)</f>
        <v>Cochrane</v>
      </c>
      <c r="O920" s="160" t="str">
        <f>VLOOKUP(A920,'BASE TRABAJO'!$A$1:$U$872,15,FALSE)</f>
        <v xml:space="preserve">Jefe de Gabinete: fono 672522114.
Asesor Jurídico: Fono 672522114.
Coordinadora OPD: Fono 940124006.
</v>
      </c>
      <c r="P920" s="160" t="str">
        <f>VLOOKUP(A920,'BASE TRABAJO'!$A$1:$U$872,16,FALSE)</f>
        <v xml:space="preserve">Jefe de Gabinete: rrivera@interior.gob.cl. Fono 672522114.
Asesor Jurídico: lprieto@interior.gob.cl
Coordinadora OPD: opdcapitanprat@interior.gob.cl
</v>
      </c>
      <c r="Q920" s="160">
        <f>VLOOKUP(A920,'BASE TRABAJO'!$A$1:$U$872,17,FALSE)</f>
        <v>0</v>
      </c>
      <c r="R920" s="160">
        <f>VLOOKUP(A920,'BASE TRABAJO'!$A$1:$U$872,18,FALSE)</f>
        <v>91001</v>
      </c>
      <c r="S920" s="160" t="str">
        <f>VLOOKUP(A920,'BASE TRABAJO'!$A$1:$U$872,19,FALSE)</f>
        <v>No se acompañan. Aplica Informe Jurídico Nº 09, de  fecha 14 de marzo de 2011 del Departamento Jurídico y Dictamen Nº 070791, de 2009, de la Contraloría General de la República</v>
      </c>
      <c r="T920" s="161">
        <f>VLOOKUP(A920,'BASE TRABAJO'!$A$1:$U$872,20,FALSE)</f>
        <v>42052</v>
      </c>
      <c r="U920" s="160">
        <v>7529</v>
      </c>
      <c r="V920" s="162">
        <v>5113066</v>
      </c>
      <c r="W920" s="162">
        <v>51130660</v>
      </c>
      <c r="X920" s="161">
        <v>44135</v>
      </c>
      <c r="Y920" s="160" t="s">
        <v>3112</v>
      </c>
      <c r="Z920" s="160" t="s">
        <v>3113</v>
      </c>
      <c r="AA920" s="160" t="s">
        <v>3205</v>
      </c>
      <c r="AB920" s="160"/>
    </row>
    <row r="921" spans="1:28" x14ac:dyDescent="0.2">
      <c r="A921" s="163">
        <v>7531</v>
      </c>
      <c r="B921" s="160" t="str">
        <f>VLOOKUP(A921,'BASE TRABAJO'!$A$1:$U$872,2,TRUE)</f>
        <v xml:space="preserve">
I. Municipalidad de Cabo de Hornos
</v>
      </c>
      <c r="C921" s="160">
        <f>VLOOKUP(A921,'BASE TRABAJO'!$A$1:$U$872,3,FALSE)</f>
        <v>692544005</v>
      </c>
      <c r="D921" s="160" t="str">
        <f>VLOOKUP(A921,'BASE TRABAJO'!$A$1:$U$872,4,FALSE)</f>
        <v>Municipalidad</v>
      </c>
      <c r="E921" s="160" t="str">
        <f>VLOOKUP(A921,'BASE TRABAJO'!$A$1:$U$872,5,FALSE)</f>
        <v>Constitución Política de la República, artículo 107.</v>
      </c>
      <c r="F921" s="160" t="str">
        <f>VLOOKUP(A921,'BASE TRABAJO'!$A$1:$U$872,6,FALSE)</f>
        <v>Indefinida.</v>
      </c>
      <c r="G921" s="160" t="str">
        <f>VLOOKUP(A921,'BASE TRABAJO'!$A$1:$U$872,7,FALSE)</f>
        <v>Según Ley Orgánica Nº 18.695, artículos 1º al 4º.</v>
      </c>
      <c r="H921" s="160" t="str">
        <f>VLOOKUP(A921,'BASE TRABAJO'!$A$1:$U$872,8,FALSE)</f>
        <v>no tiene</v>
      </c>
      <c r="I921" s="160">
        <f>VLOOKUP(A921,'BASE TRABAJO'!$A$1:$U$872,9,FALSE)</f>
        <v>0</v>
      </c>
      <c r="J921" s="160">
        <f>VLOOKUP(A921,'BASE TRABAJO'!$A$1:$U$872,10,FALSE)</f>
        <v>0</v>
      </c>
      <c r="K921" s="160" t="str">
        <f>VLOOKUP(A921,'BASE TRABAJO'!$A$1:$U$872,11,FALSE)</f>
        <v xml:space="preserve">Jaime Patricio Fernández Alarcón, </v>
      </c>
      <c r="L921" s="160" t="str">
        <f>VLOOKUP(A921,'BASE TRABAJO'!$A$1:$U$872,12,FALSE)</f>
        <v xml:space="preserve">Calle O`Higgins Nº 189, comuna de Cabo de Hornos, Región de Magallanes y la Antártica Chilena.
</v>
      </c>
      <c r="M921" s="160" t="str">
        <f>VLOOKUP(A921,'BASE TRABAJO'!$A$1:$U$872,13,FALSE)</f>
        <v>XII</v>
      </c>
      <c r="N921" s="160" t="str">
        <f>VLOOKUP(A921,'BASE TRABAJO'!$A$1:$U$872,14,FALSE)</f>
        <v xml:space="preserve"> Hornos</v>
      </c>
      <c r="O921" s="160" t="str">
        <f>VLOOKUP(A921,'BASE TRABAJO'!$A$1:$U$872,15,FALSE)</f>
        <v xml:space="preserve">Fono: 621011-621018-621449-621120 </v>
      </c>
      <c r="P921" s="160" t="str">
        <f>VLOOKUP(A921,'BASE TRABAJO'!$A$1:$U$872,16,FALSE)</f>
        <v>E mail: municipalidad@imcabodehornos.cl 
Página web: www.imcabodehornos.cl</v>
      </c>
      <c r="Q921" s="160">
        <f>VLOOKUP(A921,'BASE TRABAJO'!$A$1:$U$872,17,FALSE)</f>
        <v>0</v>
      </c>
      <c r="R921" s="160">
        <f>VLOOKUP(A921,'BASE TRABAJO'!$A$1:$U$872,18,FALSE)</f>
        <v>91001</v>
      </c>
      <c r="S921" s="160" t="str">
        <f>VLOOKUP(A921,'BASE TRABAJO'!$A$1:$U$872,19,FALSE)</f>
        <v>No se acompañan. Aplica Informe Jurídico Nº 09, de  fecha 14 de marzo de 2011 del Departamento Jurídico y Dictamen Nº 070791, de 2009, de la Contraloría General de la República</v>
      </c>
      <c r="T921" s="161">
        <f>VLOOKUP(A921,'BASE TRABAJO'!$A$1:$U$872,20,FALSE)</f>
        <v>42053</v>
      </c>
      <c r="U921" s="160">
        <v>7531</v>
      </c>
      <c r="V921" s="162">
        <v>5557680</v>
      </c>
      <c r="W921" s="162">
        <v>50181800</v>
      </c>
      <c r="X921" s="161">
        <v>44135</v>
      </c>
      <c r="Y921" s="160" t="s">
        <v>3112</v>
      </c>
      <c r="Z921" s="160" t="s">
        <v>3113</v>
      </c>
      <c r="AA921" s="160" t="s">
        <v>3339</v>
      </c>
      <c r="AB921" s="160"/>
    </row>
    <row r="922" spans="1:28" x14ac:dyDescent="0.2">
      <c r="A922" s="163">
        <v>7532</v>
      </c>
      <c r="B922" s="160" t="str">
        <f>VLOOKUP(A922,'BASE TRABAJO'!$A$1:$U$872,2,TRUE)</f>
        <v xml:space="preserve">
I. Municipalidad de Cunco
</v>
      </c>
      <c r="C922" s="160">
        <f>VLOOKUP(A922,'BASE TRABAJO'!$A$1:$U$872,3,FALSE)</f>
        <v>691910008</v>
      </c>
      <c r="D922" s="160" t="str">
        <f>VLOOKUP(A922,'BASE TRABAJO'!$A$1:$U$872,4,FALSE)</f>
        <v>Municipalidad</v>
      </c>
      <c r="E922" s="160" t="str">
        <f>VLOOKUP(A922,'BASE TRABAJO'!$A$1:$U$872,5,FALSE)</f>
        <v>Constitución Política de la República, artículo 107.</v>
      </c>
      <c r="F922" s="160" t="str">
        <f>VLOOKUP(A922,'BASE TRABAJO'!$A$1:$U$872,6,FALSE)</f>
        <v>Indefinida.</v>
      </c>
      <c r="G922" s="160" t="str">
        <f>VLOOKUP(A922,'BASE TRABAJO'!$A$1:$U$872,7,FALSE)</f>
        <v>Según Ley Orgánica Nº 18.695, artículos 1º al 4º.</v>
      </c>
      <c r="H922" s="160" t="str">
        <f>VLOOKUP(A922,'BASE TRABAJO'!$A$1:$U$872,8,FALSE)</f>
        <v>no tiene</v>
      </c>
      <c r="I922" s="160">
        <f>VLOOKUP(A922,'BASE TRABAJO'!$A$1:$U$872,9,FALSE)</f>
        <v>0</v>
      </c>
      <c r="J922" s="160">
        <f>VLOOKUP(A922,'BASE TRABAJO'!$A$1:$U$872,10,FALSE)</f>
        <v>0</v>
      </c>
      <c r="K922" s="160" t="str">
        <f>VLOOKUP(A922,'BASE TRABAJO'!$A$1:$U$872,11,FALSE)</f>
        <v xml:space="preserve">Alfonso Coke Candía, 
</v>
      </c>
      <c r="L922" s="160" t="str">
        <f>VLOOKUP(A922,'BASE TRABAJO'!$A$1:$U$872,12,FALSE)</f>
        <v xml:space="preserve">Calle Pedro Aguirre Cerda Nº580,  Comuna de Cunco.
</v>
      </c>
      <c r="M922" s="160" t="str">
        <f>VLOOKUP(A922,'BASE TRABAJO'!$A$1:$U$872,13,FALSE)</f>
        <v>IX</v>
      </c>
      <c r="N922" s="160" t="str">
        <f>VLOOKUP(A922,'BASE TRABAJO'!$A$1:$U$872,14,FALSE)</f>
        <v>Cunco</v>
      </c>
      <c r="O922" s="160" t="str">
        <f>VLOOKUP(A922,'BASE TRABAJO'!$A$1:$U$872,15,FALSE)</f>
        <v>Mesa Central: (56) (45) 200101</v>
      </c>
      <c r="P922" s="160" t="str">
        <f>VLOOKUP(A922,'BASE TRABAJO'!$A$1:$U$872,16,FALSE)</f>
        <v>info@municunco.cl</v>
      </c>
      <c r="Q922" s="160">
        <f>VLOOKUP(A922,'BASE TRABAJO'!$A$1:$U$872,17,FALSE)</f>
        <v>0</v>
      </c>
      <c r="R922" s="160">
        <f>VLOOKUP(A922,'BASE TRABAJO'!$A$1:$U$872,18,FALSE)</f>
        <v>91001</v>
      </c>
      <c r="S922" s="160" t="str">
        <f>VLOOKUP(A922,'BASE TRABAJO'!$A$1:$U$872,19,FALSE)</f>
        <v>No se acompañan. Aplica Informe Jurídico Nº 09, de fecha 14 de marzo de 2011 del Departamento Jurídico y Dictamen Nº 070791, de 2009, de la Contraloría General de la República.</v>
      </c>
      <c r="T922" s="161">
        <f>VLOOKUP(A922,'BASE TRABAJO'!$A$1:$U$872,20,FALSE)</f>
        <v>42053</v>
      </c>
      <c r="U922" s="160">
        <v>7532</v>
      </c>
      <c r="V922" s="162">
        <v>4593423</v>
      </c>
      <c r="W922" s="162">
        <v>41475262</v>
      </c>
      <c r="X922" s="161">
        <v>44135</v>
      </c>
      <c r="Y922" s="160" t="s">
        <v>3112</v>
      </c>
      <c r="Z922" s="160" t="s">
        <v>3113</v>
      </c>
      <c r="AA922" s="160" t="s">
        <v>3340</v>
      </c>
      <c r="AB922" s="160"/>
    </row>
    <row r="923" spans="1:28" x14ac:dyDescent="0.2">
      <c r="A923" s="163">
        <v>7533</v>
      </c>
      <c r="B923" s="160" t="str">
        <f>VLOOKUP(A923,'BASE TRABAJO'!$A$1:$U$872,2,TRUE)</f>
        <v xml:space="preserve">
I. Municipalidad de Victoria
</v>
      </c>
      <c r="C923" s="160">
        <f>VLOOKUP(A923,'BASE TRABAJO'!$A$1:$U$872,3,FALSE)</f>
        <v>691809005</v>
      </c>
      <c r="D923" s="160" t="str">
        <f>VLOOKUP(A923,'BASE TRABAJO'!$A$1:$U$872,4,FALSE)</f>
        <v>Municipalidad</v>
      </c>
      <c r="E923" s="160" t="str">
        <f>VLOOKUP(A923,'BASE TRABAJO'!$A$1:$U$872,5,FALSE)</f>
        <v>Constitución Política de la República, artículo 107.</v>
      </c>
      <c r="F923" s="160" t="str">
        <f>VLOOKUP(A923,'BASE TRABAJO'!$A$1:$U$872,6,FALSE)</f>
        <v>Indefinida.</v>
      </c>
      <c r="G923" s="160" t="str">
        <f>VLOOKUP(A923,'BASE TRABAJO'!$A$1:$U$872,7,FALSE)</f>
        <v>Según Ley Orgánica Nº 18.695, artículos 1º al 4º.</v>
      </c>
      <c r="H923" s="160" t="str">
        <f>VLOOKUP(A923,'BASE TRABAJO'!$A$1:$U$872,8,FALSE)</f>
        <v>no tiene</v>
      </c>
      <c r="I923" s="160">
        <f>VLOOKUP(A923,'BASE TRABAJO'!$A$1:$U$872,9,FALSE)</f>
        <v>0</v>
      </c>
      <c r="J923" s="160">
        <f>VLOOKUP(A923,'BASE TRABAJO'!$A$1:$U$872,10,FALSE)</f>
        <v>0</v>
      </c>
      <c r="K923" s="160" t="str">
        <f>VLOOKUP(A923,'BASE TRABAJO'!$A$1:$U$872,11,FALSE)</f>
        <v xml:space="preserve">Hugo Monsalves Castillo, </v>
      </c>
      <c r="L923" s="160" t="str">
        <f>VLOOKUP(A923,'BASE TRABAJO'!$A$1:$U$872,12,FALSE)</f>
        <v xml:space="preserve">calle Lagos Nº680, Comuna de Victoria, Región de Araucania.
</v>
      </c>
      <c r="M923" s="160" t="str">
        <f>VLOOKUP(A923,'BASE TRABAJO'!$A$1:$U$872,13,FALSE)</f>
        <v>IX</v>
      </c>
      <c r="N923" s="160" t="str">
        <f>VLOOKUP(A923,'BASE TRABAJO'!$A$1:$U$872,14,FALSE)</f>
        <v>Victoria</v>
      </c>
      <c r="O923" s="160" t="str">
        <f>VLOOKUP(A923,'BASE TRABAJO'!$A$1:$U$872,15,FALSE)</f>
        <v>Mesa Central (56-45) 2 296 400</v>
      </c>
      <c r="P923" s="160" t="str">
        <f>VLOOKUP(A923,'BASE TRABAJO'!$A$1:$U$872,16,FALSE)</f>
        <v xml:space="preserve"> municipalidad@victoriachile.cl</v>
      </c>
      <c r="Q923" s="160">
        <f>VLOOKUP(A923,'BASE TRABAJO'!$A$1:$U$872,17,FALSE)</f>
        <v>0</v>
      </c>
      <c r="R923" s="160">
        <f>VLOOKUP(A923,'BASE TRABAJO'!$A$1:$U$872,18,FALSE)</f>
        <v>91001</v>
      </c>
      <c r="S923" s="160" t="str">
        <f>VLOOKUP(A923,'BASE TRABAJO'!$A$1:$U$872,19,FALSE)</f>
        <v>No corresponde</v>
      </c>
      <c r="T923" s="161">
        <f>VLOOKUP(A923,'BASE TRABAJO'!$A$1:$U$872,20,FALSE)</f>
        <v>42053</v>
      </c>
      <c r="U923" s="160">
        <v>7533</v>
      </c>
      <c r="V923" s="162">
        <v>5543786</v>
      </c>
      <c r="W923" s="162">
        <v>50056347</v>
      </c>
      <c r="X923" s="161">
        <v>44135</v>
      </c>
      <c r="Y923" s="160" t="s">
        <v>3112</v>
      </c>
      <c r="Z923" s="160" t="s">
        <v>3113</v>
      </c>
      <c r="AA923" s="160" t="s">
        <v>3216</v>
      </c>
      <c r="AB923" s="160"/>
    </row>
    <row r="924" spans="1:28" x14ac:dyDescent="0.2">
      <c r="A924" s="163">
        <v>7534</v>
      </c>
      <c r="B924" s="160" t="str">
        <f>VLOOKUP(A924,'BASE TRABAJO'!$A$1:$U$872,2,TRUE)</f>
        <v xml:space="preserve">
I. Municipalidad de Los Vilos
</v>
      </c>
      <c r="C924" s="160">
        <f>VLOOKUP(A924,'BASE TRABAJO'!$A$1:$U$872,3,FALSE)</f>
        <v>690415003</v>
      </c>
      <c r="D924" s="160" t="str">
        <f>VLOOKUP(A924,'BASE TRABAJO'!$A$1:$U$872,4,FALSE)</f>
        <v>Municipalidad</v>
      </c>
      <c r="E924" s="160" t="str">
        <f>VLOOKUP(A924,'BASE TRABAJO'!$A$1:$U$872,5,FALSE)</f>
        <v>Constitución Política de la República, artículo 107.</v>
      </c>
      <c r="F924" s="160" t="str">
        <f>VLOOKUP(A924,'BASE TRABAJO'!$A$1:$U$872,6,FALSE)</f>
        <v>Indefinida.</v>
      </c>
      <c r="G924" s="160" t="str">
        <f>VLOOKUP(A924,'BASE TRABAJO'!$A$1:$U$872,7,FALSE)</f>
        <v>Según Ley Orgánica Nº 18.695, artículos 1º al 4º.</v>
      </c>
      <c r="H924" s="160" t="str">
        <f>VLOOKUP(A924,'BASE TRABAJO'!$A$1:$U$872,8,FALSE)</f>
        <v>no tiene</v>
      </c>
      <c r="I924" s="160">
        <f>VLOOKUP(A924,'BASE TRABAJO'!$A$1:$U$872,9,FALSE)</f>
        <v>0</v>
      </c>
      <c r="J924" s="160">
        <f>VLOOKUP(A924,'BASE TRABAJO'!$A$1:$U$872,10,FALSE)</f>
        <v>0</v>
      </c>
      <c r="K924" s="160" t="str">
        <f>VLOOKUP(A924,'BASE TRABAJO'!$A$1:$U$872,11,FALSE)</f>
        <v xml:space="preserve">Manuel Yahnosse Marcarian Julio, </v>
      </c>
      <c r="L924" s="160" t="str">
        <f>VLOOKUP(A924,'BASE TRABAJO'!$A$1:$U$872,12,FALSE)</f>
        <v xml:space="preserve">Lincoyan Nº255, Los Vilos
</v>
      </c>
      <c r="M924" s="160" t="str">
        <f>VLOOKUP(A924,'BASE TRABAJO'!$A$1:$U$872,13,FALSE)</f>
        <v>IV</v>
      </c>
      <c r="N924" s="160">
        <f>VLOOKUP(A924,'BASE TRABAJO'!$A$1:$U$872,14,FALSE)</f>
        <v>0</v>
      </c>
      <c r="O924" s="160" t="str">
        <f>VLOOKUP(A924,'BASE TRABAJO'!$A$1:$U$872,15,FALSE)</f>
        <v xml:space="preserve">Fono: (056) 53 353084
</v>
      </c>
      <c r="P924" s="160" t="str">
        <f>VLOOKUP(A924,'BASE TRABAJO'!$A$1:$U$872,16,FALSE)</f>
        <v>Sergio.paladines@munilosvilos.cl</v>
      </c>
      <c r="Q924" s="160">
        <f>VLOOKUP(A924,'BASE TRABAJO'!$A$1:$U$872,17,FALSE)</f>
        <v>0</v>
      </c>
      <c r="R924" s="160">
        <f>VLOOKUP(A924,'BASE TRABAJO'!$A$1:$U$872,18,FALSE)</f>
        <v>91001</v>
      </c>
      <c r="S924" s="160" t="str">
        <f>VLOOKUP(A924,'BASE TRABAJO'!$A$1:$U$872,19,FALSE)</f>
        <v xml:space="preserve">No se acompañan. Aplica Informe Jurídico Nº 09, de  fecha 14 de marzo de 2011 del Departamento Jurídico y Dictamen Nº 070791, de 2009, de la Contraloría General de la República.  </v>
      </c>
      <c r="T924" s="161">
        <f>VLOOKUP(A924,'BASE TRABAJO'!$A$1:$U$872,20,FALSE)</f>
        <v>42053</v>
      </c>
      <c r="U924" s="160">
        <v>7534</v>
      </c>
      <c r="V924" s="162">
        <v>4593423</v>
      </c>
      <c r="W924" s="162">
        <v>45934230</v>
      </c>
      <c r="X924" s="161">
        <v>44135</v>
      </c>
      <c r="Y924" s="160" t="s">
        <v>3112</v>
      </c>
      <c r="Z924" s="160" t="s">
        <v>3113</v>
      </c>
      <c r="AA924" s="160" t="s">
        <v>3273</v>
      </c>
      <c r="AB924" s="160"/>
    </row>
    <row r="925" spans="1:28" x14ac:dyDescent="0.2">
      <c r="A925" s="163">
        <v>7535</v>
      </c>
      <c r="B925" s="160" t="str">
        <f>VLOOKUP(A925,'BASE TRABAJO'!$A$1:$U$872,2,TRUE)</f>
        <v xml:space="preserve">
I. Municipalidad de Curacaví
</v>
      </c>
      <c r="C925" s="160">
        <f>VLOOKUP(A925,'BASE TRABAJO'!$A$1:$U$872,3,FALSE)</f>
        <v>690739003</v>
      </c>
      <c r="D925" s="160" t="str">
        <f>VLOOKUP(A925,'BASE TRABAJO'!$A$1:$U$872,4,FALSE)</f>
        <v>Municipalidad</v>
      </c>
      <c r="E925" s="160" t="str">
        <f>VLOOKUP(A925,'BASE TRABAJO'!$A$1:$U$872,5,FALSE)</f>
        <v>Constitución Política de la República, artículo 107.</v>
      </c>
      <c r="F925" s="160" t="str">
        <f>VLOOKUP(A925,'BASE TRABAJO'!$A$1:$U$872,6,FALSE)</f>
        <v>Indefinida.</v>
      </c>
      <c r="G925" s="160" t="str">
        <f>VLOOKUP(A925,'BASE TRABAJO'!$A$1:$U$872,7,FALSE)</f>
        <v>Según Ley Orgánica Nº 18.695, artículos 1º al 4º.</v>
      </c>
      <c r="H925" s="160" t="str">
        <f>VLOOKUP(A925,'BASE TRABAJO'!$A$1:$U$872,8,FALSE)</f>
        <v>no tiene</v>
      </c>
      <c r="I925" s="160">
        <f>VLOOKUP(A925,'BASE TRABAJO'!$A$1:$U$872,9,FALSE)</f>
        <v>0</v>
      </c>
      <c r="J925" s="160">
        <f>VLOOKUP(A925,'BASE TRABAJO'!$A$1:$U$872,10,FALSE)</f>
        <v>0</v>
      </c>
      <c r="K925" s="160" t="str">
        <f>VLOOKUP(A925,'BASE TRABAJO'!$A$1:$U$872,11,FALSE)</f>
        <v xml:space="preserve">Juan Pablo Barros Basso. </v>
      </c>
      <c r="L925" s="160" t="str">
        <f>VLOOKUP(A925,'BASE TRABAJO'!$A$1:$U$872,12,FALSE)</f>
        <v xml:space="preserve">Avda. Ambrosio O´Higgins Nº1305
</v>
      </c>
      <c r="M925" s="160" t="str">
        <f>VLOOKUP(A925,'BASE TRABAJO'!$A$1:$U$872,13,FALSE)</f>
        <v>XIII</v>
      </c>
      <c r="N925" s="160" t="str">
        <f>VLOOKUP(A925,'BASE TRABAJO'!$A$1:$U$872,14,FALSE)</f>
        <v xml:space="preserve"> Curacaví</v>
      </c>
      <c r="O925" s="160" t="str">
        <f>VLOOKUP(A925,'BASE TRABAJO'!$A$1:$U$872,15,FALSE)</f>
        <v>Fono: (02) 22992100 - 22992141</v>
      </c>
      <c r="P925" s="160" t="str">
        <f>VLOOKUP(A925,'BASE TRABAJO'!$A$1:$U$872,16,FALSE)</f>
        <v xml:space="preserve"> social@municipalidadcuracavi.cl</v>
      </c>
      <c r="Q925" s="160">
        <f>VLOOKUP(A925,'BASE TRABAJO'!$A$1:$U$872,17,FALSE)</f>
        <v>0</v>
      </c>
      <c r="R925" s="160">
        <f>VLOOKUP(A925,'BASE TRABAJO'!$A$1:$U$872,18,FALSE)</f>
        <v>91001</v>
      </c>
      <c r="S925" s="160" t="str">
        <f>VLOOKUP(A925,'BASE TRABAJO'!$A$1:$U$872,19,FALSE)</f>
        <v>No se acompañan. Aplica Informe Jurídico Nº 09, de  fecha 14 de marzo de 2011 del Departamento Jurídico y Dictamen Nº 070791, de 2009, de la Contraloría General de la República</v>
      </c>
      <c r="T925" s="161">
        <f>VLOOKUP(A925,'BASE TRABAJO'!$A$1:$U$872,20,FALSE)</f>
        <v>42053</v>
      </c>
      <c r="U925" s="160">
        <v>7535</v>
      </c>
      <c r="V925" s="162">
        <v>0</v>
      </c>
      <c r="W925" s="162">
        <v>31261950</v>
      </c>
      <c r="X925" s="161">
        <v>44135</v>
      </c>
      <c r="Y925" s="160" t="s">
        <v>3112</v>
      </c>
      <c r="Z925" s="160" t="s">
        <v>3113</v>
      </c>
      <c r="AA925" s="160" t="s">
        <v>3263</v>
      </c>
      <c r="AB925" s="160"/>
    </row>
    <row r="926" spans="1:28" x14ac:dyDescent="0.2">
      <c r="A926" s="163">
        <v>7536</v>
      </c>
      <c r="B926" s="160" t="str">
        <f>VLOOKUP(A926,'BASE TRABAJO'!$A$1:$U$872,2,TRUE)</f>
        <v xml:space="preserve">
I. Municipalidad de Santa Juana
</v>
      </c>
      <c r="C926" s="160">
        <f>VLOOKUP(A926,'BASE TRABAJO'!$A$1:$U$872,3,FALSE)</f>
        <v>691514005</v>
      </c>
      <c r="D926" s="160" t="str">
        <f>VLOOKUP(A926,'BASE TRABAJO'!$A$1:$U$872,4,FALSE)</f>
        <v>Municipalidad</v>
      </c>
      <c r="E926" s="160" t="str">
        <f>VLOOKUP(A926,'BASE TRABAJO'!$A$1:$U$872,5,FALSE)</f>
        <v>Constitución Política de la República, artículo 107.</v>
      </c>
      <c r="F926" s="160" t="str">
        <f>VLOOKUP(A926,'BASE TRABAJO'!$A$1:$U$872,6,FALSE)</f>
        <v>Indefinida.</v>
      </c>
      <c r="G926" s="160" t="str">
        <f>VLOOKUP(A926,'BASE TRABAJO'!$A$1:$U$872,7,FALSE)</f>
        <v>Según Ley Orgánica Nº 18.695, artículos 1º al 4º.</v>
      </c>
      <c r="H926" s="160" t="str">
        <f>VLOOKUP(A926,'BASE TRABAJO'!$A$1:$U$872,8,FALSE)</f>
        <v>no tiene</v>
      </c>
      <c r="I926" s="160">
        <f>VLOOKUP(A926,'BASE TRABAJO'!$A$1:$U$872,9,FALSE)</f>
        <v>0</v>
      </c>
      <c r="J926" s="160">
        <f>VLOOKUP(A926,'BASE TRABAJO'!$A$1:$U$872,10,FALSE)</f>
        <v>0</v>
      </c>
      <c r="K926" s="160" t="str">
        <f>VLOOKUP(A926,'BASE TRABAJO'!$A$1:$U$872,11,FALSE)</f>
        <v xml:space="preserve">Ángel Castro Medina, </v>
      </c>
      <c r="L926" s="160" t="str">
        <f>VLOOKUP(A926,'BASE TRABAJO'!$A$1:$U$872,12,FALSE)</f>
        <v xml:space="preserve">Yungay Nº 125, comuna de Santa Juana, Región del Biobío.
</v>
      </c>
      <c r="M926" s="160" t="str">
        <f>VLOOKUP(A926,'BASE TRABAJO'!$A$1:$U$872,13,FALSE)</f>
        <v>VIII</v>
      </c>
      <c r="N926" s="160" t="str">
        <f>VLOOKUP(A926,'BASE TRABAJO'!$A$1:$U$872,14,FALSE)</f>
        <v>Santa Juana</v>
      </c>
      <c r="O926" s="160" t="str">
        <f>VLOOKUP(A926,'BASE TRABAJO'!$A$1:$U$872,15,FALSE)</f>
        <v xml:space="preserve">Fono: (41) 2779242-(41) 2779152- (41)2779243
</v>
      </c>
      <c r="P926" s="160" t="str">
        <f>VLOOKUP(A926,'BASE TRABAJO'!$A$1:$U$872,16,FALSE)</f>
        <v xml:space="preserve">santajuana@santajuana.cl
acastro@santajuana.cl 
</v>
      </c>
      <c r="Q926" s="160">
        <f>VLOOKUP(A926,'BASE TRABAJO'!$A$1:$U$872,17,FALSE)</f>
        <v>0</v>
      </c>
      <c r="R926" s="160">
        <f>VLOOKUP(A926,'BASE TRABAJO'!$A$1:$U$872,18,FALSE)</f>
        <v>91001</v>
      </c>
      <c r="S926" s="160" t="str">
        <f>VLOOKUP(A926,'BASE TRABAJO'!$A$1:$U$872,19,FALSE)</f>
        <v>No se acompañan. Aplica Informe Jurídico Nº 09, de  fecha 14 de marzo de 2011 del Departamento Jurídico y Dictamen Nº 070791, de 2009, de la Contraloría General de la República</v>
      </c>
      <c r="T926" s="161">
        <f>VLOOKUP(A926,'BASE TRABAJO'!$A$1:$U$872,20,FALSE)</f>
        <v>42053</v>
      </c>
      <c r="U926" s="160">
        <v>7536</v>
      </c>
      <c r="V926" s="162">
        <v>3167878</v>
      </c>
      <c r="W926" s="162">
        <v>28603630</v>
      </c>
      <c r="X926" s="161">
        <v>44135</v>
      </c>
      <c r="Y926" s="160" t="s">
        <v>3112</v>
      </c>
      <c r="Z926" s="160" t="s">
        <v>3113</v>
      </c>
      <c r="AA926" s="160" t="s">
        <v>3341</v>
      </c>
      <c r="AB926" s="160"/>
    </row>
    <row r="927" spans="1:28" x14ac:dyDescent="0.2">
      <c r="A927" s="163">
        <v>7537</v>
      </c>
      <c r="B927" s="160" t="str">
        <f>VLOOKUP(A927,'BASE TRABAJO'!$A$1:$U$872,2,TRUE)</f>
        <v xml:space="preserve">
I. Municipalidad de Mulchén
</v>
      </c>
      <c r="C927" s="160">
        <f>VLOOKUP(A927,'BASE TRABAJO'!$A$1:$U$872,3,FALSE)</f>
        <v>691705005</v>
      </c>
      <c r="D927" s="160" t="str">
        <f>VLOOKUP(A927,'BASE TRABAJO'!$A$1:$U$872,4,FALSE)</f>
        <v>Municipalidad</v>
      </c>
      <c r="E927" s="160" t="str">
        <f>VLOOKUP(A927,'BASE TRABAJO'!$A$1:$U$872,5,FALSE)</f>
        <v>Constitución Política de la República, artículo 107.</v>
      </c>
      <c r="F927" s="160" t="str">
        <f>VLOOKUP(A927,'BASE TRABAJO'!$A$1:$U$872,6,FALSE)</f>
        <v>Indefinida.</v>
      </c>
      <c r="G927" s="160" t="str">
        <f>VLOOKUP(A927,'BASE TRABAJO'!$A$1:$U$872,7,FALSE)</f>
        <v>Según Ley Orgánica Nº 18.695, artículos 1º al 4º.</v>
      </c>
      <c r="H927" s="160" t="str">
        <f>VLOOKUP(A927,'BASE TRABAJO'!$A$1:$U$872,8,FALSE)</f>
        <v>no tiene</v>
      </c>
      <c r="I927" s="160">
        <f>VLOOKUP(A927,'BASE TRABAJO'!$A$1:$U$872,9,FALSE)</f>
        <v>0</v>
      </c>
      <c r="J927" s="160">
        <f>VLOOKUP(A927,'BASE TRABAJO'!$A$1:$U$872,10,FALSE)</f>
        <v>0</v>
      </c>
      <c r="K927" s="160" t="str">
        <f>VLOOKUP(A927,'BASE TRABAJO'!$A$1:$U$872,11,FALSE)</f>
        <v xml:space="preserve">Jorge Alberto Rivas Figueroa.
</v>
      </c>
      <c r="L927" s="160" t="str">
        <f>VLOOKUP(A927,'BASE TRABAJO'!$A$1:$U$872,12,FALSE)</f>
        <v xml:space="preserve">Avenida Pedro Lagos Nº 410, comuna de Mulchén, Región del Biobío.
</v>
      </c>
      <c r="M927" s="160" t="str">
        <f>VLOOKUP(A927,'BASE TRABAJO'!$A$1:$U$872,13,FALSE)</f>
        <v>VIII</v>
      </c>
      <c r="N927" s="160" t="str">
        <f>VLOOKUP(A927,'BASE TRABAJO'!$A$1:$U$872,14,FALSE)</f>
        <v>Mulchén</v>
      </c>
      <c r="O927" s="160" t="str">
        <f>VLOOKUP(A927,'BASE TRABAJO'!$A$1:$U$872,15,FALSE)</f>
        <v>Fono: 43-2401400</v>
      </c>
      <c r="P927" s="160">
        <f>VLOOKUP(A927,'BASE TRABAJO'!$A$1:$U$872,16,FALSE)</f>
        <v>0</v>
      </c>
      <c r="Q927" s="160">
        <f>VLOOKUP(A927,'BASE TRABAJO'!$A$1:$U$872,17,FALSE)</f>
        <v>0</v>
      </c>
      <c r="R927" s="160">
        <f>VLOOKUP(A927,'BASE TRABAJO'!$A$1:$U$872,18,FALSE)</f>
        <v>91001</v>
      </c>
      <c r="S927" s="160" t="str">
        <f>VLOOKUP(A927,'BASE TRABAJO'!$A$1:$U$872,19,FALSE)</f>
        <v>No se acompañan. Aplica Informe Jurídico Nº 09, de  fecha 14 de marzo de 2011 del Departamento Jurídico y Dictamen Nº 070791, de 2009, de la Contraloría General de la República</v>
      </c>
      <c r="T927" s="161">
        <f>VLOOKUP(A927,'BASE TRABAJO'!$A$1:$U$872,20,FALSE)</f>
        <v>42053</v>
      </c>
      <c r="U927" s="160">
        <v>7537</v>
      </c>
      <c r="V927" s="162">
        <v>4593423</v>
      </c>
      <c r="W927" s="162">
        <v>36129262</v>
      </c>
      <c r="X927" s="161">
        <v>44135</v>
      </c>
      <c r="Y927" s="160" t="s">
        <v>3112</v>
      </c>
      <c r="Z927" s="160" t="s">
        <v>3113</v>
      </c>
      <c r="AA927" s="160" t="s">
        <v>3226</v>
      </c>
      <c r="AB927" s="160"/>
    </row>
    <row r="928" spans="1:28" x14ac:dyDescent="0.2">
      <c r="A928" s="163">
        <v>7538</v>
      </c>
      <c r="B928" s="160" t="str">
        <f>VLOOKUP(A928,'BASE TRABAJO'!$A$1:$U$872,2,TRUE)</f>
        <v xml:space="preserve">
I. Municipalidad de Coihueco
</v>
      </c>
      <c r="C928" s="160">
        <f>VLOOKUP(A928,'BASE TRABAJO'!$A$1:$U$872,3,FALSE)</f>
        <v>691411001</v>
      </c>
      <c r="D928" s="160" t="str">
        <f>VLOOKUP(A928,'BASE TRABAJO'!$A$1:$U$872,4,FALSE)</f>
        <v>Municipalidad</v>
      </c>
      <c r="E928" s="160" t="str">
        <f>VLOOKUP(A928,'BASE TRABAJO'!$A$1:$U$872,5,FALSE)</f>
        <v>Constitución Política de la República, artículo 107.</v>
      </c>
      <c r="F928" s="160" t="str">
        <f>VLOOKUP(A928,'BASE TRABAJO'!$A$1:$U$872,6,FALSE)</f>
        <v>Indefinida.</v>
      </c>
      <c r="G928" s="160" t="str">
        <f>VLOOKUP(A928,'BASE TRABAJO'!$A$1:$U$872,7,FALSE)</f>
        <v>Según Ley Orgánica Nº 18.695, artículos 1º al 4º.</v>
      </c>
      <c r="H928" s="160" t="str">
        <f>VLOOKUP(A928,'BASE TRABAJO'!$A$1:$U$872,8,FALSE)</f>
        <v>no tiene</v>
      </c>
      <c r="I928" s="160">
        <f>VLOOKUP(A928,'BASE TRABAJO'!$A$1:$U$872,9,FALSE)</f>
        <v>0</v>
      </c>
      <c r="J928" s="160">
        <f>VLOOKUP(A928,'BASE TRABAJO'!$A$1:$U$872,10,FALSE)</f>
        <v>0</v>
      </c>
      <c r="K928" s="160" t="str">
        <f>VLOOKUP(A928,'BASE TRABAJO'!$A$1:$U$872,11,FALSE)</f>
        <v xml:space="preserve">Carlos Luis Chandía Alarcón
</v>
      </c>
      <c r="L928" s="160" t="str">
        <f>VLOOKUP(A928,'BASE TRABAJO'!$A$1:$U$872,12,FALSE)</f>
        <v xml:space="preserve">Avenida Prat Nº 1675, comuna de Coihueco
</v>
      </c>
      <c r="M928" s="160" t="str">
        <f>VLOOKUP(A928,'BASE TRABAJO'!$A$1:$U$872,13,FALSE)</f>
        <v>XVI</v>
      </c>
      <c r="N928" s="160" t="str">
        <f>VLOOKUP(A928,'BASE TRABAJO'!$A$1:$U$872,14,FALSE)</f>
        <v>Coihueco</v>
      </c>
      <c r="O928" s="160" t="str">
        <f>VLOOKUP(A928,'BASE TRABAJO'!$A$1:$U$872,15,FALSE)</f>
        <v>Fono: 42-2471002- 2471007</v>
      </c>
      <c r="P928" s="160">
        <f>VLOOKUP(A928,'BASE TRABAJO'!$A$1:$U$872,16,FALSE)</f>
        <v>0</v>
      </c>
      <c r="Q928" s="160">
        <f>VLOOKUP(A928,'BASE TRABAJO'!$A$1:$U$872,17,FALSE)</f>
        <v>0</v>
      </c>
      <c r="R928" s="160">
        <f>VLOOKUP(A928,'BASE TRABAJO'!$A$1:$U$872,18,FALSE)</f>
        <v>91001</v>
      </c>
      <c r="S928" s="160" t="str">
        <f>VLOOKUP(A928,'BASE TRABAJO'!$A$1:$U$872,19,FALSE)</f>
        <v>No se acompañan. Aplica Informe Jurídico Nº 09, de  fecha 14 de marzo de 2011 del Departamento Jurídico y Dictamen Nº 070791, de 2009, de la Contraloría General de la República</v>
      </c>
      <c r="T928" s="161">
        <f>VLOOKUP(A928,'BASE TRABAJO'!$A$1:$U$872,20,FALSE)</f>
        <v>42053</v>
      </c>
      <c r="U928" s="160">
        <v>7538</v>
      </c>
      <c r="V928" s="162">
        <v>3959847</v>
      </c>
      <c r="W928" s="162">
        <v>35754532</v>
      </c>
      <c r="X928" s="161">
        <v>44135</v>
      </c>
      <c r="Y928" s="160" t="s">
        <v>3112</v>
      </c>
      <c r="Z928" s="160" t="s">
        <v>3113</v>
      </c>
      <c r="AA928" s="160" t="s">
        <v>3342</v>
      </c>
      <c r="AB928" s="160"/>
    </row>
    <row r="929" spans="1:28" x14ac:dyDescent="0.2">
      <c r="A929" s="163">
        <v>7540</v>
      </c>
      <c r="B929" s="160" t="str">
        <f>VLOOKUP(A929,'BASE TRABAJO'!$A$1:$U$872,2,TRUE)</f>
        <v xml:space="preserve">
I. Municipalidad de Cabrero
</v>
      </c>
      <c r="C929" s="160" t="str">
        <f>VLOOKUP(A929,'BASE TRABAJO'!$A$1:$U$872,3,FALSE)</f>
        <v>69151000K</v>
      </c>
      <c r="D929" s="160" t="str">
        <f>VLOOKUP(A929,'BASE TRABAJO'!$A$1:$U$872,4,FALSE)</f>
        <v>Municipalidad</v>
      </c>
      <c r="E929" s="160" t="str">
        <f>VLOOKUP(A929,'BASE TRABAJO'!$A$1:$U$872,5,FALSE)</f>
        <v>Constitución Política de la República, artículo 107.</v>
      </c>
      <c r="F929" s="160" t="str">
        <f>VLOOKUP(A929,'BASE TRABAJO'!$A$1:$U$872,6,FALSE)</f>
        <v>Indefinida.</v>
      </c>
      <c r="G929" s="160" t="str">
        <f>VLOOKUP(A929,'BASE TRABAJO'!$A$1:$U$872,7,FALSE)</f>
        <v>Según Ley Orgánica Nº 18.695, artículos 1º al 4º.</v>
      </c>
      <c r="H929" s="160" t="str">
        <f>VLOOKUP(A929,'BASE TRABAJO'!$A$1:$U$872,8,FALSE)</f>
        <v>no tiene</v>
      </c>
      <c r="I929" s="160">
        <f>VLOOKUP(A929,'BASE TRABAJO'!$A$1:$U$872,9,FALSE)</f>
        <v>0</v>
      </c>
      <c r="J929" s="160">
        <f>VLOOKUP(A929,'BASE TRABAJO'!$A$1:$U$872,10,FALSE)</f>
        <v>0</v>
      </c>
      <c r="K929" s="160" t="str">
        <f>VLOOKUP(A929,'BASE TRABAJO'!$A$1:$U$872,11,FALSE)</f>
        <v xml:space="preserve">Mario Alejandro Gierke Quevedo, </v>
      </c>
      <c r="L929" s="160" t="str">
        <f>VLOOKUP(A929,'BASE TRABAJO'!$A$1:$U$872,12,FALSE)</f>
        <v xml:space="preserve">Las Delicias Nº 355, Comuna de Cabrero. Región del Bio-Bio.
</v>
      </c>
      <c r="M929" s="160" t="str">
        <f>VLOOKUP(A929,'BASE TRABAJO'!$A$1:$U$872,13,FALSE)</f>
        <v>VIII</v>
      </c>
      <c r="N929" s="160" t="str">
        <f>VLOOKUP(A929,'BASE TRABAJO'!$A$1:$U$872,14,FALSE)</f>
        <v>Cabrero</v>
      </c>
      <c r="O929" s="160" t="str">
        <f>VLOOKUP(A929,'BASE TRABAJO'!$A$1:$U$872,15,FALSE)</f>
        <v>Fono: (43) 2401813  (43) 2401800</v>
      </c>
      <c r="P929" s="160" t="str">
        <f>VLOOKUP(A929,'BASE TRABAJO'!$A$1:$U$872,16,FALSE)</f>
        <v>http:// http://www.cabrero.cl/</v>
      </c>
      <c r="Q929" s="160">
        <f>VLOOKUP(A929,'BASE TRABAJO'!$A$1:$U$872,17,FALSE)</f>
        <v>0</v>
      </c>
      <c r="R929" s="160">
        <f>VLOOKUP(A929,'BASE TRABAJO'!$A$1:$U$872,18,FALSE)</f>
        <v>91001</v>
      </c>
      <c r="S929" s="160" t="str">
        <f>VLOOKUP(A929,'BASE TRABAJO'!$A$1:$U$872,19,FALSE)</f>
        <v>No se acompañan. Aplica Informe Jurídico Nº 09, de  fecha 14 de marzo de 2011 del Departamento Jurídico y Dictamen Nº 070791, de 2009, de la Contraloría General de la República</v>
      </c>
      <c r="T929" s="161">
        <f>VLOOKUP(A929,'BASE TRABAJO'!$A$1:$U$872,20,FALSE)</f>
        <v>42053</v>
      </c>
      <c r="U929" s="160">
        <v>7540</v>
      </c>
      <c r="V929" s="162">
        <v>3959847</v>
      </c>
      <c r="W929" s="162">
        <v>35754532</v>
      </c>
      <c r="X929" s="161">
        <v>44135</v>
      </c>
      <c r="Y929" s="160" t="s">
        <v>3112</v>
      </c>
      <c r="Z929" s="160" t="s">
        <v>3113</v>
      </c>
      <c r="AA929" s="160" t="s">
        <v>3343</v>
      </c>
      <c r="AB929" s="160"/>
    </row>
    <row r="930" spans="1:28" x14ac:dyDescent="0.2">
      <c r="A930" s="163">
        <v>7542</v>
      </c>
      <c r="B930" s="160" t="str">
        <f>VLOOKUP(A930,'BASE TRABAJO'!$A$1:$U$872,2,TRUE)</f>
        <v xml:space="preserve">
Gobernación Provincial Arica
</v>
      </c>
      <c r="C930" s="160">
        <f>VLOOKUP(A930,'BASE TRABAJO'!$A$1:$U$872,3,FALSE)</f>
        <v>605110118</v>
      </c>
      <c r="D930" s="160" t="str">
        <f>VLOOKUP(A930,'BASE TRABAJO'!$A$1:$U$872,4,FALSE)</f>
        <v>Gobernación Provincial</v>
      </c>
      <c r="E930" s="160" t="str">
        <f>VLOOKUP(A930,'BASE TRABAJO'!$A$1:$U$872,5,FALSE)</f>
        <v>Constitución Política de la República, artículo 105.</v>
      </c>
      <c r="F930" s="160" t="str">
        <f>VLOOKUP(A930,'BASE TRABAJO'!$A$1:$U$872,6,FALSE)</f>
        <v>Indefinida.</v>
      </c>
      <c r="G930" s="160" t="str">
        <f>VLOOKUP(A930,'BASE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0" s="160" t="str">
        <f>VLOOKUP(A930,'BASE TRABAJO'!$A$1:$U$872,8,FALSE)</f>
        <v>no tiene</v>
      </c>
      <c r="I930" s="160">
        <f>VLOOKUP(A930,'BASE TRABAJO'!$A$1:$U$872,9,FALSE)</f>
        <v>0</v>
      </c>
      <c r="J930" s="160">
        <f>VLOOKUP(A930,'BASE TRABAJO'!$A$1:$U$872,10,FALSE)</f>
        <v>0</v>
      </c>
      <c r="K930" s="160" t="str">
        <f>VLOOKUP(A930,'BASE TRABAJO'!$A$1:$U$872,11,FALSE)</f>
        <v xml:space="preserve">Gobernador Provincial Titular: Ricardo Luis Sanzana Oteíza, </v>
      </c>
      <c r="L930" s="160" t="str">
        <f>VLOOKUP(A930,'BASE TRABAJO'!$A$1:$U$872,12,FALSE)</f>
        <v xml:space="preserve">Calle 7 de Junio N° 188. Arica.
</v>
      </c>
      <c r="M930" s="160" t="str">
        <f>VLOOKUP(A930,'BASE TRABAJO'!$A$1:$U$872,13,FALSE)</f>
        <v>XV</v>
      </c>
      <c r="N930" s="160" t="str">
        <f>VLOOKUP(A930,'BASE TRABAJO'!$A$1:$U$872,14,FALSE)</f>
        <v>Arica</v>
      </c>
      <c r="O930" s="160" t="str">
        <f>VLOOKUP(A930,'BASE TRABAJO'!$A$1:$U$872,15,FALSE)</f>
        <v xml:space="preserve">Fono: 58-231440.
</v>
      </c>
      <c r="P930" s="160">
        <f>VLOOKUP(A930,'BASE TRABAJO'!$A$1:$U$872,16,FALSE)</f>
        <v>0</v>
      </c>
      <c r="Q930" s="160">
        <f>VLOOKUP(A930,'BASE TRABAJO'!$A$1:$U$872,17,FALSE)</f>
        <v>0</v>
      </c>
      <c r="R930" s="160">
        <f>VLOOKUP(A930,'BASE TRABAJO'!$A$1:$U$872,18,FALSE)</f>
        <v>91001</v>
      </c>
      <c r="S930" s="160" t="str">
        <f>VLOOKUP(A930,'BASE TRABAJO'!$A$1:$U$872,19,FALSE)</f>
        <v>No se acompañan. Aplica Informe Jurídico Nº 09, de  fecha 14 de marzo de 2011 del Departamento Jurídico y Dictamen Nº 070791, de 2009, de la Contraloría General de la República</v>
      </c>
      <c r="T930" s="161">
        <f>VLOOKUP(A930,'BASE TRABAJO'!$A$1:$U$872,20,FALSE)</f>
        <v>42054</v>
      </c>
      <c r="U930" s="160">
        <v>7542</v>
      </c>
      <c r="V930" s="162">
        <v>11559974</v>
      </c>
      <c r="W930" s="162">
        <v>104378138</v>
      </c>
      <c r="X930" s="161">
        <v>44135</v>
      </c>
      <c r="Y930" s="160" t="s">
        <v>3112</v>
      </c>
      <c r="Z930" s="160" t="s">
        <v>3113</v>
      </c>
      <c r="AA930" s="160" t="s">
        <v>3133</v>
      </c>
      <c r="AB930" s="160"/>
    </row>
    <row r="931" spans="1:28" x14ac:dyDescent="0.2">
      <c r="A931" s="163">
        <v>7543</v>
      </c>
      <c r="B931" s="160" t="str">
        <f>VLOOKUP(A931,'BASE TRABAJO'!$A$1:$U$872,2,TRUE)</f>
        <v xml:space="preserve">
I. Municipalidad de Til Til
</v>
      </c>
      <c r="C931" s="160">
        <f>VLOOKUP(A931,'BASE TRABAJO'!$A$1:$U$872,3,FALSE)</f>
        <v>690716003</v>
      </c>
      <c r="D931" s="160" t="str">
        <f>VLOOKUP(A931,'BASE TRABAJO'!$A$1:$U$872,4,FALSE)</f>
        <v>Municipalidad</v>
      </c>
      <c r="E931" s="160" t="str">
        <f>VLOOKUP(A931,'BASE TRABAJO'!$A$1:$U$872,5,FALSE)</f>
        <v>Constitución Política de la República, artículo 107.</v>
      </c>
      <c r="F931" s="160" t="str">
        <f>VLOOKUP(A931,'BASE TRABAJO'!$A$1:$U$872,6,FALSE)</f>
        <v>Indefinida.</v>
      </c>
      <c r="G931" s="160" t="str">
        <f>VLOOKUP(A931,'BASE TRABAJO'!$A$1:$U$872,7,FALSE)</f>
        <v>Según Ley Orgánica Nº 18.695, artículos 1º al 4º.</v>
      </c>
      <c r="H931" s="160" t="str">
        <f>VLOOKUP(A931,'BASE TRABAJO'!$A$1:$U$872,8,FALSE)</f>
        <v>no tiene</v>
      </c>
      <c r="I931" s="160">
        <f>VLOOKUP(A931,'BASE TRABAJO'!$A$1:$U$872,9,FALSE)</f>
        <v>0</v>
      </c>
      <c r="J931" s="160">
        <f>VLOOKUP(A931,'BASE TRABAJO'!$A$1:$U$872,10,FALSE)</f>
        <v>0</v>
      </c>
      <c r="K931" s="160" t="str">
        <f>VLOOKUP(A931,'BASE TRABAJO'!$A$1:$U$872,11,FALSE)</f>
        <v xml:space="preserve">Eva Lidia Aburto Gajardo
</v>
      </c>
      <c r="L931" s="160" t="str">
        <f>VLOOKUP(A931,'BASE TRABAJO'!$A$1:$U$872,12,FALSE)</f>
        <v xml:space="preserve">Arturo Prat Nº 200, comuna de Til Til, Región Metropolitana.
</v>
      </c>
      <c r="M931" s="160" t="str">
        <f>VLOOKUP(A931,'BASE TRABAJO'!$A$1:$U$872,13,FALSE)</f>
        <v>XIII</v>
      </c>
      <c r="N931" s="160" t="str">
        <f>VLOOKUP(A931,'BASE TRABAJO'!$A$1:$U$872,14,FALSE)</f>
        <v>Til Til</v>
      </c>
      <c r="O931" s="160" t="str">
        <f>VLOOKUP(A931,'BASE TRABAJO'!$A$1:$U$872,15,FALSE)</f>
        <v xml:space="preserve">Fono: 976960915- 977903144
</v>
      </c>
      <c r="P931" s="160" t="str">
        <f>VLOOKUP(A931,'BASE TRABAJO'!$A$1:$U$872,16,FALSE)</f>
        <v xml:space="preserve">opdtiltil@gmail.com
</v>
      </c>
      <c r="Q931" s="160">
        <f>VLOOKUP(A931,'BASE TRABAJO'!$A$1:$U$872,17,FALSE)</f>
        <v>0</v>
      </c>
      <c r="R931" s="160">
        <f>VLOOKUP(A931,'BASE TRABAJO'!$A$1:$U$872,18,FALSE)</f>
        <v>91001</v>
      </c>
      <c r="S931" s="160" t="str">
        <f>VLOOKUP(A931,'BASE TRABAJO'!$A$1:$U$872,19,FALSE)</f>
        <v>No se acompañan. Aplica Informe Jurídico Nº 09, de  fecha 14 de marzo de 2011 del Departamento Jurídico y Dictamen Nº 070791, de 2009, de la Contraloría General de la República</v>
      </c>
      <c r="T931" s="161">
        <f>VLOOKUP(A931,'BASE TRABAJO'!$A$1:$U$872,20,FALSE)</f>
        <v>42058</v>
      </c>
      <c r="U931" s="160">
        <v>7543</v>
      </c>
      <c r="V931" s="162">
        <v>0</v>
      </c>
      <c r="W931" s="162">
        <v>31261950</v>
      </c>
      <c r="X931" s="161">
        <v>44135</v>
      </c>
      <c r="Y931" s="160" t="s">
        <v>3112</v>
      </c>
      <c r="Z931" s="160" t="s">
        <v>3113</v>
      </c>
      <c r="AA931" s="160" t="s">
        <v>3344</v>
      </c>
      <c r="AB931" s="160"/>
    </row>
    <row r="932" spans="1:28" x14ac:dyDescent="0.2">
      <c r="A932" s="163">
        <v>7544</v>
      </c>
      <c r="B932" s="160" t="str">
        <f>VLOOKUP(A932,'BASE TRABAJO'!$A$1:$U$872,2,TRUE)</f>
        <v xml:space="preserve">
I. Municipalidad de Concón
</v>
      </c>
      <c r="C932" s="160">
        <f>VLOOKUP(A932,'BASE TRABAJO'!$A$1:$U$872,3,FALSE)</f>
        <v>735686003</v>
      </c>
      <c r="D932" s="160" t="str">
        <f>VLOOKUP(A932,'BASE TRABAJO'!$A$1:$U$872,4,FALSE)</f>
        <v>Municipalidad</v>
      </c>
      <c r="E932" s="160" t="str">
        <f>VLOOKUP(A932,'BASE TRABAJO'!$A$1:$U$872,5,FALSE)</f>
        <v>Constitución Política de la República, artículo 107.</v>
      </c>
      <c r="F932" s="160" t="str">
        <f>VLOOKUP(A932,'BASE TRABAJO'!$A$1:$U$872,6,FALSE)</f>
        <v>Indefinida.</v>
      </c>
      <c r="G932" s="160" t="str">
        <f>VLOOKUP(A932,'BASE TRABAJO'!$A$1:$U$872,7,FALSE)</f>
        <v>Según Ley Orgánica Nº 18.695, artículos 1º al 4º.</v>
      </c>
      <c r="H932" s="160" t="str">
        <f>VLOOKUP(A932,'BASE TRABAJO'!$A$1:$U$872,8,FALSE)</f>
        <v>no tiene</v>
      </c>
      <c r="I932" s="160">
        <f>VLOOKUP(A932,'BASE TRABAJO'!$A$1:$U$872,9,FALSE)</f>
        <v>0</v>
      </c>
      <c r="J932" s="160">
        <f>VLOOKUP(A932,'BASE TRABAJO'!$A$1:$U$872,10,FALSE)</f>
        <v>0</v>
      </c>
      <c r="K932" s="160" t="str">
        <f>VLOOKUP(A932,'BASE TRABAJO'!$A$1:$U$872,11,FALSE)</f>
        <v xml:space="preserve">Oscar Armando Sumonte González, </v>
      </c>
      <c r="L932" s="160" t="str">
        <f>VLOOKUP(A932,'BASE TRABAJO'!$A$1:$U$872,12,FALSE)</f>
        <v xml:space="preserve">1. Avenida Santa Laura Nº 567, comuna de Concón, Región de Valparaíso.
</v>
      </c>
      <c r="M932" s="160" t="str">
        <f>VLOOKUP(A932,'BASE TRABAJO'!$A$1:$U$872,13,FALSE)</f>
        <v>V</v>
      </c>
      <c r="N932" s="160" t="str">
        <f>VLOOKUP(A932,'BASE TRABAJO'!$A$1:$U$872,14,FALSE)</f>
        <v xml:space="preserve"> Concón</v>
      </c>
      <c r="O932" s="160" t="str">
        <f>VLOOKUP(A932,'BASE TRABAJO'!$A$1:$U$872,15,FALSE)</f>
        <v xml:space="preserve">. Teléfono: (56 32) 381 6000 </v>
      </c>
      <c r="P932" s="160" t="str">
        <f>VLOOKUP(A932,'BASE TRABAJO'!$A$1:$U$872,16,FALSE)</f>
        <v>oficinadepartes@concon.cl</v>
      </c>
      <c r="Q932" s="160">
        <f>VLOOKUP(A932,'BASE TRABAJO'!$A$1:$U$872,17,FALSE)</f>
        <v>0</v>
      </c>
      <c r="R932" s="160">
        <f>VLOOKUP(A932,'BASE TRABAJO'!$A$1:$U$872,18,FALSE)</f>
        <v>91001</v>
      </c>
      <c r="S932" s="160" t="str">
        <f>VLOOKUP(A932,'BASE TRABAJO'!$A$1:$U$872,19,FALSE)</f>
        <v>No se acompañan. Aplica Informe Jurídico Nº 09, de  fecha 14 de marzo de 2011 del Departamento Jurídico y Dictamen Nº 070791, de 2009, de la Contraloría General de la República</v>
      </c>
      <c r="T932" s="161">
        <f>VLOOKUP(A932,'BASE TRABAJO'!$A$1:$U$872,20,FALSE)</f>
        <v>42059</v>
      </c>
      <c r="U932" s="160">
        <v>7544</v>
      </c>
      <c r="V932" s="162">
        <v>4029318</v>
      </c>
      <c r="W932" s="162">
        <v>36381805</v>
      </c>
      <c r="X932" s="161">
        <v>44135</v>
      </c>
      <c r="Y932" s="160" t="s">
        <v>3112</v>
      </c>
      <c r="Z932" s="160" t="s">
        <v>3113</v>
      </c>
      <c r="AA932" s="160" t="s">
        <v>3270</v>
      </c>
      <c r="AB932" s="160"/>
    </row>
    <row r="933" spans="1:28" x14ac:dyDescent="0.2">
      <c r="A933" s="163">
        <v>7545</v>
      </c>
      <c r="B933" s="160" t="str">
        <f>VLOOKUP(A933,'BASE TRABAJO'!$A$1:$U$872,2,TRUE)</f>
        <v xml:space="preserve">
I. Municipalidad de Puchuncaví
</v>
      </c>
      <c r="C933" s="160">
        <f>VLOOKUP(A933,'BASE TRABAJO'!$A$1:$U$872,3,FALSE)</f>
        <v>690608006</v>
      </c>
      <c r="D933" s="160" t="str">
        <f>VLOOKUP(A933,'BASE TRABAJO'!$A$1:$U$872,4,FALSE)</f>
        <v>Municipalidad</v>
      </c>
      <c r="E933" s="160" t="str">
        <f>VLOOKUP(A933,'BASE TRABAJO'!$A$1:$U$872,5,FALSE)</f>
        <v>Constitución Política de la República, artículo 107.</v>
      </c>
      <c r="F933" s="160" t="str">
        <f>VLOOKUP(A933,'BASE TRABAJO'!$A$1:$U$872,6,FALSE)</f>
        <v>Indefinida.</v>
      </c>
      <c r="G933" s="160" t="str">
        <f>VLOOKUP(A933,'BASE TRABAJO'!$A$1:$U$872,7,FALSE)</f>
        <v>Según Ley Orgánica Nº 18.695, artículos 1º al 4º.</v>
      </c>
      <c r="H933" s="160" t="str">
        <f>VLOOKUP(A933,'BASE TRABAJO'!$A$1:$U$872,8,FALSE)</f>
        <v>no tiene</v>
      </c>
      <c r="I933" s="160">
        <f>VLOOKUP(A933,'BASE TRABAJO'!$A$1:$U$872,9,FALSE)</f>
        <v>0</v>
      </c>
      <c r="J933" s="160">
        <f>VLOOKUP(A933,'BASE TRABAJO'!$A$1:$U$872,10,FALSE)</f>
        <v>0</v>
      </c>
      <c r="K933" s="160" t="str">
        <f>VLOOKUP(A933,'BASE TRABAJO'!$A$1:$U$872,11,FALSE)</f>
        <v xml:space="preserve">Eliana del Carmen Olmos Solís
</v>
      </c>
      <c r="L933" s="160" t="str">
        <f>VLOOKUP(A933,'BASE TRABAJO'!$A$1:$U$872,12,FALSE)</f>
        <v xml:space="preserve">Avenida Bernardo O´Higgins Nº 70, comuna de Puchuncaví, Región de Valparaíso. 
</v>
      </c>
      <c r="M933" s="160" t="str">
        <f>VLOOKUP(A933,'BASE TRABAJO'!$A$1:$U$872,13,FALSE)</f>
        <v>V</v>
      </c>
      <c r="N933" s="160" t="str">
        <f>VLOOKUP(A933,'BASE TRABAJO'!$A$1:$U$872,14,FALSE)</f>
        <v>Puchuncaví</v>
      </c>
      <c r="O933" s="160" t="str">
        <f>VLOOKUP(A933,'BASE TRABAJO'!$A$1:$U$872,15,FALSE)</f>
        <v>Fono: (32) 2139603</v>
      </c>
      <c r="P933" s="160" t="str">
        <f>VLOOKUP(A933,'BASE TRABAJO'!$A$1:$U$872,16,FALSE)</f>
        <v>E-mail Alcaldesa: Eliana.olmos@munipuchuncavi.cl</v>
      </c>
      <c r="Q933" s="160">
        <f>VLOOKUP(A933,'BASE TRABAJO'!$A$1:$U$872,17,FALSE)</f>
        <v>0</v>
      </c>
      <c r="R933" s="160">
        <f>VLOOKUP(A933,'BASE TRABAJO'!$A$1:$U$872,18,FALSE)</f>
        <v>91001</v>
      </c>
      <c r="S933" s="160" t="str">
        <f>VLOOKUP(A933,'BASE TRABAJO'!$A$1:$U$872,19,FALSE)</f>
        <v>No se acompañan. Aplica Informe Jurídico Nº 09, de  fecha 14 de marzo de 2011 del Departamento Jurídico y Dictamen Nº 070791, de 2009, de la Contraloría General de la República</v>
      </c>
      <c r="T933" s="161">
        <f>VLOOKUP(A933,'BASE TRABAJO'!$A$1:$U$872,20,FALSE)</f>
        <v>42059</v>
      </c>
      <c r="U933" s="160">
        <v>7545</v>
      </c>
      <c r="V933" s="162">
        <v>3473550</v>
      </c>
      <c r="W933" s="162">
        <v>31363625</v>
      </c>
      <c r="X933" s="161">
        <v>44135</v>
      </c>
      <c r="Y933" s="160" t="s">
        <v>3112</v>
      </c>
      <c r="Z933" s="160" t="s">
        <v>3113</v>
      </c>
      <c r="AA933" s="160" t="s">
        <v>3261</v>
      </c>
      <c r="AB933" s="160"/>
    </row>
    <row r="934" spans="1:28" x14ac:dyDescent="0.2">
      <c r="A934" s="163">
        <v>7546</v>
      </c>
      <c r="B934" s="160" t="str">
        <f>VLOOKUP(A934,'BASE TRABAJO'!$A$1:$U$872,2,TRUE)</f>
        <v xml:space="preserve">
I. Municipalidad de Freirina
</v>
      </c>
      <c r="C934" s="160" t="str">
        <f>VLOOKUP(A934,'BASE TRABAJO'!$A$1:$U$872,3,FALSE)</f>
        <v>69030600K</v>
      </c>
      <c r="D934" s="160" t="str">
        <f>VLOOKUP(A934,'BASE TRABAJO'!$A$1:$U$872,4,FALSE)</f>
        <v>Municipalidad</v>
      </c>
      <c r="E934" s="160" t="str">
        <f>VLOOKUP(A934,'BASE TRABAJO'!$A$1:$U$872,5,FALSE)</f>
        <v>Constitución Política de la República, artículo 107.</v>
      </c>
      <c r="F934" s="160" t="str">
        <f>VLOOKUP(A934,'BASE TRABAJO'!$A$1:$U$872,6,FALSE)</f>
        <v>Indefinida.</v>
      </c>
      <c r="G934" s="160" t="str">
        <f>VLOOKUP(A934,'BASE TRABAJO'!$A$1:$U$872,7,FALSE)</f>
        <v>Según Ley Orgánica Nº 18.695, artículos 1º al 4º.</v>
      </c>
      <c r="H934" s="160" t="str">
        <f>VLOOKUP(A934,'BASE TRABAJO'!$A$1:$U$872,8,FALSE)</f>
        <v>no tiene</v>
      </c>
      <c r="I934" s="160">
        <f>VLOOKUP(A934,'BASE TRABAJO'!$A$1:$U$872,9,FALSE)</f>
        <v>0</v>
      </c>
      <c r="J934" s="160">
        <f>VLOOKUP(A934,'BASE TRABAJO'!$A$1:$U$872,10,FALSE)</f>
        <v>0</v>
      </c>
      <c r="K934" s="160" t="str">
        <f>VLOOKUP(A934,'BASE TRABAJO'!$A$1:$U$872,11,FALSE)</f>
        <v xml:space="preserve">César Antonio Orellana Orellana, </v>
      </c>
      <c r="L934" s="160" t="str">
        <f>VLOOKUP(A934,'BASE TRABAJO'!$A$1:$U$872,12,FALSE)</f>
        <v xml:space="preserve">Edificio Consistorial, calle O´Higgins Nº 1016, comuna de Freirina, Región de Atacama. 
</v>
      </c>
      <c r="M934" s="160" t="str">
        <f>VLOOKUP(A934,'BASE TRABAJO'!$A$1:$U$872,13,FALSE)</f>
        <v>III</v>
      </c>
      <c r="N934" s="160" t="str">
        <f>VLOOKUP(A934,'BASE TRABAJO'!$A$1:$U$872,14,FALSE)</f>
        <v>Freirina</v>
      </c>
      <c r="O934" s="160" t="str">
        <f>VLOOKUP(A934,'BASE TRABAJO'!$A$1:$U$872,15,FALSE)</f>
        <v>Fono: (51) 2518713- 518761</v>
      </c>
      <c r="P934" s="160" t="str">
        <f>VLOOKUP(A934,'BASE TRABAJO'!$A$1:$U$872,16,FALSE)</f>
        <v xml:space="preserve"> alcaldía@imfreirina.cl</v>
      </c>
      <c r="Q934" s="160">
        <f>VLOOKUP(A934,'BASE TRABAJO'!$A$1:$U$872,17,FALSE)</f>
        <v>0</v>
      </c>
      <c r="R934" s="160">
        <f>VLOOKUP(A934,'BASE TRABAJO'!$A$1:$U$872,18,FALSE)</f>
        <v>91001</v>
      </c>
      <c r="S934" s="160" t="str">
        <f>VLOOKUP(A934,'BASE TRABAJO'!$A$1:$U$872,19,FALSE)</f>
        <v>No se acompañan. Aplica Informe Jurídico Nº 09, de  fecha 14 de marzo de 2011 del Departamento Jurídico y Dictamen Nº 070791, de 2009, de la Contraloría General de la República</v>
      </c>
      <c r="T934" s="161">
        <f>VLOOKUP(A934,'BASE TRABAJO'!$A$1:$U$872,20,FALSE)</f>
        <v>42059</v>
      </c>
      <c r="U934" s="160">
        <v>7546</v>
      </c>
      <c r="V934" s="162">
        <v>27434300</v>
      </c>
      <c r="W934" s="162">
        <v>264064378</v>
      </c>
      <c r="X934" s="161">
        <v>44135</v>
      </c>
      <c r="Y934" s="160" t="s">
        <v>3112</v>
      </c>
      <c r="Z934" s="160" t="s">
        <v>3113</v>
      </c>
      <c r="AA934" s="160" t="s">
        <v>3187</v>
      </c>
      <c r="AB934" s="160"/>
    </row>
    <row r="935" spans="1:28" x14ac:dyDescent="0.2">
      <c r="A935" s="163">
        <v>7547</v>
      </c>
      <c r="B935" s="160" t="str">
        <f>VLOOKUP(A935,'BASE TRABAJO'!$A$1:$U$872,2,TRUE)</f>
        <v xml:space="preserve">
I. Municipalidad de Alto del Carmen
</v>
      </c>
      <c r="C935" s="160">
        <f>VLOOKUP(A935,'BASE TRABAJO'!$A$1:$U$872,3,FALSE)</f>
        <v>692519000</v>
      </c>
      <c r="D935" s="160" t="str">
        <f>VLOOKUP(A935,'BASE TRABAJO'!$A$1:$U$872,4,FALSE)</f>
        <v>Municipalidad</v>
      </c>
      <c r="E935" s="160" t="str">
        <f>VLOOKUP(A935,'BASE TRABAJO'!$A$1:$U$872,5,FALSE)</f>
        <v>Constitución Política de la República, artículo 107.</v>
      </c>
      <c r="F935" s="160" t="str">
        <f>VLOOKUP(A935,'BASE TRABAJO'!$A$1:$U$872,6,FALSE)</f>
        <v>Indefinida.</v>
      </c>
      <c r="G935" s="160" t="str">
        <f>VLOOKUP(A935,'BASE TRABAJO'!$A$1:$U$872,7,FALSE)</f>
        <v>Según Ley Orgánica Nº 18.695, artículos 1º al 4º.</v>
      </c>
      <c r="H935" s="160" t="str">
        <f>VLOOKUP(A935,'BASE TRABAJO'!$A$1:$U$872,8,FALSE)</f>
        <v>no tiene</v>
      </c>
      <c r="I935" s="160">
        <f>VLOOKUP(A935,'BASE TRABAJO'!$A$1:$U$872,9,FALSE)</f>
        <v>0</v>
      </c>
      <c r="J935" s="160">
        <f>VLOOKUP(A935,'BASE TRABAJO'!$A$1:$U$872,10,FALSE)</f>
        <v>0</v>
      </c>
      <c r="K935" s="160" t="str">
        <f>VLOOKUP(A935,'BASE TRABAJO'!$A$1:$U$872,11,FALSE)</f>
        <v xml:space="preserve">Carmen Antonia Bou Bou, </v>
      </c>
      <c r="L935" s="160" t="str">
        <f>VLOOKUP(A935,'BASE TRABAJO'!$A$1:$U$872,12,FALSE)</f>
        <v xml:space="preserve">Padre Alonso García S/N, comuna de Alto del Carmen, Región de Atacama. 
</v>
      </c>
      <c r="M935" s="160" t="str">
        <f>VLOOKUP(A935,'BASE TRABAJO'!$A$1:$U$872,13,FALSE)</f>
        <v>III</v>
      </c>
      <c r="N935" s="160" t="str">
        <f>VLOOKUP(A935,'BASE TRABAJO'!$A$1:$U$872,14,FALSE)</f>
        <v>Alto del Carmen</v>
      </c>
      <c r="O935" s="160" t="str">
        <f>VLOOKUP(A935,'BASE TRABAJO'!$A$1:$U$872,15,FALSE)</f>
        <v>Fono: (51) 610359- 610328</v>
      </c>
      <c r="P935" s="160">
        <f>VLOOKUP(A935,'BASE TRABAJO'!$A$1:$U$872,16,FALSE)</f>
        <v>0</v>
      </c>
      <c r="Q935" s="160">
        <f>VLOOKUP(A935,'BASE TRABAJO'!$A$1:$U$872,17,FALSE)</f>
        <v>0</v>
      </c>
      <c r="R935" s="160">
        <f>VLOOKUP(A935,'BASE TRABAJO'!$A$1:$U$872,18,FALSE)</f>
        <v>91001</v>
      </c>
      <c r="S935" s="160" t="str">
        <f>VLOOKUP(A935,'BASE TRABAJO'!$A$1:$U$872,19,FALSE)</f>
        <v>No se acompañan. Aplica Informe Jurídico Nº 09, de  fecha 14 de marzo de 2011 del Departamento Jurídico y Dictamen Nº 070791, de 2009, de la Contraloría General de la República</v>
      </c>
      <c r="T935" s="161">
        <f>VLOOKUP(A935,'BASE TRABAJO'!$A$1:$U$872,20,FALSE)</f>
        <v>42059</v>
      </c>
      <c r="U935" s="160">
        <v>7547</v>
      </c>
      <c r="V935" s="162">
        <v>4593423</v>
      </c>
      <c r="W935" s="162">
        <v>41475262</v>
      </c>
      <c r="X935" s="161">
        <v>44135</v>
      </c>
      <c r="Y935" s="160" t="s">
        <v>3112</v>
      </c>
      <c r="Z935" s="160" t="s">
        <v>3113</v>
      </c>
      <c r="AA935" s="160" t="s">
        <v>3345</v>
      </c>
      <c r="AB935" s="160"/>
    </row>
    <row r="936" spans="1:28" x14ac:dyDescent="0.2">
      <c r="A936" s="163">
        <v>7548</v>
      </c>
      <c r="B936" s="160" t="str">
        <f>VLOOKUP(A936,'BASE TRABAJO'!$A$1:$U$872,2,TRUE)</f>
        <v xml:space="preserve">
I. Municipalidad de Tierra Amarilla
</v>
      </c>
      <c r="C936" s="160">
        <f>VLOOKUP(A936,'BASE TRABAJO'!$A$1:$U$872,3,FALSE)</f>
        <v>690304007</v>
      </c>
      <c r="D936" s="160" t="str">
        <f>VLOOKUP(A936,'BASE TRABAJO'!$A$1:$U$872,4,FALSE)</f>
        <v>Municipalidad</v>
      </c>
      <c r="E936" s="160" t="str">
        <f>VLOOKUP(A936,'BASE TRABAJO'!$A$1:$U$872,5,FALSE)</f>
        <v>Constitución Política de la República, artículo 107.</v>
      </c>
      <c r="F936" s="160" t="str">
        <f>VLOOKUP(A936,'BASE TRABAJO'!$A$1:$U$872,6,FALSE)</f>
        <v>Constitución Política de la República, artículo 107.</v>
      </c>
      <c r="G936" s="160" t="str">
        <f>VLOOKUP(A936,'BASE TRABAJO'!$A$1:$U$872,7,FALSE)</f>
        <v>Según Ley Orgánica Nº 18.695, artículos 1º al 4º.</v>
      </c>
      <c r="H936" s="160" t="str">
        <f>VLOOKUP(A936,'BASE TRABAJO'!$A$1:$U$872,8,FALSE)</f>
        <v>no tiene</v>
      </c>
      <c r="I936" s="160">
        <f>VLOOKUP(A936,'BASE TRABAJO'!$A$1:$U$872,9,FALSE)</f>
        <v>0</v>
      </c>
      <c r="J936" s="160">
        <f>VLOOKUP(A936,'BASE TRABAJO'!$A$1:$U$872,10,FALSE)</f>
        <v>0</v>
      </c>
      <c r="K936" s="160" t="str">
        <f>VLOOKUP(A936,'BASE TRABAJO'!$A$1:$U$872,11,FALSE)</f>
        <v>Mario Arturo Morales Carrasco</v>
      </c>
      <c r="L936" s="160" t="str">
        <f>VLOOKUP(A936,'BASE TRABAJO'!$A$1:$U$872,12,FALSE)</f>
        <v xml:space="preserve">Avenida Miguel Lemeur Nº 544, comuna de Tierra Amarilla, Región de Atacama. 
</v>
      </c>
      <c r="M936" s="160" t="str">
        <f>VLOOKUP(A936,'BASE TRABAJO'!$A$1:$U$872,13,FALSE)</f>
        <v>III</v>
      </c>
      <c r="N936" s="160" t="str">
        <f>VLOOKUP(A936,'BASE TRABAJO'!$A$1:$U$872,14,FALSE)</f>
        <v>Tierra Amarilla</v>
      </c>
      <c r="O936" s="160" t="str">
        <f>VLOOKUP(A936,'BASE TRABAJO'!$A$1:$U$872,15,FALSE)</f>
        <v xml:space="preserve">Fono: (52) 320017- 320054- 320277- 320936
</v>
      </c>
      <c r="P936" s="160" t="str">
        <f>VLOOKUP(A936,'BASE TRABAJO'!$A$1:$U$872,16,FALSE)</f>
        <v xml:space="preserve">: info@MuniTierraAmarilla.cl </v>
      </c>
      <c r="Q936" s="160">
        <f>VLOOKUP(A936,'BASE TRABAJO'!$A$1:$U$872,17,FALSE)</f>
        <v>0</v>
      </c>
      <c r="R936" s="160">
        <f>VLOOKUP(A936,'BASE TRABAJO'!$A$1:$U$872,18,FALSE)</f>
        <v>91001</v>
      </c>
      <c r="S936" s="160" t="str">
        <f>VLOOKUP(A936,'BASE TRABAJO'!$A$1:$U$872,19,FALSE)</f>
        <v>No se acompañan. Aplica Informe Jurídico Nº 09, de  fecha 14 de marzo de 2011 del Departamento Jurídico y Dictamen Nº 070791, de 2009, de la Contraloría General de la República</v>
      </c>
      <c r="T936" s="161">
        <f>VLOOKUP(A936,'BASE TRABAJO'!$A$1:$U$872,20,FALSE)</f>
        <v>42059</v>
      </c>
      <c r="U936" s="160">
        <v>7548</v>
      </c>
      <c r="V936" s="162">
        <v>3643059</v>
      </c>
      <c r="W936" s="162">
        <v>32894167</v>
      </c>
      <c r="X936" s="161">
        <v>44135</v>
      </c>
      <c r="Y936" s="160" t="s">
        <v>3112</v>
      </c>
      <c r="Z936" s="160" t="s">
        <v>3113</v>
      </c>
      <c r="AA936" s="160" t="s">
        <v>3346</v>
      </c>
      <c r="AB936" s="160"/>
    </row>
    <row r="937" spans="1:28" x14ac:dyDescent="0.2">
      <c r="A937" s="163">
        <v>7549</v>
      </c>
      <c r="B937" s="160" t="str">
        <f>VLOOKUP(A937,'BASE TRABAJO'!$A$1:$U$872,2,TRUE)</f>
        <v xml:space="preserve">
I. Municipalidad de Chañaral
</v>
      </c>
      <c r="C937" s="160">
        <f>VLOOKUP(A937,'BASE TRABAJO'!$A$1:$U$872,3,FALSE)</f>
        <v>690301008</v>
      </c>
      <c r="D937" s="160" t="str">
        <f>VLOOKUP(A937,'BASE TRABAJO'!$A$1:$U$872,4,FALSE)</f>
        <v>Municipalidad</v>
      </c>
      <c r="E937" s="160" t="str">
        <f>VLOOKUP(A937,'BASE TRABAJO'!$A$1:$U$872,5,FALSE)</f>
        <v>Constitución Política de la República, artículo 107.</v>
      </c>
      <c r="F937" s="160" t="str">
        <f>VLOOKUP(A937,'BASE TRABAJO'!$A$1:$U$872,6,FALSE)</f>
        <v>Indefinida.</v>
      </c>
      <c r="G937" s="160" t="str">
        <f>VLOOKUP(A937,'BASE TRABAJO'!$A$1:$U$872,7,FALSE)</f>
        <v>Según Ley Orgánica Nº 18.695, artículos 1º al 4º.</v>
      </c>
      <c r="H937" s="160" t="str">
        <f>VLOOKUP(A937,'BASE TRABAJO'!$A$1:$U$872,8,FALSE)</f>
        <v>no tiene</v>
      </c>
      <c r="I937" s="160">
        <f>VLOOKUP(A937,'BASE TRABAJO'!$A$1:$U$872,9,FALSE)</f>
        <v>0</v>
      </c>
      <c r="J937" s="160">
        <f>VLOOKUP(A937,'BASE TRABAJO'!$A$1:$U$872,10,FALSE)</f>
        <v>0</v>
      </c>
      <c r="K937" s="160" t="str">
        <f>VLOOKUP(A937,'BASE TRABAJO'!$A$1:$U$872,11,FALSE)</f>
        <v xml:space="preserve">Estanislao Raúl Salas Aguilera, </v>
      </c>
      <c r="L937" s="160" t="str">
        <f>VLOOKUP(A937,'BASE TRABAJO'!$A$1:$U$872,12,FALSE)</f>
        <v xml:space="preserve">Merino Jarpa Nº 801, comuna de Chañaral, Región de Atacama. 
</v>
      </c>
      <c r="M937" s="160" t="str">
        <f>VLOOKUP(A937,'BASE TRABAJO'!$A$1:$U$872,13,FALSE)</f>
        <v>III</v>
      </c>
      <c r="N937" s="160" t="str">
        <f>VLOOKUP(A937,'BASE TRABAJO'!$A$1:$U$872,14,FALSE)</f>
        <v>Chañaral</v>
      </c>
      <c r="O937" s="160" t="str">
        <f>VLOOKUP(A937,'BASE TRABAJO'!$A$1:$U$872,15,FALSE)</f>
        <v>Fono: (52) 543301</v>
      </c>
      <c r="P937" s="160" t="str">
        <f>VLOOKUP(A937,'BASE TRABAJO'!$A$1:$U$872,16,FALSE)</f>
        <v xml:space="preserve">www.municipalidadchanaral.munichanaral.cl </v>
      </c>
      <c r="Q937" s="160">
        <f>VLOOKUP(A937,'BASE TRABAJO'!$A$1:$U$872,17,FALSE)</f>
        <v>0</v>
      </c>
      <c r="R937" s="160">
        <f>VLOOKUP(A937,'BASE TRABAJO'!$A$1:$U$872,18,FALSE)</f>
        <v>91001</v>
      </c>
      <c r="S937" s="160" t="str">
        <f>VLOOKUP(A937,'BASE TRABAJO'!$A$1:$U$872,19,FALSE)</f>
        <v>No se acompañan. Aplica Informe Jurídico Nº 09, de  fecha 14 de marzo de 2011 del Departamento Jurídico y Dictamen Nº 070791, de 2009, de la Contraloría General de la República</v>
      </c>
      <c r="T937" s="161">
        <f>VLOOKUP(A937,'BASE TRABAJO'!$A$1:$U$872,20,FALSE)</f>
        <v>42059</v>
      </c>
      <c r="U937" s="160">
        <v>7549</v>
      </c>
      <c r="V937" s="162">
        <v>18633830</v>
      </c>
      <c r="W937" s="162">
        <v>225668598</v>
      </c>
      <c r="X937" s="161">
        <v>44135</v>
      </c>
      <c r="Y937" s="160" t="s">
        <v>3112</v>
      </c>
      <c r="Z937" s="160" t="s">
        <v>3113</v>
      </c>
      <c r="AA937" s="160" t="s">
        <v>3269</v>
      </c>
      <c r="AB937" s="160"/>
    </row>
    <row r="938" spans="1:28" x14ac:dyDescent="0.2">
      <c r="A938" s="163">
        <v>7550</v>
      </c>
      <c r="B938" s="160" t="str">
        <f>VLOOKUP(A938,'BASE TRABAJO'!$A$1:$U$872,2,TRUE)</f>
        <v xml:space="preserve">
I. Municipalidad de Porvenir
</v>
      </c>
      <c r="C938" s="160">
        <f>VLOOKUP(A938,'BASE TRABAJO'!$A$1:$U$872,3,FALSE)</f>
        <v>692503007</v>
      </c>
      <c r="D938" s="160" t="str">
        <f>VLOOKUP(A938,'BASE TRABAJO'!$A$1:$U$872,4,FALSE)</f>
        <v>Municipalidad</v>
      </c>
      <c r="E938" s="160" t="str">
        <f>VLOOKUP(A938,'BASE TRABAJO'!$A$1:$U$872,5,FALSE)</f>
        <v>Constitución Política de la República, artículo 107.</v>
      </c>
      <c r="F938" s="160" t="str">
        <f>VLOOKUP(A938,'BASE TRABAJO'!$A$1:$U$872,6,FALSE)</f>
        <v>Indefinida.</v>
      </c>
      <c r="G938" s="160" t="str">
        <f>VLOOKUP(A938,'BASE TRABAJO'!$A$1:$U$872,7,FALSE)</f>
        <v>Según Ley Orgánica Nº 18.695, artículos 1º al 4º.</v>
      </c>
      <c r="H938" s="160" t="str">
        <f>VLOOKUP(A938,'BASE TRABAJO'!$A$1:$U$872,8,FALSE)</f>
        <v>no tiene</v>
      </c>
      <c r="I938" s="160">
        <f>VLOOKUP(A938,'BASE TRABAJO'!$A$1:$U$872,9,FALSE)</f>
        <v>0</v>
      </c>
      <c r="J938" s="160">
        <f>VLOOKUP(A938,'BASE TRABAJO'!$A$1:$U$872,10,FALSE)</f>
        <v>0</v>
      </c>
      <c r="K938" s="160" t="str">
        <f>VLOOKUP(A938,'BASE TRABAJO'!$A$1:$U$872,11,FALSE)</f>
        <v xml:space="preserve">Marisol Andrade Cárdenas, </v>
      </c>
      <c r="L938" s="160" t="str">
        <f>VLOOKUP(A938,'BASE TRABAJO'!$A$1:$U$872,12,FALSE)</f>
        <v xml:space="preserve">Zavattaro Nº 434, Comuna de Porvenir, Provincia de Tierra del Fuego, XII Región de Magallanes y la Antártica Chilena.
</v>
      </c>
      <c r="M938" s="160" t="str">
        <f>VLOOKUP(A938,'BASE TRABAJO'!$A$1:$U$872,13,FALSE)</f>
        <v>XII</v>
      </c>
      <c r="N938" s="160" t="str">
        <f>VLOOKUP(A938,'BASE TRABAJO'!$A$1:$U$872,14,FALSE)</f>
        <v>Porvenir</v>
      </c>
      <c r="O938" s="160" t="str">
        <f>VLOOKUP(A938,'BASE TRABAJO'!$A$1:$U$872,15,FALSE)</f>
        <v>Fono: (61)2581404-(61)2581189.</v>
      </c>
      <c r="P938" s="160" t="str">
        <f>VLOOKUP(A938,'BASE TRABAJO'!$A$1:$U$872,16,FALSE)</f>
        <v>rrozas@muniporvenir.cl</v>
      </c>
      <c r="Q938" s="160">
        <f>VLOOKUP(A938,'BASE TRABAJO'!$A$1:$U$872,17,FALSE)</f>
        <v>0</v>
      </c>
      <c r="R938" s="160">
        <f>VLOOKUP(A938,'BASE TRABAJO'!$A$1:$U$872,18,FALSE)</f>
        <v>91001</v>
      </c>
      <c r="S938" s="160" t="str">
        <f>VLOOKUP(A938,'BASE TRABAJO'!$A$1:$U$872,19,FALSE)</f>
        <v>No corresponde</v>
      </c>
      <c r="T938" s="161">
        <f>VLOOKUP(A938,'BASE TRABAJO'!$A$1:$U$872,20,FALSE)</f>
        <v>42059</v>
      </c>
      <c r="U938" s="160">
        <v>7550</v>
      </c>
      <c r="V938" s="162">
        <v>5113066</v>
      </c>
      <c r="W938" s="162">
        <v>46167260</v>
      </c>
      <c r="X938" s="161">
        <v>44135</v>
      </c>
      <c r="Y938" s="160" t="s">
        <v>3112</v>
      </c>
      <c r="Z938" s="160" t="s">
        <v>3113</v>
      </c>
      <c r="AA938" s="160" t="s">
        <v>3252</v>
      </c>
      <c r="AB938" s="160"/>
    </row>
    <row r="939" spans="1:28" x14ac:dyDescent="0.2">
      <c r="A939" s="163">
        <v>7553</v>
      </c>
      <c r="B939" s="160" t="str">
        <f>VLOOKUP(A939,'BASE TRABAJO'!$A$1:$U$872,2,TRUE)</f>
        <v xml:space="preserve">
I. Municipalidad de San Juan de La Costa
</v>
      </c>
      <c r="C939" s="160">
        <f>VLOOKUP(A939,'BASE TRABAJO'!$A$1:$U$872,3,FALSE)</f>
        <v>692518004</v>
      </c>
      <c r="D939" s="160" t="str">
        <f>VLOOKUP(A939,'BASE TRABAJO'!$A$1:$U$872,4,FALSE)</f>
        <v>Municipalidad</v>
      </c>
      <c r="E939" s="160" t="str">
        <f>VLOOKUP(A939,'BASE TRABAJO'!$A$1:$U$872,5,FALSE)</f>
        <v>Constitución Política de la República, artículo 107.</v>
      </c>
      <c r="F939" s="160" t="str">
        <f>VLOOKUP(A939,'BASE TRABAJO'!$A$1:$U$872,6,FALSE)</f>
        <v>Indefinida.</v>
      </c>
      <c r="G939" s="160" t="str">
        <f>VLOOKUP(A939,'BASE TRABAJO'!$A$1:$U$872,7,FALSE)</f>
        <v>Según Ley Orgánica Nº 18.695, artículos 1º al 4º.</v>
      </c>
      <c r="H939" s="160" t="str">
        <f>VLOOKUP(A939,'BASE TRABAJO'!$A$1:$U$872,8,FALSE)</f>
        <v>no tiene</v>
      </c>
      <c r="I939" s="160">
        <f>VLOOKUP(A939,'BASE TRABAJO'!$A$1:$U$872,9,FALSE)</f>
        <v>0</v>
      </c>
      <c r="J939" s="160">
        <f>VLOOKUP(A939,'BASE TRABAJO'!$A$1:$U$872,10,FALSE)</f>
        <v>0</v>
      </c>
      <c r="K939" s="160" t="str">
        <f>VLOOKUP(A939,'BASE TRABAJO'!$A$1:$U$872,11,FALSE)</f>
        <v xml:space="preserve">Bernardo Candía Henríquez, </v>
      </c>
      <c r="L939" s="160" t="str">
        <f>VLOOKUP(A939,'BASE TRABAJO'!$A$1:$U$872,12,FALSE)</f>
        <v xml:space="preserve">Avenida Nueva Sur s/n, Puaucho, comuna de San Juan de La Costa, Región de Los Lagos
</v>
      </c>
      <c r="M939" s="160" t="str">
        <f>VLOOKUP(A939,'BASE TRABAJO'!$A$1:$U$872,13,FALSE)</f>
        <v>X</v>
      </c>
      <c r="N939" s="160" t="str">
        <f>VLOOKUP(A939,'BASE TRABAJO'!$A$1:$U$872,14,FALSE)</f>
        <v>San Juan de La Costa</v>
      </c>
      <c r="O939" s="160" t="str">
        <f>VLOOKUP(A939,'BASE TRABAJO'!$A$1:$U$872,15,FALSE)</f>
        <v xml:space="preserve">Fono: 064-2261911
</v>
      </c>
      <c r="P939" s="160" t="str">
        <f>VLOOKUP(A939,'BASE TRABAJO'!$A$1:$U$872,16,FALSE)</f>
        <v xml:space="preserve"> alcaldía@sanjuandelacosta.cl</v>
      </c>
      <c r="Q939" s="160">
        <f>VLOOKUP(A939,'BASE TRABAJO'!$A$1:$U$872,17,FALSE)</f>
        <v>0</v>
      </c>
      <c r="R939" s="160">
        <f>VLOOKUP(A939,'BASE TRABAJO'!$A$1:$U$872,18,FALSE)</f>
        <v>91001</v>
      </c>
      <c r="S939" s="160" t="str">
        <f>VLOOKUP(A939,'BASE TRABAJO'!$A$1:$U$872,19,FALSE)</f>
        <v>No corresponde</v>
      </c>
      <c r="T939" s="161">
        <f>VLOOKUP(A939,'BASE TRABAJO'!$A$1:$U$872,20,FALSE)</f>
        <v>42061</v>
      </c>
      <c r="U939" s="160">
        <v>7553</v>
      </c>
      <c r="V939" s="162">
        <v>3167878</v>
      </c>
      <c r="W939" s="162">
        <v>28603630</v>
      </c>
      <c r="X939" s="161">
        <v>44135</v>
      </c>
      <c r="Y939" s="160" t="s">
        <v>3112</v>
      </c>
      <c r="Z939" s="160" t="s">
        <v>3113</v>
      </c>
      <c r="AA939" s="160" t="s">
        <v>3347</v>
      </c>
      <c r="AB939" s="160"/>
    </row>
    <row r="940" spans="1:28" x14ac:dyDescent="0.2">
      <c r="A940" s="163">
        <v>7554</v>
      </c>
      <c r="B940" s="160" t="str">
        <f>VLOOKUP(A940,'BASE TRABAJO'!$A$1:$U$872,2,TRUE)</f>
        <v xml:space="preserve">
I. Municipalidad de Providencia
</v>
      </c>
      <c r="C940" s="160">
        <f>VLOOKUP(A940,'BASE TRABAJO'!$A$1:$U$872,3,FALSE)</f>
        <v>690703009</v>
      </c>
      <c r="D940" s="160" t="str">
        <f>VLOOKUP(A940,'BASE TRABAJO'!$A$1:$U$872,4,FALSE)</f>
        <v>Municipalidad</v>
      </c>
      <c r="E940" s="160" t="str">
        <f>VLOOKUP(A940,'BASE TRABAJO'!$A$1:$U$872,5,FALSE)</f>
        <v>Constitución Política de la República, artículo 107.</v>
      </c>
      <c r="F940" s="160" t="str">
        <f>VLOOKUP(A940,'BASE TRABAJO'!$A$1:$U$872,6,FALSE)</f>
        <v>Indefinida.</v>
      </c>
      <c r="G940" s="160" t="str">
        <f>VLOOKUP(A940,'BASE TRABAJO'!$A$1:$U$872,7,FALSE)</f>
        <v>Según Ley Orgánica Nº 18.695, artículos 1º al 4º.</v>
      </c>
      <c r="H940" s="160" t="str">
        <f>VLOOKUP(A940,'BASE TRABAJO'!$A$1:$U$872,8,FALSE)</f>
        <v>no tiene</v>
      </c>
      <c r="I940" s="160">
        <f>VLOOKUP(A940,'BASE TRABAJO'!$A$1:$U$872,9,FALSE)</f>
        <v>0</v>
      </c>
      <c r="J940" s="160">
        <f>VLOOKUP(A940,'BASE TRABAJO'!$A$1:$U$872,10,FALSE)</f>
        <v>0</v>
      </c>
      <c r="K940" s="160" t="str">
        <f>VLOOKUP(A940,'BASE TRABAJO'!$A$1:$U$872,11,FALSE)</f>
        <v xml:space="preserve">Evelyn Rose Matthei Fornet, </v>
      </c>
      <c r="L940" s="160" t="str">
        <f>VLOOKUP(A940,'BASE TRABAJO'!$A$1:$U$872,12,FALSE)</f>
        <v xml:space="preserve">Avenida de Valdivia Nº 963, comuna de Providencia, Región Metropolitana
</v>
      </c>
      <c r="M940" s="160" t="str">
        <f>VLOOKUP(A940,'BASE TRABAJO'!$A$1:$U$872,13,FALSE)</f>
        <v>XIII</v>
      </c>
      <c r="N940" s="160" t="str">
        <f>VLOOKUP(A940,'BASE TRABAJO'!$A$1:$U$872,14,FALSE)</f>
        <v>Providencia</v>
      </c>
      <c r="O940" s="160" t="str">
        <f>VLOOKUP(A940,'BASE TRABAJO'!$A$1:$U$872,15,FALSE)</f>
        <v>Fono: 226543435</v>
      </c>
      <c r="P940" s="160" t="str">
        <f>VLOOKUP(A940,'BASE TRABAJO'!$A$1:$U$872,16,FALSE)</f>
        <v>Correo electrónico: evelyn.matthei@providencia.cl</v>
      </c>
      <c r="Q940" s="160">
        <f>VLOOKUP(A940,'BASE TRABAJO'!$A$1:$U$872,17,FALSE)</f>
        <v>0</v>
      </c>
      <c r="R940" s="160">
        <f>VLOOKUP(A940,'BASE TRABAJO'!$A$1:$U$872,18,FALSE)</f>
        <v>91001</v>
      </c>
      <c r="S940" s="160" t="str">
        <f>VLOOKUP(A940,'BASE TRABAJO'!$A$1:$U$872,19,FALSE)</f>
        <v>No corresponde</v>
      </c>
      <c r="T940" s="161">
        <f>VLOOKUP(A940,'BASE TRABAJO'!$A$1:$U$872,20,FALSE)</f>
        <v>42061</v>
      </c>
      <c r="U940" s="160">
        <v>7554</v>
      </c>
      <c r="V940" s="162">
        <v>0</v>
      </c>
      <c r="W940" s="162">
        <v>35013384</v>
      </c>
      <c r="X940" s="161">
        <v>44135</v>
      </c>
      <c r="Y940" s="160" t="s">
        <v>3112</v>
      </c>
      <c r="Z940" s="160" t="s">
        <v>3113</v>
      </c>
      <c r="AA940" s="160" t="s">
        <v>49</v>
      </c>
      <c r="AB940" s="160"/>
    </row>
    <row r="941" spans="1:28" x14ac:dyDescent="0.2">
      <c r="A941" s="163">
        <v>7555</v>
      </c>
      <c r="B941" s="160" t="str">
        <f>VLOOKUP(A941,'BASE TRABAJO'!$A$1:$U$872,2,TRUE)</f>
        <v xml:space="preserve">
I. Municipalidad de Llanquihue
</v>
      </c>
      <c r="C941" s="160">
        <f>VLOOKUP(A941,'BASE TRABAJO'!$A$1:$U$872,3,FALSE)</f>
        <v>692203003</v>
      </c>
      <c r="D941" s="160" t="str">
        <f>VLOOKUP(A941,'BASE TRABAJO'!$A$1:$U$872,4,FALSE)</f>
        <v>Municipalidad</v>
      </c>
      <c r="E941" s="160" t="str">
        <f>VLOOKUP(A941,'BASE TRABAJO'!$A$1:$U$872,5,FALSE)</f>
        <v>Constitución Política de la República, artículo 107.</v>
      </c>
      <c r="F941" s="160" t="str">
        <f>VLOOKUP(A941,'BASE TRABAJO'!$A$1:$U$872,6,FALSE)</f>
        <v>Indefinida.</v>
      </c>
      <c r="G941" s="160" t="str">
        <f>VLOOKUP(A941,'BASE TRABAJO'!$A$1:$U$872,7,FALSE)</f>
        <v>Según Ley Orgánica Nº 18.695, artículos 1º al 4º.</v>
      </c>
      <c r="H941" s="160" t="str">
        <f>VLOOKUP(A941,'BASE TRABAJO'!$A$1:$U$872,8,FALSE)</f>
        <v>no tiene</v>
      </c>
      <c r="I941" s="160">
        <f>VLOOKUP(A941,'BASE TRABAJO'!$A$1:$U$872,9,FALSE)</f>
        <v>0</v>
      </c>
      <c r="J941" s="160">
        <f>VLOOKUP(A941,'BASE TRABAJO'!$A$1:$U$872,10,FALSE)</f>
        <v>0</v>
      </c>
      <c r="K941" s="160" t="str">
        <f>VLOOKUP(A941,'BASE TRABAJO'!$A$1:$U$872,11,FALSE)</f>
        <v>Juan Fernando Vasquez Vasquez,</v>
      </c>
      <c r="L941" s="160" t="str">
        <f>VLOOKUP(A941,'BASE TRABAJO'!$A$1:$U$872,12,FALSE)</f>
        <v xml:space="preserve">Erardo Werner Nº 450, comuna de Llanquihue, Región de Los Lagos. 
</v>
      </c>
      <c r="M941" s="160" t="str">
        <f>VLOOKUP(A941,'BASE TRABAJO'!$A$1:$U$872,13,FALSE)</f>
        <v>X</v>
      </c>
      <c r="N941" s="160" t="str">
        <f>VLOOKUP(A941,'BASE TRABAJO'!$A$1:$U$872,14,FALSE)</f>
        <v>Llanquihue,</v>
      </c>
      <c r="O941" s="160" t="str">
        <f>VLOOKUP(A941,'BASE TRABAJO'!$A$1:$U$872,15,FALSE)</f>
        <v>Fono: 2244540- 2244500</v>
      </c>
      <c r="P941" s="160" t="str">
        <f>VLOOKUP(A941,'BASE TRABAJO'!$A$1:$U$872,16,FALSE)</f>
        <v xml:space="preserve">alcalde@llamquihue.cl 
</v>
      </c>
      <c r="Q941" s="160">
        <f>VLOOKUP(A941,'BASE TRABAJO'!$A$1:$U$872,17,FALSE)</f>
        <v>0</v>
      </c>
      <c r="R941" s="160">
        <f>VLOOKUP(A941,'BASE TRABAJO'!$A$1:$U$872,18,FALSE)</f>
        <v>91001</v>
      </c>
      <c r="S941" s="160" t="str">
        <f>VLOOKUP(A941,'BASE TRABAJO'!$A$1:$U$872,19,FALSE)</f>
        <v>No corresponde</v>
      </c>
      <c r="T941" s="161">
        <f>VLOOKUP(A941,'BASE TRABAJO'!$A$1:$U$872,20,FALSE)</f>
        <v>42061</v>
      </c>
      <c r="U941" s="160">
        <v>7555</v>
      </c>
      <c r="V941" s="162">
        <v>4751816</v>
      </c>
      <c r="W941" s="162">
        <v>42905435</v>
      </c>
      <c r="X941" s="161">
        <v>44135</v>
      </c>
      <c r="Y941" s="160" t="s">
        <v>3112</v>
      </c>
      <c r="Z941" s="160" t="s">
        <v>3113</v>
      </c>
      <c r="AA941" s="160" t="s">
        <v>3286</v>
      </c>
      <c r="AB941" s="160"/>
    </row>
    <row r="942" spans="1:28" x14ac:dyDescent="0.2">
      <c r="A942" s="163">
        <v>7557</v>
      </c>
      <c r="B942" s="160" t="str">
        <f>VLOOKUP(A942,'BASE TRABAJO'!$A$1:$U$872,2,TRUE)</f>
        <v xml:space="preserve">
I. Municipalidad de Curepto
</v>
      </c>
      <c r="C942" s="160">
        <f>VLOOKUP(A942,'BASE TRABAJO'!$A$1:$U$872,3,FALSE)</f>
        <v>691103005</v>
      </c>
      <c r="D942" s="160" t="str">
        <f>VLOOKUP(A942,'BASE TRABAJO'!$A$1:$U$872,4,FALSE)</f>
        <v>Municipalidad</v>
      </c>
      <c r="E942" s="160" t="str">
        <f>VLOOKUP(A942,'BASE TRABAJO'!$A$1:$U$872,5,FALSE)</f>
        <v>Constitución Política de la República, artículo 107.</v>
      </c>
      <c r="F942" s="160" t="str">
        <f>VLOOKUP(A942,'BASE TRABAJO'!$A$1:$U$872,6,FALSE)</f>
        <v>Indefinida.</v>
      </c>
      <c r="G942" s="160" t="str">
        <f>VLOOKUP(A942,'BASE TRABAJO'!$A$1:$U$872,7,FALSE)</f>
        <v>Según Ley Orgánica Nº 18.695, artículos 1º al 4º.</v>
      </c>
      <c r="H942" s="160" t="str">
        <f>VLOOKUP(A942,'BASE TRABAJO'!$A$1:$U$872,8,FALSE)</f>
        <v>no tiene</v>
      </c>
      <c r="I942" s="160">
        <f>VLOOKUP(A942,'BASE TRABAJO'!$A$1:$U$872,9,FALSE)</f>
        <v>0</v>
      </c>
      <c r="J942" s="160">
        <f>VLOOKUP(A942,'BASE TRABAJO'!$A$1:$U$872,10,FALSE)</f>
        <v>0</v>
      </c>
      <c r="K942" s="160" t="str">
        <f>VLOOKUP(A942,'BASE TRABAJO'!$A$1:$U$872,11,FALSE)</f>
        <v xml:space="preserve">René Alejandro Concha González, </v>
      </c>
      <c r="L942" s="160" t="str">
        <f>VLOOKUP(A942,'BASE TRABAJO'!$A$1:$U$872,12,FALSE)</f>
        <v xml:space="preserve">Plaza de Armas S/N, comuna de Curepto, Región del Maule. 
</v>
      </c>
      <c r="M942" s="160" t="str">
        <f>VLOOKUP(A942,'BASE TRABAJO'!$A$1:$U$872,13,FALSE)</f>
        <v>VII</v>
      </c>
      <c r="N942" s="160" t="str">
        <f>VLOOKUP(A942,'BASE TRABAJO'!$A$1:$U$872,14,FALSE)</f>
        <v>Maule</v>
      </c>
      <c r="O942" s="160" t="str">
        <f>VLOOKUP(A942,'BASE TRABAJO'!$A$1:$U$872,15,FALSE)</f>
        <v>Fono: (075) 2552300</v>
      </c>
      <c r="P942" s="160">
        <f>VLOOKUP(A942,'BASE TRABAJO'!$A$1:$U$872,16,FALSE)</f>
        <v>0</v>
      </c>
      <c r="Q942" s="160">
        <f>VLOOKUP(A942,'BASE TRABAJO'!$A$1:$U$872,17,FALSE)</f>
        <v>0</v>
      </c>
      <c r="R942" s="160">
        <f>VLOOKUP(A942,'BASE TRABAJO'!$A$1:$U$872,18,FALSE)</f>
        <v>91001</v>
      </c>
      <c r="S942" s="160" t="str">
        <f>VLOOKUP(A942,'BASE TRABAJO'!$A$1:$U$872,19,FALSE)</f>
        <v>No se acompañan. Aplica Informe Jurídico Nº 09, de  fecha 14 de marzo de 2011 del Departamento Jurídico y Dictamen Nº 070791, de 2009, de la Contraloría General de la República</v>
      </c>
      <c r="T942" s="161">
        <f>VLOOKUP(A942,'BASE TRABAJO'!$A$1:$U$872,20,FALSE)</f>
        <v>42068</v>
      </c>
      <c r="U942" s="160">
        <v>7557</v>
      </c>
      <c r="V942" s="162">
        <v>3643059</v>
      </c>
      <c r="W942" s="162">
        <v>32831667</v>
      </c>
      <c r="X942" s="161">
        <v>44135</v>
      </c>
      <c r="Y942" s="160" t="s">
        <v>3112</v>
      </c>
      <c r="Z942" s="160" t="s">
        <v>3113</v>
      </c>
      <c r="AA942" s="160" t="s">
        <v>3221</v>
      </c>
      <c r="AB942" s="160"/>
    </row>
    <row r="943" spans="1:28" x14ac:dyDescent="0.2">
      <c r="A943" s="163">
        <v>7558</v>
      </c>
      <c r="B943" s="160" t="str">
        <f>VLOOKUP(A943,'BASE TRABAJO'!$A$1:$U$872,2,TRUE)</f>
        <v xml:space="preserve">
I. Municipalidad de Chanco 
</v>
      </c>
      <c r="C943" s="160" t="str">
        <f>VLOOKUP(A943,'BASE TRABAJO'!$A$1:$U$872,3,FALSE)</f>
        <v>69120300K</v>
      </c>
      <c r="D943" s="160" t="str">
        <f>VLOOKUP(A943,'BASE TRABAJO'!$A$1:$U$872,4,FALSE)</f>
        <v>Municipalidad</v>
      </c>
      <c r="E943" s="160" t="str">
        <f>VLOOKUP(A943,'BASE TRABAJO'!$A$1:$U$872,5,FALSE)</f>
        <v>Constitución Política de la República, artículo 107.</v>
      </c>
      <c r="F943" s="160" t="str">
        <f>VLOOKUP(A943,'BASE TRABAJO'!$A$1:$U$872,6,FALSE)</f>
        <v>Indefinida.</v>
      </c>
      <c r="G943" s="160" t="str">
        <f>VLOOKUP(A943,'BASE TRABAJO'!$A$1:$U$872,7,FALSE)</f>
        <v>Según Ley Orgánica Nº 18.695, artículos 1º al 4º.</v>
      </c>
      <c r="H943" s="160" t="str">
        <f>VLOOKUP(A943,'BASE TRABAJO'!$A$1:$U$872,8,FALSE)</f>
        <v>no tiene</v>
      </c>
      <c r="I943" s="160">
        <f>VLOOKUP(A943,'BASE TRABAJO'!$A$1:$U$872,9,FALSE)</f>
        <v>0</v>
      </c>
      <c r="J943" s="160">
        <f>VLOOKUP(A943,'BASE TRABAJO'!$A$1:$U$872,10,FALSE)</f>
        <v>0</v>
      </c>
      <c r="K943" s="160" t="str">
        <f>VLOOKUP(A943,'BASE TRABAJO'!$A$1:$U$872,11,FALSE)</f>
        <v xml:space="preserve">Viviana Escarlette Díaz Meza, </v>
      </c>
      <c r="L943" s="160" t="str">
        <f>VLOOKUP(A943,'BASE TRABAJO'!$A$1:$U$872,12,FALSE)</f>
        <v xml:space="preserve">Abdón Fuentealba Nº 334, comuna de Chanco, Región del Maule. 
</v>
      </c>
      <c r="M943" s="160" t="str">
        <f>VLOOKUP(A943,'BASE TRABAJO'!$A$1:$U$872,13,FALSE)</f>
        <v>VII</v>
      </c>
      <c r="N943" s="160" t="str">
        <f>VLOOKUP(A943,'BASE TRABAJO'!$A$1:$U$872,14,FALSE)</f>
        <v>Maule</v>
      </c>
      <c r="O943" s="160" t="str">
        <f>VLOOKUP(A943,'BASE TRABAJO'!$A$1:$U$872,15,FALSE)</f>
        <v>Fono: (73) 551083</v>
      </c>
      <c r="P943" s="160">
        <f>VLOOKUP(A943,'BASE TRABAJO'!$A$1:$U$872,16,FALSE)</f>
        <v>0</v>
      </c>
      <c r="Q943" s="160">
        <f>VLOOKUP(A943,'BASE TRABAJO'!$A$1:$U$872,17,FALSE)</f>
        <v>0</v>
      </c>
      <c r="R943" s="160">
        <f>VLOOKUP(A943,'BASE TRABAJO'!$A$1:$U$872,18,FALSE)</f>
        <v>91001</v>
      </c>
      <c r="S943" s="160" t="str">
        <f>VLOOKUP(A943,'BASE TRABAJO'!$A$1:$U$872,19,FALSE)</f>
        <v>No se acompañan. Aplica Informe Jurídico Nº 09, de  fecha 14 de marzo de 2011 del Departamento Jurídico y Dictamen Nº 070791, de 2009, de la Contraloría General de la República</v>
      </c>
      <c r="T943" s="161">
        <f>VLOOKUP(A943,'BASE TRABAJO'!$A$1:$U$872,20,FALSE)</f>
        <v>42068</v>
      </c>
      <c r="U943" s="160">
        <v>7558</v>
      </c>
      <c r="V943" s="162">
        <v>3484665</v>
      </c>
      <c r="W943" s="162">
        <v>31463985</v>
      </c>
      <c r="X943" s="161">
        <v>44135</v>
      </c>
      <c r="Y943" s="160" t="s">
        <v>3112</v>
      </c>
      <c r="Z943" s="160" t="s">
        <v>3113</v>
      </c>
      <c r="AA943" s="160" t="s">
        <v>3348</v>
      </c>
      <c r="AB943" s="160"/>
    </row>
    <row r="944" spans="1:28" x14ac:dyDescent="0.2">
      <c r="A944" s="163">
        <v>7559</v>
      </c>
      <c r="B944" s="160" t="str">
        <f>VLOOKUP(A944,'BASE TRABAJO'!$A$1:$U$872,2,TRUE)</f>
        <v xml:space="preserve">
I. Municipalidad de Palmilla
</v>
      </c>
      <c r="C944" s="160">
        <f>VLOOKUP(A944,'BASE TRABAJO'!$A$1:$U$872,3,FALSE)</f>
        <v>690910004</v>
      </c>
      <c r="D944" s="160" t="str">
        <f>VLOOKUP(A944,'BASE TRABAJO'!$A$1:$U$872,4,FALSE)</f>
        <v>Municipalidad</v>
      </c>
      <c r="E944" s="160" t="str">
        <f>VLOOKUP(A944,'BASE TRABAJO'!$A$1:$U$872,5,FALSE)</f>
        <v>Constitución Política de la República, artículo 107.</v>
      </c>
      <c r="F944" s="160" t="str">
        <f>VLOOKUP(A944,'BASE TRABAJO'!$A$1:$U$872,6,FALSE)</f>
        <v>Indefinida.</v>
      </c>
      <c r="G944" s="160" t="str">
        <f>VLOOKUP(A944,'BASE TRABAJO'!$A$1:$U$872,7,FALSE)</f>
        <v>Según Ley Orgánica Nº 18.695, artículos 1º al 4º.</v>
      </c>
      <c r="H944" s="160" t="str">
        <f>VLOOKUP(A944,'BASE TRABAJO'!$A$1:$U$872,8,FALSE)</f>
        <v>no tiene</v>
      </c>
      <c r="I944" s="160">
        <f>VLOOKUP(A944,'BASE TRABAJO'!$A$1:$U$872,9,FALSE)</f>
        <v>0</v>
      </c>
      <c r="J944" s="160">
        <f>VLOOKUP(A944,'BASE TRABAJO'!$A$1:$U$872,10,FALSE)</f>
        <v>0</v>
      </c>
      <c r="K944" s="160" t="str">
        <f>VLOOKUP(A944,'BASE TRABAJO'!$A$1:$U$872,11,FALSE)</f>
        <v xml:space="preserve">Gloria de las Mercedes Paredes Valdés, </v>
      </c>
      <c r="L944" s="160" t="str">
        <f>VLOOKUP(A944,'BASE TRABAJO'!$A$1:$U$872,12,FALSE)</f>
        <v xml:space="preserve">Juan Guillermo Day Nº 80, Palmilla. VI Región de O’Higgins.
</v>
      </c>
      <c r="M944" s="160" t="str">
        <f>VLOOKUP(A944,'BASE TRABAJO'!$A$1:$U$872,13,FALSE)</f>
        <v>VI</v>
      </c>
      <c r="N944" s="160" t="str">
        <f>VLOOKUP(A944,'BASE TRABAJO'!$A$1:$U$872,14,FALSE)</f>
        <v xml:space="preserve"> Palmilla</v>
      </c>
      <c r="O944" s="160">
        <f>VLOOKUP(A944,'BASE TRABAJO'!$A$1:$U$872,15,FALSE)</f>
        <v>0</v>
      </c>
      <c r="P944" s="160" t="str">
        <f>VLOOKUP(A944,'BASE TRABAJO'!$A$1:$U$872,16,FALSE)</f>
        <v>http://www.munipalmilla.cl</v>
      </c>
      <c r="Q944" s="160">
        <f>VLOOKUP(A944,'BASE TRABAJO'!$A$1:$U$872,17,FALSE)</f>
        <v>0</v>
      </c>
      <c r="R944" s="160">
        <f>VLOOKUP(A944,'BASE TRABAJO'!$A$1:$U$872,18,FALSE)</f>
        <v>91001</v>
      </c>
      <c r="S944" s="160" t="str">
        <f>VLOOKUP(A944,'BASE TRABAJO'!$A$1:$U$872,19,FALSE)</f>
        <v>No se acompañan. Aplica Informe Jurídico Nº 09, de  fecha 14 de marzo de 2011 del Departamento Jurídico y Dictamen Nº 070791, de 2009, de la Contraloría General de la República</v>
      </c>
      <c r="T944" s="161">
        <f>VLOOKUP(A944,'BASE TRABAJO'!$A$1:$U$872,20,FALSE)</f>
        <v>42080</v>
      </c>
      <c r="U944" s="160">
        <v>7559</v>
      </c>
      <c r="V944" s="162">
        <v>3195666</v>
      </c>
      <c r="W944" s="162">
        <v>25752409</v>
      </c>
      <c r="X944" s="161">
        <v>44135</v>
      </c>
      <c r="Y944" s="160" t="s">
        <v>3112</v>
      </c>
      <c r="Z944" s="160" t="s">
        <v>3113</v>
      </c>
      <c r="AA944" s="160" t="s">
        <v>3349</v>
      </c>
      <c r="AB944" s="160"/>
    </row>
    <row r="945" spans="1:28" x14ac:dyDescent="0.2">
      <c r="A945" s="163">
        <v>7560</v>
      </c>
      <c r="B945" s="160" t="str">
        <f>VLOOKUP(A945,'BASE TRABAJO'!$A$1:$U$872,2,TRUE)</f>
        <v xml:space="preserve">
Ilustre Municipalidad de Tocopilla
</v>
      </c>
      <c r="C945" s="160">
        <f>VLOOKUP(A945,'BASE TRABAJO'!$A$1:$U$872,3,FALSE)</f>
        <v>690201003</v>
      </c>
      <c r="D945" s="160" t="str">
        <f>VLOOKUP(A945,'BASE TRABAJO'!$A$1:$U$872,4,FALSE)</f>
        <v>Municipalidad</v>
      </c>
      <c r="E945" s="160" t="str">
        <f>VLOOKUP(A945,'BASE TRABAJO'!$A$1:$U$872,5,FALSE)</f>
        <v>Constitución Política de la República, artículo 107.</v>
      </c>
      <c r="F945" s="160" t="str">
        <f>VLOOKUP(A945,'BASE TRABAJO'!$A$1:$U$872,6,FALSE)</f>
        <v>Indefinida.</v>
      </c>
      <c r="G945" s="160" t="str">
        <f>VLOOKUP(A945,'BASE TRABAJO'!$A$1:$U$872,7,FALSE)</f>
        <v>Según Ley Orgánica Nº 18.695, artículos 1º al 4º.</v>
      </c>
      <c r="H945" s="160" t="str">
        <f>VLOOKUP(A945,'BASE TRABAJO'!$A$1:$U$872,8,FALSE)</f>
        <v>no tiene</v>
      </c>
      <c r="I945" s="160">
        <f>VLOOKUP(A945,'BASE TRABAJO'!$A$1:$U$872,9,FALSE)</f>
        <v>0</v>
      </c>
      <c r="J945" s="160">
        <f>VLOOKUP(A945,'BASE TRABAJO'!$A$1:$U$872,10,FALSE)</f>
        <v>0</v>
      </c>
      <c r="K945" s="160" t="str">
        <f>VLOOKUP(A945,'BASE TRABAJO'!$A$1:$U$872,11,FALSE)</f>
        <v xml:space="preserve">Fernando Sebastián San Román Bascuñán, </v>
      </c>
      <c r="L945" s="160" t="str">
        <f>VLOOKUP(A945,'BASE TRABAJO'!$A$1:$U$872,12,FALSE)</f>
        <v xml:space="preserve">Anibal Pinto Nº 1305, de la comuna de Tocopilla, Región de Antofagasta.  
</v>
      </c>
      <c r="M945" s="160" t="str">
        <f>VLOOKUP(A945,'BASE TRABAJO'!$A$1:$U$872,13,FALSE)</f>
        <v>III</v>
      </c>
      <c r="N945" s="160" t="str">
        <f>VLOOKUP(A945,'BASE TRABAJO'!$A$1:$U$872,14,FALSE)</f>
        <v xml:space="preserve"> Tocopilla</v>
      </c>
      <c r="O945" s="160" t="str">
        <f>VLOOKUP(A945,'BASE TRABAJO'!$A$1:$U$872,15,FALSE)</f>
        <v>Fono: (55) 2421347 – 2421355</v>
      </c>
      <c r="P945" s="160" t="str">
        <f>VLOOKUP(A945,'BASE TRABAJO'!$A$1:$U$872,16,FALSE)</f>
        <v xml:space="preserve"> fsanramon@imtocopilla.cl</v>
      </c>
      <c r="Q945" s="160">
        <f>VLOOKUP(A945,'BASE TRABAJO'!$A$1:$U$872,17,FALSE)</f>
        <v>0</v>
      </c>
      <c r="R945" s="160">
        <f>VLOOKUP(A945,'BASE TRABAJO'!$A$1:$U$872,18,FALSE)</f>
        <v>91001</v>
      </c>
      <c r="S945" s="160" t="str">
        <f>VLOOKUP(A945,'BASE TRABAJO'!$A$1:$U$872,19,FALSE)</f>
        <v>No se acompañan. Aplica Informe Jurídico Nº 09, de  fecha 14 de marzo de 2011 del Departamento Jurídico y Dictamen Nº 070791, de 2009, de la Contraloría General de la República</v>
      </c>
      <c r="T945" s="161">
        <f>VLOOKUP(A945,'BASE TRABAJO'!$A$1:$U$872,20,FALSE)</f>
        <v>42087</v>
      </c>
      <c r="U945" s="160">
        <v>7560</v>
      </c>
      <c r="V945" s="162">
        <v>4090452</v>
      </c>
      <c r="W945" s="162">
        <v>36933800</v>
      </c>
      <c r="X945" s="161">
        <v>44135</v>
      </c>
      <c r="Y945" s="160" t="s">
        <v>3112</v>
      </c>
      <c r="Z945" s="160" t="s">
        <v>3113</v>
      </c>
      <c r="AA945" s="160" t="s">
        <v>3277</v>
      </c>
      <c r="AB945" s="160"/>
    </row>
    <row r="946" spans="1:28" x14ac:dyDescent="0.2">
      <c r="A946" s="163">
        <v>7562</v>
      </c>
      <c r="B946" s="160" t="str">
        <f>VLOOKUP(A946,'BASE TRABAJO'!$A$1:$U$872,2,TRUE)</f>
        <v xml:space="preserve">
I. Municipalidad de Quinchao
</v>
      </c>
      <c r="C946" s="160">
        <f>VLOOKUP(A946,'BASE TRABAJO'!$A$1:$U$872,3,FALSE)</f>
        <v>692309006</v>
      </c>
      <c r="D946" s="160" t="str">
        <f>VLOOKUP(A946,'BASE TRABAJO'!$A$1:$U$872,4,FALSE)</f>
        <v>Municipalidad</v>
      </c>
      <c r="E946" s="160" t="str">
        <f>VLOOKUP(A946,'BASE TRABAJO'!$A$1:$U$872,5,FALSE)</f>
        <v>Constitución Política de la República, artículo 107.</v>
      </c>
      <c r="F946" s="160" t="str">
        <f>VLOOKUP(A946,'BASE TRABAJO'!$A$1:$U$872,6,FALSE)</f>
        <v>Indefinida.</v>
      </c>
      <c r="G946" s="160" t="str">
        <f>VLOOKUP(A946,'BASE TRABAJO'!$A$1:$U$872,7,FALSE)</f>
        <v>Según Ley Orgánica Nº 18.695, artículos 1º al 4º.</v>
      </c>
      <c r="H946" s="160" t="str">
        <f>VLOOKUP(A946,'BASE TRABAJO'!$A$1:$U$872,8,FALSE)</f>
        <v>no tiene</v>
      </c>
      <c r="I946" s="160">
        <f>VLOOKUP(A946,'BASE TRABAJO'!$A$1:$U$872,9,FALSE)</f>
        <v>0</v>
      </c>
      <c r="J946" s="160">
        <f>VLOOKUP(A946,'BASE TRABAJO'!$A$1:$U$872,10,FALSE)</f>
        <v>0</v>
      </c>
      <c r="K946" s="160" t="str">
        <f>VLOOKUP(A946,'BASE TRABAJO'!$A$1:$U$872,11,FALSE)</f>
        <v xml:space="preserve">Washington Arnaldo Ulloa Villarroel.
</v>
      </c>
      <c r="L946" s="160" t="str">
        <f>VLOOKUP(A946,'BASE TRABAJO'!$A$1:$U$872,12,FALSE)</f>
        <v xml:space="preserve">Amunategui 018, comuna de Quinchao, Región de Los Lagos
</v>
      </c>
      <c r="M946" s="160" t="str">
        <f>VLOOKUP(A946,'BASE TRABAJO'!$A$1:$U$872,13,FALSE)</f>
        <v>X</v>
      </c>
      <c r="N946" s="160" t="str">
        <f>VLOOKUP(A946,'BASE TRABAJO'!$A$1:$U$872,14,FALSE)</f>
        <v>Quinchao</v>
      </c>
      <c r="O946" s="160" t="str">
        <f>VLOOKUP(A946,'BASE TRABAJO'!$A$1:$U$872,15,FALSE)</f>
        <v>Teléfono: (65)2661150 - (65)2661211</v>
      </c>
      <c r="P946" s="160" t="str">
        <f>VLOOKUP(A946,'BASE TRABAJO'!$A$1:$U$872,16,FALSE)</f>
        <v>http://www.municipalidadquinchao.com</v>
      </c>
      <c r="Q946" s="160">
        <f>VLOOKUP(A946,'BASE TRABAJO'!$A$1:$U$872,17,FALSE)</f>
        <v>0</v>
      </c>
      <c r="R946" s="160">
        <f>VLOOKUP(A946,'BASE TRABAJO'!$A$1:$U$872,18,FALSE)</f>
        <v>91001</v>
      </c>
      <c r="S946" s="160" t="str">
        <f>VLOOKUP(A946,'BASE TRABAJO'!$A$1:$U$872,19,FALSE)</f>
        <v>No se acompañan. Aplica Informe Jurídico Nº 09, de  fecha 14 de marzo de 2011 del Departamento Jurídico y Dictamen Nº 070791, de 2009, de la Contraloría General de la República</v>
      </c>
      <c r="T946" s="161">
        <f>VLOOKUP(A946,'BASE TRABAJO'!$A$1:$U$872,20,FALSE)</f>
        <v>42110</v>
      </c>
      <c r="U946" s="160">
        <v>7562</v>
      </c>
      <c r="V946" s="162">
        <v>10670746</v>
      </c>
      <c r="W946" s="162">
        <v>48174530</v>
      </c>
      <c r="X946" s="161">
        <v>44135</v>
      </c>
      <c r="Y946" s="160" t="s">
        <v>3112</v>
      </c>
      <c r="Z946" s="160" t="s">
        <v>3113</v>
      </c>
      <c r="AA946" s="160" t="s">
        <v>3350</v>
      </c>
      <c r="AB946" s="160"/>
    </row>
    <row r="947" spans="1:28" x14ac:dyDescent="0.2">
      <c r="A947" s="163">
        <v>7565</v>
      </c>
      <c r="B947" s="160" t="str">
        <f>VLOOKUP(A947,'BASE TRABAJO'!$A$1:$U$872,2,TRUE)</f>
        <v xml:space="preserve">Organización No Gubernamental de Desarrollo Corporación Para el Desarrollo de las Comunidades y sus Territorios INCITA -  O.N.G. INCITA
</v>
      </c>
      <c r="C947" s="160">
        <f>VLOOKUP(A947,'BASE TRABAJO'!$A$1:$U$872,3,FALSE)</f>
        <v>650980085</v>
      </c>
      <c r="D947" s="160" t="str">
        <f>VLOOKUP(A947,'BASE TRABAJO'!$A$1:$U$872,4,FALSE)</f>
        <v xml:space="preserve">Corporación de Derecho Privado.
</v>
      </c>
      <c r="E947" s="160" t="str">
        <f>VLOOKUP(A947,'BASE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47" s="160" t="str">
        <f>VLOOKUP(A947,'BASE TRABAJO'!$A$1:$U$872,6,FALSE)</f>
        <v>Certificado de Vigencia Folio 500233164258, de fecha 17 de junio de 2019, del Servicio de Registro Civil e Identificación.</v>
      </c>
      <c r="G947" s="160" t="str">
        <f>VLOOKUP(A947,'BASE TRABAJO'!$A$1:$U$872,7,FALSE)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7" s="160" t="str">
        <f>VLOOKUP(A947,'BASE TRABAJO'!$A$1:$U$872,8,FALSE)</f>
        <v xml:space="preserve">Presidente: 
Sandra Emma Rojas Osorio, 
Vice presidente:
Cristián Alejandro Burgos Contreras, 
Secretario: 
Carlos Alonso Roldán Ramírez, 
Tesorero: 
Marcelo Alberto Burgos Contreras, 
</v>
      </c>
      <c r="I947" s="160" t="str">
        <f>VLOOKUP(A947,'BASE TRABAJO'!$A$1:$U$872,9,FALSE)</f>
        <v>3 años</v>
      </c>
      <c r="J947" s="160" t="str">
        <f>VLOOKUP(A947,'BASE TRABAJO'!$A$1:$U$872,10,FALSE)</f>
        <v>AL 04.09.2021</v>
      </c>
      <c r="K947" s="160" t="str">
        <f>VLOOKUP(A947,'BASE TRABAJO'!$A$1:$U$872,11,FALSE)</f>
        <v xml:space="preserve"> Presidente: 
Sandra Emma Rojas Osorio, 
</v>
      </c>
      <c r="L947" s="160" t="str">
        <f>VLOOKUP(A947,'BASE TRABAJO'!$A$1:$U$872,12,FALSE)</f>
        <v xml:space="preserve">Carlos Lyon Nº543, Cerro Cárcel, comuna de Valparaíso.comuna de Valparaíso.
</v>
      </c>
      <c r="M947" s="160" t="str">
        <f>VLOOKUP(A947,'BASE TRABAJO'!$A$1:$U$872,13,FALSE)</f>
        <v>V</v>
      </c>
      <c r="N947" s="160" t="str">
        <f>VLOOKUP(A947,'BASE TRABAJO'!$A$1:$U$872,14,FALSE)</f>
        <v>Valparaíso</v>
      </c>
      <c r="O947" s="160" t="str">
        <f>VLOOKUP(A947,'BASE TRABAJO'!$A$1:$U$872,15,FALSE)</f>
        <v xml:space="preserve">
Fonos: 32-22250839/+56979508116 
</v>
      </c>
      <c r="P947" s="160" t="str">
        <f>VLOOKUP(A947,'BASE TRABAJO'!$A$1:$U$872,16,FALSE)</f>
        <v xml:space="preserve"> corporación.incita.2014@gmail.com </v>
      </c>
      <c r="Q947" s="160">
        <f>VLOOKUP(A947,'BASE TRABAJO'!$A$1:$U$872,17,FALSE)</f>
        <v>0</v>
      </c>
      <c r="R947" s="160" t="str">
        <f>VLOOKUP(A947,'BASE TRABAJO'!$A$1:$U$872,18,FALSE)</f>
        <v>93401: Institución de Asistencia Social</v>
      </c>
      <c r="S947" s="160" t="str">
        <f>VLOOKUP(A947,'BASE TRABAJO'!$A$1:$U$872,19,FALSE)</f>
        <v>Antecedentes financieros correspondientes al año 2018, aprobados por el Subdepartamento de Supervisión Financiera Nacional</v>
      </c>
      <c r="T947" s="161">
        <f>VLOOKUP(A947,'BASE TRABAJO'!$A$1:$U$872,20,FALSE)</f>
        <v>42131</v>
      </c>
      <c r="U947" s="160">
        <v>7565</v>
      </c>
      <c r="V947" s="162">
        <v>8562510</v>
      </c>
      <c r="W947" s="162">
        <v>84379644</v>
      </c>
      <c r="X947" s="161">
        <v>44135</v>
      </c>
      <c r="Y947" s="160" t="s">
        <v>3112</v>
      </c>
      <c r="Z947" s="160" t="s">
        <v>3113</v>
      </c>
      <c r="AA947" s="160" t="s">
        <v>3121</v>
      </c>
      <c r="AB947" s="160"/>
    </row>
    <row r="948" spans="1:28" x14ac:dyDescent="0.2">
      <c r="A948" s="163">
        <v>7566</v>
      </c>
      <c r="B948" s="160" t="str">
        <f>VLOOKUP(A948,'BASE TRABAJO'!$A$1:$U$872,2,TRUE)</f>
        <v xml:space="preserve">
Gobernación Provincial de Parinacota 
</v>
      </c>
      <c r="C948" s="160">
        <f>VLOOKUP(A948,'BASE TRABAJO'!$A$1:$U$872,3,FALSE)</f>
        <v>605111394</v>
      </c>
      <c r="D948" s="160" t="str">
        <f>VLOOKUP(A948,'BASE TRABAJO'!$A$1:$U$872,4,FALSE)</f>
        <v>Gobernación Provincial</v>
      </c>
      <c r="E948" s="160" t="str">
        <f>VLOOKUP(A948,'BASE TRABAJO'!$A$1:$U$872,5,FALSE)</f>
        <v>Constitución Política de la República, artículo 116.</v>
      </c>
      <c r="F948" s="160" t="str">
        <f>VLOOKUP(A948,'BASE TRABAJO'!$A$1:$U$872,6,FALSE)</f>
        <v>Indefinida.</v>
      </c>
      <c r="G948" s="160" t="str">
        <f>VLOOKUP(A948,'BASE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48" s="160" t="str">
        <f>VLOOKUP(A948,'BASE TRABAJO'!$A$1:$U$872,8,FALSE)</f>
        <v>no tiene</v>
      </c>
      <c r="I948" s="160">
        <f>VLOOKUP(A948,'BASE TRABAJO'!$A$1:$U$872,9,FALSE)</f>
        <v>0</v>
      </c>
      <c r="J948" s="160">
        <f>VLOOKUP(A948,'BASE TRABAJO'!$A$1:$U$872,10,FALSE)</f>
        <v>0</v>
      </c>
      <c r="K948" s="160" t="str">
        <f>VLOOKUP(A948,'BASE TRABAJO'!$A$1:$U$872,11,FALSE)</f>
        <v xml:space="preserve">Gobernador Provincial Titular: Marcelo Andrés Zara Pizarro, </v>
      </c>
      <c r="L948" s="160" t="str">
        <f>VLOOKUP(A948,'BASE TRABAJO'!$A$1:$U$872,12,FALSE)</f>
        <v xml:space="preserve">José Miguel Carrera Nº 350, Comuna de Putre. Región de Arica y Parinacota. 
</v>
      </c>
      <c r="M948" s="160" t="str">
        <f>VLOOKUP(A948,'BASE TRABAJO'!$A$1:$U$872,13,FALSE)</f>
        <v>XV</v>
      </c>
      <c r="N948" s="160" t="str">
        <f>VLOOKUP(A948,'BASE TRABAJO'!$A$1:$U$872,14,FALSE)</f>
        <v>Putre</v>
      </c>
      <c r="O948" s="160" t="str">
        <f>VLOOKUP(A948,'BASE TRABAJO'!$A$1:$U$872,15,FALSE)</f>
        <v xml:space="preserve">Teléfono: 058-2241322 – 058-2222735
</v>
      </c>
      <c r="P948" s="160" t="str">
        <f>VLOOKUP(A948,'BASE TRABAJO'!$A$1:$U$872,16,FALSE)</f>
        <v xml:space="preserve"> rlau@interior.gov.cl;  pmoya@interior.gov.cl; jblas@interior.gov.cl</v>
      </c>
      <c r="Q948" s="160">
        <f>VLOOKUP(A948,'BASE TRABAJO'!$A$1:$U$872,17,FALSE)</f>
        <v>0</v>
      </c>
      <c r="R948" s="160">
        <f>VLOOKUP(A948,'BASE TRABAJO'!$A$1:$U$872,18,FALSE)</f>
        <v>91001</v>
      </c>
      <c r="S948" s="160" t="str">
        <f>VLOOKUP(A948,'BASE TRABAJO'!$A$1:$U$872,19,FALSE)</f>
        <v>No se acompañan. Aplica Informe Jurídico Nº 09, de  fecha 14 de marzo de 2011 del Departamento Jurídico y Dictamen Nº 070791, de 2009, de la Contraloría General de la República</v>
      </c>
      <c r="T948" s="161">
        <f>VLOOKUP(A948,'BASE TRABAJO'!$A$1:$U$872,20,FALSE)</f>
        <v>42136</v>
      </c>
      <c r="U948" s="160">
        <v>7566</v>
      </c>
      <c r="V948" s="162">
        <v>5418738</v>
      </c>
      <c r="W948" s="162">
        <v>54187380</v>
      </c>
      <c r="X948" s="161">
        <v>44135</v>
      </c>
      <c r="Y948" s="160" t="s">
        <v>3112</v>
      </c>
      <c r="Z948" s="160" t="s">
        <v>3113</v>
      </c>
      <c r="AA948" s="160" t="s">
        <v>3351</v>
      </c>
      <c r="AB948" s="160"/>
    </row>
    <row r="949" spans="1:28" x14ac:dyDescent="0.2">
      <c r="A949" s="163">
        <v>7572</v>
      </c>
      <c r="B949" s="160" t="str">
        <f>VLOOKUP(A949,'BASE TRABAJO'!$A$1:$U$872,2,TRUE)</f>
        <v xml:space="preserve">
I. Municipalidad de Santa María
</v>
      </c>
      <c r="C949" s="160">
        <f>VLOOKUP(A949,'BASE TRABAJO'!$A$1:$U$872,3,FALSE)</f>
        <v>690510006</v>
      </c>
      <c r="D949" s="160" t="str">
        <f>VLOOKUP(A949,'BASE TRABAJO'!$A$1:$U$872,4,FALSE)</f>
        <v>Municipalidad</v>
      </c>
      <c r="E949" s="160" t="str">
        <f>VLOOKUP(A949,'BASE TRABAJO'!$A$1:$U$872,5,FALSE)</f>
        <v>Constitución Política de la República, artículo 118.</v>
      </c>
      <c r="F949" s="160" t="str">
        <f>VLOOKUP(A949,'BASE TRABAJO'!$A$1:$U$872,6,FALSE)</f>
        <v>Indefinida.</v>
      </c>
      <c r="G949" s="160" t="str">
        <f>VLOOKUP(A949,'BASE TRABAJO'!$A$1:$U$872,7,FALSE)</f>
        <v>Según Ley Orgánica Nº 18.695, artículos 1º al 4º.</v>
      </c>
      <c r="H949" s="160" t="str">
        <f>VLOOKUP(A949,'BASE TRABAJO'!$A$1:$U$872,8,FALSE)</f>
        <v>no tiene</v>
      </c>
      <c r="I949" s="160">
        <f>VLOOKUP(A949,'BASE TRABAJO'!$A$1:$U$872,9,FALSE)</f>
        <v>0</v>
      </c>
      <c r="J949" s="160">
        <f>VLOOKUP(A949,'BASE TRABAJO'!$A$1:$U$872,10,FALSE)</f>
        <v>0</v>
      </c>
      <c r="K949" s="160" t="str">
        <f>VLOOKUP(A949,'BASE TRABAJO'!$A$1:$U$872,11,FALSE)</f>
        <v xml:space="preserve">Claudio Zurita Ibarra, </v>
      </c>
      <c r="L949" s="160" t="str">
        <f>VLOOKUP(A949,'BASE TRABAJO'!$A$1:$U$872,12,FALSE)</f>
        <v xml:space="preserve">Calle Bernardo O’Higgins Nº 843, comuna de Santa María, Región de Valparaíso
</v>
      </c>
      <c r="M949" s="160" t="str">
        <f>VLOOKUP(A949,'BASE TRABAJO'!$A$1:$U$872,13,FALSE)</f>
        <v>V</v>
      </c>
      <c r="N949" s="160" t="str">
        <f>VLOOKUP(A949,'BASE TRABAJO'!$A$1:$U$872,14,FALSE)</f>
        <v>Santa María</v>
      </c>
      <c r="O949" s="160" t="str">
        <f>VLOOKUP(A949,'BASE TRABAJO'!$A$1:$U$872,15,FALSE)</f>
        <v xml:space="preserve"> Teléfono: (34) 2595331 – (34) 2595348
(34) 2593000 (Operadora Central Telefónica I. Municipalidad de Santa María)
</v>
      </c>
      <c r="P949" s="160" t="str">
        <f>VLOOKUP(A949,'BASE TRABAJO'!$A$1:$U$872,16,FALSE)</f>
        <v>http://www.imsantamaria.cl</v>
      </c>
      <c r="Q949" s="160">
        <f>VLOOKUP(A949,'BASE TRABAJO'!$A$1:$U$872,17,FALSE)</f>
        <v>0</v>
      </c>
      <c r="R949" s="160">
        <f>VLOOKUP(A949,'BASE TRABAJO'!$A$1:$U$872,18,FALSE)</f>
        <v>91001</v>
      </c>
      <c r="S949" s="160" t="str">
        <f>VLOOKUP(A949,'BASE TRABAJO'!$A$1:$U$872,19,FALSE)</f>
        <v>No se acompañan. Aplica Informe Jurídico Nº 09, de  fecha 14 de marzo de 2011 del Departamento Jurídico y Dictamen Nº 070791, de 2009, de la Contraloría General de la República</v>
      </c>
      <c r="T949" s="161">
        <f>VLOOKUP(A949,'BASE TRABAJO'!$A$1:$U$872,20,FALSE)</f>
        <v>42195</v>
      </c>
      <c r="U949" s="160">
        <v>7572</v>
      </c>
      <c r="V949" s="162">
        <v>3473550</v>
      </c>
      <c r="W949" s="162">
        <v>31363625</v>
      </c>
      <c r="X949" s="161">
        <v>44135</v>
      </c>
      <c r="Y949" s="160" t="s">
        <v>3112</v>
      </c>
      <c r="Z949" s="160" t="s">
        <v>3113</v>
      </c>
      <c r="AA949" s="160" t="s">
        <v>3352</v>
      </c>
      <c r="AB949" s="160"/>
    </row>
    <row r="950" spans="1:28" x14ac:dyDescent="0.2">
      <c r="A950" s="163">
        <v>7574</v>
      </c>
      <c r="B950" s="160" t="str">
        <f>VLOOKUP(A950,'BASE TRABAJO'!$A$1:$U$872,2,TRUE)</f>
        <v>Fundación Nuestra Señora de la Esperanza</v>
      </c>
      <c r="C950" s="160">
        <f>VLOOKUP(A950,'BASE TRABAJO'!$A$1:$U$872,3,FALSE)</f>
        <v>650856899</v>
      </c>
      <c r="D950" s="160" t="str">
        <f>VLOOKUP(A950,'BASE TRABAJO'!$A$1:$U$872,4,FALSE)</f>
        <v>Fundación de Derecho Privado.</v>
      </c>
      <c r="E950" s="160" t="str">
        <f>VLOOKUP(A950,'BASE TRABAJO'!$A$1:$U$872,5,FALSE)</f>
        <v>Inscripción N° 170002, de fecha 22 de abril de 2014, del Registro de Personas Jurídicas, del Servicio de Registro Civil e Identificación.</v>
      </c>
      <c r="F950" s="160" t="str">
        <f>VLOOKUP(A950,'BASE TRABAJO'!$A$1:$U$872,6,FALSE)</f>
        <v xml:space="preserve">Certificado de Vigencia, Folio Nº 78788740, emitido con fecha 18 de agosto de 2020, por el Servicio de Registro Civil e Identificación.
</v>
      </c>
      <c r="G950" s="160" t="str">
        <f>VLOOKUP(A950,'BASE TRABAJO'!$A$1:$U$872,7,FALSE)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50" s="160" t="str">
        <f>VLOOKUP(A950,'BASE TRABAJO'!$A$1:$U$872,8,FALSE)</f>
        <v xml:space="preserve">Presidente: Juan Luis Del Pino Riesco, 
Secretario: Francisca Ester Oyarce Espinoza, 
Tesorero: Ramona Edecia Vilches Lagos, 
</v>
      </c>
      <c r="I950" s="160" t="str">
        <f>VLOOKUP(A950,'BASE TRABAJO'!$A$1:$U$872,9,FALSE)</f>
        <v>4 años</v>
      </c>
      <c r="J950" s="160" t="str">
        <f>VLOOKUP(A950,'BASE TRABAJO'!$A$1:$U$872,10,FALSE)</f>
        <v>no aparece</v>
      </c>
      <c r="K950" s="160" t="str">
        <f>VLOOKUP(A950,'BASE TRABAJO'!$A$1:$U$872,11,FALSE)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50" s="160" t="str">
        <f>VLOOKUP(A950,'BASE TRABAJO'!$A$1:$U$872,12,FALSE)</f>
        <v xml:space="preserve">Avenida O`Higgins Nº 1541, Chillan, Región del Ñuble
</v>
      </c>
      <c r="M950" s="160" t="str">
        <f>VLOOKUP(A950,'BASE TRABAJO'!$A$1:$U$872,13,FALSE)</f>
        <v>XVI</v>
      </c>
      <c r="N950" s="160" t="str">
        <f>VLOOKUP(A950,'BASE TRABAJO'!$A$1:$U$872,14,FALSE)</f>
        <v>Chillan</v>
      </c>
      <c r="O950" s="160" t="str">
        <f>VLOOKUP(A950,'BASE TRABAJO'!$A$1:$U$872,15,FALSE)</f>
        <v xml:space="preserve">042-2223675.
979928331.
985603549.
</v>
      </c>
      <c r="P950" s="160" t="str">
        <f>VLOOKUP(A950,'BASE TRABAJO'!$A$1:$U$872,16,FALSE)</f>
        <v>Hogaresperanza1_2@hotmail.com
jldelpino@gmail.com
edecia_vilches@hotmail.com</v>
      </c>
      <c r="Q950" s="160">
        <f>VLOOKUP(A950,'BASE TRABAJO'!$A$1:$U$872,17,FALSE)</f>
        <v>0</v>
      </c>
      <c r="R950" s="160">
        <f>VLOOKUP(A950,'BASE TRABAJO'!$A$1:$U$872,18,FALSE)</f>
        <v>93401</v>
      </c>
      <c r="S950" s="160" t="str">
        <f>VLOOKUP(A950,'BASE TRABAJO'!$A$1:$U$872,19,FALSE)</f>
        <v>Se acompaña Certificado Financiero año 2019, aprobados por Subdepartamento de Supervisión Financiera Nacional.</v>
      </c>
      <c r="T950" s="161">
        <f>VLOOKUP(A950,'BASE TRABAJO'!$A$1:$U$872,20,FALSE)</f>
        <v>42202</v>
      </c>
      <c r="U950" s="160">
        <v>7574</v>
      </c>
      <c r="V950" s="162">
        <v>59406141</v>
      </c>
      <c r="W950" s="162">
        <v>460304150</v>
      </c>
      <c r="X950" s="161">
        <v>44135</v>
      </c>
      <c r="Y950" s="160" t="s">
        <v>3112</v>
      </c>
      <c r="Z950" s="160" t="s">
        <v>3113</v>
      </c>
      <c r="AA950" s="160" t="s">
        <v>3143</v>
      </c>
      <c r="AB950" s="160"/>
    </row>
    <row r="951" spans="1:28" x14ac:dyDescent="0.2">
      <c r="A951" s="163">
        <v>7575</v>
      </c>
      <c r="B951" s="160" t="str">
        <f>VLOOKUP(A951,'BASE TRABAJO'!$A$1:$U$872,2,TRUE)</f>
        <v xml:space="preserve">
Gobernación Provincial de El Loa
</v>
      </c>
      <c r="C951" s="160">
        <f>VLOOKUP(A951,'BASE TRABAJO'!$A$1:$U$872,3,FALSE)</f>
        <v>605110231</v>
      </c>
      <c r="D951" s="160" t="str">
        <f>VLOOKUP(A951,'BASE TRABAJO'!$A$1:$U$872,4,FALSE)</f>
        <v>Gobernación Provincial</v>
      </c>
      <c r="E951" s="160" t="str">
        <f>VLOOKUP(A951,'BASE TRABAJO'!$A$1:$U$872,5,FALSE)</f>
        <v>Constitución Política de la República, artículo 116.</v>
      </c>
      <c r="F951" s="160" t="str">
        <f>VLOOKUP(A951,'BASE TRABAJO'!$A$1:$U$872,6,FALSE)</f>
        <v>Indefinida.</v>
      </c>
      <c r="G951" s="160" t="str">
        <f>VLOOKUP(A951,'BASE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1" s="160" t="str">
        <f>VLOOKUP(A951,'BASE TRABAJO'!$A$1:$U$872,8,FALSE)</f>
        <v>no tiene</v>
      </c>
      <c r="I951" s="160">
        <f>VLOOKUP(A951,'BASE TRABAJO'!$A$1:$U$872,9,FALSE)</f>
        <v>0</v>
      </c>
      <c r="J951" s="160">
        <f>VLOOKUP(A951,'BASE TRABAJO'!$A$1:$U$872,10,FALSE)</f>
        <v>0</v>
      </c>
      <c r="K951" s="160" t="str">
        <f>VLOOKUP(A951,'BASE TRABAJO'!$A$1:$U$872,11,FALSE)</f>
        <v xml:space="preserve">Gobernadora Provincial Titular: María Bernarda Jopia Contreras, </v>
      </c>
      <c r="L951" s="160" t="str">
        <f>VLOOKUP(A951,'BASE TRABAJO'!$A$1:$U$872,12,FALSE)</f>
        <v xml:space="preserve">Granaderos Nº 2296, Calama, Región de Antofagasta. 
</v>
      </c>
      <c r="M951" s="160" t="str">
        <f>VLOOKUP(A951,'BASE TRABAJO'!$A$1:$U$872,13,FALSE)</f>
        <v>III</v>
      </c>
      <c r="N951" s="160" t="str">
        <f>VLOOKUP(A951,'BASE TRABAJO'!$A$1:$U$872,14,FALSE)</f>
        <v>Calama</v>
      </c>
      <c r="O951" s="160" t="str">
        <f>VLOOKUP(A951,'BASE TRABAJO'!$A$1:$U$872,15,FALSE)</f>
        <v>Fono: (55) 566501 / (55) 566502</v>
      </c>
      <c r="P951" s="160">
        <f>VLOOKUP(A951,'BASE TRABAJO'!$A$1:$U$872,16,FALSE)</f>
        <v>0</v>
      </c>
      <c r="Q951" s="160">
        <f>VLOOKUP(A951,'BASE TRABAJO'!$A$1:$U$872,17,FALSE)</f>
        <v>0</v>
      </c>
      <c r="R951" s="160">
        <f>VLOOKUP(A951,'BASE TRABAJO'!$A$1:$U$872,18,FALSE)</f>
        <v>91001</v>
      </c>
      <c r="S951" s="160" t="str">
        <f>VLOOKUP(A951,'BASE TRABAJO'!$A$1:$U$872,19,FALSE)</f>
        <v>No se acompañan. Aplica Informe Jurídico Nº 09, de  fecha 14 de marzo de 2011 del Departamento Jurídico y Dictamen Nº 070791, de 2009, de la Contraloría General de la República</v>
      </c>
      <c r="T951" s="161">
        <f>VLOOKUP(A951,'BASE TRABAJO'!$A$1:$U$872,20,FALSE)</f>
        <v>42206</v>
      </c>
      <c r="U951" s="160">
        <v>7575</v>
      </c>
      <c r="V951" s="162">
        <v>199273</v>
      </c>
      <c r="W951" s="162">
        <v>79042928</v>
      </c>
      <c r="X951" s="161">
        <v>44135</v>
      </c>
      <c r="Y951" s="160" t="s">
        <v>3112</v>
      </c>
      <c r="Z951" s="160" t="s">
        <v>3113</v>
      </c>
      <c r="AA951" s="160" t="s">
        <v>3116</v>
      </c>
      <c r="AB951" s="160"/>
    </row>
    <row r="952" spans="1:28" x14ac:dyDescent="0.2">
      <c r="A952" s="163">
        <v>7577</v>
      </c>
      <c r="B952" s="160" t="str">
        <f>VLOOKUP(A952,'BASE TRABAJO'!$A$1:$U$872,2,TRUE)</f>
        <v xml:space="preserve">
I. Municipalidad de El Quisco
</v>
      </c>
      <c r="C952" s="160">
        <f>VLOOKUP(A952,'BASE TRABAJO'!$A$1:$U$872,3,FALSE)</f>
        <v>690617005</v>
      </c>
      <c r="D952" s="160" t="str">
        <f>VLOOKUP(A952,'BASE TRABAJO'!$A$1:$U$872,4,FALSE)</f>
        <v>Municipalidad</v>
      </c>
      <c r="E952" s="160" t="str">
        <f>VLOOKUP(A952,'BASE TRABAJO'!$A$1:$U$872,5,FALSE)</f>
        <v>Constitución Política de la República, artículo 118.</v>
      </c>
      <c r="F952" s="160" t="str">
        <f>VLOOKUP(A952,'BASE TRABAJO'!$A$1:$U$872,6,FALSE)</f>
        <v>Indefinida.</v>
      </c>
      <c r="G952" s="160" t="str">
        <f>VLOOKUP(A952,'BASE TRABAJO'!$A$1:$U$872,7,FALSE)</f>
        <v>Según Ley Orgánica Nº 18.695, artículos 1º al 4º.</v>
      </c>
      <c r="H952" s="160" t="str">
        <f>VLOOKUP(A952,'BASE TRABAJO'!$A$1:$U$872,8,FALSE)</f>
        <v>no tiene</v>
      </c>
      <c r="I952" s="160">
        <f>VLOOKUP(A952,'BASE TRABAJO'!$A$1:$U$872,9,FALSE)</f>
        <v>0</v>
      </c>
      <c r="J952" s="160">
        <f>VLOOKUP(A952,'BASE TRABAJO'!$A$1:$U$872,10,FALSE)</f>
        <v>0</v>
      </c>
      <c r="K952" s="160" t="str">
        <f>VLOOKUP(A952,'BASE TRABAJO'!$A$1:$U$872,11,FALSE)</f>
        <v xml:space="preserve">Natalia Andrea Carrasco Pizarro, </v>
      </c>
      <c r="L952" s="160" t="str">
        <f>VLOOKUP(A952,'BASE TRABAJO'!$A$1:$U$872,12,FALSE)</f>
        <v xml:space="preserve">Avenida Francia 011, El Quisco. Región de Valparaíso.
</v>
      </c>
      <c r="M952" s="160" t="str">
        <f>VLOOKUP(A952,'BASE TRABAJO'!$A$1:$U$872,13,FALSE)</f>
        <v>V</v>
      </c>
      <c r="N952" s="160" t="str">
        <f>VLOOKUP(A952,'BASE TRABAJO'!$A$1:$U$872,14,FALSE)</f>
        <v xml:space="preserve"> El Quisco</v>
      </c>
      <c r="O952" s="160" t="str">
        <f>VLOOKUP(A952,'BASE TRABAJO'!$A$1:$U$872,15,FALSE)</f>
        <v xml:space="preserve"> Teléfono: (35) 245 6100
</v>
      </c>
      <c r="P952" s="160" t="str">
        <f>VLOOKUP(A952,'BASE TRABAJO'!$A$1:$U$872,16,FALSE)</f>
        <v>http://www.elquisco.cl/</v>
      </c>
      <c r="Q952" s="160">
        <f>VLOOKUP(A952,'BASE TRABAJO'!$A$1:$U$872,17,FALSE)</f>
        <v>0</v>
      </c>
      <c r="R952" s="160">
        <f>VLOOKUP(A952,'BASE TRABAJO'!$A$1:$U$872,18,FALSE)</f>
        <v>91001</v>
      </c>
      <c r="S952" s="160" t="str">
        <f>VLOOKUP(A952,'BASE TRABAJO'!$A$1:$U$872,19,FALSE)</f>
        <v>No se acompañan. Aplica Informe Jurídico Nº 09, de  fecha 14 de marzo de 2011 del Departamento Jurídico y Dictamen Nº 070791, de 2009, de la Contraloría General de la República</v>
      </c>
      <c r="T952" s="161">
        <f>VLOOKUP(A952,'BASE TRABAJO'!$A$1:$U$872,20,FALSE)</f>
        <v>42215</v>
      </c>
      <c r="U952" s="160">
        <v>7577</v>
      </c>
      <c r="V952" s="162">
        <v>0</v>
      </c>
      <c r="W952" s="162">
        <v>20568970</v>
      </c>
      <c r="X952" s="161">
        <v>44135</v>
      </c>
      <c r="Y952" s="160" t="s">
        <v>3112</v>
      </c>
      <c r="Z952" s="160" t="s">
        <v>3113</v>
      </c>
      <c r="AA952" s="160" t="s">
        <v>3196</v>
      </c>
      <c r="AB952" s="160"/>
    </row>
    <row r="953" spans="1:28" x14ac:dyDescent="0.2">
      <c r="A953" s="163">
        <v>7580</v>
      </c>
      <c r="B953" s="160" t="str">
        <f>VLOOKUP(A953,'BASE TRABAJO'!$A$1:$U$872,2,TRUE)</f>
        <v xml:space="preserve">
Gobernación Provincial de Antofagasta
</v>
      </c>
      <c r="C953" s="160">
        <f>VLOOKUP(A953,'BASE TRABAJO'!$A$1:$U$872,3,FALSE)</f>
        <v>605110223</v>
      </c>
      <c r="D953" s="160" t="str">
        <f>VLOOKUP(A953,'BASE TRABAJO'!$A$1:$U$872,4,FALSE)</f>
        <v>Gobernación Provincial</v>
      </c>
      <c r="E953" s="160" t="str">
        <f>VLOOKUP(A953,'BASE TRABAJO'!$A$1:$U$872,5,FALSE)</f>
        <v>Constitución Política de la República, artículo 116.</v>
      </c>
      <c r="F953" s="160" t="str">
        <f>VLOOKUP(A953,'BASE TRABAJO'!$A$1:$U$872,6,FALSE)</f>
        <v>Indefinida.</v>
      </c>
      <c r="G953" s="160" t="str">
        <f>VLOOKUP(A953,'BASE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3" s="160" t="str">
        <f>VLOOKUP(A953,'BASE TRABAJO'!$A$1:$U$872,8,FALSE)</f>
        <v>no tiene</v>
      </c>
      <c r="I953" s="160">
        <f>VLOOKUP(A953,'BASE TRABAJO'!$A$1:$U$872,9,FALSE)</f>
        <v>0</v>
      </c>
      <c r="J953" s="160">
        <f>VLOOKUP(A953,'BASE TRABAJO'!$A$1:$U$872,10,FALSE)</f>
        <v>0</v>
      </c>
      <c r="K953" s="160" t="str">
        <f>VLOOKUP(A953,'BASE TRABAJO'!$A$1:$U$872,11,FALSE)</f>
        <v xml:space="preserve">Gobernador Provincial Titular: 
Fabiola Andrea Rivero Rojas, 
</v>
      </c>
      <c r="L953" s="160" t="str">
        <f>VLOOKUP(A953,'BASE TRABAJO'!$A$1:$U$872,12,FALSE)</f>
        <v>Calle Arturo Prat 384, Antofagasta, Región de Antofagasta</v>
      </c>
      <c r="M953" s="160" t="str">
        <f>VLOOKUP(A953,'BASE TRABAJO'!$A$1:$U$872,13,FALSE)</f>
        <v>III</v>
      </c>
      <c r="N953" s="160" t="str">
        <f>VLOOKUP(A953,'BASE TRABAJO'!$A$1:$U$872,14,FALSE)</f>
        <v>Antofagasta</v>
      </c>
      <c r="O953" s="160">
        <f>VLOOKUP(A953,'BASE TRABAJO'!$A$1:$U$872,15,FALSE)</f>
        <v>0</v>
      </c>
      <c r="P953" s="160">
        <f>VLOOKUP(A953,'BASE TRABAJO'!$A$1:$U$872,16,FALSE)</f>
        <v>0</v>
      </c>
      <c r="Q953" s="160">
        <f>VLOOKUP(A953,'BASE TRABAJO'!$A$1:$U$872,17,FALSE)</f>
        <v>0</v>
      </c>
      <c r="R953" s="160">
        <f>VLOOKUP(A953,'BASE TRABAJO'!$A$1:$U$872,18,FALSE)</f>
        <v>91001</v>
      </c>
      <c r="S953" s="160" t="str">
        <f>VLOOKUP(A953,'BASE TRABAJO'!$A$1:$U$872,19,FALSE)</f>
        <v>No se acompañan. Aplica Informe Jurídico Nº 09, de  fecha 14 de marzo de 2011 del Departamento Jurídico y Dictamen Nº 070791, de 2009, de la Contraloría General de la República</v>
      </c>
      <c r="T953" s="161">
        <f>VLOOKUP(A953,'BASE TRABAJO'!$A$1:$U$872,20,FALSE)</f>
        <v>42226</v>
      </c>
      <c r="U953" s="160">
        <v>7580</v>
      </c>
      <c r="V953" s="162">
        <v>0</v>
      </c>
      <c r="W953" s="162">
        <v>78252135</v>
      </c>
      <c r="X953" s="161">
        <v>44135</v>
      </c>
      <c r="Y953" s="160" t="s">
        <v>3112</v>
      </c>
      <c r="Z953" s="160" t="s">
        <v>3113</v>
      </c>
      <c r="AA953" s="160" t="s">
        <v>3115</v>
      </c>
      <c r="AB953" s="160"/>
    </row>
    <row r="954" spans="1:28" x14ac:dyDescent="0.2">
      <c r="A954" s="163">
        <v>7583</v>
      </c>
      <c r="B954" s="160" t="str">
        <f>VLOOKUP(A954,'BASE TRABAJO'!$A$1:$U$872,2,TRUE)</f>
        <v xml:space="preserve">
I. Municipalidad de Renaico. 
</v>
      </c>
      <c r="C954" s="160">
        <f>VLOOKUP(A954,'BASE TRABAJO'!$A$1:$U$872,3,FALSE)</f>
        <v>691804003</v>
      </c>
      <c r="D954" s="160" t="str">
        <f>VLOOKUP(A954,'BASE TRABAJO'!$A$1:$U$872,4,FALSE)</f>
        <v>Municipalidad</v>
      </c>
      <c r="E954" s="160" t="str">
        <f>VLOOKUP(A954,'BASE TRABAJO'!$A$1:$U$872,5,FALSE)</f>
        <v>Constitución Política de la República, artículo 118.</v>
      </c>
      <c r="F954" s="160" t="str">
        <f>VLOOKUP(A954,'BASE TRABAJO'!$A$1:$U$872,6,FALSE)</f>
        <v>Indefinida.</v>
      </c>
      <c r="G954" s="160" t="str">
        <f>VLOOKUP(A954,'BASE TRABAJO'!$A$1:$U$872,7,FALSE)</f>
        <v>Según Ley Orgánica Nº 18.695, artículos 1º al 4º.</v>
      </c>
      <c r="H954" s="160" t="str">
        <f>VLOOKUP(A954,'BASE TRABAJO'!$A$1:$U$872,8,FALSE)</f>
        <v>no tiene</v>
      </c>
      <c r="I954" s="160">
        <f>VLOOKUP(A954,'BASE TRABAJO'!$A$1:$U$872,9,FALSE)</f>
        <v>0</v>
      </c>
      <c r="J954" s="160">
        <f>VLOOKUP(A954,'BASE TRABAJO'!$A$1:$U$872,10,FALSE)</f>
        <v>0</v>
      </c>
      <c r="K954" s="160" t="str">
        <f>VLOOKUP(A954,'BASE TRABAJO'!$A$1:$U$872,11,FALSE)</f>
        <v xml:space="preserve">Juan Carlos Reinao Marilao. </v>
      </c>
      <c r="L954" s="160" t="str">
        <f>VLOOKUP(A954,'BASE TRABAJO'!$A$1:$U$872,12,FALSE)</f>
        <v xml:space="preserve">Calle Comercio Nº 206, comuna de Renaico. Región de La Araucanía.
</v>
      </c>
      <c r="M954" s="160" t="str">
        <f>VLOOKUP(A954,'BASE TRABAJO'!$A$1:$U$872,13,FALSE)</f>
        <v>IX</v>
      </c>
      <c r="N954" s="160" t="str">
        <f>VLOOKUP(A954,'BASE TRABAJO'!$A$1:$U$872,14,FALSE)</f>
        <v xml:space="preserve"> Renaico</v>
      </c>
      <c r="O954" s="160" t="str">
        <f>VLOOKUP(A954,'BASE TRABAJO'!$A$1:$U$872,15,FALSE)</f>
        <v>Fono: (65) 202800</v>
      </c>
      <c r="P954" s="160" t="str">
        <f>VLOOKUP(A954,'BASE TRABAJO'!$A$1:$U$872,16,FALSE)</f>
        <v xml:space="preserve"> didecorenaico@yahoo.cl</v>
      </c>
      <c r="Q954" s="160">
        <f>VLOOKUP(A954,'BASE TRABAJO'!$A$1:$U$872,17,FALSE)</f>
        <v>0</v>
      </c>
      <c r="R954" s="160">
        <f>VLOOKUP(A954,'BASE TRABAJO'!$A$1:$U$872,18,FALSE)</f>
        <v>91001</v>
      </c>
      <c r="S954" s="160" t="str">
        <f>VLOOKUP(A954,'BASE TRABAJO'!$A$1:$U$872,19,FALSE)</f>
        <v>No se acompañan. Aplica Informe Jurídico Nº 09, de  fecha 14 de marzo de 2011 del Departamento Jurídico y Dictamen Nº 070791, de 2009, de la Contraloría General de la República</v>
      </c>
      <c r="T954" s="161">
        <f>VLOOKUP(A954,'BASE TRABAJO'!$A$1:$U$872,20,FALSE)</f>
        <v>42262</v>
      </c>
      <c r="U954" s="160">
        <v>7583</v>
      </c>
      <c r="V954" s="162">
        <v>3959847</v>
      </c>
      <c r="W954" s="162">
        <v>35754532</v>
      </c>
      <c r="X954" s="161">
        <v>44135</v>
      </c>
      <c r="Y954" s="160" t="s">
        <v>3112</v>
      </c>
      <c r="Z954" s="160" t="s">
        <v>3113</v>
      </c>
      <c r="AA954" s="160" t="s">
        <v>3353</v>
      </c>
      <c r="AB954" s="160"/>
    </row>
    <row r="955" spans="1:28" x14ac:dyDescent="0.2">
      <c r="A955" s="163">
        <v>7584</v>
      </c>
      <c r="B955" s="160" t="str">
        <f>VLOOKUP(A955,'BASE TRABAJO'!$A$1:$U$872,2,TRUE)</f>
        <v xml:space="preserve">
I. Municipalidad de Putaendo
</v>
      </c>
      <c r="C955" s="160">
        <f>VLOOKUP(A955,'BASE TRABAJO'!$A$1:$U$872,3,FALSE)</f>
        <v>690507005</v>
      </c>
      <c r="D955" s="160" t="str">
        <f>VLOOKUP(A955,'BASE TRABAJO'!$A$1:$U$872,4,FALSE)</f>
        <v>Municipalidad</v>
      </c>
      <c r="E955" s="160" t="str">
        <f>VLOOKUP(A955,'BASE TRABAJO'!$A$1:$U$872,5,FALSE)</f>
        <v>Constitución Política de la República, artículo 118.</v>
      </c>
      <c r="F955" s="160" t="str">
        <f>VLOOKUP(A955,'BASE TRABAJO'!$A$1:$U$872,6,FALSE)</f>
        <v>Indefinida.</v>
      </c>
      <c r="G955" s="160" t="str">
        <f>VLOOKUP(A955,'BASE TRABAJO'!$A$1:$U$872,7,FALSE)</f>
        <v>Según Ley Orgánica Nº 18.695, artículos 1º al 4º.</v>
      </c>
      <c r="H955" s="160" t="str">
        <f>VLOOKUP(A955,'BASE TRABAJO'!$A$1:$U$872,8,FALSE)</f>
        <v>no tiene</v>
      </c>
      <c r="I955" s="160">
        <f>VLOOKUP(A955,'BASE TRABAJO'!$A$1:$U$872,9,FALSE)</f>
        <v>0</v>
      </c>
      <c r="J955" s="160">
        <f>VLOOKUP(A955,'BASE TRABAJO'!$A$1:$U$872,10,FALSE)</f>
        <v>0</v>
      </c>
      <c r="K955" s="160" t="str">
        <f>VLOOKUP(A955,'BASE TRABAJO'!$A$1:$U$872,11,FALSE)</f>
        <v xml:space="preserve">Guillermo Heriberto Reyes Cortez, </v>
      </c>
      <c r="L955" s="160" t="str">
        <f>VLOOKUP(A955,'BASE TRABAJO'!$A$1:$U$872,12,FALSE)</f>
        <v xml:space="preserve">Calle Prat Nº 1, Comuna de Putaendo, Región de Valparaíso.
</v>
      </c>
      <c r="M955" s="160" t="str">
        <f>VLOOKUP(A955,'BASE TRABAJO'!$A$1:$U$872,13,FALSE)</f>
        <v>V</v>
      </c>
      <c r="N955" s="160" t="str">
        <f>VLOOKUP(A955,'BASE TRABAJO'!$A$1:$U$872,14,FALSE)</f>
        <v>Putaendo</v>
      </c>
      <c r="O955" s="160" t="str">
        <f>VLOOKUP(A955,'BASE TRABAJO'!$A$1:$U$872,15,FALSE)</f>
        <v>34-2-431510</v>
      </c>
      <c r="P955" s="160" t="str">
        <f>VLOOKUP(A955,'BASE TRABAJO'!$A$1:$U$872,16,FALSE)</f>
        <v>http://www.putaendo.cl/muni/</v>
      </c>
      <c r="Q955" s="160">
        <f>VLOOKUP(A955,'BASE TRABAJO'!$A$1:$U$872,17,FALSE)</f>
        <v>0</v>
      </c>
      <c r="R955" s="160">
        <f>VLOOKUP(A955,'BASE TRABAJO'!$A$1:$U$872,18,FALSE)</f>
        <v>91001</v>
      </c>
      <c r="S955" s="160" t="str">
        <f>VLOOKUP(A955,'BASE TRABAJO'!$A$1:$U$872,19,FALSE)</f>
        <v>No se acompañan. Aplica Informe Jurídico Nº 09, de  fecha 14 de marzo de 2011 del Departamento Jurídico y Dictamen Nº 070791, de 2009, de la Contraloría General de la República</v>
      </c>
      <c r="T955" s="161">
        <f>VLOOKUP(A955,'BASE TRABAJO'!$A$1:$U$872,20,FALSE)</f>
        <v>38641</v>
      </c>
      <c r="U955" s="160">
        <v>7584</v>
      </c>
      <c r="V955" s="162">
        <v>3473550</v>
      </c>
      <c r="W955" s="162">
        <v>27788400</v>
      </c>
      <c r="X955" s="161">
        <v>44135</v>
      </c>
      <c r="Y955" s="160" t="s">
        <v>3112</v>
      </c>
      <c r="Z955" s="160" t="s">
        <v>3113</v>
      </c>
      <c r="AA955" s="160" t="s">
        <v>3262</v>
      </c>
      <c r="AB955" s="160"/>
    </row>
    <row r="956" spans="1:28" x14ac:dyDescent="0.2">
      <c r="A956" s="163">
        <v>7586</v>
      </c>
      <c r="B956" s="160" t="str">
        <f>VLOOKUP(A956,'BASE TRABAJO'!$A$1:$U$872,2,TRUE)</f>
        <v xml:space="preserve">
I. Municipalidad de Huasco
</v>
      </c>
      <c r="C956" s="160">
        <f>VLOOKUP(A956,'BASE TRABAJO'!$A$1:$U$872,3,FALSE)</f>
        <v>690307006</v>
      </c>
      <c r="D956" s="160" t="str">
        <f>VLOOKUP(A956,'BASE TRABAJO'!$A$1:$U$872,4,FALSE)</f>
        <v>Municipalidad</v>
      </c>
      <c r="E956" s="160" t="str">
        <f>VLOOKUP(A956,'BASE TRABAJO'!$A$1:$U$872,5,FALSE)</f>
        <v>Constitución Política de la República, artículo 118.</v>
      </c>
      <c r="F956" s="160" t="str">
        <f>VLOOKUP(A956,'BASE TRABAJO'!$A$1:$U$872,6,FALSE)</f>
        <v>Indefinida.</v>
      </c>
      <c r="G956" s="160" t="str">
        <f>VLOOKUP(A956,'BASE TRABAJO'!$A$1:$U$872,7,FALSE)</f>
        <v>Según Ley Orgánica Nº 18.695, artículos 1º al 4º.</v>
      </c>
      <c r="H956" s="160" t="str">
        <f>VLOOKUP(A956,'BASE TRABAJO'!$A$1:$U$872,8,FALSE)</f>
        <v>no tiene</v>
      </c>
      <c r="I956" s="160">
        <f>VLOOKUP(A956,'BASE TRABAJO'!$A$1:$U$872,9,FALSE)</f>
        <v>0</v>
      </c>
      <c r="J956" s="160">
        <f>VLOOKUP(A956,'BASE TRABAJO'!$A$1:$U$872,10,FALSE)</f>
        <v>0</v>
      </c>
      <c r="K956" s="160" t="str">
        <f>VLOOKUP(A956,'BASE TRABAJO'!$A$1:$U$872,11,FALSE)</f>
        <v xml:space="preserve">Rodrigo Sebastián Loyola Morenilla, </v>
      </c>
      <c r="L956" s="160" t="str">
        <f>VLOOKUP(A956,'BASE TRABAJO'!$A$1:$U$872,12,FALSE)</f>
        <v xml:space="preserve">Calle Graig Nª 530, comuna de Huasco, Región de Atacama
</v>
      </c>
      <c r="M956" s="160" t="str">
        <f>VLOOKUP(A956,'BASE TRABAJO'!$A$1:$U$872,13,FALSE)</f>
        <v>III</v>
      </c>
      <c r="N956" s="160" t="str">
        <f>VLOOKUP(A956,'BASE TRABAJO'!$A$1:$U$872,14,FALSE)</f>
        <v xml:space="preserve"> Huasco</v>
      </c>
      <c r="O956" s="160" t="str">
        <f>VLOOKUP(A956,'BASE TRABAJO'!$A$1:$U$872,15,FALSE)</f>
        <v xml:space="preserve"> Teléfono: 051-531039-531042-531010</v>
      </c>
      <c r="P956" s="160" t="str">
        <f>VLOOKUP(A956,'BASE TRABAJO'!$A$1:$U$872,16,FALSE)</f>
        <v>http://www.imhuasco.cl</v>
      </c>
      <c r="Q956" s="160">
        <f>VLOOKUP(A956,'BASE TRABAJO'!$A$1:$U$872,17,FALSE)</f>
        <v>0</v>
      </c>
      <c r="R956" s="160">
        <f>VLOOKUP(A956,'BASE TRABAJO'!$A$1:$U$872,18,FALSE)</f>
        <v>91001</v>
      </c>
      <c r="S956" s="160" t="str">
        <f>VLOOKUP(A956,'BASE TRABAJO'!$A$1:$U$872,19,FALSE)</f>
        <v>No se acompañan. Aplica Informe Jurídico Nº 09, de  fecha 14 de marzo de 2011 del Departamento Jurídico y Dictamen Nº 070791, de 2009, de la Contraloría General de la República</v>
      </c>
      <c r="T956" s="161">
        <f>VLOOKUP(A956,'BASE TRABAJO'!$A$1:$U$872,20,FALSE)</f>
        <v>42347</v>
      </c>
      <c r="U956" s="160">
        <v>7586</v>
      </c>
      <c r="V956" s="162">
        <v>3167878</v>
      </c>
      <c r="W956" s="162">
        <v>28603630</v>
      </c>
      <c r="X956" s="161">
        <v>44135</v>
      </c>
      <c r="Y956" s="160" t="s">
        <v>3112</v>
      </c>
      <c r="Z956" s="160" t="s">
        <v>3113</v>
      </c>
      <c r="AA956" s="160" t="s">
        <v>3272</v>
      </c>
      <c r="AB956" s="160"/>
    </row>
    <row r="957" spans="1:28" x14ac:dyDescent="0.2">
      <c r="A957" s="163">
        <v>7587</v>
      </c>
      <c r="B957" s="160" t="str">
        <f>VLOOKUP(A957,'BASE TRABAJO'!$A$1:$U$872,2,TRUE)</f>
        <v xml:space="preserve">
Gobernación Provincial de Isla de Pascua
</v>
      </c>
      <c r="C957" s="160">
        <f>VLOOKUP(A957,'BASE TRABAJO'!$A$1:$U$872,3,FALSE)</f>
        <v>605110533</v>
      </c>
      <c r="D957" s="160" t="str">
        <f>VLOOKUP(A957,'BASE TRABAJO'!$A$1:$U$872,4,FALSE)</f>
        <v>Gobernación Provincial</v>
      </c>
      <c r="E957" s="160" t="str">
        <f>VLOOKUP(A957,'BASE TRABAJO'!$A$1:$U$872,5,FALSE)</f>
        <v>Constitución Política de la República, artículo 116.</v>
      </c>
      <c r="F957" s="160" t="str">
        <f>VLOOKUP(A957,'BASE TRABAJO'!$A$1:$U$872,6,FALSE)</f>
        <v>Indefinida.</v>
      </c>
      <c r="G957" s="160" t="str">
        <f>VLOOKUP(A957,'BASE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7" s="160" t="str">
        <f>VLOOKUP(A957,'BASE TRABAJO'!$A$1:$U$872,8,FALSE)</f>
        <v>no tiene</v>
      </c>
      <c r="I957" s="160">
        <f>VLOOKUP(A957,'BASE TRABAJO'!$A$1:$U$872,9,FALSE)</f>
        <v>0</v>
      </c>
      <c r="J957" s="160">
        <f>VLOOKUP(A957,'BASE TRABAJO'!$A$1:$U$872,10,FALSE)</f>
        <v>0</v>
      </c>
      <c r="K957" s="160" t="str">
        <f>VLOOKUP(A957,'BASE TRABAJO'!$A$1:$U$872,11,FALSE)</f>
        <v xml:space="preserve">Gobernadora Provincial Titular: 
Melania Carolina Hotu Hey 
</v>
      </c>
      <c r="L957" s="160" t="str">
        <f>VLOOKUP(A957,'BASE TRABAJO'!$A$1:$U$872,12,FALSE)</f>
        <v xml:space="preserve">Kiri Reva S/N, Isla de Pascua. Región de Valparaíso. </v>
      </c>
      <c r="M957" s="160" t="str">
        <f>VLOOKUP(A957,'BASE TRABAJO'!$A$1:$U$872,13,FALSE)</f>
        <v>V</v>
      </c>
      <c r="N957" s="160" t="str">
        <f>VLOOKUP(A957,'BASE TRABAJO'!$A$1:$U$872,14,FALSE)</f>
        <v xml:space="preserve"> Isla de Pascua</v>
      </c>
      <c r="O957" s="160">
        <f>VLOOKUP(A957,'BASE TRABAJO'!$A$1:$U$872,15,FALSE)</f>
        <v>0</v>
      </c>
      <c r="P957" s="160">
        <f>VLOOKUP(A957,'BASE TRABAJO'!$A$1:$U$872,16,FALSE)</f>
        <v>0</v>
      </c>
      <c r="Q957" s="160">
        <f>VLOOKUP(A957,'BASE TRABAJO'!$A$1:$U$872,17,FALSE)</f>
        <v>0</v>
      </c>
      <c r="R957" s="160">
        <f>VLOOKUP(A957,'BASE TRABAJO'!$A$1:$U$872,18,FALSE)</f>
        <v>91001</v>
      </c>
      <c r="S957" s="160" t="str">
        <f>VLOOKUP(A957,'BASE TRABAJO'!$A$1:$U$872,19,FALSE)</f>
        <v>No se acompañan. Aplica Informe Jurídico Nº 09, de  fecha 14 de marzo de 2011 del Departamento Jurídico y Dictamen Nº 070791, de 2009, de la Contraloría General de la República</v>
      </c>
      <c r="T957" s="161">
        <f>VLOOKUP(A957,'BASE TRABAJO'!$A$1:$U$872,20,FALSE)</f>
        <v>42348</v>
      </c>
      <c r="U957" s="160">
        <v>7587</v>
      </c>
      <c r="V957" s="162">
        <v>0</v>
      </c>
      <c r="W957" s="162">
        <v>48629700</v>
      </c>
      <c r="X957" s="161">
        <v>44135</v>
      </c>
      <c r="Y957" s="160" t="s">
        <v>3112</v>
      </c>
      <c r="Z957" s="160" t="s">
        <v>3113</v>
      </c>
      <c r="AA957" s="160" t="s">
        <v>3218</v>
      </c>
      <c r="AB957" s="160"/>
    </row>
    <row r="958" spans="1:28" x14ac:dyDescent="0.2">
      <c r="A958" s="163">
        <v>7591</v>
      </c>
      <c r="B958" s="160" t="str">
        <f>VLOOKUP(A958,'BASE TRABAJO'!$A$1:$U$872,2,TRUE)</f>
        <v xml:space="preserve">
Ilustre Municipalidad de Vichuquén
</v>
      </c>
      <c r="C958" s="160">
        <f>VLOOKUP(A958,'BASE TRABAJO'!$A$1:$U$872,3,FALSE)</f>
        <v>691007006</v>
      </c>
      <c r="D958" s="160" t="str">
        <f>VLOOKUP(A958,'BASE TRABAJO'!$A$1:$U$872,4,FALSE)</f>
        <v>Municipalidad</v>
      </c>
      <c r="E958" s="160" t="str">
        <f>VLOOKUP(A958,'BASE TRABAJO'!$A$1:$U$872,5,FALSE)</f>
        <v>Constitución Política de la República, artículo 107.</v>
      </c>
      <c r="F958" s="160" t="str">
        <f>VLOOKUP(A958,'BASE TRABAJO'!$A$1:$U$872,6,FALSE)</f>
        <v>Indefinida.</v>
      </c>
      <c r="G958" s="160" t="str">
        <f>VLOOKUP(A958,'BASE TRABAJO'!$A$1:$U$872,7,FALSE)</f>
        <v>Según Ley Orgánica Nº 18.695, artículos 1º al 4º.</v>
      </c>
      <c r="H958" s="160" t="str">
        <f>VLOOKUP(A958,'BASE TRABAJO'!$A$1:$U$872,8,FALSE)</f>
        <v>no tiene</v>
      </c>
      <c r="I958" s="160">
        <f>VLOOKUP(A958,'BASE TRABAJO'!$A$1:$U$872,9,FALSE)</f>
        <v>0</v>
      </c>
      <c r="J958" s="160">
        <f>VLOOKUP(A958,'BASE TRABAJO'!$A$1:$U$872,10,FALSE)</f>
        <v>0</v>
      </c>
      <c r="K958" s="160" t="str">
        <f>VLOOKUP(A958,'BASE TRABAJO'!$A$1:$U$872,11,FALSE)</f>
        <v xml:space="preserve">Roberto Hernán Rivera Pino
</v>
      </c>
      <c r="L958" s="160" t="str">
        <f>VLOOKUP(A958,'BASE TRABAJO'!$A$1:$U$872,12,FALSE)</f>
        <v xml:space="preserve">Manuel Rodríguez Nº 315, de la comuna de Vichuquén, Región del Maule.  
</v>
      </c>
      <c r="M958" s="160" t="str">
        <f>VLOOKUP(A958,'BASE TRABAJO'!$A$1:$U$872,13,FALSE)</f>
        <v>VII</v>
      </c>
      <c r="N958" s="160" t="str">
        <f>VLOOKUP(A958,'BASE TRABAJO'!$A$1:$U$872,14,FALSE)</f>
        <v>Vichuquén</v>
      </c>
      <c r="O958" s="160" t="str">
        <f>VLOOKUP(A958,'BASE TRABAJO'!$A$1:$U$872,15,FALSE)</f>
        <v>Fono: (75) 2555516 – 2555501</v>
      </c>
      <c r="P958" s="160" t="str">
        <f>VLOOKUP(A958,'BASE TRABAJO'!$A$1:$U$872,16,FALSE)</f>
        <v>munivichuquen@gmail.com</v>
      </c>
      <c r="Q958" s="160">
        <f>VLOOKUP(A958,'BASE TRABAJO'!$A$1:$U$872,17,FALSE)</f>
        <v>0</v>
      </c>
      <c r="R958" s="160">
        <f>VLOOKUP(A958,'BASE TRABAJO'!$A$1:$U$872,18,FALSE)</f>
        <v>91001</v>
      </c>
      <c r="S958" s="160" t="str">
        <f>VLOOKUP(A958,'BASE TRABAJO'!$A$1:$U$872,19,FALSE)</f>
        <v>No se acompañan. Aplica Informe Jurídico Nº 09, de  fecha 14 de marzo de 2011 del Departamento Jurídico y Dictamen Nº 070791, de 2009, de la Contraloría General de la República</v>
      </c>
      <c r="T958" s="161">
        <f>VLOOKUP(A958,'BASE TRABAJO'!$A$1:$U$872,20,FALSE)</f>
        <v>42383</v>
      </c>
      <c r="U958" s="160">
        <v>7591</v>
      </c>
      <c r="V958" s="162">
        <v>2778840</v>
      </c>
      <c r="W958" s="162">
        <v>25090900</v>
      </c>
      <c r="X958" s="161">
        <v>44135</v>
      </c>
      <c r="Y958" s="160" t="s">
        <v>3112</v>
      </c>
      <c r="Z958" s="160" t="s">
        <v>3113</v>
      </c>
      <c r="AA958" s="160" t="s">
        <v>3354</v>
      </c>
      <c r="AB958" s="160"/>
    </row>
    <row r="959" spans="1:28" x14ac:dyDescent="0.2">
      <c r="A959" s="163">
        <v>7592</v>
      </c>
      <c r="B959" s="160" t="str">
        <f>VLOOKUP(A959,'BASE TRABAJO'!$A$1:$U$872,2,TRUE)</f>
        <v xml:space="preserve">
I. Municipalidad de San Rafael.
</v>
      </c>
      <c r="C959" s="160">
        <f>VLOOKUP(A959,'BASE TRABAJO'!$A$1:$U$872,3,FALSE)</f>
        <v>692645006</v>
      </c>
      <c r="D959" s="160" t="str">
        <f>VLOOKUP(A959,'BASE TRABAJO'!$A$1:$U$872,4,FALSE)</f>
        <v>Municipalidad</v>
      </c>
      <c r="E959" s="160" t="str">
        <f>VLOOKUP(A959,'BASE TRABAJO'!$A$1:$U$872,5,FALSE)</f>
        <v>Constitución Política de la República, artículo 107.</v>
      </c>
      <c r="F959" s="160" t="str">
        <f>VLOOKUP(A959,'BASE TRABAJO'!$A$1:$U$872,6,FALSE)</f>
        <v>Indefinida.</v>
      </c>
      <c r="G959" s="160" t="str">
        <f>VLOOKUP(A959,'BASE TRABAJO'!$A$1:$U$872,7,FALSE)</f>
        <v>Según Ley Orgánica Nº 18.695, artículos 1º al 4º.</v>
      </c>
      <c r="H959" s="160" t="str">
        <f>VLOOKUP(A959,'BASE TRABAJO'!$A$1:$U$872,8,FALSE)</f>
        <v>no tiene</v>
      </c>
      <c r="I959" s="160">
        <f>VLOOKUP(A959,'BASE TRABAJO'!$A$1:$U$872,9,FALSE)</f>
        <v>0</v>
      </c>
      <c r="J959" s="160">
        <f>VLOOKUP(A959,'BASE TRABAJO'!$A$1:$U$872,10,FALSE)</f>
        <v>0</v>
      </c>
      <c r="K959" s="160" t="str">
        <f>VLOOKUP(A959,'BASE TRABAJO'!$A$1:$U$872,11,FALSE)</f>
        <v xml:space="preserve">Claudia Alejandra Díaz Bravo, </v>
      </c>
      <c r="L959" s="160" t="str">
        <f>VLOOKUP(A959,'BASE TRABAJO'!$A$1:$U$872,12,FALSE)</f>
        <v xml:space="preserve">Avenida Oriente Nº 2625, Comuna de San Rafael. Provincia de Talca. VII Región del Maule. 
</v>
      </c>
      <c r="M959" s="160" t="str">
        <f>VLOOKUP(A959,'BASE TRABAJO'!$A$1:$U$872,13,FALSE)</f>
        <v>VII</v>
      </c>
      <c r="N959" s="160" t="str">
        <f>VLOOKUP(A959,'BASE TRABAJO'!$A$1:$U$872,14,FALSE)</f>
        <v>San Rafael</v>
      </c>
      <c r="O959" s="160" t="str">
        <f>VLOOKUP(A959,'BASE TRABAJO'!$A$1:$U$872,15,FALSE)</f>
        <v>(71) 2651012</v>
      </c>
      <c r="P959" s="160" t="str">
        <f>VLOOKUP(A959,'BASE TRABAJO'!$A$1:$U$872,16,FALSE)</f>
        <v>Secre_alcaldia@hotmail.es rrpp@munisanrafael.cl</v>
      </c>
      <c r="Q959" s="160">
        <f>VLOOKUP(A959,'BASE TRABAJO'!$A$1:$U$872,17,FALSE)</f>
        <v>0</v>
      </c>
      <c r="R959" s="160">
        <f>VLOOKUP(A959,'BASE TRABAJO'!$A$1:$U$872,18,FALSE)</f>
        <v>91001</v>
      </c>
      <c r="S959" s="160" t="str">
        <f>VLOOKUP(A959,'BASE TRABAJO'!$A$1:$U$872,19,FALSE)</f>
        <v>No se acompañan. Aplica Informe Jurídico Nº 09, de  fecha 14 de marzo de 2011 del Departamento Jurídico y Dictamen Nº 070791, de 2009, de la Contraloría General de la República</v>
      </c>
      <c r="T959" s="161">
        <f>VLOOKUP(A959,'BASE TRABAJO'!$A$1:$U$872,20,FALSE)</f>
        <v>42397</v>
      </c>
      <c r="U959" s="160">
        <v>7592</v>
      </c>
      <c r="V959" s="162">
        <v>4585086</v>
      </c>
      <c r="W959" s="162">
        <v>41171415</v>
      </c>
      <c r="X959" s="161">
        <v>44135</v>
      </c>
      <c r="Y959" s="160" t="s">
        <v>3112</v>
      </c>
      <c r="Z959" s="160" t="s">
        <v>3113</v>
      </c>
      <c r="AA959" s="160" t="s">
        <v>3355</v>
      </c>
      <c r="AB959" s="160"/>
    </row>
    <row r="960" spans="1:28" x14ac:dyDescent="0.2">
      <c r="A960" s="163">
        <v>7593</v>
      </c>
      <c r="B960" s="160" t="str">
        <f>VLOOKUP(A960,'BASE TRABAJO'!$A$1:$U$872,2,TRUE)</f>
        <v xml:space="preserve">
I. Municipalidad de Rinconada
</v>
      </c>
      <c r="C960" s="160">
        <f>VLOOKUP(A960,'BASE TRABAJO'!$A$1:$U$872,3,FALSE)</f>
        <v>690513005</v>
      </c>
      <c r="D960" s="160" t="str">
        <f>VLOOKUP(A960,'BASE TRABAJO'!$A$1:$U$872,4,FALSE)</f>
        <v>Municipalidad</v>
      </c>
      <c r="E960" s="160" t="str">
        <f>VLOOKUP(A960,'BASE TRABAJO'!$A$1:$U$872,5,FALSE)</f>
        <v>Constitución Política de la República, artículo 107.</v>
      </c>
      <c r="F960" s="160" t="str">
        <f>VLOOKUP(A960,'BASE TRABAJO'!$A$1:$U$872,6,FALSE)</f>
        <v>Indefinida.</v>
      </c>
      <c r="G960" s="160" t="str">
        <f>VLOOKUP(A960,'BASE TRABAJO'!$A$1:$U$872,7,FALSE)</f>
        <v>Según Ley Orgánica Nº 18.695, artículos 1º al 4º.</v>
      </c>
      <c r="H960" s="160" t="str">
        <f>VLOOKUP(A960,'BASE TRABAJO'!$A$1:$U$872,8,FALSE)</f>
        <v>no tiene</v>
      </c>
      <c r="I960" s="160">
        <f>VLOOKUP(A960,'BASE TRABAJO'!$A$1:$U$872,9,FALSE)</f>
        <v>0</v>
      </c>
      <c r="J960" s="160">
        <f>VLOOKUP(A960,'BASE TRABAJO'!$A$1:$U$872,10,FALSE)</f>
        <v>0</v>
      </c>
      <c r="K960" s="160" t="str">
        <f>VLOOKUP(A960,'BASE TRABAJO'!$A$1:$U$872,11,FALSE)</f>
        <v xml:space="preserve">Pedro Antonio Caballería Díaz, </v>
      </c>
      <c r="L960" s="160" t="str">
        <f>VLOOKUP(A960,'BASE TRABAJO'!$A$1:$U$872,12,FALSE)</f>
        <v xml:space="preserve">Carretera San Martín Nº 607, comuna de Rinconada, Región de Valparaíso. 
</v>
      </c>
      <c r="M960" s="160" t="str">
        <f>VLOOKUP(A960,'BASE TRABAJO'!$A$1:$U$872,13,FALSE)</f>
        <v>V</v>
      </c>
      <c r="N960" s="160" t="str">
        <f>VLOOKUP(A960,'BASE TRABAJO'!$A$1:$U$872,14,FALSE)</f>
        <v xml:space="preserve"> Rinconada</v>
      </c>
      <c r="O960" s="160" t="str">
        <f>VLOOKUP(A960,'BASE TRABAJO'!$A$1:$U$872,15,FALSE)</f>
        <v>Teléfono: (34) 2509500</v>
      </c>
      <c r="P960" s="160">
        <f>VLOOKUP(A960,'BASE TRABAJO'!$A$1:$U$872,16,FALSE)</f>
        <v>0</v>
      </c>
      <c r="Q960" s="160">
        <f>VLOOKUP(A960,'BASE TRABAJO'!$A$1:$U$872,17,FALSE)</f>
        <v>0</v>
      </c>
      <c r="R960" s="160">
        <f>VLOOKUP(A960,'BASE TRABAJO'!$A$1:$U$872,18,FALSE)</f>
        <v>91001</v>
      </c>
      <c r="S960" s="160" t="str">
        <f>VLOOKUP(A960,'BASE TRABAJO'!$A$1:$U$872,19,FALSE)</f>
        <v>No se acompañan. Aplica Informe Jurídico Nº 09, de  fecha 14 de marzo de 2011 del Departamento Jurídico y Dictamen Nº 070791, de 2009, de la Contraloría General de la República</v>
      </c>
      <c r="T960" s="161">
        <f>VLOOKUP(A960,'BASE TRABAJO'!$A$1:$U$872,20,FALSE)</f>
        <v>42402</v>
      </c>
      <c r="U960" s="160">
        <v>7593</v>
      </c>
      <c r="V960" s="162">
        <v>3473550</v>
      </c>
      <c r="W960" s="162">
        <v>31465300</v>
      </c>
      <c r="X960" s="161">
        <v>44135</v>
      </c>
      <c r="Y960" s="160" t="s">
        <v>3112</v>
      </c>
      <c r="Z960" s="160" t="s">
        <v>3113</v>
      </c>
      <c r="AA960" s="160" t="s">
        <v>3356</v>
      </c>
      <c r="AB960" s="160"/>
    </row>
    <row r="961" spans="1:28" x14ac:dyDescent="0.2">
      <c r="A961" s="163">
        <v>7594</v>
      </c>
      <c r="B961" s="160" t="str">
        <f>VLOOKUP(A961,'BASE TRABAJO'!$A$1:$U$872,2,TRUE)</f>
        <v xml:space="preserve">
I. Municipalidad de Romeral
</v>
      </c>
      <c r="C961" s="160">
        <f>VLOOKUP(A961,'BASE TRABAJO'!$A$1:$U$872,3,FALSE)</f>
        <v>691002004</v>
      </c>
      <c r="D961" s="160" t="str">
        <f>VLOOKUP(A961,'BASE TRABAJO'!$A$1:$U$872,4,FALSE)</f>
        <v>Municipalidad</v>
      </c>
      <c r="E961" s="160" t="str">
        <f>VLOOKUP(A961,'BASE TRABAJO'!$A$1:$U$872,5,FALSE)</f>
        <v>Constitución Política de la República, artículo 107.</v>
      </c>
      <c r="F961" s="160" t="str">
        <f>VLOOKUP(A961,'BASE TRABAJO'!$A$1:$U$872,6,FALSE)</f>
        <v>Indefinida.</v>
      </c>
      <c r="G961" s="160" t="str">
        <f>VLOOKUP(A961,'BASE TRABAJO'!$A$1:$U$872,7,FALSE)</f>
        <v>Según Ley Orgánica Nº 18.695, artículos 1º al 4º.</v>
      </c>
      <c r="H961" s="160" t="str">
        <f>VLOOKUP(A961,'BASE TRABAJO'!$A$1:$U$872,8,FALSE)</f>
        <v>no tiene</v>
      </c>
      <c r="I961" s="160">
        <f>VLOOKUP(A961,'BASE TRABAJO'!$A$1:$U$872,9,FALSE)</f>
        <v>0</v>
      </c>
      <c r="J961" s="160">
        <f>VLOOKUP(A961,'BASE TRABAJO'!$A$1:$U$872,10,FALSE)</f>
        <v>0</v>
      </c>
      <c r="K961" s="160" t="str">
        <f>VLOOKUP(A961,'BASE TRABAJO'!$A$1:$U$872,11,FALSE)</f>
        <v xml:space="preserve">Carlos Vergara Zerega, </v>
      </c>
      <c r="L961" s="160" t="str">
        <f>VLOOKUP(A961,'BASE TRABAJO'!$A$1:$U$872,12,FALSE)</f>
        <v xml:space="preserve">Calle Ignacio Carrera Pinto Nº 1213, comuna de Romeral. Región del Maule.- 
</v>
      </c>
      <c r="M961" s="160" t="str">
        <f>VLOOKUP(A961,'BASE TRABAJO'!$A$1:$U$872,13,FALSE)</f>
        <v>VII</v>
      </c>
      <c r="N961" s="160" t="str">
        <f>VLOOKUP(A961,'BASE TRABAJO'!$A$1:$U$872,14,FALSE)</f>
        <v>Romeral</v>
      </c>
      <c r="O961" s="160" t="str">
        <f>VLOOKUP(A961,'BASE TRABAJO'!$A$1:$U$872,15,FALSE)</f>
        <v>Teléfono: 75-2576330</v>
      </c>
      <c r="P961" s="160" t="str">
        <f>VLOOKUP(A961,'BASE TRABAJO'!$A$1:$U$872,16,FALSE)</f>
        <v xml:space="preserve">alcaldia@muniromeral.cl </v>
      </c>
      <c r="Q961" s="160">
        <f>VLOOKUP(A961,'BASE TRABAJO'!$A$1:$U$872,17,FALSE)</f>
        <v>0</v>
      </c>
      <c r="R961" s="160">
        <f>VLOOKUP(A961,'BASE TRABAJO'!$A$1:$U$872,18,FALSE)</f>
        <v>91001</v>
      </c>
      <c r="S961" s="160" t="str">
        <f>VLOOKUP(A961,'BASE TRABAJO'!$A$1:$U$872,19,FALSE)</f>
        <v>No se acompañan. Aplica Informe Jurídico Nº 09, de  fecha 14 de marzo de 2011 del Departamento Jurídico y Dictamen Nº 070791, de 2009, de la Contraloría General de la República</v>
      </c>
      <c r="T961" s="161">
        <f>VLOOKUP(A961,'BASE TRABAJO'!$A$1:$U$872,20,FALSE)</f>
        <v>42402</v>
      </c>
      <c r="U961" s="160">
        <v>7594</v>
      </c>
      <c r="V961" s="162">
        <v>3056724</v>
      </c>
      <c r="W961" s="162">
        <v>27599990</v>
      </c>
      <c r="X961" s="161">
        <v>44135</v>
      </c>
      <c r="Y961" s="160" t="s">
        <v>3112</v>
      </c>
      <c r="Z961" s="160" t="s">
        <v>3113</v>
      </c>
      <c r="AA961" s="160" t="s">
        <v>3357</v>
      </c>
      <c r="AB961" s="160"/>
    </row>
    <row r="962" spans="1:28" x14ac:dyDescent="0.2">
      <c r="A962" s="163">
        <v>7595</v>
      </c>
      <c r="B962" s="160" t="str">
        <f>VLOOKUP(A962,'BASE TRABAJO'!$A$1:$U$872,2,TRUE)</f>
        <v xml:space="preserve">
Gobernación Provincial de Magallanes
</v>
      </c>
      <c r="C962" s="160">
        <f>VLOOKUP(A962,'BASE TRABAJO'!$A$1:$U$872,3,FALSE)</f>
        <v>605111211</v>
      </c>
      <c r="D962" s="160" t="str">
        <f>VLOOKUP(A962,'BASE TRABAJO'!$A$1:$U$872,4,FALSE)</f>
        <v>Gobernación Provincial</v>
      </c>
      <c r="E962" s="160" t="str">
        <f>VLOOKUP(A962,'BASE TRABAJO'!$A$1:$U$872,5,FALSE)</f>
        <v>Constitución Política de la República, artículo 116.</v>
      </c>
      <c r="F962" s="160" t="str">
        <f>VLOOKUP(A962,'BASE TRABAJO'!$A$1:$U$872,6,FALSE)</f>
        <v>Indefinida.</v>
      </c>
      <c r="G962" s="160" t="str">
        <f>VLOOKUP(A962,'BASE TRABAJO'!$A$1:$U$872,7,FALSE)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2" s="160" t="str">
        <f>VLOOKUP(A962,'BASE TRABAJO'!$A$1:$U$872,8,FALSE)</f>
        <v>no tiene</v>
      </c>
      <c r="I962" s="160">
        <f>VLOOKUP(A962,'BASE TRABAJO'!$A$1:$U$872,9,FALSE)</f>
        <v>0</v>
      </c>
      <c r="J962" s="160">
        <f>VLOOKUP(A962,'BASE TRABAJO'!$A$1:$U$872,10,FALSE)</f>
        <v>0</v>
      </c>
      <c r="K962" s="160" t="str">
        <f>VLOOKUP(A962,'BASE TRABAJO'!$A$1:$U$872,11,FALSE)</f>
        <v xml:space="preserve">Gobernadora Provincial Titular: 
Paola Andrea Fernández Gálvez,
</v>
      </c>
      <c r="L962" s="160" t="str">
        <f>VLOOKUP(A962,'BASE TRABAJO'!$A$1:$U$872,12,FALSE)</f>
        <v xml:space="preserve">Presidente Julio Roca Nº 925, Punta Arenas. Región de Magallanes y la Antártica Chilena.
</v>
      </c>
      <c r="M962" s="160" t="str">
        <f>VLOOKUP(A962,'BASE TRABAJO'!$A$1:$U$872,13,FALSE)</f>
        <v>XII</v>
      </c>
      <c r="N962" s="160" t="str">
        <f>VLOOKUP(A962,'BASE TRABAJO'!$A$1:$U$872,14,FALSE)</f>
        <v>Punta Arenas</v>
      </c>
      <c r="O962" s="160" t="str">
        <f>VLOOKUP(A962,'BASE TRABAJO'!$A$1:$U$872,15,FALSE)</f>
        <v>Teléfonos 61-222600, 225097, 242027</v>
      </c>
      <c r="P962" s="160">
        <f>VLOOKUP(A962,'BASE TRABAJO'!$A$1:$U$872,16,FALSE)</f>
        <v>0</v>
      </c>
      <c r="Q962" s="160">
        <f>VLOOKUP(A962,'BASE TRABAJO'!$A$1:$U$872,17,FALSE)</f>
        <v>0</v>
      </c>
      <c r="R962" s="160">
        <f>VLOOKUP(A962,'BASE TRABAJO'!$A$1:$U$872,18,FALSE)</f>
        <v>91001</v>
      </c>
      <c r="S962" s="160" t="str">
        <f>VLOOKUP(A962,'BASE TRABAJO'!$A$1:$U$872,19,FALSE)</f>
        <v>No se acompañan. Aplica Informe Jurídico Nº 09, de  fecha 14 de marzo de 2011 del Departamento Jurídico y Dictamen Nº 070791, de 2009, de la Contraloría General de la República</v>
      </c>
      <c r="T962" s="161">
        <f>VLOOKUP(A962,'BASE TRABAJO'!$A$1:$U$872,20,FALSE)</f>
        <v>42405</v>
      </c>
      <c r="U962" s="160">
        <v>7595</v>
      </c>
      <c r="V962" s="162">
        <v>13221721</v>
      </c>
      <c r="W962" s="162">
        <v>119328955</v>
      </c>
      <c r="X962" s="161">
        <v>44135</v>
      </c>
      <c r="Y962" s="160" t="s">
        <v>3112</v>
      </c>
      <c r="Z962" s="160" t="s">
        <v>3113</v>
      </c>
      <c r="AA962" s="160" t="s">
        <v>3190</v>
      </c>
      <c r="AB962" s="160"/>
    </row>
    <row r="963" spans="1:28" x14ac:dyDescent="0.2">
      <c r="A963" s="163">
        <v>7596</v>
      </c>
      <c r="B963" s="160" t="str">
        <f>VLOOKUP(A963,'BASE TRABAJO'!$A$1:$U$872,2,TRUE)</f>
        <v xml:space="preserve">
I. Municipalidad de El Tabo
</v>
      </c>
      <c r="C963" s="160">
        <f>VLOOKUP(A963,'BASE TRABAJO'!$A$1:$U$872,3,FALSE)</f>
        <v>690737000</v>
      </c>
      <c r="D963" s="160" t="str">
        <f>VLOOKUP(A963,'BASE TRABAJO'!$A$1:$U$872,4,FALSE)</f>
        <v>Municipalidad</v>
      </c>
      <c r="E963" s="160" t="str">
        <f>VLOOKUP(A963,'BASE TRABAJO'!$A$1:$U$872,5,FALSE)</f>
        <v>Constitución Política de la República, artículo 107.</v>
      </c>
      <c r="F963" s="160" t="str">
        <f>VLOOKUP(A963,'BASE TRABAJO'!$A$1:$U$872,6,FALSE)</f>
        <v>Indefinida.</v>
      </c>
      <c r="G963" s="160" t="str">
        <f>VLOOKUP(A963,'BASE TRABAJO'!$A$1:$U$872,7,FALSE)</f>
        <v>Según Ley Orgánica Nº 18.695, artículos 1º al 4º.</v>
      </c>
      <c r="H963" s="160" t="str">
        <f>VLOOKUP(A963,'BASE TRABAJO'!$A$1:$U$872,8,FALSE)</f>
        <v>no tiene</v>
      </c>
      <c r="I963" s="160">
        <f>VLOOKUP(A963,'BASE TRABAJO'!$A$1:$U$872,9,FALSE)</f>
        <v>0</v>
      </c>
      <c r="J963" s="160">
        <f>VLOOKUP(A963,'BASE TRABAJO'!$A$1:$U$872,10,FALSE)</f>
        <v>0</v>
      </c>
      <c r="K963" s="160" t="str">
        <f>VLOOKUP(A963,'BASE TRABAJO'!$A$1:$U$872,11,FALSE)</f>
        <v xml:space="preserve">Emilio Osvaldo Jorquera Romero, </v>
      </c>
      <c r="L963" s="160" t="str">
        <f>VLOOKUP(A963,'BASE TRABAJO'!$A$1:$U$872,12,FALSE)</f>
        <v xml:space="preserve">Las Cruces Norte Nº 401, comuna de El Tabo, Región de Valparaíso. 
</v>
      </c>
      <c r="M963" s="160" t="str">
        <f>VLOOKUP(A963,'BASE TRABAJO'!$A$1:$U$872,13,FALSE)</f>
        <v>V</v>
      </c>
      <c r="N963" s="160" t="str">
        <f>VLOOKUP(A963,'BASE TRABAJO'!$A$1:$U$872,14,FALSE)</f>
        <v>El Tabo</v>
      </c>
      <c r="O963" s="160" t="str">
        <f>VLOOKUP(A963,'BASE TRABAJO'!$A$1:$U$872,15,FALSE)</f>
        <v xml:space="preserve">Teléfono: 35-2203500 </v>
      </c>
      <c r="P963" s="160">
        <f>VLOOKUP(A963,'BASE TRABAJO'!$A$1:$U$872,16,FALSE)</f>
        <v>0</v>
      </c>
      <c r="Q963" s="160">
        <f>VLOOKUP(A963,'BASE TRABAJO'!$A$1:$U$872,17,FALSE)</f>
        <v>0</v>
      </c>
      <c r="R963" s="160">
        <f>VLOOKUP(A963,'BASE TRABAJO'!$A$1:$U$872,18,FALSE)</f>
        <v>91001</v>
      </c>
      <c r="S963" s="160" t="str">
        <f>VLOOKUP(A963,'BASE TRABAJO'!$A$1:$U$872,19,FALSE)</f>
        <v>No se acompañan. Aplica Informe Jurídico Nº 09, de  fecha 14 de marzo de 2011 del Departamento Jurídico y Dictamen Nº 070791, de 2009, de la Contraloría General de la República</v>
      </c>
      <c r="T963" s="161">
        <f>VLOOKUP(A963,'BASE TRABAJO'!$A$1:$U$872,20,FALSE)</f>
        <v>42410</v>
      </c>
      <c r="U963" s="160">
        <v>7596</v>
      </c>
      <c r="V963" s="162">
        <v>3473550</v>
      </c>
      <c r="W963" s="162">
        <v>31363625</v>
      </c>
      <c r="X963" s="161">
        <v>44135</v>
      </c>
      <c r="Y963" s="160" t="s">
        <v>3112</v>
      </c>
      <c r="Z963" s="160" t="s">
        <v>3113</v>
      </c>
      <c r="AA963" s="160" t="s">
        <v>3358</v>
      </c>
      <c r="AB963" s="160"/>
    </row>
    <row r="964" spans="1:28" x14ac:dyDescent="0.2">
      <c r="A964" s="163">
        <v>7598</v>
      </c>
      <c r="B964" s="160" t="str">
        <f>VLOOKUP(A964,'BASE TRABAJO'!$A$1:$U$872,2,TRUE)</f>
        <v xml:space="preserve">
I. Municipalidad de Paihuano
</v>
      </c>
      <c r="C964" s="160">
        <f>VLOOKUP(A964,'BASE TRABAJO'!$A$1:$U$872,3,FALSE)</f>
        <v>690406004</v>
      </c>
      <c r="D964" s="160" t="str">
        <f>VLOOKUP(A964,'BASE TRABAJO'!$A$1:$U$872,4,FALSE)</f>
        <v>Municipalidad</v>
      </c>
      <c r="E964" s="160" t="str">
        <f>VLOOKUP(A964,'BASE TRABAJO'!$A$1:$U$872,5,FALSE)</f>
        <v>Constitución Política de la República, artículo 118 y Siguientes.</v>
      </c>
      <c r="F964" s="160" t="str">
        <f>VLOOKUP(A964,'BASE TRABAJO'!$A$1:$U$872,6,FALSE)</f>
        <v>Indefinida.</v>
      </c>
      <c r="G964" s="160" t="str">
        <f>VLOOKUP(A964,'BASE TRABAJO'!$A$1:$U$872,7,FALSE)</f>
        <v>Según Ley Orgánica Nº 18.695, artículos 1º al 4º.</v>
      </c>
      <c r="H964" s="160" t="str">
        <f>VLOOKUP(A964,'BASE TRABAJO'!$A$1:$U$872,8,FALSE)</f>
        <v>no tiene</v>
      </c>
      <c r="I964" s="160">
        <f>VLOOKUP(A964,'BASE TRABAJO'!$A$1:$U$872,9,FALSE)</f>
        <v>0</v>
      </c>
      <c r="J964" s="160">
        <f>VLOOKUP(A964,'BASE TRABAJO'!$A$1:$U$872,10,FALSE)</f>
        <v>0</v>
      </c>
      <c r="K964" s="160" t="str">
        <f>VLOOKUP(A964,'BASE TRABAJO'!$A$1:$U$872,11,FALSE)</f>
        <v xml:space="preserve">Hernán Andres Ahumada Ahumada
</v>
      </c>
      <c r="L964" s="160" t="str">
        <f>VLOOKUP(A964,'BASE TRABAJO'!$A$1:$U$872,12,FALSE)</f>
        <v xml:space="preserve">Balmaceda S/N, comuna de Paihuano, Región de Coquimbo.
</v>
      </c>
      <c r="M964" s="160" t="str">
        <f>VLOOKUP(A964,'BASE TRABAJO'!$A$1:$U$872,13,FALSE)</f>
        <v>IV</v>
      </c>
      <c r="N964" s="160" t="str">
        <f>VLOOKUP(A964,'BASE TRABAJO'!$A$1:$U$872,14,FALSE)</f>
        <v>Paihuano</v>
      </c>
      <c r="O964" s="160" t="str">
        <f>VLOOKUP(A964,'BASE TRABAJO'!$A$1:$U$872,15,FALSE)</f>
        <v xml:space="preserve">Teléfono: (56)(51)451015 </v>
      </c>
      <c r="P964" s="160" t="str">
        <f>VLOOKUP(A964,'BASE TRABAJO'!$A$1:$U$872,16,FALSE)</f>
        <v xml:space="preserve">alcalde@munipaihuani.cl 
jefe.gabinete@munipaihuano.cl
</v>
      </c>
      <c r="Q964" s="160">
        <f>VLOOKUP(A964,'BASE TRABAJO'!$A$1:$U$872,17,FALSE)</f>
        <v>0</v>
      </c>
      <c r="R964" s="160">
        <f>VLOOKUP(A964,'BASE TRABAJO'!$A$1:$U$872,18,FALSE)</f>
        <v>91001</v>
      </c>
      <c r="S964" s="160" t="str">
        <f>VLOOKUP(A964,'BASE TRABAJO'!$A$1:$U$872,19,FALSE)</f>
        <v>No se acompañan. Aplica Informe Jurídico Nº 09, de  fecha 14 de marzo de 2011 del Departamento Jurídico y Dictamen Nº 070791, de 2009, de la Contraloría General de la República</v>
      </c>
      <c r="T964" s="161">
        <f>VLOOKUP(A964,'BASE TRABAJO'!$A$1:$U$872,20,FALSE)</f>
        <v>42416</v>
      </c>
      <c r="U964" s="160">
        <v>7598</v>
      </c>
      <c r="V964" s="162">
        <v>3167878</v>
      </c>
      <c r="W964" s="162">
        <v>31678780</v>
      </c>
      <c r="X964" s="161">
        <v>44135</v>
      </c>
      <c r="Y964" s="160" t="s">
        <v>3112</v>
      </c>
      <c r="Z964" s="160" t="s">
        <v>3113</v>
      </c>
      <c r="AA964" s="160" t="s">
        <v>3359</v>
      </c>
      <c r="AB964" s="160"/>
    </row>
    <row r="965" spans="1:28" x14ac:dyDescent="0.2">
      <c r="A965" s="163">
        <v>7601</v>
      </c>
      <c r="B965" s="160" t="str">
        <f>VLOOKUP(A965,'BASE TRABAJO'!$A$1:$U$872,2,TRUE)</f>
        <v xml:space="preserve">
I. Municipalidad de La Higuera 
</v>
      </c>
      <c r="C965" s="160">
        <f>VLOOKUP(A965,'BASE TRABAJO'!$A$1:$U$872,3,FALSE)</f>
        <v>690402009</v>
      </c>
      <c r="D965" s="160" t="str">
        <f>VLOOKUP(A965,'BASE TRABAJO'!$A$1:$U$872,4,FALSE)</f>
        <v>Municipalidad</v>
      </c>
      <c r="E965" s="160" t="str">
        <f>VLOOKUP(A965,'BASE TRABAJO'!$A$1:$U$872,5,FALSE)</f>
        <v>Constitución Política de la República, artículo 118 y siguientes.</v>
      </c>
      <c r="F965" s="160" t="str">
        <f>VLOOKUP(A965,'BASE TRABAJO'!$A$1:$U$872,6,FALSE)</f>
        <v>Indefinida.</v>
      </c>
      <c r="G965" s="160" t="str">
        <f>VLOOKUP(A965,'BASE TRABAJO'!$A$1:$U$872,7,FALSE)</f>
        <v>Según Ley Orgánica Nº 18.695, artículos 1º al 4º.</v>
      </c>
      <c r="H965" s="160" t="str">
        <f>VLOOKUP(A965,'BASE TRABAJO'!$A$1:$U$872,8,FALSE)</f>
        <v>no tiene</v>
      </c>
      <c r="I965" s="160">
        <f>VLOOKUP(A965,'BASE TRABAJO'!$A$1:$U$872,9,FALSE)</f>
        <v>0</v>
      </c>
      <c r="J965" s="160">
        <f>VLOOKUP(A965,'BASE TRABAJO'!$A$1:$U$872,10,FALSE)</f>
        <v>0</v>
      </c>
      <c r="K965" s="160" t="str">
        <f>VLOOKUP(A965,'BASE TRABAJO'!$A$1:$U$872,11,FALSE)</f>
        <v xml:space="preserve">Yerko Hernaldo Galleguillos Ossandón, 
</v>
      </c>
      <c r="L965" s="160" t="str">
        <f>VLOOKUP(A965,'BASE TRABAJO'!$A$1:$U$872,12,FALSE)</f>
        <v xml:space="preserve">Avenida La Paz Nº 2, Comuna de La Higuera. Región de Coquimbo.
</v>
      </c>
      <c r="M965" s="160" t="str">
        <f>VLOOKUP(A965,'BASE TRABAJO'!$A$1:$U$872,13,FALSE)</f>
        <v>IV</v>
      </c>
      <c r="N965" s="160" t="str">
        <f>VLOOKUP(A965,'BASE TRABAJO'!$A$1:$U$872,14,FALSE)</f>
        <v>La Higuera.</v>
      </c>
      <c r="O965" s="160" t="str">
        <f>VLOOKUP(A965,'BASE TRABAJO'!$A$1:$U$872,15,FALSE)</f>
        <v xml:space="preserve">Teléfono: 51-2-429902 </v>
      </c>
      <c r="P965" s="160">
        <f>VLOOKUP(A965,'BASE TRABAJO'!$A$1:$U$872,16,FALSE)</f>
        <v>0</v>
      </c>
      <c r="Q965" s="160">
        <f>VLOOKUP(A965,'BASE TRABAJO'!$A$1:$U$872,17,FALSE)</f>
        <v>0</v>
      </c>
      <c r="R965" s="160">
        <f>VLOOKUP(A965,'BASE TRABAJO'!$A$1:$U$872,18,FALSE)</f>
        <v>91001</v>
      </c>
      <c r="S965" s="160" t="str">
        <f>VLOOKUP(A965,'BASE TRABAJO'!$A$1:$U$872,19,FALSE)</f>
        <v>No se acompañan. Aplica Informe Jurídico Nº 09, de  fecha 14 de marzo de 2011 del Departamento Jurídico y Dictamen Nº 070791, de 2009, de la Contraloría General de la República</v>
      </c>
      <c r="T965" s="161">
        <f>VLOOKUP(A965,'BASE TRABAJO'!$A$1:$U$872,20,FALSE)</f>
        <v>42422</v>
      </c>
      <c r="U965" s="160">
        <v>7601</v>
      </c>
      <c r="V965" s="162">
        <v>3712753</v>
      </c>
      <c r="W965" s="162">
        <v>33523454</v>
      </c>
      <c r="X965" s="161">
        <v>44135</v>
      </c>
      <c r="Y965" s="160" t="s">
        <v>3112</v>
      </c>
      <c r="Z965" s="160" t="s">
        <v>3113</v>
      </c>
      <c r="AA965" s="160" t="s">
        <v>3360</v>
      </c>
      <c r="AB965" s="160"/>
    </row>
    <row r="966" spans="1:28" x14ac:dyDescent="0.2">
      <c r="A966" s="163">
        <v>7603</v>
      </c>
      <c r="B966" s="160" t="str">
        <f>VLOOKUP(A966,'BASE TRABAJO'!$A$1:$U$872,2,TRUE)</f>
        <v>Ilustre Municipalidad de Pitrufquén</v>
      </c>
      <c r="C966" s="160">
        <f>VLOOKUP(A966,'BASE TRABAJO'!$A$1:$U$872,3,FALSE)</f>
        <v>691913007</v>
      </c>
      <c r="D966" s="160" t="str">
        <f>VLOOKUP(A966,'BASE TRABAJO'!$A$1:$U$872,4,FALSE)</f>
        <v>Municipalidad</v>
      </c>
      <c r="E966" s="160" t="str">
        <f>VLOOKUP(A966,'BASE TRABAJO'!$A$1:$U$872,5,FALSE)</f>
        <v>Constitución Política de la República, art. 107.</v>
      </c>
      <c r="F966" s="160" t="str">
        <f>VLOOKUP(A966,'BASE TRABAJO'!$A$1:$U$872,6,FALSE)</f>
        <v>Indefinida.</v>
      </c>
      <c r="G966" s="160" t="str">
        <f>VLOOKUP(A966,'BASE TRABAJO'!$A$1:$U$872,7,FALSE)</f>
        <v>Según Ley Orgánica Nº 18.695, arts. 1º al 4º.</v>
      </c>
      <c r="H966" s="160" t="str">
        <f>VLOOKUP(A966,'BASE TRABAJO'!$A$1:$U$872,8,FALSE)</f>
        <v>no tiene</v>
      </c>
      <c r="I966" s="160">
        <f>VLOOKUP(A966,'BASE TRABAJO'!$A$1:$U$872,9,FALSE)</f>
        <v>0</v>
      </c>
      <c r="J966" s="160">
        <f>VLOOKUP(A966,'BASE TRABAJO'!$A$1:$U$872,10,FALSE)</f>
        <v>0</v>
      </c>
      <c r="K966" s="160" t="str">
        <f>VLOOKUP(A966,'BASE TRABAJO'!$A$1:$U$872,11,FALSE)</f>
        <v xml:space="preserve">JORGE JARAMILLO HOTT
</v>
      </c>
      <c r="L966" s="160" t="str">
        <f>VLOOKUP(A966,'BASE TRABAJO'!$A$1:$U$872,12,FALSE)</f>
        <v xml:space="preserve">Francisco Bilbao N°593, comuna de Pitrufquen, región de La Araucanía. </v>
      </c>
      <c r="M966" s="160" t="str">
        <f>VLOOKUP(A966,'BASE TRABAJO'!$A$1:$U$872,13,FALSE)</f>
        <v>IX</v>
      </c>
      <c r="N966" s="160" t="str">
        <f>VLOOKUP(A966,'BASE TRABAJO'!$A$1:$U$872,14,FALSE)</f>
        <v>Pitrufquen</v>
      </c>
      <c r="O966" s="160" t="str">
        <f>VLOOKUP(A966,'BASE TRABAJO'!$A$1:$U$872,15,FALSE)</f>
        <v>45275700-452757002</v>
      </c>
      <c r="P966" s="160" t="str">
        <f>VLOOKUP(A966,'BASE TRABAJO'!$A$1:$U$872,16,FALSE)</f>
        <v xml:space="preserve">jjaramillo@mpitrufquen.cl
                            ichesta@mpitrusfquen.cl
</v>
      </c>
      <c r="Q966" s="160">
        <f>VLOOKUP(A966,'BASE TRABAJO'!$A$1:$U$872,17,FALSE)</f>
        <v>0</v>
      </c>
      <c r="R966" s="160">
        <f>VLOOKUP(A966,'BASE TRABAJO'!$A$1:$U$872,18,FALSE)</f>
        <v>91001</v>
      </c>
      <c r="S966" s="160" t="str">
        <f>VLOOKUP(A966,'BASE TRABAJO'!$A$1:$U$872,19,FALSE)</f>
        <v xml:space="preserve">No se acompañan. Aplica Informe Jurídico Nº 09, de  fecha 14 de marzo de 2011 del Departamento Jurídico y Dictamen Nº 070791, de 2009, de la Contraloría General de la República.  
</v>
      </c>
      <c r="T966" s="161">
        <f>VLOOKUP(A966,'BASE TRABAJO'!$A$1:$U$872,20,FALSE)</f>
        <v>42446</v>
      </c>
      <c r="U966" s="160">
        <v>7603</v>
      </c>
      <c r="V966" s="162">
        <v>4751816</v>
      </c>
      <c r="W966" s="162">
        <v>42905435</v>
      </c>
      <c r="X966" s="161">
        <v>44135</v>
      </c>
      <c r="Y966" s="160" t="s">
        <v>3112</v>
      </c>
      <c r="Z966" s="160" t="s">
        <v>3113</v>
      </c>
      <c r="AA966" s="160" t="s">
        <v>3283</v>
      </c>
      <c r="AB966" s="160"/>
    </row>
    <row r="967" spans="1:28" x14ac:dyDescent="0.2">
      <c r="A967" s="163">
        <v>7605</v>
      </c>
      <c r="B967" s="160" t="str">
        <f>VLOOKUP(A967,'BASE TRABAJO'!$A$1:$U$872,2,TRUE)</f>
        <v>Corporación Cultural Social y de Desarrollo SHALOM</v>
      </c>
      <c r="C967" s="160">
        <f>VLOOKUP(A967,'BASE TRABAJO'!$A$1:$U$872,3,FALSE)</f>
        <v>651131154</v>
      </c>
      <c r="D967" s="160" t="str">
        <f>VLOOKUP(A967,'BASE TRABAJO'!$A$1:$U$872,4,FALSE)</f>
        <v>Corporación de Derecho Privado.</v>
      </c>
      <c r="E967" s="160" t="str">
        <f>VLOOKUP(A967,'BASE TRABAJO'!$A$1:$U$872,5,FALSE)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67" s="160" t="str">
        <f>VLOOKUP(A967,'BASE TRABAJO'!$A$1:$U$872,6,FALSE)</f>
        <v xml:space="preserve">CCertificado de Vigencia Folio N° 500255058789, emitido por el Servicio de Registro Civil e Identificación con fecha 11 de septiembre de 2019. 
</v>
      </c>
      <c r="G967" s="160" t="str">
        <f>VLOOKUP(A967,'BASE TRABAJO'!$A$1:$U$872,7,FALSE)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67" s="160" t="str">
        <f>VLOOKUP(A967,'BASE TRABAJO'!$A$1:$U$872,8,FALSE)</f>
        <v xml:space="preserve">Presidente: José Miguel Araya Garrido, 
Secretario: Stephania Alejandra Vivanco Zambrano
Tesorero: Alejandra Noemi Zambrano Alvarez,
Directores
Raúl Antonio Cancino Flores,
Loreto Isabel Valdés Castillo, 
Jimena Del Carmen Maldonado Verdugo,
</v>
      </c>
      <c r="I967" s="160" t="str">
        <f>VLOOKUP(A967,'BASE TRABAJO'!$A$1:$U$872,9,FALSE)</f>
        <v>5 años.</v>
      </c>
      <c r="J967" s="160" t="str">
        <f>VLOOKUP(A967,'BASE TRABAJO'!$A$1:$U$872,10,FALSE)</f>
        <v xml:space="preserve">03 de octubre de 2015 al 03 de octubre de 2020. </v>
      </c>
      <c r="K967" s="160" t="str">
        <f>VLOOKUP(A967,'BASE TRABAJO'!$A$1:$U$872,11,FALSE)</f>
        <v xml:space="preserve">José Miguel Araya Garrido, </v>
      </c>
      <c r="L967" s="160" t="str">
        <f>VLOOKUP(A967,'BASE TRABAJO'!$A$1:$U$872,12,FALSE)</f>
        <v xml:space="preserve">Calle 13 Sur 4 Poniente Nº 519, comuna de Talca, VII Región del Maule.
</v>
      </c>
      <c r="M967" s="160" t="str">
        <f>VLOOKUP(A967,'BASE TRABAJO'!$A$1:$U$872,13,FALSE)</f>
        <v>VII</v>
      </c>
      <c r="N967" s="160" t="str">
        <f>VLOOKUP(A967,'BASE TRABAJO'!$A$1:$U$872,14,FALSE)</f>
        <v>talca</v>
      </c>
      <c r="O967" s="160" t="str">
        <f>VLOOKUP(A967,'BASE TRABAJO'!$A$1:$U$872,15,FALSE)</f>
        <v>Fono: 71 2 383436
Celular: 98694714</v>
      </c>
      <c r="P967" s="160" t="str">
        <f>VLOOKUP(A967,'BASE TRABAJO'!$A$1:$U$872,16,FALSE)</f>
        <v>shalom-jany@hotmail.com</v>
      </c>
      <c r="Q967" s="160">
        <f>VLOOKUP(A967,'BASE TRABAJO'!$A$1:$U$872,17,FALSE)</f>
        <v>0</v>
      </c>
      <c r="R967" s="160" t="str">
        <f>VLOOKUP(A967,'BASE TRABAJO'!$A$1:$U$872,18,FALSE)</f>
        <v>93401: Institución de Asistencia Social</v>
      </c>
      <c r="S967" s="160" t="str">
        <f>VLOOKUP(A967,'BASE TRABAJO'!$A$1:$U$872,19,FALSE)</f>
        <v xml:space="preserve">Certificado Financiero correspondiente al año 2019, aprobado por el Subdepartamento de Supervisión Financiera Nacional. </v>
      </c>
      <c r="T967" s="161">
        <f>VLOOKUP(A967,'BASE TRABAJO'!$A$1:$U$872,20,FALSE)</f>
        <v>42472</v>
      </c>
      <c r="U967" s="160">
        <v>7605</v>
      </c>
      <c r="V967" s="162">
        <v>23003449</v>
      </c>
      <c r="W967" s="162">
        <v>237672927</v>
      </c>
      <c r="X967" s="161">
        <v>44135</v>
      </c>
      <c r="Y967" s="160" t="s">
        <v>3112</v>
      </c>
      <c r="Z967" s="160" t="s">
        <v>3113</v>
      </c>
      <c r="AA967" s="160" t="s">
        <v>3132</v>
      </c>
      <c r="AB967" s="160"/>
    </row>
    <row r="968" spans="1:28" x14ac:dyDescent="0.2">
      <c r="A968" s="163">
        <v>7609</v>
      </c>
      <c r="B968" s="160" t="str">
        <f>VLOOKUP(A968,'BASE TRABAJO'!$A$1:$U$872,2,TRUE)</f>
        <v>Corporación para el Desarrollo Integral de la Provincia de Choapa “Luis Gálvez Olivares” de Illapel - CORPROCH</v>
      </c>
      <c r="C968" s="160" t="str">
        <f>VLOOKUP(A968,'BASE TRABAJO'!$A$1:$U$872,3,FALSE)</f>
        <v>65114762K</v>
      </c>
      <c r="D968" s="160" t="str">
        <f>VLOOKUP(A968,'BASE TRABAJO'!$A$1:$U$872,4,FALSE)</f>
        <v>Corporación de Derecho Privado</v>
      </c>
      <c r="E968" s="160" t="str">
        <f>VLOOKUP(A968,'BASE TRABAJO'!$A$1:$U$872,5,FALSE)</f>
        <v>Inscripción N°216982 de fecha 13 de febrero de 2016, del Registro de Personas Jurídicas, del Servicio de Registro Civil e Identificación.</v>
      </c>
      <c r="F968" s="160" t="str">
        <f>VLOOKUP(A968,'BASE TRABAJO'!$A$1:$U$872,6,FALSE)</f>
        <v xml:space="preserve">Certificado de Vigencia Folio Nº 66297175, del Servicio de Registro Civil e Identificación, de fecha 14 de mayo de 2019. </v>
      </c>
      <c r="G968" s="160" t="str">
        <f>VLOOKUP(A968,'BASE TRABAJO'!$A$1:$U$872,7,FALSE)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68" s="160" t="str">
        <f>VLOOKUP(A968,'BASE TRABAJO'!$A$1:$U$872,8,FALSE)</f>
        <v xml:space="preserve">Presidenta:  Amara Sonia Galvez Pujado
Secretaria: Cecilia Cabrera Jorquera
Tesorero: Carlos Enrique Zuñiga Contreras
1º Director: Celia Aurora Olivares Moreno
</v>
      </c>
      <c r="I968" s="160" t="str">
        <f>VLOOKUP(A968,'BASE TRABAJO'!$A$1:$U$872,9,FALSE)</f>
        <v xml:space="preserve">2 años. </v>
      </c>
      <c r="J968" s="160" t="str">
        <f>VLOOKUP(A968,'BASE TRABAJO'!$A$1:$U$872,10,FALSE)</f>
        <v>14 de noviembre de 2018 a 14 de noviembre de 2020</v>
      </c>
      <c r="K968" s="160" t="str">
        <f>VLOOKUP(A968,'BASE TRABAJO'!$A$1:$U$872,11,FALSE)</f>
        <v xml:space="preserve">Representante legal: Amara Sonia Galvez Pujado,
</v>
      </c>
      <c r="L968" s="160" t="str">
        <f>VLOOKUP(A968,'BASE TRABAJO'!$A$1:$U$872,12,FALSE)</f>
        <v xml:space="preserve">Julio Echeverria Nº 260, Salamanca. Región de Coquimbo. 
</v>
      </c>
      <c r="M968" s="160" t="str">
        <f>VLOOKUP(A968,'BASE TRABAJO'!$A$1:$U$872,13,FALSE)</f>
        <v>IV</v>
      </c>
      <c r="N968" s="160" t="str">
        <f>VLOOKUP(A968,'BASE TRABAJO'!$A$1:$U$872,14,FALSE)</f>
        <v xml:space="preserve"> Salamanca</v>
      </c>
      <c r="O968" s="160" t="str">
        <f>VLOOKUP(A968,'BASE TRABAJO'!$A$1:$U$872,15,FALSE)</f>
        <v>Celular: 952254499</v>
      </c>
      <c r="P968" s="160" t="str">
        <f>VLOOKUP(A968,'BASE TRABAJO'!$A$1:$U$872,16,FALSE)</f>
        <v xml:space="preserve"> amara.galvez@hotmail.com</v>
      </c>
      <c r="Q968" s="160">
        <f>VLOOKUP(A968,'BASE TRABAJO'!$A$1:$U$872,17,FALSE)</f>
        <v>0</v>
      </c>
      <c r="R968" s="160" t="str">
        <f>VLOOKUP(A968,'BASE TRABAJO'!$A$1:$U$872,18,FALSE)</f>
        <v>93401: Instituciones de Asistencia Social</v>
      </c>
      <c r="S968" s="160" t="str">
        <f>VLOOKUP(A968,'BASE TRABAJO'!$A$1:$U$872,19,FALSE)</f>
        <v>Se acompaña Certificado de la Institución correspondiente a antecedentes financieros del año 2018, aprobados por el Sub Departamento de Supervisión Financiera.</v>
      </c>
      <c r="T968" s="161">
        <f>VLOOKUP(A968,'BASE TRABAJO'!$A$1:$U$872,20,FALSE)</f>
        <v>42538</v>
      </c>
      <c r="U968" s="160">
        <v>7609</v>
      </c>
      <c r="V968" s="162">
        <v>32063664</v>
      </c>
      <c r="W968" s="162">
        <v>332506402</v>
      </c>
      <c r="X968" s="161">
        <v>44135</v>
      </c>
      <c r="Y968" s="160" t="s">
        <v>3112</v>
      </c>
      <c r="Z968" s="160" t="s">
        <v>3113</v>
      </c>
      <c r="AA968" s="160" t="s">
        <v>3148</v>
      </c>
      <c r="AB968" s="160"/>
    </row>
    <row r="969" spans="1:28" x14ac:dyDescent="0.2">
      <c r="A969" s="163">
        <v>7614</v>
      </c>
      <c r="B969" s="160" t="str">
        <f>VLOOKUP(A969,'BASE TRABAJO'!$A$1:$U$872,2,TRUE)</f>
        <v>Organización No gubernamental  de Desarrollo COINCIDE</v>
      </c>
      <c r="C969" s="160">
        <f>VLOOKUP(A969,'BASE TRABAJO'!$A$1:$U$872,3,FALSE)</f>
        <v>651185149</v>
      </c>
      <c r="D969" s="160" t="str">
        <f>VLOOKUP(A969,'BASE TRABAJO'!$A$1:$U$872,4,FALSE)</f>
        <v>Corporación de Derecho Privado.</v>
      </c>
      <c r="E969" s="160" t="str">
        <f>VLOOKUP(A969,'BASE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69" s="160" t="str">
        <f>VLOOKUP(A969,'BASE TRABAJO'!$A$1:$U$872,6,FALSE)</f>
        <v xml:space="preserve"> Certificado de Vigencia Folio Nº500342113321, de fecha 24 de agosto de 2020, del Servicio de Registro Civil e Identificación.</v>
      </c>
      <c r="G969" s="160" t="str">
        <f>VLOOKUP(A969,'BASE TRABAJO'!$A$1:$U$872,7,FALSE)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69" s="160" t="str">
        <f>VLOOKUP(A969,'BASE TRABAJO'!$A$1:$U$872,8,FALSE)</f>
        <v xml:space="preserve">Presidente: 
Andrea Soledad Hidalgo Winkler
Secretario: 
Ingrid Lorena Sandoval Fuentes
Tesorero:
Marcelo Eduardo mansilla Gomez,
</v>
      </c>
      <c r="I969" s="160" t="str">
        <f>VLOOKUP(A969,'BASE TRABAJO'!$A$1:$U$872,9,FALSE)</f>
        <v>01 año a 05 años</v>
      </c>
      <c r="J969" s="160" t="str">
        <f>VLOOKUP(A969,'BASE TRABAJO'!$A$1:$U$872,10,FALSE)</f>
        <v>Del 13 de junio de 2016 al 13 de junio de 2021</v>
      </c>
      <c r="K969" s="160" t="str">
        <f>VLOOKUP(A969,'BASE TRABAJO'!$A$1:$U$872,11,FALSE)</f>
        <v xml:space="preserve">Yonatan Alexis Bustamante Cárcamo
</v>
      </c>
      <c r="L969" s="160" t="str">
        <f>VLOOKUP(A969,'BASE TRABAJO'!$A$1:$U$872,12,FALSE)</f>
        <v>Calle Benavente N° 820, Comuna de Puerto Montt, Región de los Lagos</v>
      </c>
      <c r="M969" s="160" t="str">
        <f>VLOOKUP(A969,'BASE TRABAJO'!$A$1:$U$872,13,FALSE)</f>
        <v>X</v>
      </c>
      <c r="N969" s="160" t="str">
        <f>VLOOKUP(A969,'BASE TRABAJO'!$A$1:$U$872,14,FALSE)</f>
        <v>Puerto Montt</v>
      </c>
      <c r="O969" s="160" t="str">
        <f>VLOOKUP(A969,'BASE TRABAJO'!$A$1:$U$872,15,FALSE)</f>
        <v>(41) 3184949</v>
      </c>
      <c r="P969" s="160" t="str">
        <f>VLOOKUP(A969,'BASE TRABAJO'!$A$1:$U$872,16,FALSE)</f>
        <v>Yonatan.bustamante@ongcoincide.cl; contabilidad@ongcoincide.cl</v>
      </c>
      <c r="Q969" s="160">
        <f>VLOOKUP(A969,'BASE TRABAJO'!$A$1:$U$872,17,FALSE)</f>
        <v>0</v>
      </c>
      <c r="R969" s="160" t="str">
        <f>VLOOKUP(A969,'BASE TRABAJO'!$A$1:$U$872,18,FALSE)</f>
        <v xml:space="preserve">93401: Institución de Asistencia Social </v>
      </c>
      <c r="S969" s="160" t="str">
        <f>VLOOKUP(A969,'BASE TRABAJO'!$A$1:$U$872,19,FALSE)</f>
        <v>Antecedentes financieros correspondientes al año 2019, aprobados por el Sub Departamento de Supervisión Financiera Nacional</v>
      </c>
      <c r="T969" s="161">
        <f>VLOOKUP(A969,'BASE TRABAJO'!$A$1:$U$872,20,FALSE)</f>
        <v>42599</v>
      </c>
      <c r="U969" s="160">
        <v>7614</v>
      </c>
      <c r="V969" s="162">
        <v>21156079</v>
      </c>
      <c r="W969" s="162">
        <v>185956088</v>
      </c>
      <c r="X969" s="161">
        <v>44135</v>
      </c>
      <c r="Y969" s="160" t="s">
        <v>3112</v>
      </c>
      <c r="Z969" s="160" t="s">
        <v>3113</v>
      </c>
      <c r="AA969" s="160" t="s">
        <v>3140</v>
      </c>
      <c r="AB969" s="160"/>
    </row>
    <row r="970" spans="1:28" x14ac:dyDescent="0.2">
      <c r="A970" s="163">
        <v>7614</v>
      </c>
      <c r="B970" s="160" t="str">
        <f>VLOOKUP(A970,'BASE TRABAJO'!$A$1:$U$872,2,TRUE)</f>
        <v>Organización No gubernamental  de Desarrollo COINCIDE</v>
      </c>
      <c r="C970" s="160">
        <f>VLOOKUP(A970,'BASE TRABAJO'!$A$1:$U$872,3,FALSE)</f>
        <v>651185149</v>
      </c>
      <c r="D970" s="160" t="str">
        <f>VLOOKUP(A970,'BASE TRABAJO'!$A$1:$U$872,4,FALSE)</f>
        <v>Corporación de Derecho Privado.</v>
      </c>
      <c r="E970" s="160" t="str">
        <f>VLOOKUP(A970,'BASE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0" s="160" t="str">
        <f>VLOOKUP(A970,'BASE TRABAJO'!$A$1:$U$872,6,FALSE)</f>
        <v xml:space="preserve"> Certificado de Vigencia Folio Nº500342113321, de fecha 24 de agosto de 2020, del Servicio de Registro Civil e Identificación.</v>
      </c>
      <c r="G970" s="160" t="str">
        <f>VLOOKUP(A970,'BASE TRABAJO'!$A$1:$U$872,7,FALSE)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0" s="160" t="str">
        <f>VLOOKUP(A970,'BASE TRABAJO'!$A$1:$U$872,8,FALSE)</f>
        <v xml:space="preserve">Presidente: 
Andrea Soledad Hidalgo Winkler
Secretario: 
Ingrid Lorena Sandoval Fuentes
Tesorero:
Marcelo Eduardo mansilla Gomez,
</v>
      </c>
      <c r="I970" s="160" t="str">
        <f>VLOOKUP(A970,'BASE TRABAJO'!$A$1:$U$872,9,FALSE)</f>
        <v>01 año a 05 años</v>
      </c>
      <c r="J970" s="160" t="str">
        <f>VLOOKUP(A970,'BASE TRABAJO'!$A$1:$U$872,10,FALSE)</f>
        <v>Del 13 de junio de 2016 al 13 de junio de 2021</v>
      </c>
      <c r="K970" s="160" t="str">
        <f>VLOOKUP(A970,'BASE TRABAJO'!$A$1:$U$872,11,FALSE)</f>
        <v xml:space="preserve">Yonatan Alexis Bustamante Cárcamo
</v>
      </c>
      <c r="L970" s="160" t="str">
        <f>VLOOKUP(A970,'BASE TRABAJO'!$A$1:$U$872,12,FALSE)</f>
        <v>Calle Benavente N° 820, Comuna de Puerto Montt, Región de los Lagos</v>
      </c>
      <c r="M970" s="160" t="str">
        <f>VLOOKUP(A970,'BASE TRABAJO'!$A$1:$U$872,13,FALSE)</f>
        <v>X</v>
      </c>
      <c r="N970" s="160" t="str">
        <f>VLOOKUP(A970,'BASE TRABAJO'!$A$1:$U$872,14,FALSE)</f>
        <v>Puerto Montt</v>
      </c>
      <c r="O970" s="160" t="str">
        <f>VLOOKUP(A970,'BASE TRABAJO'!$A$1:$U$872,15,FALSE)</f>
        <v>(41) 3184949</v>
      </c>
      <c r="P970" s="160" t="str">
        <f>VLOOKUP(A970,'BASE TRABAJO'!$A$1:$U$872,16,FALSE)</f>
        <v>Yonatan.bustamante@ongcoincide.cl; contabilidad@ongcoincide.cl</v>
      </c>
      <c r="Q970" s="160">
        <f>VLOOKUP(A970,'BASE TRABAJO'!$A$1:$U$872,17,FALSE)</f>
        <v>0</v>
      </c>
      <c r="R970" s="160" t="str">
        <f>VLOOKUP(A970,'BASE TRABAJO'!$A$1:$U$872,18,FALSE)</f>
        <v xml:space="preserve">93401: Institución de Asistencia Social </v>
      </c>
      <c r="S970" s="160" t="str">
        <f>VLOOKUP(A970,'BASE TRABAJO'!$A$1:$U$872,19,FALSE)</f>
        <v>Antecedentes financieros correspondientes al año 2019, aprobados por el Sub Departamento de Supervisión Financiera Nacional</v>
      </c>
      <c r="T970" s="161">
        <f>VLOOKUP(A970,'BASE TRABAJO'!$A$1:$U$872,20,FALSE)</f>
        <v>42599</v>
      </c>
      <c r="U970" s="160">
        <v>7614</v>
      </c>
      <c r="V970" s="162">
        <v>13344860</v>
      </c>
      <c r="W970" s="162">
        <v>169312913</v>
      </c>
      <c r="X970" s="161">
        <v>44135</v>
      </c>
      <c r="Y970" s="160" t="s">
        <v>3112</v>
      </c>
      <c r="Z970" s="160" t="s">
        <v>3113</v>
      </c>
      <c r="AA970" s="160" t="s">
        <v>3156</v>
      </c>
      <c r="AB970" s="160"/>
    </row>
    <row r="971" spans="1:28" x14ac:dyDescent="0.2">
      <c r="A971" s="163">
        <v>7614</v>
      </c>
      <c r="B971" s="160" t="str">
        <f>VLOOKUP(A971,'BASE TRABAJO'!$A$1:$U$872,2,TRUE)</f>
        <v>Organización No gubernamental  de Desarrollo COINCIDE</v>
      </c>
      <c r="C971" s="160">
        <f>VLOOKUP(A971,'BASE TRABAJO'!$A$1:$U$872,3,FALSE)</f>
        <v>651185149</v>
      </c>
      <c r="D971" s="160" t="str">
        <f>VLOOKUP(A971,'BASE TRABAJO'!$A$1:$U$872,4,FALSE)</f>
        <v>Corporación de Derecho Privado.</v>
      </c>
      <c r="E971" s="160" t="str">
        <f>VLOOKUP(A971,'BASE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1" s="160" t="str">
        <f>VLOOKUP(A971,'BASE TRABAJO'!$A$1:$U$872,6,FALSE)</f>
        <v xml:space="preserve"> Certificado de Vigencia Folio Nº500342113321, de fecha 24 de agosto de 2020, del Servicio de Registro Civil e Identificación.</v>
      </c>
      <c r="G971" s="160" t="str">
        <f>VLOOKUP(A971,'BASE TRABAJO'!$A$1:$U$872,7,FALSE)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1" s="160" t="str">
        <f>VLOOKUP(A971,'BASE TRABAJO'!$A$1:$U$872,8,FALSE)</f>
        <v xml:space="preserve">Presidente: 
Andrea Soledad Hidalgo Winkler
Secretario: 
Ingrid Lorena Sandoval Fuentes
Tesorero:
Marcelo Eduardo mansilla Gomez,
</v>
      </c>
      <c r="I971" s="160" t="str">
        <f>VLOOKUP(A971,'BASE TRABAJO'!$A$1:$U$872,9,FALSE)</f>
        <v>01 año a 05 años</v>
      </c>
      <c r="J971" s="160" t="str">
        <f>VLOOKUP(A971,'BASE TRABAJO'!$A$1:$U$872,10,FALSE)</f>
        <v>Del 13 de junio de 2016 al 13 de junio de 2021</v>
      </c>
      <c r="K971" s="160" t="str">
        <f>VLOOKUP(A971,'BASE TRABAJO'!$A$1:$U$872,11,FALSE)</f>
        <v xml:space="preserve">Yonatan Alexis Bustamante Cárcamo
</v>
      </c>
      <c r="L971" s="160" t="str">
        <f>VLOOKUP(A971,'BASE TRABAJO'!$A$1:$U$872,12,FALSE)</f>
        <v>Calle Benavente N° 820, Comuna de Puerto Montt, Región de los Lagos</v>
      </c>
      <c r="M971" s="160" t="str">
        <f>VLOOKUP(A971,'BASE TRABAJO'!$A$1:$U$872,13,FALSE)</f>
        <v>X</v>
      </c>
      <c r="N971" s="160" t="str">
        <f>VLOOKUP(A971,'BASE TRABAJO'!$A$1:$U$872,14,FALSE)</f>
        <v>Puerto Montt</v>
      </c>
      <c r="O971" s="160" t="str">
        <f>VLOOKUP(A971,'BASE TRABAJO'!$A$1:$U$872,15,FALSE)</f>
        <v>(41) 3184949</v>
      </c>
      <c r="P971" s="160" t="str">
        <f>VLOOKUP(A971,'BASE TRABAJO'!$A$1:$U$872,16,FALSE)</f>
        <v>Yonatan.bustamante@ongcoincide.cl; contabilidad@ongcoincide.cl</v>
      </c>
      <c r="Q971" s="160">
        <f>VLOOKUP(A971,'BASE TRABAJO'!$A$1:$U$872,17,FALSE)</f>
        <v>0</v>
      </c>
      <c r="R971" s="160" t="str">
        <f>VLOOKUP(A971,'BASE TRABAJO'!$A$1:$U$872,18,FALSE)</f>
        <v xml:space="preserve">93401: Institución de Asistencia Social </v>
      </c>
      <c r="S971" s="160" t="str">
        <f>VLOOKUP(A971,'BASE TRABAJO'!$A$1:$U$872,19,FALSE)</f>
        <v>Antecedentes financieros correspondientes al año 2019, aprobados por el Sub Departamento de Supervisión Financiera Nacional</v>
      </c>
      <c r="T971" s="161">
        <f>VLOOKUP(A971,'BASE TRABAJO'!$A$1:$U$872,20,FALSE)</f>
        <v>42599</v>
      </c>
      <c r="U971" s="160">
        <v>7614</v>
      </c>
      <c r="V971" s="162">
        <v>49493618</v>
      </c>
      <c r="W971" s="162">
        <v>509124518</v>
      </c>
      <c r="X971" s="161">
        <v>44135</v>
      </c>
      <c r="Y971" s="160" t="s">
        <v>3112</v>
      </c>
      <c r="Z971" s="160" t="s">
        <v>3113</v>
      </c>
      <c r="AA971" s="160" t="s">
        <v>3160</v>
      </c>
      <c r="AB971" s="160"/>
    </row>
    <row r="972" spans="1:28" x14ac:dyDescent="0.2">
      <c r="A972" s="163">
        <v>7614</v>
      </c>
      <c r="B972" s="160" t="str">
        <f>VLOOKUP(A972,'BASE TRABAJO'!$A$1:$U$872,2,TRUE)</f>
        <v>Organización No gubernamental  de Desarrollo COINCIDE</v>
      </c>
      <c r="C972" s="160">
        <f>VLOOKUP(A972,'BASE TRABAJO'!$A$1:$U$872,3,FALSE)</f>
        <v>651185149</v>
      </c>
      <c r="D972" s="160" t="str">
        <f>VLOOKUP(A972,'BASE TRABAJO'!$A$1:$U$872,4,FALSE)</f>
        <v>Corporación de Derecho Privado.</v>
      </c>
      <c r="E972" s="160" t="str">
        <f>VLOOKUP(A972,'BASE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2" s="160" t="str">
        <f>VLOOKUP(A972,'BASE TRABAJO'!$A$1:$U$872,6,FALSE)</f>
        <v xml:space="preserve"> Certificado de Vigencia Folio Nº500342113321, de fecha 24 de agosto de 2020, del Servicio de Registro Civil e Identificación.</v>
      </c>
      <c r="G972" s="160" t="str">
        <f>VLOOKUP(A972,'BASE TRABAJO'!$A$1:$U$872,7,FALSE)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2" s="160" t="str">
        <f>VLOOKUP(A972,'BASE TRABAJO'!$A$1:$U$872,8,FALSE)</f>
        <v xml:space="preserve">Presidente: 
Andrea Soledad Hidalgo Winkler
Secretario: 
Ingrid Lorena Sandoval Fuentes
Tesorero:
Marcelo Eduardo mansilla Gomez,
</v>
      </c>
      <c r="I972" s="160" t="str">
        <f>VLOOKUP(A972,'BASE TRABAJO'!$A$1:$U$872,9,FALSE)</f>
        <v>01 año a 05 años</v>
      </c>
      <c r="J972" s="160" t="str">
        <f>VLOOKUP(A972,'BASE TRABAJO'!$A$1:$U$872,10,FALSE)</f>
        <v>Del 13 de junio de 2016 al 13 de junio de 2021</v>
      </c>
      <c r="K972" s="160" t="str">
        <f>VLOOKUP(A972,'BASE TRABAJO'!$A$1:$U$872,11,FALSE)</f>
        <v xml:space="preserve">Yonatan Alexis Bustamante Cárcamo
</v>
      </c>
      <c r="L972" s="160" t="str">
        <f>VLOOKUP(A972,'BASE TRABAJO'!$A$1:$U$872,12,FALSE)</f>
        <v>Calle Benavente N° 820, Comuna de Puerto Montt, Región de los Lagos</v>
      </c>
      <c r="M972" s="160" t="str">
        <f>VLOOKUP(A972,'BASE TRABAJO'!$A$1:$U$872,13,FALSE)</f>
        <v>X</v>
      </c>
      <c r="N972" s="160" t="str">
        <f>VLOOKUP(A972,'BASE TRABAJO'!$A$1:$U$872,14,FALSE)</f>
        <v>Puerto Montt</v>
      </c>
      <c r="O972" s="160" t="str">
        <f>VLOOKUP(A972,'BASE TRABAJO'!$A$1:$U$872,15,FALSE)</f>
        <v>(41) 3184949</v>
      </c>
      <c r="P972" s="160" t="str">
        <f>VLOOKUP(A972,'BASE TRABAJO'!$A$1:$U$872,16,FALSE)</f>
        <v>Yonatan.bustamante@ongcoincide.cl; contabilidad@ongcoincide.cl</v>
      </c>
      <c r="Q972" s="160">
        <f>VLOOKUP(A972,'BASE TRABAJO'!$A$1:$U$872,17,FALSE)</f>
        <v>0</v>
      </c>
      <c r="R972" s="160" t="str">
        <f>VLOOKUP(A972,'BASE TRABAJO'!$A$1:$U$872,18,FALSE)</f>
        <v xml:space="preserve">93401: Institución de Asistencia Social </v>
      </c>
      <c r="S972" s="160" t="str">
        <f>VLOOKUP(A972,'BASE TRABAJO'!$A$1:$U$872,19,FALSE)</f>
        <v>Antecedentes financieros correspondientes al año 2019, aprobados por el Sub Departamento de Supervisión Financiera Nacional</v>
      </c>
      <c r="T972" s="161">
        <f>VLOOKUP(A972,'BASE TRABAJO'!$A$1:$U$872,20,FALSE)</f>
        <v>42599</v>
      </c>
      <c r="U972" s="160">
        <v>7614</v>
      </c>
      <c r="V972" s="162">
        <v>12510806</v>
      </c>
      <c r="W972" s="162">
        <v>153415062</v>
      </c>
      <c r="X972" s="161">
        <v>44135</v>
      </c>
      <c r="Y972" s="160" t="s">
        <v>3112</v>
      </c>
      <c r="Z972" s="160" t="s">
        <v>3113</v>
      </c>
      <c r="AA972" s="160" t="s">
        <v>3251</v>
      </c>
      <c r="AB972" s="160"/>
    </row>
    <row r="973" spans="1:28" x14ac:dyDescent="0.2">
      <c r="A973" s="163">
        <v>7615</v>
      </c>
      <c r="B973" s="160" t="str">
        <f>VLOOKUP(A973,'BASE TRABAJO'!$A$1:$U$872,2,TRUE)</f>
        <v>Ilustre Municipalidad de Chol Chol</v>
      </c>
      <c r="C973" s="160" t="str">
        <f>VLOOKUP(A973,'BASE TRABAJO'!$A$1:$U$872,3,FALSE)</f>
        <v>69265000K</v>
      </c>
      <c r="D973" s="160" t="str">
        <f>VLOOKUP(A973,'BASE TRABAJO'!$A$1:$U$872,4,FALSE)</f>
        <v>Municipalidad</v>
      </c>
      <c r="E973" s="160" t="str">
        <f>VLOOKUP(A973,'BASE TRABAJO'!$A$1:$U$872,5,FALSE)</f>
        <v>Constitución Política de la República, art. 107.</v>
      </c>
      <c r="F973" s="160" t="str">
        <f>VLOOKUP(A973,'BASE TRABAJO'!$A$1:$U$872,6,FALSE)</f>
        <v>Indefinida.</v>
      </c>
      <c r="G973" s="160" t="str">
        <f>VLOOKUP(A973,'BASE TRABAJO'!$A$1:$U$872,7,FALSE)</f>
        <v>Según Ley Orgánica Nº 18.695, arts. 1º al 4º.</v>
      </c>
      <c r="H973" s="160" t="str">
        <f>VLOOKUP(A973,'BASE TRABAJO'!$A$1:$U$872,8,FALSE)</f>
        <v>no tiene</v>
      </c>
      <c r="I973" s="160">
        <f>VLOOKUP(A973,'BASE TRABAJO'!$A$1:$U$872,9,FALSE)</f>
        <v>0</v>
      </c>
      <c r="J973" s="160">
        <f>VLOOKUP(A973,'BASE TRABAJO'!$A$1:$U$872,10,FALSE)</f>
        <v>0</v>
      </c>
      <c r="K973" s="160" t="str">
        <f>VLOOKUP(A973,'BASE TRABAJO'!$A$1:$U$872,11,FALSE)</f>
        <v xml:space="preserve">Luis Huirilef Barra, 
</v>
      </c>
      <c r="L973" s="160" t="str">
        <f>VLOOKUP(A973,'BASE TRABAJO'!$A$1:$U$872,12,FALSE)</f>
        <v xml:space="preserve">Calle Perez N° 449, comuna de Chol Chol. </v>
      </c>
      <c r="M973" s="160" t="str">
        <f>VLOOKUP(A973,'BASE TRABAJO'!$A$1:$U$872,13,FALSE)</f>
        <v>IX</v>
      </c>
      <c r="N973" s="160" t="str">
        <f>VLOOKUP(A973,'BASE TRABAJO'!$A$1:$U$872,14,FALSE)</f>
        <v>Chol Chol</v>
      </c>
      <c r="O973" s="160">
        <f>VLOOKUP(A973,'BASE TRABAJO'!$A$1:$U$872,15,FALSE)</f>
        <v>0</v>
      </c>
      <c r="P973" s="160" t="str">
        <f>VLOOKUP(A973,'BASE TRABAJO'!$A$1:$U$872,16,FALSE)</f>
        <v>opdcholchol@gmail.com</v>
      </c>
      <c r="Q973" s="160">
        <f>VLOOKUP(A973,'BASE TRABAJO'!$A$1:$U$872,17,FALSE)</f>
        <v>0</v>
      </c>
      <c r="R973" s="160">
        <f>VLOOKUP(A973,'BASE TRABAJO'!$A$1:$U$872,18,FALSE)</f>
        <v>91001</v>
      </c>
      <c r="S973" s="160" t="str">
        <f>VLOOKUP(A973,'BASE TRABAJO'!$A$1:$U$872,19,FALSE)</f>
        <v xml:space="preserve">No se acompañan. Aplica Informe Jurídico Nº 09, de  fecha 14 de marzo de 2011 del Departamento Jurídico y Dictamen Nº 070791, de 2009, de la Contraloría General de la República.  
</v>
      </c>
      <c r="T973" s="161">
        <f>VLOOKUP(A973,'BASE TRABAJO'!$A$1:$U$872,20,FALSE)</f>
        <v>42615</v>
      </c>
      <c r="U973" s="160">
        <v>7615</v>
      </c>
      <c r="V973" s="162">
        <v>4751816</v>
      </c>
      <c r="W973" s="162">
        <v>42905435</v>
      </c>
      <c r="X973" s="161">
        <v>44135</v>
      </c>
      <c r="Y973" s="160" t="s">
        <v>3112</v>
      </c>
      <c r="Z973" s="160" t="s">
        <v>3113</v>
      </c>
      <c r="AA973" s="160" t="s">
        <v>3329</v>
      </c>
      <c r="AB973" s="160"/>
    </row>
    <row r="974" spans="1:28" x14ac:dyDescent="0.2">
      <c r="A974" s="163">
        <v>7620</v>
      </c>
      <c r="B974" s="160" t="str">
        <f>VLOOKUP(A974,'BASE TRABAJO'!$A$1:$U$872,2,TRUE)</f>
        <v>Fundación Koinomadelfia</v>
      </c>
      <c r="C974" s="160">
        <f>VLOOKUP(A974,'BASE TRABAJO'!$A$1:$U$872,3,FALSE)</f>
        <v>732384006</v>
      </c>
      <c r="D974" s="160" t="str">
        <f>VLOOKUP(A974,'BASE TRABAJO'!$A$1:$U$872,4,FALSE)</f>
        <v>Fundación de Derecho Privado.</v>
      </c>
      <c r="E974" s="160" t="str">
        <f>VLOOKUP(A974,'BASE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74" s="160" t="str">
        <f>VLOOKUP(A974,'BASE TRABAJO'!$A$1:$U$872,6,FALSE)</f>
        <v xml:space="preserve"> Se acompañó Certificado de vigencia de Persona Juridica sin fines de lucro folio N° 500254676925 de fecha 10 de septiembre del año 2019, del Servicio de Registro Civil e Identificación
</v>
      </c>
      <c r="G974" s="160" t="str">
        <f>VLOOKUP(A974,'BASE TRABAJO'!$A$1:$U$872,7,FALSE)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74" s="160" t="str">
        <f>VLOOKUP(A974,'BASE TRABAJO'!$A$1:$U$872,8,FALSE)</f>
        <v xml:space="preserve">Presidente: 
Maximiliano Sanchez Pérez 
Secretario: 
Hernán Oscar Rodríguez ROcuat
Tesorero:
Juan Jorge Valenzuela Muñoz
Consejero:
Adriana Amanda Fazio Vengoa,
Victor Hugo Gavidia Díaz
</v>
      </c>
      <c r="I974" s="160" t="str">
        <f>VLOOKUP(A974,'BASE TRABAJO'!$A$1:$U$872,9,FALSE)</f>
        <v xml:space="preserve">Indefinida. </v>
      </c>
      <c r="J974" s="160" t="str">
        <f>VLOOKUP(A974,'BASE TRABAJO'!$A$1:$U$872,10,FALSE)</f>
        <v>Del 04 de marzo de 2013</v>
      </c>
      <c r="K974" s="160" t="str">
        <f>VLOOKUP(A974,'BASE TRABAJO'!$A$1:$U$872,11,FALSE)</f>
        <v xml:space="preserve">Maximiliano Sanchez Pérez 
</v>
      </c>
      <c r="L974" s="160" t="str">
        <f>VLOOKUP(A974,'BASE TRABAJO'!$A$1:$U$872,12,FALSE)</f>
        <v xml:space="preserve">Avenida Pajaritos S/N, parcela 10-B. Malloco. Peñaflor </v>
      </c>
      <c r="M974" s="160" t="str">
        <f>VLOOKUP(A974,'BASE TRABAJO'!$A$1:$U$872,13,FALSE)</f>
        <v>XIII</v>
      </c>
      <c r="N974" s="160" t="str">
        <f>VLOOKUP(A974,'BASE TRABAJO'!$A$1:$U$872,14,FALSE)</f>
        <v>Peñaflor</v>
      </c>
      <c r="O974" s="160" t="str">
        <f>VLOOKUP(A974,'BASE TRABAJO'!$A$1:$U$872,15,FALSE)</f>
        <v>228143164 - 2281400697</v>
      </c>
      <c r="P974" s="160" t="str">
        <f>VLOOKUP(A974,'BASE TRABAJO'!$A$1:$U$872,16,FALSE)</f>
        <v>hnkoinomadelfia@hotmail.com</v>
      </c>
      <c r="Q974" s="160">
        <f>VLOOKUP(A974,'BASE TRABAJO'!$A$1:$U$872,17,FALSE)</f>
        <v>0</v>
      </c>
      <c r="R974" s="160" t="str">
        <f>VLOOKUP(A974,'BASE TRABAJO'!$A$1:$U$872,18,FALSE)</f>
        <v xml:space="preserve">93401: Institución de Asistencia Social </v>
      </c>
      <c r="S974" s="160" t="str">
        <f>VLOOKUP(A974,'BASE TRABAJO'!$A$1:$U$872,19,FALSE)</f>
        <v xml:space="preserve">Antecedentes financieros correspondientes al año 2018 aprobados por el Subdepartamento de Supervisión Financiera  </v>
      </c>
      <c r="T974" s="161">
        <f>VLOOKUP(A974,'BASE TRABAJO'!$A$1:$U$872,20,FALSE)</f>
        <v>42688</v>
      </c>
      <c r="U974" s="160">
        <v>7620</v>
      </c>
      <c r="V974" s="162">
        <v>52233990</v>
      </c>
      <c r="W974" s="162">
        <v>524149986</v>
      </c>
      <c r="X974" s="161">
        <v>44135</v>
      </c>
      <c r="Y974" s="160" t="s">
        <v>3112</v>
      </c>
      <c r="Z974" s="160" t="s">
        <v>3113</v>
      </c>
      <c r="AA974" s="160" t="s">
        <v>3157</v>
      </c>
      <c r="AB974" s="160"/>
    </row>
    <row r="975" spans="1:28" x14ac:dyDescent="0.2">
      <c r="A975" s="163">
        <v>7626</v>
      </c>
      <c r="B975" s="160" t="str">
        <f>VLOOKUP(A975,'BASE TRABAJO'!$A$1:$U$872,2,TRUE)</f>
        <v xml:space="preserve">Organización No gubernamental  de Desarrollo Padre Luis Amigó.
</v>
      </c>
      <c r="C975" s="160" t="str">
        <f>VLOOKUP(A975,'BASE TRABAJO'!$A$1:$U$872,3,FALSE)</f>
        <v>65076983K</v>
      </c>
      <c r="D975" s="160" t="str">
        <f>VLOOKUP(A975,'BASE TRABAJO'!$A$1:$U$872,4,FALSE)</f>
        <v>Corporación de Derecho Privado.</v>
      </c>
      <c r="E975" s="160" t="str">
        <f>VLOOKUP(A975,'BASE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5" s="160" t="str">
        <f>VLOOKUP(A975,'BASE TRABAJO'!$A$1:$U$872,6,FALSE)</f>
        <v>Certificado de Vigencia Folio Nº 500328480916, de fecha 10 de julio del 2020, del Servicio de Registro Civil e Identificación.</v>
      </c>
      <c r="G975" s="160" t="str">
        <f>VLOOKUP(A975,'BASE TRABAJO'!$A$1:$U$872,7,FALSE)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5" s="160" t="str">
        <f>VLOOKUP(A975,'BASE TRABAJO'!$A$1:$U$872,8,FALSE)</f>
        <v xml:space="preserve">Presidente: 
Rubén Eduardo Gutierrez Quiñones
Vice -Presidente: 
Jean Pierre Faundes Campos,
Secretario: 
Jessica María Gutierrez Quiñones
Tesorera:
Claudia Andrea Llancapan Fabundes
</v>
      </c>
      <c r="I975" s="160" t="str">
        <f>VLOOKUP(A975,'BASE TRABAJO'!$A$1:$U$872,9,FALSE)</f>
        <v>03 años</v>
      </c>
      <c r="J975" s="160" t="str">
        <f>VLOOKUP(A975,'BASE TRABAJO'!$A$1:$U$872,10,FALSE)</f>
        <v>15-02-2019 a 15.02.22</v>
      </c>
      <c r="K975" s="160" t="str">
        <f>VLOOKUP(A975,'BASE TRABAJO'!$A$1:$U$872,11,FALSE)</f>
        <v xml:space="preserve">Presidente: Rubén Eduardo Gutierrez Quiñones
</v>
      </c>
      <c r="L975" s="160" t="str">
        <f>VLOOKUP(A975,'BASE TRABAJO'!$A$1:$U$872,12,FALSE)</f>
        <v xml:space="preserve">Barros Arana N° 162, oficina 91, Concepción </v>
      </c>
      <c r="M975" s="160" t="str">
        <f>VLOOKUP(A975,'BASE TRABAJO'!$A$1:$U$872,13,FALSE)</f>
        <v>VIII</v>
      </c>
      <c r="N975" s="160" t="str">
        <f>VLOOKUP(A975,'BASE TRABAJO'!$A$1:$U$872,14,FALSE)</f>
        <v xml:space="preserve">Concepción </v>
      </c>
      <c r="O975" s="160" t="str">
        <f>VLOOKUP(A975,'BASE TRABAJO'!$A$1:$U$872,15,FALSE)</f>
        <v>41-2767056/+56974305923 (cel. Representante Legal)</v>
      </c>
      <c r="P975" s="160" t="str">
        <f>VLOOKUP(A975,'BASE TRABAJO'!$A$1:$U$872,16,FALSE)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5" s="160">
        <f>VLOOKUP(A975,'BASE TRABAJO'!$A$1:$U$872,17,FALSE)</f>
        <v>0</v>
      </c>
      <c r="R975" s="160" t="str">
        <f>VLOOKUP(A975,'BASE TRABAJO'!$A$1:$U$872,18,FALSE)</f>
        <v xml:space="preserve">93401: Institución de Asistencia Social </v>
      </c>
      <c r="S975" s="160" t="str">
        <f>VLOOKUP(A975,'BASE TRABAJO'!$A$1:$U$872,19,FALSE)</f>
        <v>Antecedentes financieros correspondientes al año 2019 pendientes de aprobación por el Sub Departamento de Supervisión Financiera.</v>
      </c>
      <c r="T975" s="161">
        <f>VLOOKUP(A975,'BASE TRABAJO'!$A$1:$U$872,20,FALSE)</f>
        <v>42762</v>
      </c>
      <c r="U975" s="160">
        <v>7626</v>
      </c>
      <c r="V975" s="162">
        <v>-1464890</v>
      </c>
      <c r="W975" s="162">
        <v>129603661</v>
      </c>
      <c r="X975" s="161">
        <v>44135</v>
      </c>
      <c r="Y975" s="160" t="s">
        <v>3112</v>
      </c>
      <c r="Z975" s="160" t="s">
        <v>3113</v>
      </c>
      <c r="AA975" s="160" t="s">
        <v>3175</v>
      </c>
      <c r="AB975" s="160"/>
    </row>
    <row r="976" spans="1:28" x14ac:dyDescent="0.2">
      <c r="A976" s="163">
        <v>7626</v>
      </c>
      <c r="B976" s="160" t="str">
        <f>VLOOKUP(A976,'BASE TRABAJO'!$A$1:$U$872,2,TRUE)</f>
        <v xml:space="preserve">Organización No gubernamental  de Desarrollo Padre Luis Amigó.
</v>
      </c>
      <c r="C976" s="160" t="str">
        <f>VLOOKUP(A976,'BASE TRABAJO'!$A$1:$U$872,3,FALSE)</f>
        <v>65076983K</v>
      </c>
      <c r="D976" s="160" t="str">
        <f>VLOOKUP(A976,'BASE TRABAJO'!$A$1:$U$872,4,FALSE)</f>
        <v>Corporación de Derecho Privado.</v>
      </c>
      <c r="E976" s="160" t="str">
        <f>VLOOKUP(A976,'BASE TRABAJO'!$A$1:$U$872,5,FALSE)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6" s="160" t="str">
        <f>VLOOKUP(A976,'BASE TRABAJO'!$A$1:$U$872,6,FALSE)</f>
        <v>Certificado de Vigencia Folio Nº 500328480916, de fecha 10 de julio del 2020, del Servicio de Registro Civil e Identificación.</v>
      </c>
      <c r="G976" s="160" t="str">
        <f>VLOOKUP(A976,'BASE TRABAJO'!$A$1:$U$872,7,FALSE)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6" s="160" t="str">
        <f>VLOOKUP(A976,'BASE TRABAJO'!$A$1:$U$872,8,FALSE)</f>
        <v xml:space="preserve">Presidente: 
Rubén Eduardo Gutierrez Quiñones
Vice -Presidente: 
Jean Pierre Faundes Campos,
Secretario: 
Jessica María Gutierrez Quiñones
Tesorera:
Claudia Andrea Llancapan Fabundes
</v>
      </c>
      <c r="I976" s="160" t="str">
        <f>VLOOKUP(A976,'BASE TRABAJO'!$A$1:$U$872,9,FALSE)</f>
        <v>03 años</v>
      </c>
      <c r="J976" s="160" t="str">
        <f>VLOOKUP(A976,'BASE TRABAJO'!$A$1:$U$872,10,FALSE)</f>
        <v>15-02-2019 a 15.02.22</v>
      </c>
      <c r="K976" s="160" t="str">
        <f>VLOOKUP(A976,'BASE TRABAJO'!$A$1:$U$872,11,FALSE)</f>
        <v xml:space="preserve">Presidente: Rubén Eduardo Gutierrez Quiñones
</v>
      </c>
      <c r="L976" s="160" t="str">
        <f>VLOOKUP(A976,'BASE TRABAJO'!$A$1:$U$872,12,FALSE)</f>
        <v xml:space="preserve">Barros Arana N° 162, oficina 91, Concepción </v>
      </c>
      <c r="M976" s="160" t="str">
        <f>VLOOKUP(A976,'BASE TRABAJO'!$A$1:$U$872,13,FALSE)</f>
        <v>VIII</v>
      </c>
      <c r="N976" s="160" t="str">
        <f>VLOOKUP(A976,'BASE TRABAJO'!$A$1:$U$872,14,FALSE)</f>
        <v xml:space="preserve">Concepción </v>
      </c>
      <c r="O976" s="160" t="str">
        <f>VLOOKUP(A976,'BASE TRABAJO'!$A$1:$U$872,15,FALSE)</f>
        <v>41-2767056/+56974305923 (cel. Representante Legal)</v>
      </c>
      <c r="P976" s="160" t="str">
        <f>VLOOKUP(A976,'BASE TRABAJO'!$A$1:$U$872,16,FALSE)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6" s="160">
        <f>VLOOKUP(A976,'BASE TRABAJO'!$A$1:$U$872,17,FALSE)</f>
        <v>0</v>
      </c>
      <c r="R976" s="160" t="str">
        <f>VLOOKUP(A976,'BASE TRABAJO'!$A$1:$U$872,18,FALSE)</f>
        <v xml:space="preserve">93401: Institución de Asistencia Social </v>
      </c>
      <c r="S976" s="160" t="str">
        <f>VLOOKUP(A976,'BASE TRABAJO'!$A$1:$U$872,19,FALSE)</f>
        <v>Antecedentes financieros correspondientes al año 2019 pendientes de aprobación por el Sub Departamento de Supervisión Financiera.</v>
      </c>
      <c r="T976" s="161">
        <f>VLOOKUP(A976,'BASE TRABAJO'!$A$1:$U$872,20,FALSE)</f>
        <v>42762</v>
      </c>
      <c r="U976" s="160">
        <v>7626</v>
      </c>
      <c r="V976" s="162">
        <v>26301388</v>
      </c>
      <c r="W976" s="162">
        <v>304606238</v>
      </c>
      <c r="X976" s="161">
        <v>44135</v>
      </c>
      <c r="Y976" s="160" t="s">
        <v>3112</v>
      </c>
      <c r="Z976" s="160" t="s">
        <v>3113</v>
      </c>
      <c r="AA976" s="160" t="s">
        <v>80</v>
      </c>
      <c r="AB976" s="160"/>
    </row>
    <row r="977" spans="1:28" x14ac:dyDescent="0.2">
      <c r="A977" s="163">
        <v>7638</v>
      </c>
      <c r="B977" s="160" t="str">
        <f>VLOOKUP(A977,'BASE TRABAJO'!$A$1:$U$872,2,TRUE)</f>
        <v>Corporación en Busca de un Cambio</v>
      </c>
      <c r="C977" s="160" t="str">
        <f>VLOOKUP(A977,'BASE TRABAJO'!$A$1:$U$872,3,FALSE)</f>
        <v>65095565K</v>
      </c>
      <c r="D977" s="160" t="str">
        <f>VLOOKUP(A977,'BASE TRABAJO'!$A$1:$U$872,4,FALSE)</f>
        <v>Corporación de Derecho Privado, regida por sus propios estatutos y, en silencio de ellos, por el Título XXXIII, del Libro Primero del Código Civil y por el reglamento de Concesión de Personalidad Jurídica del Ministerio de Justicia.</v>
      </c>
      <c r="E977" s="160" t="str">
        <f>VLOOKUP(A977,'BASE TRABAJO'!$A$1:$U$872,5,FALSE)</f>
        <v>Inscripción N° 245442, de fecha 23 de enero de 2017, del Registro de Personas Jurídicas, del Servicio de Registro Civil e Identificación.</v>
      </c>
      <c r="F977" s="160" t="str">
        <f>VLOOKUP(A977,'BASE TRABAJO'!$A$1:$U$872,6,FALSE)</f>
        <v>Certificado de Vigencia, Folio Nº 500231815354, emitido con fecha 07 de junio de 2019, por el Servicio de Registro Civil e Identificación.</v>
      </c>
      <c r="G977" s="160" t="str">
        <f>VLOOKUP(A977,'BASE TRABAJO'!$A$1:$U$872,7,FALSE)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77" s="160" t="str">
        <f>VLOOKUP(A977,'BASE TRABAJO'!$A$1:$U$872,8,FALSE)</f>
        <v xml:space="preserve">Presidente: Mariela Yolanda Pareja Torres
Secretaria: Tatiana del pilar Quezada Torres
Tesorera: Amanda Belén Aceituno Quezada
</v>
      </c>
      <c r="I977" s="160" t="str">
        <f>VLOOKUP(A977,'BASE TRABAJO'!$A$1:$U$872,9,FALSE)</f>
        <v>02 años</v>
      </c>
      <c r="J977" s="160" t="str">
        <f>VLOOKUP(A977,'BASE TRABAJO'!$A$1:$U$872,10,FALSE)</f>
        <v>26 de diciembre de 2016 al 26 de diciembre de 2018. No ha habido nueva elección directorio.</v>
      </c>
      <c r="K977" s="160" t="str">
        <f>VLOOKUP(A977,'BASE TRABAJO'!$A$1:$U$872,11,FALSE)</f>
        <v xml:space="preserve">Mariela Yolanda Pareja Torres, </v>
      </c>
      <c r="L977" s="160" t="str">
        <f>VLOOKUP(A977,'BASE TRABAJO'!$A$1:$U$872,12,FALSE)</f>
        <v xml:space="preserve">Pasaje Agustín Barros N° 1834, Villa María del Valle, ciudad de Linares, Región del Maule
</v>
      </c>
      <c r="M977" s="160" t="str">
        <f>VLOOKUP(A977,'BASE TRABAJO'!$A$1:$U$872,13,FALSE)</f>
        <v>VII</v>
      </c>
      <c r="N977" s="160" t="str">
        <f>VLOOKUP(A977,'BASE TRABAJO'!$A$1:$U$872,14,FALSE)</f>
        <v>linares</v>
      </c>
      <c r="O977" s="160" t="str">
        <f>VLOOKUP(A977,'BASE TRABAJO'!$A$1:$U$872,15,FALSE)</f>
        <v>Fono: +569 85973741; +569 78270672</v>
      </c>
      <c r="P977" s="160" t="str">
        <f>VLOOKUP(A977,'BASE TRABAJO'!$A$1:$U$872,16,FALSE)</f>
        <v>corp.enbuscadeuncambio@hotmail.com</v>
      </c>
      <c r="Q977" s="160">
        <f>VLOOKUP(A977,'BASE TRABAJO'!$A$1:$U$872,17,FALSE)</f>
        <v>0</v>
      </c>
      <c r="R977" s="160">
        <f>VLOOKUP(A977,'BASE TRABAJO'!$A$1:$U$872,18,FALSE)</f>
        <v>93401</v>
      </c>
      <c r="S977" s="160" t="str">
        <f>VLOOKUP(A977,'BASE TRABAJO'!$A$1:$U$872,19,FALSE)</f>
        <v xml:space="preserve">Se acompaña Certificado Financiero año 2018, aprobados por el Subdepartamento de Supervisión Financiera Nacional.
</v>
      </c>
      <c r="T977" s="161">
        <f>VLOOKUP(A977,'BASE TRABAJO'!$A$1:$U$872,20,FALSE)</f>
        <v>43014</v>
      </c>
      <c r="U977" s="160">
        <v>7638</v>
      </c>
      <c r="V977" s="162">
        <v>13261964</v>
      </c>
      <c r="W977" s="162">
        <v>103561380</v>
      </c>
      <c r="X977" s="161">
        <v>44135</v>
      </c>
      <c r="Y977" s="160" t="s">
        <v>3112</v>
      </c>
      <c r="Z977" s="160" t="s">
        <v>3113</v>
      </c>
      <c r="AA977" s="160" t="s">
        <v>3224</v>
      </c>
      <c r="AB977" s="160"/>
    </row>
    <row r="978" spans="1:28" x14ac:dyDescent="0.2">
      <c r="A978" s="163">
        <v>7644</v>
      </c>
      <c r="B978" s="160" t="str">
        <f>VLOOKUP(A978,'BASE TRABAJO'!$A$1:$U$872,2,TRUE)</f>
        <v>O.N.G. JUNTOS CREANDO FUTURO (O.N.G.  J.C.F.S.B)</v>
      </c>
      <c r="C978" s="160">
        <f>VLOOKUP(A978,'BASE TRABAJO'!$A$1:$U$872,3,FALSE)</f>
        <v>651519810</v>
      </c>
      <c r="D978" s="160" t="str">
        <f>VLOOKUP(A978,'BASE TRABAJO'!$A$1:$U$872,4,FALSE)</f>
        <v>Asociación de Derecho Privado.</v>
      </c>
      <c r="E978" s="160" t="str">
        <f>VLOOKUP(A978,'BASE TRABAJO'!$A$1:$U$872,5,FALSE)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78" s="160" t="str">
        <f>VLOOKUP(A978,'BASE TRABAJO'!$A$1:$U$872,6,FALSE)</f>
        <v xml:space="preserve">Certificado de Vigencia Folio Nº500184376928, otorgado el 04 de junio de 2018, del Servicio de Registro Civil e Identificación.
</v>
      </c>
      <c r="G978" s="160" t="str">
        <f>VLOOKUP(A978,'BASE TRABAJO'!$A$1:$U$872,7,FALSE)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78" s="160" t="str">
        <f>VLOOKUP(A978,'BASE TRABAJO'!$A$1:$U$872,8,FALSE)</f>
        <v xml:space="preserve">Presidente: 
LUIS RODRIGUEZ CABRERA, 
Secretaria: 
  TERESA FLORES MAZA, 
Tesorero:
MAURICIO REYES MELO, 
</v>
      </c>
      <c r="I978" s="160" t="str">
        <f>VLOOKUP(A978,'BASE TRABAJO'!$A$1:$U$872,9,FALSE)</f>
        <v>04 años</v>
      </c>
      <c r="J978" s="160" t="str">
        <f>VLOOKUP(A978,'BASE TRABAJO'!$A$1:$U$872,10,FALSE)</f>
        <v>Del 21 de diciembre de 2017 al 21 de diciembre de 2021.</v>
      </c>
      <c r="K978" s="160" t="str">
        <f>VLOOKUP(A978,'BASE TRABAJO'!$A$1:$U$872,11,FALSE)</f>
        <v xml:space="preserve">Presidente: 
LUIS RODRIGUEZ CABRERA, 
</v>
      </c>
      <c r="L978" s="160" t="str">
        <f>VLOOKUP(A978,'BASE TRABAJO'!$A$1:$U$872,12,FALSE)</f>
        <v xml:space="preserve"> Santa Teresa N°814, villa valles de Chile, comuna de Santa Barbara, Región del Bio Bio.
</v>
      </c>
      <c r="M978" s="160" t="str">
        <f>VLOOKUP(A978,'BASE TRABAJO'!$A$1:$U$872,13,FALSE)</f>
        <v>VIII</v>
      </c>
      <c r="N978" s="160" t="str">
        <f>VLOOKUP(A978,'BASE TRABAJO'!$A$1:$U$872,14,FALSE)</f>
        <v>Santa Barbara</v>
      </c>
      <c r="O978" s="160">
        <f>VLOOKUP(A978,'BASE TRABAJO'!$A$1:$U$872,15,FALSE)</f>
        <v>0</v>
      </c>
      <c r="P978" s="160">
        <f>VLOOKUP(A978,'BASE TRABAJO'!$A$1:$U$872,16,FALSE)</f>
        <v>0</v>
      </c>
      <c r="Q978" s="160">
        <f>VLOOKUP(A978,'BASE TRABAJO'!$A$1:$U$872,17,FALSE)</f>
        <v>0</v>
      </c>
      <c r="R978" s="160" t="str">
        <f>VLOOKUP(A978,'BASE TRABAJO'!$A$1:$U$872,18,FALSE)</f>
        <v xml:space="preserve">93401: Institución de Asistencia Social 
</v>
      </c>
      <c r="S978" s="160" t="str">
        <f>VLOOKUP(A978,'BASE TRABAJO'!$A$1:$U$872,19,FALSE)</f>
        <v xml:space="preserve">Antecedentes financieros correspondientes al año 2019, aprobados por el Subdepartamento de Supervisión Nacional. </v>
      </c>
      <c r="T978" s="161">
        <f>VLOOKUP(A978,'BASE TRABAJO'!$A$1:$U$872,20,FALSE)</f>
        <v>43165</v>
      </c>
      <c r="U978" s="160">
        <v>7644</v>
      </c>
      <c r="V978" s="162">
        <v>69364621</v>
      </c>
      <c r="W978" s="162">
        <v>347230978</v>
      </c>
      <c r="X978" s="161">
        <v>44135</v>
      </c>
      <c r="Y978" s="160" t="s">
        <v>3112</v>
      </c>
      <c r="Z978" s="160" t="s">
        <v>3113</v>
      </c>
      <c r="AA978" s="160" t="s">
        <v>3312</v>
      </c>
      <c r="AB978" s="160"/>
    </row>
    <row r="979" spans="1:28" x14ac:dyDescent="0.2">
      <c r="A979" s="163">
        <v>7645</v>
      </c>
      <c r="B979" s="160" t="str">
        <f>VLOOKUP(A979,'BASE TRABAJO'!$A$1:$U$872,2,TRUE)</f>
        <v xml:space="preserve">
Fundación Talita Kum.
</v>
      </c>
      <c r="C979" s="160">
        <f>VLOOKUP(A979,'BASE TRABAJO'!$A$1:$U$872,3,FALSE)</f>
        <v>651539161</v>
      </c>
      <c r="D979" s="160" t="str">
        <f>VLOOKUP(A979,'BASE TRABAJO'!$A$1:$U$872,4,FALSE)</f>
        <v>Fundación de Derecho Privado</v>
      </c>
      <c r="E979" s="160" t="str">
        <f>VLOOKUP(A979,'BASE TRABAJO'!$A$1:$U$872,5,FALSE)</f>
        <v xml:space="preserve">Inscripción N° 266596, de fecha 10 de noviembre de 2017. 
</v>
      </c>
      <c r="F979" s="160" t="str">
        <f>VLOOKUP(A979,'BASE TRABAJO'!$A$1:$U$872,6,FALSE)</f>
        <v>Certificado de Vigencia, folio 500334276815, de fecha 29 de julio de 2020, emitido por el Servicio de Registro Civil e Identificación.</v>
      </c>
      <c r="G979" s="160" t="str">
        <f>VLOOKUP(A979,'BASE TRABAJO'!$A$1:$U$872,7,FALSE)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79" s="160" t="str">
        <f>VLOOKUP(A979,'BASE TRABAJO'!$A$1:$U$872,8,FALSE)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79" s="160" t="str">
        <f>VLOOKUP(A979,'BASE TRABAJO'!$A$1:$U$872,9,FALSE)</f>
        <v xml:space="preserve">Durarán tres años en sus cargos. 
</v>
      </c>
      <c r="J979" s="160" t="str">
        <f>VLOOKUP(A979,'BASE TRABAJO'!$A$1:$U$872,10,FALSE)</f>
        <v>19 de octubre de 2017 al 10 de noviembre de 2020. (Directorio elegido en el acta de constitución, señala en el artículo Primero Transitorio, que durarán 3 años a contar de la fecha de inscripción ante el Servicio de Registro Civil e Identificación</v>
      </c>
      <c r="K979" s="160" t="str">
        <f>VLOOKUP(A979,'BASE TRABAJO'!$A$1:$U$872,11,FALSE)</f>
        <v xml:space="preserve">Presidente: 
Guillermo Alfonso Montecinos Rojas    
Poder especial: 
Evelyn Paola Garrote Jirón
</v>
      </c>
      <c r="L979" s="160" t="str">
        <f>VLOOKUP(A979,'BASE TRABAJO'!$A$1:$U$872,12,FALSE)</f>
        <v xml:space="preserve">Av. Jorge Montt  N° 1630, departamento 211, comuna de Viña del Mar, Región de Valparaíso.
</v>
      </c>
      <c r="M979" s="160" t="str">
        <f>VLOOKUP(A979,'BASE TRABAJO'!$A$1:$U$872,13,FALSE)</f>
        <v>V</v>
      </c>
      <c r="N979" s="160" t="str">
        <f>VLOOKUP(A979,'BASE TRABAJO'!$A$1:$U$872,14,FALSE)</f>
        <v>Viña del Mar</v>
      </c>
      <c r="O979" s="160" t="str">
        <f>VLOOKUP(A979,'BASE TRABAJO'!$A$1:$U$872,15,FALSE)</f>
        <v>32-211-0125</v>
      </c>
      <c r="P979" s="160" t="str">
        <f>VLOOKUP(A979,'BASE TRABAJO'!$A$1:$U$872,16,FALSE)</f>
        <v xml:space="preserve"> 
fund.talitakum@gmail.com</v>
      </c>
      <c r="Q979" s="160">
        <f>VLOOKUP(A979,'BASE TRABAJO'!$A$1:$U$872,17,FALSE)</f>
        <v>0</v>
      </c>
      <c r="R979" s="160" t="str">
        <f>VLOOKUP(A979,'BASE TRABAJO'!$A$1:$U$872,18,FALSE)</f>
        <v>93401: Instituciones de asistencia social.</v>
      </c>
      <c r="S979" s="160" t="str">
        <f>VLOOKUP(A979,'BASE TRABAJO'!$A$1:$U$872,19,FALSE)</f>
        <v xml:space="preserve">Certificado de antecedentes financieros correspondientes al año 2019, aprobados por el  Subdepartamento de Supervisión Financiera Nacional.
</v>
      </c>
      <c r="T979" s="161">
        <f>VLOOKUP(A979,'BASE TRABAJO'!$A$1:$U$872,20,FALSE)</f>
        <v>43180</v>
      </c>
      <c r="U979" s="160">
        <v>7645</v>
      </c>
      <c r="V979" s="162">
        <v>141509571</v>
      </c>
      <c r="W979" s="162">
        <v>987102635</v>
      </c>
      <c r="X979" s="161">
        <v>44135</v>
      </c>
      <c r="Y979" s="160" t="s">
        <v>3112</v>
      </c>
      <c r="Z979" s="160" t="s">
        <v>3113</v>
      </c>
      <c r="AA979" s="160" t="s">
        <v>3133</v>
      </c>
      <c r="AB979" s="160"/>
    </row>
    <row r="980" spans="1:28" x14ac:dyDescent="0.2">
      <c r="A980" s="163">
        <v>7645</v>
      </c>
      <c r="B980" s="160" t="str">
        <f>VLOOKUP(A980,'BASE TRABAJO'!$A$1:$U$872,2,TRUE)</f>
        <v xml:space="preserve">
Fundación Talita Kum.
</v>
      </c>
      <c r="C980" s="160">
        <f>VLOOKUP(A980,'BASE TRABAJO'!$A$1:$U$872,3,FALSE)</f>
        <v>651539161</v>
      </c>
      <c r="D980" s="160" t="str">
        <f>VLOOKUP(A980,'BASE TRABAJO'!$A$1:$U$872,4,FALSE)</f>
        <v>Fundación de Derecho Privado</v>
      </c>
      <c r="E980" s="160" t="str">
        <f>VLOOKUP(A980,'BASE TRABAJO'!$A$1:$U$872,5,FALSE)</f>
        <v xml:space="preserve">Inscripción N° 266596, de fecha 10 de noviembre de 2017. 
</v>
      </c>
      <c r="F980" s="160" t="str">
        <f>VLOOKUP(A980,'BASE TRABAJO'!$A$1:$U$872,6,FALSE)</f>
        <v>Certificado de Vigencia, folio 500334276815, de fecha 29 de julio de 2020, emitido por el Servicio de Registro Civil e Identificación.</v>
      </c>
      <c r="G980" s="160" t="str">
        <f>VLOOKUP(A980,'BASE TRABAJO'!$A$1:$U$872,7,FALSE)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0" s="160" t="str">
        <f>VLOOKUP(A980,'BASE TRABAJO'!$A$1:$U$872,8,FALSE)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0" s="160" t="str">
        <f>VLOOKUP(A980,'BASE TRABAJO'!$A$1:$U$872,9,FALSE)</f>
        <v xml:space="preserve">Durarán tres años en sus cargos. 
</v>
      </c>
      <c r="J980" s="160" t="str">
        <f>VLOOKUP(A980,'BASE TRABAJO'!$A$1:$U$872,10,FALSE)</f>
        <v>19 de octubre de 2017 al 10 de noviembre de 2020. (Directorio elegido en el acta de constitución, señala en el artículo Primero Transitorio, que durarán 3 años a contar de la fecha de inscripción ante el Servicio de Registro Civil e Identificación</v>
      </c>
      <c r="K980" s="160" t="str">
        <f>VLOOKUP(A980,'BASE TRABAJO'!$A$1:$U$872,11,FALSE)</f>
        <v xml:space="preserve">Presidente: 
Guillermo Alfonso Montecinos Rojas    
Poder especial: 
Evelyn Paola Garrote Jirón
</v>
      </c>
      <c r="L980" s="160" t="str">
        <f>VLOOKUP(A980,'BASE TRABAJO'!$A$1:$U$872,12,FALSE)</f>
        <v xml:space="preserve">Av. Jorge Montt  N° 1630, departamento 211, comuna de Viña del Mar, Región de Valparaíso.
</v>
      </c>
      <c r="M980" s="160" t="str">
        <f>VLOOKUP(A980,'BASE TRABAJO'!$A$1:$U$872,13,FALSE)</f>
        <v>V</v>
      </c>
      <c r="N980" s="160" t="str">
        <f>VLOOKUP(A980,'BASE TRABAJO'!$A$1:$U$872,14,FALSE)</f>
        <v>Viña del Mar</v>
      </c>
      <c r="O980" s="160" t="str">
        <f>VLOOKUP(A980,'BASE TRABAJO'!$A$1:$U$872,15,FALSE)</f>
        <v>32-211-0125</v>
      </c>
      <c r="P980" s="160" t="str">
        <f>VLOOKUP(A980,'BASE TRABAJO'!$A$1:$U$872,16,FALSE)</f>
        <v xml:space="preserve"> 
fund.talitakum@gmail.com</v>
      </c>
      <c r="Q980" s="160">
        <f>VLOOKUP(A980,'BASE TRABAJO'!$A$1:$U$872,17,FALSE)</f>
        <v>0</v>
      </c>
      <c r="R980" s="160" t="str">
        <f>VLOOKUP(A980,'BASE TRABAJO'!$A$1:$U$872,18,FALSE)</f>
        <v>93401: Instituciones de asistencia social.</v>
      </c>
      <c r="S980" s="160" t="str">
        <f>VLOOKUP(A980,'BASE TRABAJO'!$A$1:$U$872,19,FALSE)</f>
        <v xml:space="preserve">Certificado de antecedentes financieros correspondientes al año 2019, aprobados por el  Subdepartamento de Supervisión Financiera Nacional.
</v>
      </c>
      <c r="T980" s="161">
        <f>VLOOKUP(A980,'BASE TRABAJO'!$A$1:$U$872,20,FALSE)</f>
        <v>43180</v>
      </c>
      <c r="U980" s="160">
        <v>7645</v>
      </c>
      <c r="V980" s="162">
        <v>22098808</v>
      </c>
      <c r="W980" s="162">
        <v>323015868</v>
      </c>
      <c r="X980" s="161">
        <v>44135</v>
      </c>
      <c r="Y980" s="160" t="s">
        <v>3112</v>
      </c>
      <c r="Z980" s="160" t="s">
        <v>3113</v>
      </c>
      <c r="AA980" s="160" t="s">
        <v>3186</v>
      </c>
      <c r="AB980" s="160"/>
    </row>
    <row r="981" spans="1:28" x14ac:dyDescent="0.2">
      <c r="A981" s="163">
        <v>7645</v>
      </c>
      <c r="B981" s="160" t="str">
        <f>VLOOKUP(A981,'BASE TRABAJO'!$A$1:$U$872,2,TRUE)</f>
        <v xml:space="preserve">
Fundación Talita Kum.
</v>
      </c>
      <c r="C981" s="160">
        <f>VLOOKUP(A981,'BASE TRABAJO'!$A$1:$U$872,3,FALSE)</f>
        <v>651539161</v>
      </c>
      <c r="D981" s="160" t="str">
        <f>VLOOKUP(A981,'BASE TRABAJO'!$A$1:$U$872,4,FALSE)</f>
        <v>Fundación de Derecho Privado</v>
      </c>
      <c r="E981" s="160" t="str">
        <f>VLOOKUP(A981,'BASE TRABAJO'!$A$1:$U$872,5,FALSE)</f>
        <v xml:space="preserve">Inscripción N° 266596, de fecha 10 de noviembre de 2017. 
</v>
      </c>
      <c r="F981" s="160" t="str">
        <f>VLOOKUP(A981,'BASE TRABAJO'!$A$1:$U$872,6,FALSE)</f>
        <v>Certificado de Vigencia, folio 500334276815, de fecha 29 de julio de 2020, emitido por el Servicio de Registro Civil e Identificación.</v>
      </c>
      <c r="G981" s="160" t="str">
        <f>VLOOKUP(A981,'BASE TRABAJO'!$A$1:$U$872,7,FALSE)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1" s="160" t="str">
        <f>VLOOKUP(A981,'BASE TRABAJO'!$A$1:$U$872,8,FALSE)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1" s="160" t="str">
        <f>VLOOKUP(A981,'BASE TRABAJO'!$A$1:$U$872,9,FALSE)</f>
        <v xml:space="preserve">Durarán tres años en sus cargos. 
</v>
      </c>
      <c r="J981" s="160" t="str">
        <f>VLOOKUP(A981,'BASE TRABAJO'!$A$1:$U$872,10,FALSE)</f>
        <v>19 de octubre de 2017 al 10 de noviembre de 2020. (Directorio elegido en el acta de constitución, señala en el artículo Primero Transitorio, que durarán 3 años a contar de la fecha de inscripción ante el Servicio de Registro Civil e Identificación</v>
      </c>
      <c r="K981" s="160" t="str">
        <f>VLOOKUP(A981,'BASE TRABAJO'!$A$1:$U$872,11,FALSE)</f>
        <v xml:space="preserve">Presidente: 
Guillermo Alfonso Montecinos Rojas    
Poder especial: 
Evelyn Paola Garrote Jirón
</v>
      </c>
      <c r="L981" s="160" t="str">
        <f>VLOOKUP(A981,'BASE TRABAJO'!$A$1:$U$872,12,FALSE)</f>
        <v xml:space="preserve">Av. Jorge Montt  N° 1630, departamento 211, comuna de Viña del Mar, Región de Valparaíso.
</v>
      </c>
      <c r="M981" s="160" t="str">
        <f>VLOOKUP(A981,'BASE TRABAJO'!$A$1:$U$872,13,FALSE)</f>
        <v>V</v>
      </c>
      <c r="N981" s="160" t="str">
        <f>VLOOKUP(A981,'BASE TRABAJO'!$A$1:$U$872,14,FALSE)</f>
        <v>Viña del Mar</v>
      </c>
      <c r="O981" s="160" t="str">
        <f>VLOOKUP(A981,'BASE TRABAJO'!$A$1:$U$872,15,FALSE)</f>
        <v>32-211-0125</v>
      </c>
      <c r="P981" s="160" t="str">
        <f>VLOOKUP(A981,'BASE TRABAJO'!$A$1:$U$872,16,FALSE)</f>
        <v xml:space="preserve"> 
fund.talitakum@gmail.com</v>
      </c>
      <c r="Q981" s="160">
        <f>VLOOKUP(A981,'BASE TRABAJO'!$A$1:$U$872,17,FALSE)</f>
        <v>0</v>
      </c>
      <c r="R981" s="160" t="str">
        <f>VLOOKUP(A981,'BASE TRABAJO'!$A$1:$U$872,18,FALSE)</f>
        <v>93401: Instituciones de asistencia social.</v>
      </c>
      <c r="S981" s="160" t="str">
        <f>VLOOKUP(A981,'BASE TRABAJO'!$A$1:$U$872,19,FALSE)</f>
        <v xml:space="preserve">Certificado de antecedentes financieros correspondientes al año 2019, aprobados por el  Subdepartamento de Supervisión Financiera Nacional.
</v>
      </c>
      <c r="T981" s="161">
        <f>VLOOKUP(A981,'BASE TRABAJO'!$A$1:$U$872,20,FALSE)</f>
        <v>43180</v>
      </c>
      <c r="U981" s="160">
        <v>7645</v>
      </c>
      <c r="V981" s="162">
        <v>17074800</v>
      </c>
      <c r="W981" s="162">
        <v>173259000</v>
      </c>
      <c r="X981" s="161">
        <v>44135</v>
      </c>
      <c r="Y981" s="160" t="s">
        <v>3112</v>
      </c>
      <c r="Z981" s="160" t="s">
        <v>3113</v>
      </c>
      <c r="AA981" s="160" t="s">
        <v>3192</v>
      </c>
      <c r="AB981" s="160"/>
    </row>
    <row r="982" spans="1:28" x14ac:dyDescent="0.2">
      <c r="A982" s="163">
        <v>7650</v>
      </c>
      <c r="B982" s="160" t="str">
        <f>VLOOKUP(A982,'BASE TRABAJO'!$A$1:$U$872,2,TRUE)</f>
        <v>Corporación Integral Educativa y Social para el Desarrollo de la Comunidad</v>
      </c>
      <c r="C982" s="160">
        <f>VLOOKUP(A982,'BASE TRABAJO'!$A$1:$U$872,3,FALSE)</f>
        <v>651589657</v>
      </c>
      <c r="D982" s="160" t="str">
        <f>VLOOKUP(A982,'BASE TRABAJO'!$A$1:$U$872,4,FALSE)</f>
        <v>Asociación de Derecho Privado, sin fines de lucro</v>
      </c>
      <c r="E982" s="160" t="str">
        <f>VLOOKUP(A982,'BASE TRABAJO'!$A$1:$U$872,5,FALSE)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2" s="160" t="str">
        <f>VLOOKUP(A982,'BASE TRABAJO'!$A$1:$U$872,6,FALSE)</f>
        <v xml:space="preserve">Certificado de Vigencia, folio Nº 500180074357, de fecha 12 de abril de 2018, del  Servicio del Registro Civil e Identificación.
</v>
      </c>
      <c r="G982" s="160" t="str">
        <f>VLOOKUP(A982,'BASE TRABAJO'!$A$1:$U$872,7,FALSE)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2" s="160" t="str">
        <f>VLOOKUP(A982,'BASE TRABAJO'!$A$1:$U$872,8,FALSE)</f>
        <v xml:space="preserve">Presidente: 
Felipe Andrés Medina Velásquez, 
Secretario:
Sebastián Alejandro Ossandón Medina,           
Tesorera:
Cristina Jacqueline León Carvajal, 
</v>
      </c>
      <c r="I982" s="160" t="str">
        <f>VLOOKUP(A982,'BASE TRABAJO'!$A$1:$U$872,9,FALSE)</f>
        <v>Durarán 3años en sus cargos por estatutos</v>
      </c>
      <c r="J982" s="160" t="str">
        <f>VLOOKUP(A982,'BASE TRABAJO'!$A$1:$U$872,10,FALSE)</f>
        <v xml:space="preserve">De 04 de Enero de 2018 a 04 de Enero de 2020.
</v>
      </c>
      <c r="K982" s="160" t="str">
        <f>VLOOKUP(A982,'BASE TRABAJO'!$A$1:$U$872,11,FALSE)</f>
        <v xml:space="preserve">Presidente: 
Felipe Andrés Medina Velásquez, 
</v>
      </c>
      <c r="L982" s="160" t="str">
        <f>VLOOKUP(A982,'BASE TRABAJO'!$A$1:$U$872,12,FALSE)</f>
        <v xml:space="preserve">Virreinato Nº 36, Departamento 11, Comuna de Santiago, Región Metropolitana.
</v>
      </c>
      <c r="M982" s="160" t="str">
        <f>VLOOKUP(A982,'BASE TRABAJO'!$A$1:$U$872,13,FALSE)</f>
        <v>XIII</v>
      </c>
      <c r="N982" s="160" t="str">
        <f>VLOOKUP(A982,'BASE TRABAJO'!$A$1:$U$872,14,FALSE)</f>
        <v>Santiago</v>
      </c>
      <c r="O982" s="160" t="str">
        <f>VLOOKUP(A982,'BASE TRABAJO'!$A$1:$U$872,15,FALSE)</f>
        <v>Teléfono: +56966837761/+56971635538/+56 974979142</v>
      </c>
      <c r="P982" s="160" t="str">
        <f>VLOOKUP(A982,'BASE TRABAJO'!$A$1:$U$872,16,FALSE)</f>
        <v xml:space="preserve"> juegatela2018@gmail.com</v>
      </c>
      <c r="Q982" s="160">
        <f>VLOOKUP(A982,'BASE TRABAJO'!$A$1:$U$872,17,FALSE)</f>
        <v>0</v>
      </c>
      <c r="R982" s="160" t="str">
        <f>VLOOKUP(A982,'BASE TRABAJO'!$A$1:$U$872,18,FALSE)</f>
        <v>93401: Instituciones de Asistencia Social.</v>
      </c>
      <c r="S982" s="160" t="str">
        <f>VLOOKUP(A982,'BASE TRABAJO'!$A$1:$U$872,19,FALSE)</f>
        <v xml:space="preserve">Se acompaña certificado financiero de fecha 02 de mayo de 2018, correspondiente al año 2017, aprobado por el Sub Departamento de Supervisión Financiera Nacional.
</v>
      </c>
      <c r="T982" s="161">
        <f>VLOOKUP(A982,'BASE TRABAJO'!$A$1:$U$872,20,FALSE)</f>
        <v>43276</v>
      </c>
      <c r="U982" s="160">
        <v>7650</v>
      </c>
      <c r="V982" s="162">
        <v>5915916</v>
      </c>
      <c r="W982" s="162">
        <v>61494390</v>
      </c>
      <c r="X982" s="161">
        <v>44135</v>
      </c>
      <c r="Y982" s="160" t="s">
        <v>3112</v>
      </c>
      <c r="Z982" s="160" t="s">
        <v>3113</v>
      </c>
      <c r="AA982" s="160" t="s">
        <v>3182</v>
      </c>
      <c r="AB982" s="160"/>
    </row>
    <row r="983" spans="1:28" x14ac:dyDescent="0.2">
      <c r="A983" s="163">
        <v>7650</v>
      </c>
      <c r="B983" s="160" t="str">
        <f>VLOOKUP(A983,'BASE TRABAJO'!$A$1:$U$872,2,TRUE)</f>
        <v>Corporación Integral Educativa y Social para el Desarrollo de la Comunidad</v>
      </c>
      <c r="C983" s="160">
        <f>VLOOKUP(A983,'BASE TRABAJO'!$A$1:$U$872,3,FALSE)</f>
        <v>651589657</v>
      </c>
      <c r="D983" s="160" t="str">
        <f>VLOOKUP(A983,'BASE TRABAJO'!$A$1:$U$872,4,FALSE)</f>
        <v>Asociación de Derecho Privado, sin fines de lucro</v>
      </c>
      <c r="E983" s="160" t="str">
        <f>VLOOKUP(A983,'BASE TRABAJO'!$A$1:$U$872,5,FALSE)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3" s="160" t="str">
        <f>VLOOKUP(A983,'BASE TRABAJO'!$A$1:$U$872,6,FALSE)</f>
        <v xml:space="preserve">Certificado de Vigencia, folio Nº 500180074357, de fecha 12 de abril de 2018, del  Servicio del Registro Civil e Identificación.
</v>
      </c>
      <c r="G983" s="160" t="str">
        <f>VLOOKUP(A983,'BASE TRABAJO'!$A$1:$U$872,7,FALSE)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3" s="160" t="str">
        <f>VLOOKUP(A983,'BASE TRABAJO'!$A$1:$U$872,8,FALSE)</f>
        <v xml:space="preserve">Presidente: 
Felipe Andrés Medina Velásquez, 
Secretario:
Sebastián Alejandro Ossandón Medina,           
Tesorera:
Cristina Jacqueline León Carvajal, 
</v>
      </c>
      <c r="I983" s="160" t="str">
        <f>VLOOKUP(A983,'BASE TRABAJO'!$A$1:$U$872,9,FALSE)</f>
        <v>Durarán 3años en sus cargos por estatutos</v>
      </c>
      <c r="J983" s="160" t="str">
        <f>VLOOKUP(A983,'BASE TRABAJO'!$A$1:$U$872,10,FALSE)</f>
        <v xml:space="preserve">De 04 de Enero de 2018 a 04 de Enero de 2020.
</v>
      </c>
      <c r="K983" s="160" t="str">
        <f>VLOOKUP(A983,'BASE TRABAJO'!$A$1:$U$872,11,FALSE)</f>
        <v xml:space="preserve">Presidente: 
Felipe Andrés Medina Velásquez, 
</v>
      </c>
      <c r="L983" s="160" t="str">
        <f>VLOOKUP(A983,'BASE TRABAJO'!$A$1:$U$872,12,FALSE)</f>
        <v xml:space="preserve">Virreinato Nº 36, Departamento 11, Comuna de Santiago, Región Metropolitana.
</v>
      </c>
      <c r="M983" s="160" t="str">
        <f>VLOOKUP(A983,'BASE TRABAJO'!$A$1:$U$872,13,FALSE)</f>
        <v>XIII</v>
      </c>
      <c r="N983" s="160" t="str">
        <f>VLOOKUP(A983,'BASE TRABAJO'!$A$1:$U$872,14,FALSE)</f>
        <v>Santiago</v>
      </c>
      <c r="O983" s="160" t="str">
        <f>VLOOKUP(A983,'BASE TRABAJO'!$A$1:$U$872,15,FALSE)</f>
        <v>Teléfono: +56966837761/+56971635538/+56 974979142</v>
      </c>
      <c r="P983" s="160" t="str">
        <f>VLOOKUP(A983,'BASE TRABAJO'!$A$1:$U$872,16,FALSE)</f>
        <v xml:space="preserve"> juegatela2018@gmail.com</v>
      </c>
      <c r="Q983" s="160">
        <f>VLOOKUP(A983,'BASE TRABAJO'!$A$1:$U$872,17,FALSE)</f>
        <v>0</v>
      </c>
      <c r="R983" s="160" t="str">
        <f>VLOOKUP(A983,'BASE TRABAJO'!$A$1:$U$872,18,FALSE)</f>
        <v>93401: Instituciones de Asistencia Social.</v>
      </c>
      <c r="S983" s="160" t="str">
        <f>VLOOKUP(A983,'BASE TRABAJO'!$A$1:$U$872,19,FALSE)</f>
        <v xml:space="preserve">Se acompaña certificado financiero de fecha 02 de mayo de 2018, correspondiente al año 2017, aprobado por el Sub Departamento de Supervisión Financiera Nacional.
</v>
      </c>
      <c r="T983" s="161">
        <f>VLOOKUP(A983,'BASE TRABAJO'!$A$1:$U$872,20,FALSE)</f>
        <v>43276</v>
      </c>
      <c r="U983" s="160">
        <v>7650</v>
      </c>
      <c r="V983" s="162">
        <v>6227280</v>
      </c>
      <c r="W983" s="162">
        <v>62272800</v>
      </c>
      <c r="X983" s="161">
        <v>44135</v>
      </c>
      <c r="Y983" s="160" t="s">
        <v>3112</v>
      </c>
      <c r="Z983" s="160" t="s">
        <v>3113</v>
      </c>
      <c r="AA983" s="160" t="s">
        <v>3180</v>
      </c>
      <c r="AB983" s="160"/>
    </row>
    <row r="984" spans="1:28" x14ac:dyDescent="0.2">
      <c r="A984" s="163">
        <v>7652</v>
      </c>
      <c r="B984" s="160" t="str">
        <f>VLOOKUP(A984,'BASE TRABAJO'!$A$1:$U$872,2,TRUE)</f>
        <v xml:space="preserve">Corporación de Ayuda a la Infancia Casa Montaña </v>
      </c>
      <c r="C984" s="160">
        <f>VLOOKUP(A984,'BASE TRABAJO'!$A$1:$U$872,3,FALSE)</f>
        <v>659070006</v>
      </c>
      <c r="D984" s="160" t="str">
        <f>VLOOKUP(A984,'BASE TRABAJO'!$A$1:$U$872,4,FALSE)</f>
        <v xml:space="preserve">Corporación de Derecho Privado. </v>
      </c>
      <c r="E984" s="160" t="str">
        <f>VLOOKUP(A984,'BASE TRABAJO'!$A$1:$U$872,5,FALSE)</f>
        <v>Otorgada por Decreto Exento N° 716, de 22 de febrero de 2008, del Ministerio de Justicia y Derechos Humanos.</v>
      </c>
      <c r="F984" s="160" t="str">
        <f>VLOOKUP(A984,'BASE TRABAJO'!$A$1:$U$872,6,FALSE)</f>
        <v>Certificado de Vigencia de Persona Jurídica sin Fines de Lucro, Folio N° 43413849, de 12 de enero de 2018, del Servicio de Registro Civil e Identificación.</v>
      </c>
      <c r="G984" s="160" t="str">
        <f>VLOOKUP(A984,'BASE TRABAJO'!$A$1:$U$872,7,FALSE)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84" s="160" t="str">
        <f>VLOOKUP(A984,'BASE TRABAJO'!$A$1:$U$872,8,FALSE)</f>
        <v xml:space="preserve">Presidente: 
John Paul Hernández, Pasaporte EEUU N° 546129340
Secretaria: 
Annette Viola Scifres, 
Tesorero: 
Marcelo Rodrigo Marcón, 
</v>
      </c>
      <c r="I984" s="160" t="str">
        <f>VLOOKUP(A984,'BASE TRABAJO'!$A$1:$U$872,9,FALSE)</f>
        <v>anual</v>
      </c>
      <c r="J984" s="160" t="str">
        <f>VLOOKUP(A984,'BASE TRABAJO'!$A$1:$U$872,10,FALSE)</f>
        <v>18 de mayo de 2020 al 18 de mayo de 2021</v>
      </c>
      <c r="K984" s="160" t="str">
        <f>VLOOKUP(A984,'BASE TRABAJO'!$A$1:$U$872,11,FALSE)</f>
        <v xml:space="preserve">Presidente: 
John Paul Hernández, Pasaporte EEUU N° 546129340
Delegación de Poderes del Directorio (actúa individualmente):
Annette Viola Scifres, 
Facultades expresas de representante legal designado por Directorio
Marcelo Rodrigo Marcón
</v>
      </c>
      <c r="L984" s="160" t="str">
        <f>VLOOKUP(A984,'BASE TRABAJO'!$A$1:$U$872,12,FALSE)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84" s="160" t="str">
        <f>VLOOKUP(A984,'BASE TRABAJO'!$A$1:$U$872,13,FALSE)</f>
        <v>IV</v>
      </c>
      <c r="N984" s="160" t="str">
        <f>VLOOKUP(A984,'BASE TRABAJO'!$A$1:$U$872,14,FALSE)</f>
        <v>vicuña</v>
      </c>
      <c r="O984" s="160" t="str">
        <f>VLOOKUP(A984,'BASE TRABAJO'!$A$1:$U$872,15,FALSE)</f>
        <v>Teléfono: 51-2750123 y 56979374253</v>
      </c>
      <c r="P984" s="160" t="str">
        <f>VLOOKUP(A984,'BASE TRABAJO'!$A$1:$U$872,16,FALSE)</f>
        <v>Correo electrónico: casamontana@yahoo.com                            mauricio.montero.ts@gmail.com</v>
      </c>
      <c r="Q984" s="160" t="str">
        <f>VLOOKUP(A984,'BASE TRABAJO'!$A$1:$U$872,17,FALSE)</f>
        <v>Casilla 274</v>
      </c>
      <c r="R984" s="160" t="str">
        <f>VLOOKUP(A984,'BASE TRABAJO'!$A$1:$U$872,18,FALSE)</f>
        <v xml:space="preserve">93401: Institución de Asistencia Social </v>
      </c>
      <c r="S984" s="160" t="str">
        <f>VLOOKUP(A984,'BASE TRABAJO'!$A$1:$U$872,19,FALSE)</f>
        <v xml:space="preserve">Antecedentes financieros correspondientes al año 2019, aprobados por el Subdepartamento de Supervisión Financiera Nacional. </v>
      </c>
      <c r="T984" s="161">
        <f>VLOOKUP(A984,'BASE TRABAJO'!$A$1:$U$872,20,FALSE)</f>
        <v>43307</v>
      </c>
      <c r="U984" s="160">
        <v>7652</v>
      </c>
      <c r="V984" s="162">
        <v>31952233</v>
      </c>
      <c r="W984" s="162">
        <v>309798413</v>
      </c>
      <c r="X984" s="161">
        <v>44135</v>
      </c>
      <c r="Y984" s="160" t="s">
        <v>3112</v>
      </c>
      <c r="Z984" s="160" t="s">
        <v>3113</v>
      </c>
      <c r="AA984" s="160" t="s">
        <v>3149</v>
      </c>
      <c r="AB984" s="160"/>
    </row>
    <row r="985" spans="1:28" x14ac:dyDescent="0.2">
      <c r="A985" s="163">
        <v>7655</v>
      </c>
      <c r="B985" s="160" t="str">
        <f>VLOOKUP(A985,'BASE TRABAJO'!$A$1:$U$872,2,TRUE)</f>
        <v xml:space="preserve">
Fundación Pléyades
</v>
      </c>
      <c r="C985" s="160">
        <f>VLOOKUP(A985,'BASE TRABAJO'!$A$1:$U$872,3,FALSE)</f>
        <v>652942806</v>
      </c>
      <c r="D985" s="160" t="str">
        <f>VLOOKUP(A985,'BASE TRABAJO'!$A$1:$U$872,4,FALSE)</f>
        <v>Fundación de Derecho Privado</v>
      </c>
      <c r="E985" s="160" t="str">
        <f>VLOOKUP(A985,'BASE TRABAJO'!$A$1:$U$872,5,FALSE)</f>
        <v xml:space="preserve">Otorgada por el Decreto Exento N° 1152, de 18 de diciembre de 2003, del Ministerio de Justicia y Derechos Humanos.
</v>
      </c>
      <c r="F985" s="160" t="str">
        <f>VLOOKUP(A985,'BASE TRABAJO'!$A$1:$U$872,6,FALSE)</f>
        <v xml:space="preserve">Certificado de Vigencia Folio N° 500190967202, de 12 de agosto de 2018, emitido por el Servicio de Registro Civil e Identificación.
</v>
      </c>
      <c r="G985" s="160" t="str">
        <f>VLOOKUP(A985,'BASE TRABAJO'!$A$1:$U$872,7,FALSE)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85" s="160" t="str">
        <f>VLOOKUP(A985,'BASE TRABAJO'!$A$1:$U$872,8,FALSE)</f>
        <v xml:space="preserve">Presidente: 
José Eleno Lagos Ortiz,
Vicepresidente:
Flavio Félix Hitschfeld Ruiz, 
Secretaria:
María Patricia Muñoz Maureira,
Tesorero:
Lorenzo Gálmez Elgueta, 
Director: 
Guillermo Eduardo Boizard Piwonka, 
Directora Ejecutiva:
Ana María Leal Ugalde, 
</v>
      </c>
      <c r="I985" s="160" t="str">
        <f>VLOOKUP(A985,'BASE TRABAJO'!$A$1:$U$872,9,FALSE)</f>
        <v>Durarán cinco años en sus cargos</v>
      </c>
      <c r="J985" s="160" t="str">
        <f>VLOOKUP(A985,'BASE TRABAJO'!$A$1:$U$872,10,FALSE)</f>
        <v>: 14 de junio de 2017 al 14 de junio de 2022.</v>
      </c>
      <c r="K985" s="160" t="str">
        <f>VLOOKUP(A985,'BASE TRABAJO'!$A$1:$U$872,11,FALSE)</f>
        <v xml:space="preserve">
Presidente: 
José Eleno Lagos Ortiz,
Poderes para actuar individualmente:
Flavio Félix Hitschfeld Ruiz (Vicepresidente)
Ana María Leal Ugalde(Directora Ejecutiva)
</v>
      </c>
      <c r="L985" s="160" t="str">
        <f>VLOOKUP(A985,'BASE TRABAJO'!$A$1:$U$872,12,FALSE)</f>
        <v>Huelén N° 85, Oficina 301</v>
      </c>
      <c r="M985" s="160" t="str">
        <f>VLOOKUP(A985,'BASE TRABAJO'!$A$1:$U$872,13,FALSE)</f>
        <v>XIII</v>
      </c>
      <c r="N985" s="160" t="str">
        <f>VLOOKUP(A985,'BASE TRABAJO'!$A$1:$U$872,14,FALSE)</f>
        <v xml:space="preserve">Providencia
</v>
      </c>
      <c r="O985" s="160" t="str">
        <f>VLOOKUP(A985,'BASE TRABAJO'!$A$1:$U$872,15,FALSE)</f>
        <v xml:space="preserve">56 - 229833243
</v>
      </c>
      <c r="P985" s="160" t="str">
        <f>VLOOKUP(A985,'BASE TRABAJO'!$A$1:$U$872,16,FALSE)</f>
        <v xml:space="preserve">anita.leal@pleyades.cl
</v>
      </c>
      <c r="Q985" s="160">
        <f>VLOOKUP(A985,'BASE TRABAJO'!$A$1:$U$872,17,FALSE)</f>
        <v>0</v>
      </c>
      <c r="R985" s="160" t="str">
        <f>VLOOKUP(A985,'BASE TRABAJO'!$A$1:$U$872,18,FALSE)</f>
        <v>93401: Instituciones de asistencia social.</v>
      </c>
      <c r="S985" s="160" t="str">
        <f>VLOOKUP(A985,'BASE TRABAJO'!$A$1:$U$872,19,FALSE)</f>
        <v>Certificado de antecedentes financieros correspondientes al año 2019  aprobado por el Subdepartamento de Supervisión  Financiera Nacional.</v>
      </c>
      <c r="T985" s="161">
        <f>VLOOKUP(A985,'BASE TRABAJO'!$A$1:$U$872,20,FALSE)</f>
        <v>43353</v>
      </c>
      <c r="U985" s="160">
        <v>7655</v>
      </c>
      <c r="V985" s="162">
        <v>16450430</v>
      </c>
      <c r="W985" s="162">
        <v>151901666</v>
      </c>
      <c r="X985" s="161">
        <v>44135</v>
      </c>
      <c r="Y985" s="160" t="s">
        <v>3112</v>
      </c>
      <c r="Z985" s="160" t="s">
        <v>3113</v>
      </c>
      <c r="AA985" s="160" t="s">
        <v>2719</v>
      </c>
      <c r="AB985" s="160"/>
    </row>
    <row r="986" spans="1:28" x14ac:dyDescent="0.2">
      <c r="A986" s="163">
        <v>7657</v>
      </c>
      <c r="B986" s="160" t="str">
        <f>VLOOKUP(A986,'BASE TRABAJO'!$A$1:$U$872,2,TRUE)</f>
        <v>Corporación Acogida</v>
      </c>
      <c r="C986" s="160">
        <f>VLOOKUP(A986,'BASE TRABAJO'!$A$1:$U$872,3,FALSE)</f>
        <v>651354765</v>
      </c>
      <c r="D986" s="160" t="str">
        <f>VLOOKUP(A986,'BASE TRABAJO'!$A$1:$U$872,4,FALSE)</f>
        <v>Asociación de Derecho Privado.</v>
      </c>
      <c r="E986" s="160" t="str">
        <f>VLOOKUP(A986,'BASE TRABAJO'!$A$1:$U$872,5,FALSE)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86" s="160" t="str">
        <f>VLOOKUP(A986,'BASE TRABAJO'!$A$1:$U$872,6,FALSE)</f>
        <v>Certificado de Vigencia, folio Nº 500230986939, de fecha 04 de Junio de 2019, del Servicio del Registro Civil e Identificación</v>
      </c>
      <c r="G986" s="160" t="str">
        <f>VLOOKUP(A986,'BASE TRABAJO'!$A$1:$U$872,7,FALSE)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86" s="160" t="str">
        <f>VLOOKUP(A986,'BASE TRABAJO'!$A$1:$U$872,8,FALSE)</f>
        <v xml:space="preserve">Presidente: 
Carolina Murgas Reinoso, 
Secretario: 
Álvaro Manterola Lazcano,           
Tesorero
Adrian Alexander Vergara Baygorria, 
1era Directora:
Olga Serey Vidal, 
</v>
      </c>
      <c r="I986" s="160" t="str">
        <f>VLOOKUP(A986,'BASE TRABAJO'!$A$1:$U$872,9,FALSE)</f>
        <v xml:space="preserve">Durarán dos años en sus cargos por estatutos.  </v>
      </c>
      <c r="J986" s="160" t="str">
        <f>VLOOKUP(A986,'BASE TRABAJO'!$A$1:$U$872,10,FALSE)</f>
        <v xml:space="preserve">De 03 de febrero de 2020 al 03 de febrero de 2022.
</v>
      </c>
      <c r="K986" s="160" t="str">
        <f>VLOOKUP(A986,'BASE TRABAJO'!$A$1:$U$872,11,FALSE)</f>
        <v xml:space="preserve">Presidente: 
Carolina Murgas Reinoso, </v>
      </c>
      <c r="L986" s="160" t="str">
        <f>VLOOKUP(A986,'BASE TRABAJO'!$A$1:$U$872,12,FALSE)</f>
        <v>Calle Santiago Nº 851, Oficina 31, tercer piso, Comuna de Villa Alemana, Región de Valparaíso.</v>
      </c>
      <c r="M986" s="160" t="str">
        <f>VLOOKUP(A986,'BASE TRABAJO'!$A$1:$U$872,13,FALSE)</f>
        <v>V</v>
      </c>
      <c r="N986" s="160" t="str">
        <f>VLOOKUP(A986,'BASE TRABAJO'!$A$1:$U$872,14,FALSE)</f>
        <v>villa alemana</v>
      </c>
      <c r="O986" s="160">
        <f>VLOOKUP(A986,'BASE TRABAJO'!$A$1:$U$872,15,FALSE)</f>
        <v>984478316</v>
      </c>
      <c r="P986" s="160" t="str">
        <f>VLOOKUP(A986,'BASE TRABAJO'!$A$1:$U$872,16,FALSE)</f>
        <v xml:space="preserve">contacto@corporacionacogida.cl </v>
      </c>
      <c r="Q986" s="160">
        <f>VLOOKUP(A986,'BASE TRABAJO'!$A$1:$U$872,17,FALSE)</f>
        <v>0</v>
      </c>
      <c r="R986" s="160" t="str">
        <f>VLOOKUP(A986,'BASE TRABAJO'!$A$1:$U$872,18,FALSE)</f>
        <v>93401: Instituciones de Asistencia Social.</v>
      </c>
      <c r="S986" s="160" t="str">
        <f>VLOOKUP(A986,'BASE TRABAJO'!$A$1:$U$872,19,FALSE)</f>
        <v>Se acompaña n antecedentes financieros año 2019 aprobado por el  Sub Departamento de Supervisión Financiera Nacional.</v>
      </c>
      <c r="T986" s="161">
        <f>VLOOKUP(A986,'BASE TRABAJO'!$A$1:$U$872,20,FALSE)</f>
        <v>43374</v>
      </c>
      <c r="U986" s="160">
        <v>7657</v>
      </c>
      <c r="V986" s="162">
        <v>27244350</v>
      </c>
      <c r="W986" s="162">
        <v>202203080</v>
      </c>
      <c r="X986" s="161">
        <v>44135</v>
      </c>
      <c r="Y986" s="160" t="s">
        <v>3112</v>
      </c>
      <c r="Z986" s="160" t="s">
        <v>3113</v>
      </c>
      <c r="AA986" s="160" t="s">
        <v>3174</v>
      </c>
      <c r="AB986" s="160"/>
    </row>
    <row r="987" spans="1:28" x14ac:dyDescent="0.2">
      <c r="A987" s="163">
        <v>7657</v>
      </c>
      <c r="B987" s="160" t="str">
        <f>VLOOKUP(A987,'BASE TRABAJO'!$A$1:$U$872,2,TRUE)</f>
        <v>Corporación Acogida</v>
      </c>
      <c r="C987" s="160">
        <f>VLOOKUP(A987,'BASE TRABAJO'!$A$1:$U$872,3,FALSE)</f>
        <v>651354765</v>
      </c>
      <c r="D987" s="160" t="str">
        <f>VLOOKUP(A987,'BASE TRABAJO'!$A$1:$U$872,4,FALSE)</f>
        <v>Asociación de Derecho Privado.</v>
      </c>
      <c r="E987" s="160" t="str">
        <f>VLOOKUP(A987,'BASE TRABAJO'!$A$1:$U$872,5,FALSE)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87" s="160" t="str">
        <f>VLOOKUP(A987,'BASE TRABAJO'!$A$1:$U$872,6,FALSE)</f>
        <v>Certificado de Vigencia, folio Nº 500230986939, de fecha 04 de Junio de 2019, del Servicio del Registro Civil e Identificación</v>
      </c>
      <c r="G987" s="160" t="str">
        <f>VLOOKUP(A987,'BASE TRABAJO'!$A$1:$U$872,7,FALSE)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87" s="160" t="str">
        <f>VLOOKUP(A987,'BASE TRABAJO'!$A$1:$U$872,8,FALSE)</f>
        <v xml:space="preserve">Presidente: 
Carolina Murgas Reinoso, 
Secretario: 
Álvaro Manterola Lazcano,           
Tesorero
Adrian Alexander Vergara Baygorria, 
1era Directora:
Olga Serey Vidal, 
</v>
      </c>
      <c r="I987" s="160" t="str">
        <f>VLOOKUP(A987,'BASE TRABAJO'!$A$1:$U$872,9,FALSE)</f>
        <v xml:space="preserve">Durarán dos años en sus cargos por estatutos.  </v>
      </c>
      <c r="J987" s="160" t="str">
        <f>VLOOKUP(A987,'BASE TRABAJO'!$A$1:$U$872,10,FALSE)</f>
        <v xml:space="preserve">De 03 de febrero de 2020 al 03 de febrero de 2022.
</v>
      </c>
      <c r="K987" s="160" t="str">
        <f>VLOOKUP(A987,'BASE TRABAJO'!$A$1:$U$872,11,FALSE)</f>
        <v xml:space="preserve">Presidente: 
Carolina Murgas Reinoso, </v>
      </c>
      <c r="L987" s="160" t="str">
        <f>VLOOKUP(A987,'BASE TRABAJO'!$A$1:$U$872,12,FALSE)</f>
        <v>Calle Santiago Nº 851, Oficina 31, tercer piso, Comuna de Villa Alemana, Región de Valparaíso.</v>
      </c>
      <c r="M987" s="160" t="str">
        <f>VLOOKUP(A987,'BASE TRABAJO'!$A$1:$U$872,13,FALSE)</f>
        <v>V</v>
      </c>
      <c r="N987" s="160" t="str">
        <f>VLOOKUP(A987,'BASE TRABAJO'!$A$1:$U$872,14,FALSE)</f>
        <v>villa alemana</v>
      </c>
      <c r="O987" s="160">
        <f>VLOOKUP(A987,'BASE TRABAJO'!$A$1:$U$872,15,FALSE)</f>
        <v>984478316</v>
      </c>
      <c r="P987" s="160" t="str">
        <f>VLOOKUP(A987,'BASE TRABAJO'!$A$1:$U$872,16,FALSE)</f>
        <v xml:space="preserve">contacto@corporacionacogida.cl </v>
      </c>
      <c r="Q987" s="160">
        <f>VLOOKUP(A987,'BASE TRABAJO'!$A$1:$U$872,17,FALSE)</f>
        <v>0</v>
      </c>
      <c r="R987" s="160" t="str">
        <f>VLOOKUP(A987,'BASE TRABAJO'!$A$1:$U$872,18,FALSE)</f>
        <v>93401: Instituciones de Asistencia Social.</v>
      </c>
      <c r="S987" s="160" t="str">
        <f>VLOOKUP(A987,'BASE TRABAJO'!$A$1:$U$872,19,FALSE)</f>
        <v>Se acompaña n antecedentes financieros año 2019 aprobado por el  Sub Departamento de Supervisión Financiera Nacional.</v>
      </c>
      <c r="T987" s="161">
        <f>VLOOKUP(A987,'BASE TRABAJO'!$A$1:$U$872,20,FALSE)</f>
        <v>43374</v>
      </c>
      <c r="U987" s="160">
        <v>7657</v>
      </c>
      <c r="V987" s="162">
        <v>19615932</v>
      </c>
      <c r="W987" s="162">
        <v>196909892</v>
      </c>
      <c r="X987" s="161">
        <v>44135</v>
      </c>
      <c r="Y987" s="160" t="s">
        <v>3112</v>
      </c>
      <c r="Z987" s="160" t="s">
        <v>3113</v>
      </c>
      <c r="AA987" s="160" t="s">
        <v>3181</v>
      </c>
      <c r="AB987" s="160"/>
    </row>
    <row r="988" spans="1:28" x14ac:dyDescent="0.2">
      <c r="A988" s="163">
        <v>7657</v>
      </c>
      <c r="B988" s="160" t="str">
        <f>VLOOKUP(A988,'BASE TRABAJO'!$A$1:$U$872,2,TRUE)</f>
        <v>Corporación Acogida</v>
      </c>
      <c r="C988" s="160">
        <f>VLOOKUP(A988,'BASE TRABAJO'!$A$1:$U$872,3,FALSE)</f>
        <v>651354765</v>
      </c>
      <c r="D988" s="160" t="str">
        <f>VLOOKUP(A988,'BASE TRABAJO'!$A$1:$U$872,4,FALSE)</f>
        <v>Asociación de Derecho Privado.</v>
      </c>
      <c r="E988" s="160" t="str">
        <f>VLOOKUP(A988,'BASE TRABAJO'!$A$1:$U$872,5,FALSE)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88" s="160" t="str">
        <f>VLOOKUP(A988,'BASE TRABAJO'!$A$1:$U$872,6,FALSE)</f>
        <v>Certificado de Vigencia, folio Nº 500230986939, de fecha 04 de Junio de 2019, del Servicio del Registro Civil e Identificación</v>
      </c>
      <c r="G988" s="160" t="str">
        <f>VLOOKUP(A988,'BASE TRABAJO'!$A$1:$U$872,7,FALSE)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88" s="160" t="str">
        <f>VLOOKUP(A988,'BASE TRABAJO'!$A$1:$U$872,8,FALSE)</f>
        <v xml:space="preserve">Presidente: 
Carolina Murgas Reinoso, 
Secretario: 
Álvaro Manterola Lazcano,           
Tesorero
Adrian Alexander Vergara Baygorria, 
1era Directora:
Olga Serey Vidal, 
</v>
      </c>
      <c r="I988" s="160" t="str">
        <f>VLOOKUP(A988,'BASE TRABAJO'!$A$1:$U$872,9,FALSE)</f>
        <v xml:space="preserve">Durarán dos años en sus cargos por estatutos.  </v>
      </c>
      <c r="J988" s="160" t="str">
        <f>VLOOKUP(A988,'BASE TRABAJO'!$A$1:$U$872,10,FALSE)</f>
        <v xml:space="preserve">De 03 de febrero de 2020 al 03 de febrero de 2022.
</v>
      </c>
      <c r="K988" s="160" t="str">
        <f>VLOOKUP(A988,'BASE TRABAJO'!$A$1:$U$872,11,FALSE)</f>
        <v xml:space="preserve">Presidente: 
Carolina Murgas Reinoso, </v>
      </c>
      <c r="L988" s="160" t="str">
        <f>VLOOKUP(A988,'BASE TRABAJO'!$A$1:$U$872,12,FALSE)</f>
        <v>Calle Santiago Nº 851, Oficina 31, tercer piso, Comuna de Villa Alemana, Región de Valparaíso.</v>
      </c>
      <c r="M988" s="160" t="str">
        <f>VLOOKUP(A988,'BASE TRABAJO'!$A$1:$U$872,13,FALSE)</f>
        <v>V</v>
      </c>
      <c r="N988" s="160" t="str">
        <f>VLOOKUP(A988,'BASE TRABAJO'!$A$1:$U$872,14,FALSE)</f>
        <v>villa alemana</v>
      </c>
      <c r="O988" s="160">
        <f>VLOOKUP(A988,'BASE TRABAJO'!$A$1:$U$872,15,FALSE)</f>
        <v>984478316</v>
      </c>
      <c r="P988" s="160" t="str">
        <f>VLOOKUP(A988,'BASE TRABAJO'!$A$1:$U$872,16,FALSE)</f>
        <v xml:space="preserve">contacto@corporacionacogida.cl </v>
      </c>
      <c r="Q988" s="160">
        <f>VLOOKUP(A988,'BASE TRABAJO'!$A$1:$U$872,17,FALSE)</f>
        <v>0</v>
      </c>
      <c r="R988" s="160" t="str">
        <f>VLOOKUP(A988,'BASE TRABAJO'!$A$1:$U$872,18,FALSE)</f>
        <v>93401: Instituciones de Asistencia Social.</v>
      </c>
      <c r="S988" s="160" t="str">
        <f>VLOOKUP(A988,'BASE TRABAJO'!$A$1:$U$872,19,FALSE)</f>
        <v>Se acompaña n antecedentes financieros año 2019 aprobado por el  Sub Departamento de Supervisión Financiera Nacional.</v>
      </c>
      <c r="T988" s="161">
        <f>VLOOKUP(A988,'BASE TRABAJO'!$A$1:$U$872,20,FALSE)</f>
        <v>43374</v>
      </c>
      <c r="U988" s="160">
        <v>7657</v>
      </c>
      <c r="V988" s="162">
        <v>1193562</v>
      </c>
      <c r="W988" s="162">
        <v>11228268</v>
      </c>
      <c r="X988" s="161">
        <v>44135</v>
      </c>
      <c r="Y988" s="160" t="s">
        <v>3112</v>
      </c>
      <c r="Z988" s="160" t="s">
        <v>3113</v>
      </c>
      <c r="AA988" s="160" t="s">
        <v>3178</v>
      </c>
      <c r="AB988" s="160"/>
    </row>
    <row r="989" spans="1:28" x14ac:dyDescent="0.2">
      <c r="A989" s="163">
        <v>7657</v>
      </c>
      <c r="B989" s="160" t="str">
        <f>VLOOKUP(A989,'BASE TRABAJO'!$A$1:$U$872,2,TRUE)</f>
        <v>Corporación Acogida</v>
      </c>
      <c r="C989" s="160">
        <f>VLOOKUP(A989,'BASE TRABAJO'!$A$1:$U$872,3,FALSE)</f>
        <v>651354765</v>
      </c>
      <c r="D989" s="160" t="str">
        <f>VLOOKUP(A989,'BASE TRABAJO'!$A$1:$U$872,4,FALSE)</f>
        <v>Asociación de Derecho Privado.</v>
      </c>
      <c r="E989" s="160" t="str">
        <f>VLOOKUP(A989,'BASE TRABAJO'!$A$1:$U$872,5,FALSE)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89" s="160" t="str">
        <f>VLOOKUP(A989,'BASE TRABAJO'!$A$1:$U$872,6,FALSE)</f>
        <v>Certificado de Vigencia, folio Nº 500230986939, de fecha 04 de Junio de 2019, del Servicio del Registro Civil e Identificación</v>
      </c>
      <c r="G989" s="160" t="str">
        <f>VLOOKUP(A989,'BASE TRABAJO'!$A$1:$U$872,7,FALSE)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89" s="160" t="str">
        <f>VLOOKUP(A989,'BASE TRABAJO'!$A$1:$U$872,8,FALSE)</f>
        <v xml:space="preserve">Presidente: 
Carolina Murgas Reinoso, 
Secretario: 
Álvaro Manterola Lazcano,           
Tesorero
Adrian Alexander Vergara Baygorria, 
1era Directora:
Olga Serey Vidal, 
</v>
      </c>
      <c r="I989" s="160" t="str">
        <f>VLOOKUP(A989,'BASE TRABAJO'!$A$1:$U$872,9,FALSE)</f>
        <v xml:space="preserve">Durarán dos años en sus cargos por estatutos.  </v>
      </c>
      <c r="J989" s="160" t="str">
        <f>VLOOKUP(A989,'BASE TRABAJO'!$A$1:$U$872,10,FALSE)</f>
        <v xml:space="preserve">De 03 de febrero de 2020 al 03 de febrero de 2022.
</v>
      </c>
      <c r="K989" s="160" t="str">
        <f>VLOOKUP(A989,'BASE TRABAJO'!$A$1:$U$872,11,FALSE)</f>
        <v xml:space="preserve">Presidente: 
Carolina Murgas Reinoso, </v>
      </c>
      <c r="L989" s="160" t="str">
        <f>VLOOKUP(A989,'BASE TRABAJO'!$A$1:$U$872,12,FALSE)</f>
        <v>Calle Santiago Nº 851, Oficina 31, tercer piso, Comuna de Villa Alemana, Región de Valparaíso.</v>
      </c>
      <c r="M989" s="160" t="str">
        <f>VLOOKUP(A989,'BASE TRABAJO'!$A$1:$U$872,13,FALSE)</f>
        <v>V</v>
      </c>
      <c r="N989" s="160" t="str">
        <f>VLOOKUP(A989,'BASE TRABAJO'!$A$1:$U$872,14,FALSE)</f>
        <v>villa alemana</v>
      </c>
      <c r="O989" s="160">
        <f>VLOOKUP(A989,'BASE TRABAJO'!$A$1:$U$872,15,FALSE)</f>
        <v>984478316</v>
      </c>
      <c r="P989" s="160" t="str">
        <f>VLOOKUP(A989,'BASE TRABAJO'!$A$1:$U$872,16,FALSE)</f>
        <v xml:space="preserve">contacto@corporacionacogida.cl </v>
      </c>
      <c r="Q989" s="160">
        <f>VLOOKUP(A989,'BASE TRABAJO'!$A$1:$U$872,17,FALSE)</f>
        <v>0</v>
      </c>
      <c r="R989" s="160" t="str">
        <f>VLOOKUP(A989,'BASE TRABAJO'!$A$1:$U$872,18,FALSE)</f>
        <v>93401: Instituciones de Asistencia Social.</v>
      </c>
      <c r="S989" s="160" t="str">
        <f>VLOOKUP(A989,'BASE TRABAJO'!$A$1:$U$872,19,FALSE)</f>
        <v>Se acompaña n antecedentes financieros año 2019 aprobado por el  Sub Departamento de Supervisión Financiera Nacional.</v>
      </c>
      <c r="T989" s="161">
        <f>VLOOKUP(A989,'BASE TRABAJO'!$A$1:$U$872,20,FALSE)</f>
        <v>43374</v>
      </c>
      <c r="U989" s="160">
        <v>7657</v>
      </c>
      <c r="V989" s="162">
        <v>43774263</v>
      </c>
      <c r="W989" s="162">
        <v>406412883</v>
      </c>
      <c r="X989" s="161">
        <v>44135</v>
      </c>
      <c r="Y989" s="160" t="s">
        <v>3112</v>
      </c>
      <c r="Z989" s="160" t="s">
        <v>3113</v>
      </c>
      <c r="AA989" s="160" t="s">
        <v>3183</v>
      </c>
      <c r="AB989" s="160"/>
    </row>
    <row r="990" spans="1:28" x14ac:dyDescent="0.2">
      <c r="A990" s="163">
        <v>7657</v>
      </c>
      <c r="B990" s="160" t="str">
        <f>VLOOKUP(A990,'BASE TRABAJO'!$A$1:$U$872,2,TRUE)</f>
        <v>Corporación Acogida</v>
      </c>
      <c r="C990" s="160">
        <f>VLOOKUP(A990,'BASE TRABAJO'!$A$1:$U$872,3,FALSE)</f>
        <v>651354765</v>
      </c>
      <c r="D990" s="160" t="str">
        <f>VLOOKUP(A990,'BASE TRABAJO'!$A$1:$U$872,4,FALSE)</f>
        <v>Asociación de Derecho Privado.</v>
      </c>
      <c r="E990" s="160" t="str">
        <f>VLOOKUP(A990,'BASE TRABAJO'!$A$1:$U$872,5,FALSE)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0" s="160" t="str">
        <f>VLOOKUP(A990,'BASE TRABAJO'!$A$1:$U$872,6,FALSE)</f>
        <v>Certificado de Vigencia, folio Nº 500230986939, de fecha 04 de Junio de 2019, del Servicio del Registro Civil e Identificación</v>
      </c>
      <c r="G990" s="160" t="str">
        <f>VLOOKUP(A990,'BASE TRABAJO'!$A$1:$U$872,7,FALSE)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0" s="160" t="str">
        <f>VLOOKUP(A990,'BASE TRABAJO'!$A$1:$U$872,8,FALSE)</f>
        <v xml:space="preserve">Presidente: 
Carolina Murgas Reinoso, 
Secretario: 
Álvaro Manterola Lazcano,           
Tesorero
Adrian Alexander Vergara Baygorria, 
1era Directora:
Olga Serey Vidal, 
</v>
      </c>
      <c r="I990" s="160" t="str">
        <f>VLOOKUP(A990,'BASE TRABAJO'!$A$1:$U$872,9,FALSE)</f>
        <v xml:space="preserve">Durarán dos años en sus cargos por estatutos.  </v>
      </c>
      <c r="J990" s="160" t="str">
        <f>VLOOKUP(A990,'BASE TRABAJO'!$A$1:$U$872,10,FALSE)</f>
        <v xml:space="preserve">De 03 de febrero de 2020 al 03 de febrero de 2022.
</v>
      </c>
      <c r="K990" s="160" t="str">
        <f>VLOOKUP(A990,'BASE TRABAJO'!$A$1:$U$872,11,FALSE)</f>
        <v xml:space="preserve">Presidente: 
Carolina Murgas Reinoso, </v>
      </c>
      <c r="L990" s="160" t="str">
        <f>VLOOKUP(A990,'BASE TRABAJO'!$A$1:$U$872,12,FALSE)</f>
        <v>Calle Santiago Nº 851, Oficina 31, tercer piso, Comuna de Villa Alemana, Región de Valparaíso.</v>
      </c>
      <c r="M990" s="160" t="str">
        <f>VLOOKUP(A990,'BASE TRABAJO'!$A$1:$U$872,13,FALSE)</f>
        <v>V</v>
      </c>
      <c r="N990" s="160" t="str">
        <f>VLOOKUP(A990,'BASE TRABAJO'!$A$1:$U$872,14,FALSE)</f>
        <v>villa alemana</v>
      </c>
      <c r="O990" s="160">
        <f>VLOOKUP(A990,'BASE TRABAJO'!$A$1:$U$872,15,FALSE)</f>
        <v>984478316</v>
      </c>
      <c r="P990" s="160" t="str">
        <f>VLOOKUP(A990,'BASE TRABAJO'!$A$1:$U$872,16,FALSE)</f>
        <v xml:space="preserve">contacto@corporacionacogida.cl </v>
      </c>
      <c r="Q990" s="160">
        <f>VLOOKUP(A990,'BASE TRABAJO'!$A$1:$U$872,17,FALSE)</f>
        <v>0</v>
      </c>
      <c r="R990" s="160" t="str">
        <f>VLOOKUP(A990,'BASE TRABAJO'!$A$1:$U$872,18,FALSE)</f>
        <v>93401: Instituciones de Asistencia Social.</v>
      </c>
      <c r="S990" s="160" t="str">
        <f>VLOOKUP(A990,'BASE TRABAJO'!$A$1:$U$872,19,FALSE)</f>
        <v>Se acompaña n antecedentes financieros año 2019 aprobado por el  Sub Departamento de Supervisión Financiera Nacional.</v>
      </c>
      <c r="T990" s="161">
        <f>VLOOKUP(A990,'BASE TRABAJO'!$A$1:$U$872,20,FALSE)</f>
        <v>43374</v>
      </c>
      <c r="U990" s="160">
        <v>7657</v>
      </c>
      <c r="V990" s="162">
        <v>29557031</v>
      </c>
      <c r="W990" s="162">
        <v>177625537</v>
      </c>
      <c r="X990" s="161">
        <v>44135</v>
      </c>
      <c r="Y990" s="160" t="s">
        <v>3112</v>
      </c>
      <c r="Z990" s="160" t="s">
        <v>3113</v>
      </c>
      <c r="AA990" s="160" t="s">
        <v>49</v>
      </c>
      <c r="AB990" s="160"/>
    </row>
    <row r="991" spans="1:28" x14ac:dyDescent="0.2">
      <c r="A991" s="163">
        <v>7658</v>
      </c>
      <c r="B991" s="160" t="str">
        <f>VLOOKUP(A991,'BASE TRABAJO'!$A$1:$U$872,2,TRUE)</f>
        <v>Fundación MADRE VICTORIA</v>
      </c>
      <c r="C991" s="160">
        <f>VLOOKUP(A991,'BASE TRABAJO'!$A$1:$U$872,3,FALSE)</f>
        <v>650964950</v>
      </c>
      <c r="D991" s="160" t="str">
        <f>VLOOKUP(A991,'BASE TRABAJO'!$A$1:$U$872,4,FALSE)</f>
        <v>Fundación de Derecho Privado.</v>
      </c>
      <c r="E991" s="160" t="str">
        <f>VLOOKUP(A991,'BASE TRABAJO'!$A$1:$U$872,5,FALSE)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91" s="160" t="str">
        <f>VLOOKUP(A991,'BASE TRABAJO'!$A$1:$U$872,6,FALSE)</f>
        <v xml:space="preserve">Certificado de Vigencia, folio Nº 500180037875, de fecha 12 de abril de 2018, del  Servicio del Registro Civil e Identificación.
</v>
      </c>
      <c r="G991" s="160" t="str">
        <f>VLOOKUP(A991,'BASE TRABAJO'!$A$1:$U$872,7,FALSE)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91" s="160" t="str">
        <f>VLOOKUP(A991,'BASE TRABAJO'!$A$1:$U$872,8,FALSE)</f>
        <v xml:space="preserve">Presidente: 
Jorge Mardones Cancino, 
Vice-Presidenta 
Clara Sepúlveda Ferrada, 
Secretario: 
Rosauro Palma Umanzor,            
Tesorera:
Norma Borquez Orellana,
Director:
Ariel Orrego Vallejos,
Directora:
Rosa Cerda Rubilar, 
</v>
      </c>
      <c r="I991" s="160" t="str">
        <f>VLOOKUP(A991,'BASE TRABAJO'!$A$1:$U$872,9,FALSE)</f>
        <v>Durarán cinco años en sus cargos por estatutos</v>
      </c>
      <c r="J991" s="160" t="str">
        <f>VLOOKUP(A991,'BASE TRABAJO'!$A$1:$U$872,10,FALSE)</f>
        <v xml:space="preserve">De 15 de noviembre de 2016 a 15 de noviembre de 2021.
</v>
      </c>
      <c r="K991" s="160" t="str">
        <f>VLOOKUP(A991,'BASE TRABAJO'!$A$1:$U$872,11,FALSE)</f>
        <v xml:space="preserve">Vice-Presidenta: 
Clara Sepúlveda Ferrada, 
</v>
      </c>
      <c r="L991" s="160" t="str">
        <f>VLOOKUP(A991,'BASE TRABAJO'!$A$1:$U$872,12,FALSE)</f>
        <v xml:space="preserve">Balmaceda Nº 477, Comuna de El Carmen
</v>
      </c>
      <c r="M991" s="160" t="str">
        <f>VLOOKUP(A991,'BASE TRABAJO'!$A$1:$U$872,13,FALSE)</f>
        <v>XVI</v>
      </c>
      <c r="N991" s="160" t="str">
        <f>VLOOKUP(A991,'BASE TRABAJO'!$A$1:$U$872,14,FALSE)</f>
        <v>El Carmen</v>
      </c>
      <c r="O991" s="160">
        <f>VLOOKUP(A991,'BASE TRABAJO'!$A$1:$U$872,15,FALSE)</f>
        <v>0</v>
      </c>
      <c r="P991" s="160" t="str">
        <f>VLOOKUP(A991,'BASE TRABAJO'!$A$1:$U$872,16,FALSE)</f>
        <v xml:space="preserve"> fundacionmadrevictoria@gmail.com</v>
      </c>
      <c r="Q991" s="160">
        <f>VLOOKUP(A991,'BASE TRABAJO'!$A$1:$U$872,17,FALSE)</f>
        <v>0</v>
      </c>
      <c r="R991" s="160" t="str">
        <f>VLOOKUP(A991,'BASE TRABAJO'!$A$1:$U$872,18,FALSE)</f>
        <v>93401: Instituciones de Asistencia Social.</v>
      </c>
      <c r="S991" s="160" t="str">
        <f>VLOOKUP(A991,'BASE TRABAJO'!$A$1:$U$872,19,FALSE)</f>
        <v>Se acompaña certificado financiero , correspondiente al año 2019, APROBADOS del  Sub Departamento de Supervisión Financiera Nacional.</v>
      </c>
      <c r="T991" s="161">
        <f>VLOOKUP(A991,'BASE TRABAJO'!$A$1:$U$872,20,FALSE)</f>
        <v>43374</v>
      </c>
      <c r="U991" s="160">
        <v>7658</v>
      </c>
      <c r="V991" s="162">
        <v>28773666</v>
      </c>
      <c r="W991" s="162">
        <v>276209426</v>
      </c>
      <c r="X991" s="161">
        <v>44135</v>
      </c>
      <c r="Y991" s="160" t="s">
        <v>3112</v>
      </c>
      <c r="Z991" s="160" t="s">
        <v>3113</v>
      </c>
      <c r="AA991" s="160" t="s">
        <v>3361</v>
      </c>
      <c r="AB991" s="160"/>
    </row>
    <row r="992" spans="1:28" x14ac:dyDescent="0.2">
      <c r="A992" s="163">
        <v>7666</v>
      </c>
      <c r="B992" s="160" t="str">
        <f>VLOOKUP(A992,'BASE TRABAJO'!$A$1:$U$872,2,TRUE)</f>
        <v>Orrganización No Gubernamental de Desarrollo OIKOSONG</v>
      </c>
      <c r="C992" s="160">
        <f>VLOOKUP(A992,'BASE TRABAJO'!$A$1:$U$872,3,FALSE)</f>
        <v>651746019</v>
      </c>
      <c r="D992" s="160" t="str">
        <f>VLOOKUP(A992,'BASE TRABAJO'!$A$1:$U$872,4,FALSE)</f>
        <v>Corporación de Derecho Privado.</v>
      </c>
      <c r="E992" s="160" t="str">
        <f>VLOOKUP(A992,'BASE TRABAJO'!$A$1:$U$872,5,FALSE)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
      <c r="F992" s="160" t="str">
        <f>VLOOKUP(A992,'BASE TRABAJO'!$A$1:$U$872,6,FALSE)</f>
        <v xml:space="preserve">Certificado de Vigencia de Persona Jurídica sin Fines de Lucro, Folio Nº500202525780, otorgado el 03 de diciembre de 2018, del Servicio de Registro Civil e Identificación.
</v>
      </c>
      <c r="G992" s="160" t="str">
        <f>VLOOKUP(A992,'BASE TRABAJO'!$A$1:$U$872,7,FALSE)</f>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
      <c r="H992" s="160" t="str">
        <f>VLOOKUP(A992,'BASE TRABAJO'!$A$1:$U$872,8,FALSE)</f>
        <v xml:space="preserve">Presidente: 
MAYDEL SANTAMARIA GONGORA, 
Secretario: 
PHILIP CHRISTIAN TIMMERMANN SALTER, 
Vicepresidente:
IGNACIO ANDRES CELEDON BULNES,
Tesorero:
MARIA FERNANDA GOMEZ BAEZ, 
</v>
      </c>
      <c r="I992" s="160" t="str">
        <f>VLOOKUP(A992,'BASE TRABAJO'!$A$1:$U$872,9,FALSE)</f>
        <v>05 años</v>
      </c>
      <c r="J992" s="160" t="str">
        <f>VLOOKUP(A992,'BASE TRABAJO'!$A$1:$U$872,10,FALSE)</f>
        <v>Directorio provisorio 90 días posteriores al 03 de diciembre de 2018.</v>
      </c>
      <c r="K992" s="160" t="str">
        <f>VLOOKUP(A992,'BASE TRABAJO'!$A$1:$U$872,11,FALSE)</f>
        <v xml:space="preserve">MAYDEL SANTAMARIA GONGORA, 
</v>
      </c>
      <c r="L992" s="160" t="str">
        <f>VLOOKUP(A992,'BASE TRABAJO'!$A$1:$U$872,12,FALSE)</f>
        <v xml:space="preserve">Paseo Phillips N°16, piso 5, Oficina X, Santiago, Región Metropolitana.
</v>
      </c>
      <c r="M992" s="160" t="str">
        <f>VLOOKUP(A992,'BASE TRABAJO'!$A$1:$U$872,13,FALSE)</f>
        <v>XIII</v>
      </c>
      <c r="N992" s="160" t="str">
        <f>VLOOKUP(A992,'BASE TRABAJO'!$A$1:$U$872,14,FALSE)</f>
        <v xml:space="preserve">Santiago
</v>
      </c>
      <c r="O992" s="160" t="str">
        <f>VLOOKUP(A992,'BASE TRABAJO'!$A$1:$U$872,15,FALSE)</f>
        <v xml:space="preserve">56 9 96305224
56 9 94372326
</v>
      </c>
      <c r="P992" s="160" t="str">
        <f>VLOOKUP(A992,'BASE TRABAJO'!$A$1:$U$872,16,FALSE)</f>
        <v xml:space="preserve">meysantamaria@oikoschile.org 
</v>
      </c>
      <c r="Q992" s="160">
        <f>VLOOKUP(A992,'BASE TRABAJO'!$A$1:$U$872,17,FALSE)</f>
        <v>0</v>
      </c>
      <c r="R992" s="160" t="str">
        <f>VLOOKUP(A992,'BASE TRABAJO'!$A$1:$U$872,18,FALSE)</f>
        <v xml:space="preserve">93401: Institución de Asistencia Social 
</v>
      </c>
      <c r="S992" s="160" t="str">
        <f>VLOOKUP(A992,'BASE TRABAJO'!$A$1:$U$872,19,FALSE)</f>
        <v xml:space="preserve">Antecedentes financieros correspondientes al año 2018, aprobados por el Departamento de Administración y Finanzas. </v>
      </c>
      <c r="T992" s="161">
        <f>VLOOKUP(A992,'BASE TRABAJO'!$A$1:$U$872,20,FALSE)</f>
        <v>43461</v>
      </c>
      <c r="U992" s="160">
        <v>7666</v>
      </c>
      <c r="V992" s="162">
        <v>0</v>
      </c>
      <c r="W992" s="162">
        <v>129800617</v>
      </c>
      <c r="X992" s="161">
        <v>44135</v>
      </c>
      <c r="Y992" s="160" t="s">
        <v>3112</v>
      </c>
      <c r="Z992" s="160" t="s">
        <v>3113</v>
      </c>
      <c r="AA992" s="160" t="s">
        <v>3198</v>
      </c>
      <c r="AB992" s="160"/>
    </row>
    <row r="993" spans="1:28" x14ac:dyDescent="0.2">
      <c r="A993" s="163">
        <v>7670</v>
      </c>
      <c r="B993" s="160" t="str">
        <f>VLOOKUP(A993,'BASE TRABAJO'!$A$1:$U$872,2,TRUE)</f>
        <v>Fundación Guadalupe Acoge</v>
      </c>
      <c r="C993" s="160">
        <f>VLOOKUP(A993,'BASE TRABAJO'!$A$1:$U$872,3,FALSE)</f>
        <v>651747023</v>
      </c>
      <c r="D993" s="160" t="str">
        <f>VLOOKUP(A993,'BASE TRABAJO'!$A$1:$U$872,4,FALSE)</f>
        <v>Corporación de Derecho Privado.</v>
      </c>
      <c r="E993" s="160" t="str">
        <f>VLOOKUP(A993,'BASE TRABAJO'!$A$1:$U$872,5,FALSE)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93" s="160" t="str">
        <f>VLOOKUP(A993,'BASE TRABAJO'!$A$1:$U$872,6,FALSE)</f>
        <v xml:space="preserve">Certificado de Vigencia de Persona Jurídica sin Fines de Lucro, Folio N° 500344517569, emitido por el Servicio de Registro Civil e Identificación, con fecha 07 de septiembre de 2020.
</v>
      </c>
      <c r="G993" s="160" t="str">
        <f>VLOOKUP(A993,'BASE TRABAJO'!$A$1:$U$872,7,FALSE)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93" s="160" t="str">
        <f>VLOOKUP(A993,'BASE TRABAJO'!$A$1:$U$872,8,FALSE)</f>
        <v xml:space="preserve">Presidenta: 
MARÍA CAROLINA BEZMALINOVIC MORALES, 
Secretaria: 
MARÍA ISABEL ELENA BAZAN ACRDENAS, 
Tesorera:
CAROLINA IRENE ETERONOVIC SUDY,
</v>
      </c>
      <c r="I993" s="160" t="str">
        <f>VLOOKUP(A993,'BASE TRABAJO'!$A$1:$U$872,9,FALSE)</f>
        <v>03 años</v>
      </c>
      <c r="J993" s="160" t="str">
        <f>VLOOKUP(A993,'BASE TRABAJO'!$A$1:$U$872,10,FALSE)</f>
        <v>Del 04 de octubre de 2018 al 04 de octubre de 2021.</v>
      </c>
      <c r="K993" s="160" t="str">
        <f>VLOOKUP(A993,'BASE TRABAJO'!$A$1:$U$872,11,FALSE)</f>
        <v xml:space="preserve">MARÍA CAROLINA BEZMALINOVIC MORALES, 
</v>
      </c>
      <c r="L993" s="160" t="str">
        <f>VLOOKUP(A993,'BASE TRABAJO'!$A$1:$U$872,12,FALSE)</f>
        <v xml:space="preserve">Avenida Andrés Bello N°2867, piso 20, Comuna de Las Condes, Región Metropolitana.                                                                                                                                                                                                                                                        </v>
      </c>
      <c r="M993" s="160" t="str">
        <f>VLOOKUP(A993,'BASE TRABAJO'!$A$1:$U$872,13,FALSE)</f>
        <v>XIII</v>
      </c>
      <c r="N993" s="160" t="str">
        <f>VLOOKUP(A993,'BASE TRABAJO'!$A$1:$U$872,14,FALSE)</f>
        <v>Las Condes</v>
      </c>
      <c r="O993" s="160">
        <f>VLOOKUP(A993,'BASE TRABAJO'!$A$1:$U$872,15,FALSE)</f>
        <v>226698697</v>
      </c>
      <c r="P993" s="160" t="str">
        <f>VLOOKUP(A993,'BASE TRABAJO'!$A$1:$U$872,16,FALSE)</f>
        <v xml:space="preserve">guadalupeacoge@gmail.com
</v>
      </c>
      <c r="Q993" s="160">
        <f>VLOOKUP(A993,'BASE TRABAJO'!$A$1:$U$872,17,FALSE)</f>
        <v>0</v>
      </c>
      <c r="R993" s="160" t="str">
        <f>VLOOKUP(A993,'BASE TRABAJO'!$A$1:$U$872,18,FALSE)</f>
        <v xml:space="preserve">93401: Institución de Asistencia Social 
</v>
      </c>
      <c r="S993" s="160" t="str">
        <f>VLOOKUP(A993,'BASE TRABAJO'!$A$1:$U$872,19,FALSE)</f>
        <v>Antecedentes financieros correspondientes al año 2018, aprobados por el Departamento de Administración y Finanzas.  Se envía carta solicitando antecedentes financieros del año 2019, con formato.</v>
      </c>
      <c r="T993" s="161">
        <f>VLOOKUP(A993,'BASE TRABAJO'!$A$1:$U$872,20,FALSE)</f>
        <v>43503</v>
      </c>
      <c r="U993" s="160">
        <v>7670</v>
      </c>
      <c r="V993" s="162">
        <v>22502778</v>
      </c>
      <c r="W993" s="162">
        <v>170573599</v>
      </c>
      <c r="X993" s="161">
        <v>44135</v>
      </c>
      <c r="Y993" s="160" t="s">
        <v>3112</v>
      </c>
      <c r="Z993" s="160" t="s">
        <v>3113</v>
      </c>
      <c r="AA993" s="160" t="s">
        <v>2719</v>
      </c>
      <c r="AB993" s="160"/>
    </row>
    <row r="994" spans="1:28" x14ac:dyDescent="0.2">
      <c r="A994" s="163">
        <v>7672</v>
      </c>
      <c r="B994" s="160" t="str">
        <f>VLOOKUP(A994,'BASE TRABAJO'!$A$1:$U$872,2,TRUE)</f>
        <v xml:space="preserve">
Gobernación Provincial de Choapa
</v>
      </c>
      <c r="C994" s="160">
        <f>VLOOKUP(A994,'BASE TRABAJO'!$A$1:$U$872,3,FALSE)</f>
        <v>605110436</v>
      </c>
      <c r="D994" s="160" t="str">
        <f>VLOOKUP(A994,'BASE TRABAJO'!$A$1:$U$872,4,FALSE)</f>
        <v>Gobernación Provincial</v>
      </c>
      <c r="E994" s="160" t="str">
        <f>VLOOKUP(A994,'BASE TRABAJO'!$A$1:$U$872,5,FALSE)</f>
        <v>Constitución Política de la República, artículo 105.</v>
      </c>
      <c r="F994" s="160" t="str">
        <f>VLOOKUP(A994,'BASE TRABAJO'!$A$1:$U$872,6,FALSE)</f>
        <v>Indefinida.</v>
      </c>
      <c r="G994" s="160" t="str">
        <f>VLOOKUP(A994,'BASE TRABAJO'!$A$1:$U$872,7,FALSE)</f>
        <v xml:space="preserve">D.F.L. Nº 19.175, que fija el texto refundido, coordinado, sistematizado y actualizado de la Ley Orgánica Constitucional sobre Gobierno y Administración Regional, específicamente los artículos 4º, letra a), 13, 14, 19 letras a) y b.
</v>
      </c>
      <c r="H994" s="160" t="str">
        <f>VLOOKUP(A994,'BASE TRABAJO'!$A$1:$U$872,8,FALSE)</f>
        <v>no tiene</v>
      </c>
      <c r="I994" s="160">
        <f>VLOOKUP(A994,'BASE TRABAJO'!$A$1:$U$872,9,FALSE)</f>
        <v>0</v>
      </c>
      <c r="J994" s="160">
        <f>VLOOKUP(A994,'BASE TRABAJO'!$A$1:$U$872,10,FALSE)</f>
        <v>0</v>
      </c>
      <c r="K994" s="160" t="str">
        <f>VLOOKUP(A994,'BASE TRABAJO'!$A$1:$U$872,11,FALSE)</f>
        <v xml:space="preserve">Gobernador Provincial Titular: Juan Pablo Gálvez Lillo, 
</v>
      </c>
      <c r="L994" s="160" t="str">
        <f>VLOOKUP(A994,'BASE TRABAJO'!$A$1:$U$872,12,FALSE)</f>
        <v xml:space="preserve">Calle Ecuador N° 220, comuna de Illapel, Región de Coquimbo.
</v>
      </c>
      <c r="M994" s="160" t="str">
        <f>VLOOKUP(A994,'BASE TRABAJO'!$A$1:$U$872,13,FALSE)</f>
        <v>IV</v>
      </c>
      <c r="N994" s="160" t="str">
        <f>VLOOKUP(A994,'BASE TRABAJO'!$A$1:$U$872,14,FALSE)</f>
        <v>Illapel</v>
      </c>
      <c r="O994" s="160" t="str">
        <f>VLOOKUP(A994,'BASE TRABAJO'!$A$1:$U$872,15,FALSE)</f>
        <v>Fono: 53 - 2422040</v>
      </c>
      <c r="P994" s="160">
        <f>VLOOKUP(A994,'BASE TRABAJO'!$A$1:$U$872,16,FALSE)</f>
        <v>0</v>
      </c>
      <c r="Q994" s="160">
        <f>VLOOKUP(A994,'BASE TRABAJO'!$A$1:$U$872,17,FALSE)</f>
        <v>0</v>
      </c>
      <c r="R994" s="160">
        <f>VLOOKUP(A994,'BASE TRABAJO'!$A$1:$U$872,18,FALSE)</f>
        <v>91001</v>
      </c>
      <c r="S994" s="160" t="str">
        <f>VLOOKUP(A994,'BASE TRABAJO'!$A$1:$U$872,19,FALSE)</f>
        <v>No se acompañan. Aplica Informe Jurídico Nº 09, de  fecha 14 de marzo de 2011 del Departamento Jurídico y Dictamen Nº 070791, de 2009, de la Contraloría General de la República.</v>
      </c>
      <c r="T994" s="161">
        <f>VLOOKUP(A994,'BASE TRABAJO'!$A$1:$U$872,20,FALSE)</f>
        <v>43553</v>
      </c>
      <c r="U994" s="160">
        <v>7672</v>
      </c>
      <c r="V994" s="162">
        <v>11803573</v>
      </c>
      <c r="W994" s="162">
        <v>64517686</v>
      </c>
      <c r="X994" s="161">
        <v>44135</v>
      </c>
      <c r="Y994" s="160" t="s">
        <v>3112</v>
      </c>
      <c r="Z994" s="160" t="s">
        <v>3113</v>
      </c>
      <c r="AA994" s="160" t="s">
        <v>3148</v>
      </c>
      <c r="AB994" s="160"/>
    </row>
    <row r="995" spans="1:28" x14ac:dyDescent="0.2">
      <c r="A995" s="163">
        <v>7672</v>
      </c>
      <c r="B995" s="160" t="str">
        <f>VLOOKUP(A995,'BASE TRABAJO'!$A$1:$U$872,2,TRUE)</f>
        <v xml:space="preserve">
Gobernación Provincial de Choapa
</v>
      </c>
      <c r="C995" s="160">
        <f>VLOOKUP(A995,'BASE TRABAJO'!$A$1:$U$872,3,FALSE)</f>
        <v>605110436</v>
      </c>
      <c r="D995" s="160" t="str">
        <f>VLOOKUP(A995,'BASE TRABAJO'!$A$1:$U$872,4,FALSE)</f>
        <v>Gobernación Provincial</v>
      </c>
      <c r="E995" s="160" t="str">
        <f>VLOOKUP(A995,'BASE TRABAJO'!$A$1:$U$872,5,FALSE)</f>
        <v>Constitución Política de la República, artículo 105.</v>
      </c>
      <c r="F995" s="160" t="str">
        <f>VLOOKUP(A995,'BASE TRABAJO'!$A$1:$U$872,6,FALSE)</f>
        <v>Indefinida.</v>
      </c>
      <c r="G995" s="160" t="str">
        <f>VLOOKUP(A995,'BASE TRABAJO'!$A$1:$U$872,7,FALSE)</f>
        <v xml:space="preserve">D.F.L. Nº 19.175, que fija el texto refundido, coordinado, sistematizado y actualizado de la Ley Orgánica Constitucional sobre Gobierno y Administración Regional, específicamente los artículos 4º, letra a), 13, 14, 19 letras a) y b.
</v>
      </c>
      <c r="H995" s="160" t="str">
        <f>VLOOKUP(A995,'BASE TRABAJO'!$A$1:$U$872,8,FALSE)</f>
        <v>no tiene</v>
      </c>
      <c r="I995" s="160">
        <f>VLOOKUP(A995,'BASE TRABAJO'!$A$1:$U$872,9,FALSE)</f>
        <v>0</v>
      </c>
      <c r="J995" s="160">
        <f>VLOOKUP(A995,'BASE TRABAJO'!$A$1:$U$872,10,FALSE)</f>
        <v>0</v>
      </c>
      <c r="K995" s="160" t="str">
        <f>VLOOKUP(A995,'BASE TRABAJO'!$A$1:$U$872,11,FALSE)</f>
        <v xml:space="preserve">Gobernador Provincial Titular: Juan Pablo Gálvez Lillo, 
</v>
      </c>
      <c r="L995" s="160" t="str">
        <f>VLOOKUP(A995,'BASE TRABAJO'!$A$1:$U$872,12,FALSE)</f>
        <v xml:space="preserve">Calle Ecuador N° 220, comuna de Illapel, Región de Coquimbo.
</v>
      </c>
      <c r="M995" s="160" t="str">
        <f>VLOOKUP(A995,'BASE TRABAJO'!$A$1:$U$872,13,FALSE)</f>
        <v>IV</v>
      </c>
      <c r="N995" s="160" t="str">
        <f>VLOOKUP(A995,'BASE TRABAJO'!$A$1:$U$872,14,FALSE)</f>
        <v>Illapel</v>
      </c>
      <c r="O995" s="160" t="str">
        <f>VLOOKUP(A995,'BASE TRABAJO'!$A$1:$U$872,15,FALSE)</f>
        <v>Fono: 53 - 2422040</v>
      </c>
      <c r="P995" s="160">
        <f>VLOOKUP(A995,'BASE TRABAJO'!$A$1:$U$872,16,FALSE)</f>
        <v>0</v>
      </c>
      <c r="Q995" s="160">
        <f>VLOOKUP(A995,'BASE TRABAJO'!$A$1:$U$872,17,FALSE)</f>
        <v>0</v>
      </c>
      <c r="R995" s="160">
        <f>VLOOKUP(A995,'BASE TRABAJO'!$A$1:$U$872,18,FALSE)</f>
        <v>91001</v>
      </c>
      <c r="S995" s="160" t="str">
        <f>VLOOKUP(A995,'BASE TRABAJO'!$A$1:$U$872,19,FALSE)</f>
        <v>No se acompañan. Aplica Informe Jurídico Nº 09, de  fecha 14 de marzo de 2011 del Departamento Jurídico y Dictamen Nº 070791, de 2009, de la Contraloría General de la República.</v>
      </c>
      <c r="T995" s="161">
        <f>VLOOKUP(A995,'BASE TRABAJO'!$A$1:$U$872,20,FALSE)</f>
        <v>43553</v>
      </c>
      <c r="U995" s="160">
        <v>7672</v>
      </c>
      <c r="V995" s="162">
        <v>0</v>
      </c>
      <c r="W995" s="162">
        <v>76677225</v>
      </c>
      <c r="X995" s="161">
        <v>44135</v>
      </c>
      <c r="Y995" s="160" t="s">
        <v>3112</v>
      </c>
      <c r="Z995" s="160" t="s">
        <v>3113</v>
      </c>
      <c r="AA995" s="160" t="s">
        <v>3273</v>
      </c>
      <c r="AB995" s="160"/>
    </row>
  </sheetData>
  <autoFilter ref="A6:AB995"/>
  <mergeCells count="4">
    <mergeCell ref="B1:P1"/>
    <mergeCell ref="B2:P2"/>
    <mergeCell ref="B3:P3"/>
    <mergeCell ref="B4:P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tabSelected="1" workbookViewId="0">
      <selection activeCell="A2" sqref="A2:O2"/>
    </sheetView>
  </sheetViews>
  <sheetFormatPr baseColWidth="10" defaultRowHeight="12.75" x14ac:dyDescent="0.2"/>
  <cols>
    <col min="1" max="1" width="33" customWidth="1"/>
    <col min="19" max="19" width="11.42578125" style="129"/>
    <col min="21" max="21" width="17.42578125" bestFit="1" customWidth="1"/>
    <col min="22" max="22" width="15.140625" bestFit="1" customWidth="1"/>
  </cols>
  <sheetData>
    <row r="1" spans="1:26" ht="20.25" customHeight="1" x14ac:dyDescent="0.2">
      <c r="A1" s="135" t="s">
        <v>1</v>
      </c>
      <c r="B1" s="136"/>
      <c r="C1" s="136"/>
      <c r="D1" s="135"/>
      <c r="E1" s="136"/>
      <c r="F1" s="135"/>
      <c r="G1" s="135"/>
      <c r="H1" s="135"/>
      <c r="I1" s="135"/>
      <c r="J1" s="135"/>
      <c r="K1" s="135"/>
      <c r="L1" s="135"/>
      <c r="M1" s="135"/>
      <c r="N1" s="135"/>
      <c r="O1" s="135"/>
      <c r="U1" s="131"/>
      <c r="V1" s="131"/>
      <c r="W1" s="129"/>
    </row>
    <row r="2" spans="1:26" ht="20.25" customHeight="1" x14ac:dyDescent="0.2">
      <c r="A2" s="137" t="s">
        <v>3009</v>
      </c>
      <c r="B2" s="138"/>
      <c r="C2" s="138"/>
      <c r="D2" s="137"/>
      <c r="E2" s="138"/>
      <c r="F2" s="137"/>
      <c r="G2" s="137"/>
      <c r="H2" s="137"/>
      <c r="I2" s="137"/>
      <c r="J2" s="137"/>
      <c r="K2" s="137"/>
      <c r="L2" s="137"/>
      <c r="M2" s="137"/>
      <c r="N2" s="137"/>
      <c r="O2" s="137"/>
      <c r="U2" s="131"/>
      <c r="V2" s="131"/>
      <c r="W2" s="129"/>
    </row>
    <row r="3" spans="1:26" ht="20.25" customHeight="1" x14ac:dyDescent="0.2">
      <c r="A3" s="137" t="s">
        <v>8062</v>
      </c>
      <c r="B3" s="138"/>
      <c r="C3" s="138"/>
      <c r="D3" s="137"/>
      <c r="E3" s="138"/>
      <c r="F3" s="137"/>
      <c r="G3" s="137"/>
      <c r="H3" s="137"/>
      <c r="I3" s="137"/>
      <c r="J3" s="137"/>
      <c r="K3" s="137"/>
      <c r="L3" s="137"/>
      <c r="M3" s="137"/>
      <c r="N3" s="137"/>
      <c r="O3" s="137"/>
      <c r="U3" s="131"/>
      <c r="V3" s="131"/>
      <c r="W3" s="129"/>
    </row>
    <row r="4" spans="1:26" ht="20.25" customHeight="1" x14ac:dyDescent="0.2">
      <c r="A4" s="139" t="s">
        <v>3109</v>
      </c>
      <c r="B4" s="140"/>
      <c r="C4" s="140"/>
      <c r="D4" s="139"/>
      <c r="E4" s="140"/>
      <c r="F4" s="139"/>
      <c r="G4" s="139"/>
      <c r="H4" s="139"/>
      <c r="I4" s="139"/>
      <c r="J4" s="139"/>
      <c r="K4" s="139"/>
      <c r="L4" s="139"/>
      <c r="M4" s="139"/>
      <c r="N4" s="139"/>
      <c r="O4" s="139"/>
      <c r="U4" s="131"/>
      <c r="V4" s="131"/>
      <c r="W4" s="129"/>
    </row>
    <row r="5" spans="1:26" ht="20.25" customHeight="1" x14ac:dyDescent="0.2">
      <c r="B5" s="111"/>
      <c r="C5" s="111"/>
      <c r="E5" s="111"/>
      <c r="G5" s="111"/>
      <c r="I5" s="111"/>
      <c r="K5" s="111"/>
      <c r="M5" s="111"/>
      <c r="O5" s="111"/>
      <c r="Q5" s="111"/>
      <c r="S5" s="133"/>
      <c r="U5" s="131"/>
      <c r="V5" s="131"/>
      <c r="W5" s="129"/>
    </row>
    <row r="6" spans="1:26" s="4" customFormat="1" ht="20.25" customHeight="1" x14ac:dyDescent="0.2">
      <c r="A6" s="1" t="s">
        <v>2</v>
      </c>
      <c r="B6" s="112" t="s">
        <v>3</v>
      </c>
      <c r="C6" s="188" t="s">
        <v>4</v>
      </c>
      <c r="D6" s="1" t="s">
        <v>5</v>
      </c>
      <c r="E6" s="1" t="s">
        <v>6</v>
      </c>
      <c r="F6" s="1" t="s">
        <v>7</v>
      </c>
      <c r="G6" s="1" t="s">
        <v>8</v>
      </c>
      <c r="H6" s="1" t="s">
        <v>10</v>
      </c>
      <c r="I6" s="1" t="s">
        <v>23</v>
      </c>
      <c r="J6" s="1" t="s">
        <v>9</v>
      </c>
      <c r="K6" s="1" t="s">
        <v>11</v>
      </c>
      <c r="L6" s="1" t="s">
        <v>12</v>
      </c>
      <c r="M6" s="1" t="s">
        <v>13</v>
      </c>
      <c r="N6" s="1" t="s">
        <v>24</v>
      </c>
      <c r="O6" s="1" t="s">
        <v>14</v>
      </c>
      <c r="P6" s="1" t="s">
        <v>0</v>
      </c>
      <c r="Q6" s="1" t="s">
        <v>15</v>
      </c>
      <c r="R6" s="1" t="s">
        <v>16</v>
      </c>
      <c r="S6" s="2" t="s">
        <v>17</v>
      </c>
      <c r="T6" s="3" t="s">
        <v>18</v>
      </c>
      <c r="U6" s="132" t="s">
        <v>8061</v>
      </c>
      <c r="V6" s="132" t="s">
        <v>3110</v>
      </c>
      <c r="W6" s="130" t="s">
        <v>19</v>
      </c>
      <c r="X6" s="3" t="s">
        <v>20</v>
      </c>
      <c r="Y6" s="3" t="s">
        <v>21</v>
      </c>
      <c r="Z6" s="3" t="s">
        <v>3111</v>
      </c>
    </row>
    <row r="7" spans="1:26" x14ac:dyDescent="0.2">
      <c r="A7" s="160" t="s">
        <v>2047</v>
      </c>
      <c r="B7" s="160">
        <v>700700003</v>
      </c>
      <c r="C7" s="160" t="s">
        <v>33</v>
      </c>
      <c r="D7" s="160" t="s">
        <v>2048</v>
      </c>
      <c r="E7" s="160" t="s">
        <v>2049</v>
      </c>
      <c r="F7" s="160" t="s">
        <v>2050</v>
      </c>
      <c r="G7" s="160" t="s">
        <v>3080</v>
      </c>
      <c r="H7" s="160" t="s">
        <v>53</v>
      </c>
      <c r="I7" s="160" t="s">
        <v>3081</v>
      </c>
      <c r="J7" s="160" t="s">
        <v>3082</v>
      </c>
      <c r="K7" s="160" t="s">
        <v>2476</v>
      </c>
      <c r="L7" s="160" t="s">
        <v>2452</v>
      </c>
      <c r="M7" s="160" t="s">
        <v>2053</v>
      </c>
      <c r="N7" s="160" t="s">
        <v>2052</v>
      </c>
      <c r="O7" s="160" t="s">
        <v>2051</v>
      </c>
      <c r="P7" s="160">
        <v>0</v>
      </c>
      <c r="Q7" s="160" t="s">
        <v>2054</v>
      </c>
      <c r="R7" s="160" t="s">
        <v>3089</v>
      </c>
      <c r="S7" s="161">
        <v>37970</v>
      </c>
      <c r="T7" s="160">
        <v>150</v>
      </c>
      <c r="U7" s="162">
        <v>36898308</v>
      </c>
      <c r="V7" s="162">
        <v>380363356</v>
      </c>
      <c r="W7" s="161">
        <v>44135</v>
      </c>
      <c r="X7" s="160" t="s">
        <v>3112</v>
      </c>
      <c r="Y7" s="160" t="s">
        <v>3113</v>
      </c>
      <c r="Z7" s="160" t="s">
        <v>3114</v>
      </c>
    </row>
    <row r="8" spans="1:26" x14ac:dyDescent="0.2">
      <c r="A8" s="160" t="s">
        <v>69</v>
      </c>
      <c r="B8" s="160">
        <v>704164009</v>
      </c>
      <c r="C8" s="160" t="s">
        <v>33</v>
      </c>
      <c r="D8" s="160" t="s">
        <v>70</v>
      </c>
      <c r="E8" s="160" t="s">
        <v>2809</v>
      </c>
      <c r="F8" s="160" t="s">
        <v>70</v>
      </c>
      <c r="G8" s="160" t="s">
        <v>2810</v>
      </c>
      <c r="H8" s="160" t="s">
        <v>2812</v>
      </c>
      <c r="I8" s="160" t="s">
        <v>2811</v>
      </c>
      <c r="J8" s="160" t="s">
        <v>71</v>
      </c>
      <c r="K8" s="160" t="s">
        <v>73</v>
      </c>
      <c r="L8" s="160" t="s">
        <v>310</v>
      </c>
      <c r="M8" s="160" t="s">
        <v>74</v>
      </c>
      <c r="N8" s="160" t="s">
        <v>72</v>
      </c>
      <c r="O8" s="160">
        <v>0</v>
      </c>
      <c r="P8" s="160">
        <v>0</v>
      </c>
      <c r="Q8" s="160" t="s">
        <v>50</v>
      </c>
      <c r="R8" s="160" t="s">
        <v>75</v>
      </c>
      <c r="S8" s="161">
        <v>37970</v>
      </c>
      <c r="T8" s="160">
        <v>225</v>
      </c>
      <c r="U8" s="162">
        <v>758523</v>
      </c>
      <c r="V8" s="162">
        <v>71680414</v>
      </c>
      <c r="W8" s="161">
        <v>44135</v>
      </c>
      <c r="X8" s="160" t="s">
        <v>3112</v>
      </c>
      <c r="Y8" s="160" t="s">
        <v>3113</v>
      </c>
      <c r="Z8" s="160" t="s">
        <v>3115</v>
      </c>
    </row>
    <row r="9" spans="1:26" x14ac:dyDescent="0.2">
      <c r="A9" s="160" t="s">
        <v>69</v>
      </c>
      <c r="B9" s="160">
        <v>704164009</v>
      </c>
      <c r="C9" s="160" t="s">
        <v>33</v>
      </c>
      <c r="D9" s="160" t="s">
        <v>70</v>
      </c>
      <c r="E9" s="160" t="s">
        <v>2809</v>
      </c>
      <c r="F9" s="160" t="s">
        <v>70</v>
      </c>
      <c r="G9" s="160" t="s">
        <v>2810</v>
      </c>
      <c r="H9" s="160" t="s">
        <v>2812</v>
      </c>
      <c r="I9" s="160" t="s">
        <v>2811</v>
      </c>
      <c r="J9" s="160" t="s">
        <v>71</v>
      </c>
      <c r="K9" s="160" t="s">
        <v>73</v>
      </c>
      <c r="L9" s="160" t="s">
        <v>310</v>
      </c>
      <c r="M9" s="160" t="s">
        <v>74</v>
      </c>
      <c r="N9" s="160" t="s">
        <v>72</v>
      </c>
      <c r="O9" s="160">
        <v>0</v>
      </c>
      <c r="P9" s="160">
        <v>0</v>
      </c>
      <c r="Q9" s="160" t="s">
        <v>50</v>
      </c>
      <c r="R9" s="160" t="s">
        <v>75</v>
      </c>
      <c r="S9" s="161">
        <v>37970</v>
      </c>
      <c r="T9" s="160">
        <v>225</v>
      </c>
      <c r="U9" s="162">
        <v>0</v>
      </c>
      <c r="V9" s="162">
        <v>52676842</v>
      </c>
      <c r="W9" s="161">
        <v>44135</v>
      </c>
      <c r="X9" s="160" t="s">
        <v>3112</v>
      </c>
      <c r="Y9" s="160" t="s">
        <v>3113</v>
      </c>
      <c r="Z9" s="160" t="s">
        <v>3116</v>
      </c>
    </row>
    <row r="10" spans="1:26" x14ac:dyDescent="0.2">
      <c r="A10" s="160" t="s">
        <v>83</v>
      </c>
      <c r="B10" s="160">
        <v>818329008</v>
      </c>
      <c r="C10" s="160" t="s">
        <v>51</v>
      </c>
      <c r="D10" s="160" t="s">
        <v>84</v>
      </c>
      <c r="E10" s="160" t="s">
        <v>2988</v>
      </c>
      <c r="F10" s="160" t="s">
        <v>85</v>
      </c>
      <c r="G10" s="160" t="s">
        <v>2990</v>
      </c>
      <c r="H10" s="160" t="s">
        <v>86</v>
      </c>
      <c r="I10" s="160" t="s">
        <v>2992</v>
      </c>
      <c r="J10" s="160" t="s">
        <v>2991</v>
      </c>
      <c r="K10" s="160" t="s">
        <v>2989</v>
      </c>
      <c r="L10" s="160" t="s">
        <v>226</v>
      </c>
      <c r="M10" s="160" t="s">
        <v>87</v>
      </c>
      <c r="N10" s="160" t="s">
        <v>88</v>
      </c>
      <c r="O10" s="160" t="s">
        <v>89</v>
      </c>
      <c r="P10" s="160">
        <v>0</v>
      </c>
      <c r="Q10" s="160">
        <v>93401</v>
      </c>
      <c r="R10" s="160" t="s">
        <v>2999</v>
      </c>
      <c r="S10" s="161">
        <v>37970</v>
      </c>
      <c r="T10" s="160">
        <v>250</v>
      </c>
      <c r="U10" s="162">
        <v>4926917</v>
      </c>
      <c r="V10" s="162">
        <v>49079671</v>
      </c>
      <c r="W10" s="161">
        <v>44135</v>
      </c>
      <c r="X10" s="160" t="s">
        <v>3112</v>
      </c>
      <c r="Y10" s="160" t="s">
        <v>3113</v>
      </c>
      <c r="Z10" s="160" t="s">
        <v>3117</v>
      </c>
    </row>
    <row r="11" spans="1:26" x14ac:dyDescent="0.2">
      <c r="A11" s="160" t="s">
        <v>83</v>
      </c>
      <c r="B11" s="160">
        <v>818329008</v>
      </c>
      <c r="C11" s="160" t="s">
        <v>51</v>
      </c>
      <c r="D11" s="160" t="s">
        <v>84</v>
      </c>
      <c r="E11" s="160" t="s">
        <v>2988</v>
      </c>
      <c r="F11" s="160" t="s">
        <v>85</v>
      </c>
      <c r="G11" s="160" t="s">
        <v>2990</v>
      </c>
      <c r="H11" s="160" t="s">
        <v>86</v>
      </c>
      <c r="I11" s="160" t="s">
        <v>2992</v>
      </c>
      <c r="J11" s="160" t="s">
        <v>2991</v>
      </c>
      <c r="K11" s="160" t="s">
        <v>2989</v>
      </c>
      <c r="L11" s="160" t="s">
        <v>226</v>
      </c>
      <c r="M11" s="160" t="s">
        <v>87</v>
      </c>
      <c r="N11" s="160" t="s">
        <v>88</v>
      </c>
      <c r="O11" s="160" t="s">
        <v>89</v>
      </c>
      <c r="P11" s="160">
        <v>0</v>
      </c>
      <c r="Q11" s="160">
        <v>93401</v>
      </c>
      <c r="R11" s="160" t="s">
        <v>2999</v>
      </c>
      <c r="S11" s="161">
        <v>37970</v>
      </c>
      <c r="T11" s="160">
        <v>250</v>
      </c>
      <c r="U11" s="162">
        <v>16045625</v>
      </c>
      <c r="V11" s="162">
        <v>177734773</v>
      </c>
      <c r="W11" s="161">
        <v>44135</v>
      </c>
      <c r="X11" s="160" t="s">
        <v>3112</v>
      </c>
      <c r="Y11" s="160" t="s">
        <v>3113</v>
      </c>
      <c r="Z11" s="160" t="s">
        <v>3118</v>
      </c>
    </row>
    <row r="12" spans="1:26" x14ac:dyDescent="0.2">
      <c r="A12" s="160" t="s">
        <v>83</v>
      </c>
      <c r="B12" s="160">
        <v>818329008</v>
      </c>
      <c r="C12" s="160" t="s">
        <v>51</v>
      </c>
      <c r="D12" s="160" t="s">
        <v>84</v>
      </c>
      <c r="E12" s="160" t="s">
        <v>2988</v>
      </c>
      <c r="F12" s="160" t="s">
        <v>85</v>
      </c>
      <c r="G12" s="160" t="s">
        <v>2990</v>
      </c>
      <c r="H12" s="160" t="s">
        <v>86</v>
      </c>
      <c r="I12" s="160" t="s">
        <v>2992</v>
      </c>
      <c r="J12" s="160" t="s">
        <v>2991</v>
      </c>
      <c r="K12" s="160" t="s">
        <v>2989</v>
      </c>
      <c r="L12" s="160" t="s">
        <v>226</v>
      </c>
      <c r="M12" s="160" t="s">
        <v>87</v>
      </c>
      <c r="N12" s="160" t="s">
        <v>88</v>
      </c>
      <c r="O12" s="160" t="s">
        <v>89</v>
      </c>
      <c r="P12" s="160">
        <v>0</v>
      </c>
      <c r="Q12" s="160">
        <v>93401</v>
      </c>
      <c r="R12" s="160" t="s">
        <v>2999</v>
      </c>
      <c r="S12" s="161">
        <v>37970</v>
      </c>
      <c r="T12" s="160">
        <v>250</v>
      </c>
      <c r="U12" s="162">
        <v>1288980</v>
      </c>
      <c r="V12" s="162">
        <v>14565474</v>
      </c>
      <c r="W12" s="161">
        <v>44135</v>
      </c>
      <c r="X12" s="160" t="s">
        <v>3112</v>
      </c>
      <c r="Y12" s="160" t="s">
        <v>3113</v>
      </c>
      <c r="Z12" s="160" t="s">
        <v>3119</v>
      </c>
    </row>
    <row r="13" spans="1:26" x14ac:dyDescent="0.2">
      <c r="A13" s="160" t="s">
        <v>83</v>
      </c>
      <c r="B13" s="160">
        <v>818329008</v>
      </c>
      <c r="C13" s="160" t="s">
        <v>51</v>
      </c>
      <c r="D13" s="160" t="s">
        <v>84</v>
      </c>
      <c r="E13" s="160" t="s">
        <v>2988</v>
      </c>
      <c r="F13" s="160" t="s">
        <v>85</v>
      </c>
      <c r="G13" s="160" t="s">
        <v>2990</v>
      </c>
      <c r="H13" s="160" t="s">
        <v>86</v>
      </c>
      <c r="I13" s="160" t="s">
        <v>2992</v>
      </c>
      <c r="J13" s="160" t="s">
        <v>2991</v>
      </c>
      <c r="K13" s="160" t="s">
        <v>2989</v>
      </c>
      <c r="L13" s="160" t="s">
        <v>226</v>
      </c>
      <c r="M13" s="160" t="s">
        <v>87</v>
      </c>
      <c r="N13" s="160" t="s">
        <v>88</v>
      </c>
      <c r="O13" s="160" t="s">
        <v>89</v>
      </c>
      <c r="P13" s="160">
        <v>0</v>
      </c>
      <c r="Q13" s="160">
        <v>93401</v>
      </c>
      <c r="R13" s="160" t="s">
        <v>2999</v>
      </c>
      <c r="S13" s="161">
        <v>37970</v>
      </c>
      <c r="T13" s="160">
        <v>250</v>
      </c>
      <c r="U13" s="162">
        <v>11001193</v>
      </c>
      <c r="V13" s="162">
        <v>121189566</v>
      </c>
      <c r="W13" s="161">
        <v>44135</v>
      </c>
      <c r="X13" s="160" t="s">
        <v>3112</v>
      </c>
      <c r="Y13" s="160" t="s">
        <v>3113</v>
      </c>
      <c r="Z13" s="160" t="s">
        <v>3120</v>
      </c>
    </row>
    <row r="14" spans="1:26" x14ac:dyDescent="0.2">
      <c r="A14" s="160" t="s">
        <v>83</v>
      </c>
      <c r="B14" s="160">
        <v>818329008</v>
      </c>
      <c r="C14" s="160" t="s">
        <v>51</v>
      </c>
      <c r="D14" s="160" t="s">
        <v>84</v>
      </c>
      <c r="E14" s="160" t="s">
        <v>2988</v>
      </c>
      <c r="F14" s="160" t="s">
        <v>85</v>
      </c>
      <c r="G14" s="160" t="s">
        <v>2990</v>
      </c>
      <c r="H14" s="160" t="s">
        <v>86</v>
      </c>
      <c r="I14" s="160" t="s">
        <v>2992</v>
      </c>
      <c r="J14" s="160" t="s">
        <v>2991</v>
      </c>
      <c r="K14" s="160" t="s">
        <v>2989</v>
      </c>
      <c r="L14" s="160" t="s">
        <v>226</v>
      </c>
      <c r="M14" s="160" t="s">
        <v>87</v>
      </c>
      <c r="N14" s="160" t="s">
        <v>88</v>
      </c>
      <c r="O14" s="160" t="s">
        <v>89</v>
      </c>
      <c r="P14" s="160">
        <v>0</v>
      </c>
      <c r="Q14" s="160">
        <v>93401</v>
      </c>
      <c r="R14" s="160" t="s">
        <v>2999</v>
      </c>
      <c r="S14" s="161">
        <v>37970</v>
      </c>
      <c r="T14" s="160">
        <v>250</v>
      </c>
      <c r="U14" s="162">
        <v>75817134</v>
      </c>
      <c r="V14" s="162">
        <v>777497504</v>
      </c>
      <c r="W14" s="161">
        <v>44135</v>
      </c>
      <c r="X14" s="160" t="s">
        <v>3112</v>
      </c>
      <c r="Y14" s="160" t="s">
        <v>3113</v>
      </c>
      <c r="Z14" s="160" t="s">
        <v>3121</v>
      </c>
    </row>
    <row r="15" spans="1:26" x14ac:dyDescent="0.2">
      <c r="A15" s="160" t="s">
        <v>83</v>
      </c>
      <c r="B15" s="160">
        <v>818329008</v>
      </c>
      <c r="C15" s="160" t="s">
        <v>51</v>
      </c>
      <c r="D15" s="160" t="s">
        <v>84</v>
      </c>
      <c r="E15" s="160" t="s">
        <v>2988</v>
      </c>
      <c r="F15" s="160" t="s">
        <v>85</v>
      </c>
      <c r="G15" s="160" t="s">
        <v>2990</v>
      </c>
      <c r="H15" s="160" t="s">
        <v>86</v>
      </c>
      <c r="I15" s="160" t="s">
        <v>2992</v>
      </c>
      <c r="J15" s="160" t="s">
        <v>2991</v>
      </c>
      <c r="K15" s="160" t="s">
        <v>2989</v>
      </c>
      <c r="L15" s="160" t="s">
        <v>226</v>
      </c>
      <c r="M15" s="160" t="s">
        <v>87</v>
      </c>
      <c r="N15" s="160" t="s">
        <v>88</v>
      </c>
      <c r="O15" s="160" t="s">
        <v>89</v>
      </c>
      <c r="P15" s="160">
        <v>0</v>
      </c>
      <c r="Q15" s="160">
        <v>93401</v>
      </c>
      <c r="R15" s="160" t="s">
        <v>2999</v>
      </c>
      <c r="S15" s="161">
        <v>37970</v>
      </c>
      <c r="T15" s="160">
        <v>250</v>
      </c>
      <c r="U15" s="162">
        <v>49317714</v>
      </c>
      <c r="V15" s="162">
        <v>495471934</v>
      </c>
      <c r="W15" s="161">
        <v>44135</v>
      </c>
      <c r="X15" s="160" t="s">
        <v>3112</v>
      </c>
      <c r="Y15" s="160" t="s">
        <v>3113</v>
      </c>
      <c r="Z15" s="160" t="s">
        <v>3122</v>
      </c>
    </row>
    <row r="16" spans="1:26" x14ac:dyDescent="0.2">
      <c r="A16" s="160" t="s">
        <v>61</v>
      </c>
      <c r="B16" s="160">
        <v>700134407</v>
      </c>
      <c r="C16" s="160" t="s">
        <v>51</v>
      </c>
      <c r="D16" s="160" t="s">
        <v>62</v>
      </c>
      <c r="E16" s="160" t="s">
        <v>2806</v>
      </c>
      <c r="F16" s="160" t="s">
        <v>63</v>
      </c>
      <c r="G16" s="160" t="s">
        <v>2807</v>
      </c>
      <c r="H16" s="160" t="s">
        <v>8072</v>
      </c>
      <c r="I16" s="160" t="s">
        <v>2808</v>
      </c>
      <c r="J16" s="160" t="s">
        <v>65</v>
      </c>
      <c r="K16" s="160" t="s">
        <v>66</v>
      </c>
      <c r="L16" s="160" t="s">
        <v>226</v>
      </c>
      <c r="M16" s="160" t="s">
        <v>87</v>
      </c>
      <c r="N16" s="160" t="s">
        <v>68</v>
      </c>
      <c r="O16" s="160" t="s">
        <v>67</v>
      </c>
      <c r="P16" s="160">
        <v>0</v>
      </c>
      <c r="Q16" s="160">
        <v>93401</v>
      </c>
      <c r="R16" s="160" t="s">
        <v>8073</v>
      </c>
      <c r="S16" s="161">
        <v>37970</v>
      </c>
      <c r="T16" s="160">
        <v>400</v>
      </c>
      <c r="U16" s="162">
        <v>26557086</v>
      </c>
      <c r="V16" s="162">
        <v>349205448</v>
      </c>
      <c r="W16" s="161">
        <v>44135</v>
      </c>
      <c r="X16" s="160" t="s">
        <v>3112</v>
      </c>
      <c r="Y16" s="160" t="s">
        <v>3113</v>
      </c>
      <c r="Z16" s="160" t="s">
        <v>3121</v>
      </c>
    </row>
    <row r="17" spans="1:26" x14ac:dyDescent="0.2">
      <c r="A17" s="160" t="s">
        <v>128</v>
      </c>
      <c r="B17" s="160">
        <v>703168000</v>
      </c>
      <c r="C17" s="160" t="s">
        <v>114</v>
      </c>
      <c r="D17" s="160" t="s">
        <v>129</v>
      </c>
      <c r="E17" s="160" t="s">
        <v>130</v>
      </c>
      <c r="F17" s="160" t="s">
        <v>95</v>
      </c>
      <c r="G17" s="160" t="s">
        <v>27</v>
      </c>
      <c r="H17" s="160" t="s">
        <v>1533</v>
      </c>
      <c r="I17" s="160" t="s">
        <v>1533</v>
      </c>
      <c r="J17" s="160" t="s">
        <v>8074</v>
      </c>
      <c r="K17" s="160" t="s">
        <v>3094</v>
      </c>
      <c r="L17" s="160" t="s">
        <v>32</v>
      </c>
      <c r="M17" s="160" t="s">
        <v>132</v>
      </c>
      <c r="N17" s="160" t="s">
        <v>3095</v>
      </c>
      <c r="O17" s="160" t="s">
        <v>3096</v>
      </c>
      <c r="P17" s="160">
        <v>0</v>
      </c>
      <c r="Q17" s="160">
        <v>93910</v>
      </c>
      <c r="R17" s="160" t="s">
        <v>2754</v>
      </c>
      <c r="S17" s="161">
        <v>37970</v>
      </c>
      <c r="T17" s="160">
        <v>1000</v>
      </c>
      <c r="U17" s="162">
        <v>-10608</v>
      </c>
      <c r="V17" s="162">
        <v>176374256</v>
      </c>
      <c r="W17" s="161">
        <v>44135</v>
      </c>
      <c r="X17" s="160" t="s">
        <v>3112</v>
      </c>
      <c r="Y17" s="160" t="s">
        <v>3113</v>
      </c>
      <c r="Z17" s="160" t="s">
        <v>3123</v>
      </c>
    </row>
    <row r="18" spans="1:26" x14ac:dyDescent="0.2">
      <c r="A18" s="160" t="s">
        <v>113</v>
      </c>
      <c r="B18" s="160">
        <v>700006700</v>
      </c>
      <c r="C18" s="160" t="s">
        <v>114</v>
      </c>
      <c r="D18" s="160" t="s">
        <v>115</v>
      </c>
      <c r="E18" s="160" t="s">
        <v>26</v>
      </c>
      <c r="F18" s="160" t="s">
        <v>95</v>
      </c>
      <c r="G18" s="160" t="s">
        <v>27</v>
      </c>
      <c r="H18" s="160">
        <v>0</v>
      </c>
      <c r="I18" s="160">
        <v>0</v>
      </c>
      <c r="J18" s="160" t="s">
        <v>116</v>
      </c>
      <c r="K18" s="160" t="s">
        <v>119</v>
      </c>
      <c r="L18" s="160" t="s">
        <v>31</v>
      </c>
      <c r="M18" s="160" t="s">
        <v>2719</v>
      </c>
      <c r="N18" s="160" t="s">
        <v>118</v>
      </c>
      <c r="O18" s="160" t="s">
        <v>117</v>
      </c>
      <c r="P18" s="160" t="s">
        <v>2720</v>
      </c>
      <c r="Q18" s="160" t="s">
        <v>120</v>
      </c>
      <c r="R18" s="160" t="s">
        <v>3103</v>
      </c>
      <c r="S18" s="161">
        <v>37970</v>
      </c>
      <c r="T18" s="160">
        <v>1050</v>
      </c>
      <c r="U18" s="162">
        <v>64932882</v>
      </c>
      <c r="V18" s="162">
        <v>411809738</v>
      </c>
      <c r="W18" s="161">
        <v>44135</v>
      </c>
      <c r="X18" s="160" t="s">
        <v>3112</v>
      </c>
      <c r="Y18" s="160" t="s">
        <v>3113</v>
      </c>
      <c r="Z18" s="160" t="s">
        <v>60</v>
      </c>
    </row>
    <row r="19" spans="1:26" x14ac:dyDescent="0.2">
      <c r="A19" s="160" t="s">
        <v>113</v>
      </c>
      <c r="B19" s="160">
        <v>700006700</v>
      </c>
      <c r="C19" s="160" t="s">
        <v>114</v>
      </c>
      <c r="D19" s="160" t="s">
        <v>115</v>
      </c>
      <c r="E19" s="160" t="s">
        <v>26</v>
      </c>
      <c r="F19" s="160" t="s">
        <v>95</v>
      </c>
      <c r="G19" s="160" t="s">
        <v>27</v>
      </c>
      <c r="H19" s="160">
        <v>0</v>
      </c>
      <c r="I19" s="160">
        <v>0</v>
      </c>
      <c r="J19" s="160" t="s">
        <v>116</v>
      </c>
      <c r="K19" s="160" t="s">
        <v>119</v>
      </c>
      <c r="L19" s="160" t="s">
        <v>31</v>
      </c>
      <c r="M19" s="160" t="s">
        <v>2719</v>
      </c>
      <c r="N19" s="160" t="s">
        <v>118</v>
      </c>
      <c r="O19" s="160" t="s">
        <v>117</v>
      </c>
      <c r="P19" s="160" t="s">
        <v>2720</v>
      </c>
      <c r="Q19" s="160" t="s">
        <v>120</v>
      </c>
      <c r="R19" s="160" t="s">
        <v>3103</v>
      </c>
      <c r="S19" s="161">
        <v>37970</v>
      </c>
      <c r="T19" s="160">
        <v>1050</v>
      </c>
      <c r="U19" s="162">
        <v>15568200</v>
      </c>
      <c r="V19" s="162">
        <v>219367284</v>
      </c>
      <c r="W19" s="161">
        <v>44135</v>
      </c>
      <c r="X19" s="160" t="s">
        <v>3112</v>
      </c>
      <c r="Y19" s="160" t="s">
        <v>3113</v>
      </c>
      <c r="Z19" s="160" t="s">
        <v>3124</v>
      </c>
    </row>
    <row r="20" spans="1:26" x14ac:dyDescent="0.2">
      <c r="A20" s="160" t="s">
        <v>122</v>
      </c>
      <c r="B20" s="160">
        <v>706724001</v>
      </c>
      <c r="C20" s="160" t="s">
        <v>93</v>
      </c>
      <c r="D20" s="160" t="s">
        <v>123</v>
      </c>
      <c r="E20" s="160" t="s">
        <v>26</v>
      </c>
      <c r="F20" s="160" t="s">
        <v>95</v>
      </c>
      <c r="G20" s="160" t="s">
        <v>27</v>
      </c>
      <c r="H20" s="160">
        <v>0</v>
      </c>
      <c r="I20" s="160">
        <v>0</v>
      </c>
      <c r="J20" s="160" t="s">
        <v>124</v>
      </c>
      <c r="K20" s="160" t="s">
        <v>125</v>
      </c>
      <c r="L20" s="160" t="s">
        <v>2455</v>
      </c>
      <c r="M20" s="160" t="s">
        <v>127</v>
      </c>
      <c r="N20" s="160" t="s">
        <v>126</v>
      </c>
      <c r="O20" s="160">
        <v>0</v>
      </c>
      <c r="P20" s="160">
        <v>0</v>
      </c>
      <c r="Q20" s="160">
        <v>93910</v>
      </c>
      <c r="R20" s="160" t="s">
        <v>3046</v>
      </c>
      <c r="S20" s="161">
        <v>37970</v>
      </c>
      <c r="T20" s="160">
        <v>1150</v>
      </c>
      <c r="U20" s="162">
        <v>25905089</v>
      </c>
      <c r="V20" s="162">
        <v>241094432</v>
      </c>
      <c r="W20" s="161">
        <v>44135</v>
      </c>
      <c r="X20" s="160" t="s">
        <v>3112</v>
      </c>
      <c r="Y20" s="160" t="s">
        <v>3113</v>
      </c>
      <c r="Z20" s="160" t="s">
        <v>3125</v>
      </c>
    </row>
    <row r="21" spans="1:26" x14ac:dyDescent="0.2">
      <c r="A21" s="160" t="s">
        <v>92</v>
      </c>
      <c r="B21" s="160">
        <v>702002001</v>
      </c>
      <c r="C21" s="160" t="s">
        <v>93</v>
      </c>
      <c r="D21" s="160" t="s">
        <v>94</v>
      </c>
      <c r="E21" s="160" t="s">
        <v>26</v>
      </c>
      <c r="F21" s="160" t="s">
        <v>95</v>
      </c>
      <c r="G21" s="160" t="s">
        <v>27</v>
      </c>
      <c r="H21" s="160">
        <v>0</v>
      </c>
      <c r="I21" s="160">
        <v>0</v>
      </c>
      <c r="J21" s="160" t="s">
        <v>96</v>
      </c>
      <c r="K21" s="160" t="s">
        <v>97</v>
      </c>
      <c r="L21" s="160" t="s">
        <v>31</v>
      </c>
      <c r="M21" s="160" t="s">
        <v>98</v>
      </c>
      <c r="N21" s="160" t="s">
        <v>2718</v>
      </c>
      <c r="O21" s="160" t="s">
        <v>2717</v>
      </c>
      <c r="P21" s="160">
        <v>0</v>
      </c>
      <c r="Q21" s="160" t="s">
        <v>99</v>
      </c>
      <c r="R21" s="160" t="s">
        <v>2860</v>
      </c>
      <c r="S21" s="161">
        <v>37956</v>
      </c>
      <c r="T21" s="160">
        <v>1200</v>
      </c>
      <c r="U21" s="162">
        <v>27046010</v>
      </c>
      <c r="V21" s="162">
        <v>259396015</v>
      </c>
      <c r="W21" s="161">
        <v>44135</v>
      </c>
      <c r="X21" s="160" t="s">
        <v>3112</v>
      </c>
      <c r="Y21" s="160" t="s">
        <v>3113</v>
      </c>
      <c r="Z21" s="160" t="s">
        <v>3126</v>
      </c>
    </row>
    <row r="22" spans="1:26" x14ac:dyDescent="0.2">
      <c r="A22" s="160" t="s">
        <v>134</v>
      </c>
      <c r="B22" s="160">
        <v>826902000</v>
      </c>
      <c r="C22" s="160" t="s">
        <v>93</v>
      </c>
      <c r="D22" s="160" t="s">
        <v>135</v>
      </c>
      <c r="E22" s="160" t="s">
        <v>26</v>
      </c>
      <c r="F22" s="160" t="s">
        <v>95</v>
      </c>
      <c r="G22" s="160" t="s">
        <v>27</v>
      </c>
      <c r="H22" s="160">
        <v>0</v>
      </c>
      <c r="I22" s="160">
        <v>0</v>
      </c>
      <c r="J22" s="160" t="s">
        <v>136</v>
      </c>
      <c r="K22" s="160" t="s">
        <v>3101</v>
      </c>
      <c r="L22" s="160" t="s">
        <v>31</v>
      </c>
      <c r="M22" s="160" t="s">
        <v>111</v>
      </c>
      <c r="N22" s="160" t="s">
        <v>138</v>
      </c>
      <c r="O22" s="160" t="s">
        <v>137</v>
      </c>
      <c r="P22" s="160">
        <v>0</v>
      </c>
      <c r="Q22" s="160">
        <v>93910</v>
      </c>
      <c r="R22" s="160" t="s">
        <v>3102</v>
      </c>
      <c r="S22" s="161">
        <v>37970</v>
      </c>
      <c r="T22" s="160">
        <v>1250</v>
      </c>
      <c r="U22" s="162">
        <v>49322314</v>
      </c>
      <c r="V22" s="162">
        <v>396388971</v>
      </c>
      <c r="W22" s="161">
        <v>44135</v>
      </c>
      <c r="X22" s="160" t="s">
        <v>3112</v>
      </c>
      <c r="Y22" s="160" t="s">
        <v>3113</v>
      </c>
      <c r="Z22" s="160" t="s">
        <v>3127</v>
      </c>
    </row>
    <row r="23" spans="1:26" x14ac:dyDescent="0.2">
      <c r="A23" s="160" t="s">
        <v>142</v>
      </c>
      <c r="B23" s="160">
        <v>700813002</v>
      </c>
      <c r="C23" s="160" t="s">
        <v>93</v>
      </c>
      <c r="D23" s="160" t="s">
        <v>121</v>
      </c>
      <c r="E23" s="160" t="s">
        <v>8076</v>
      </c>
      <c r="F23" s="160" t="s">
        <v>95</v>
      </c>
      <c r="G23" s="160" t="s">
        <v>27</v>
      </c>
      <c r="H23" s="160">
        <v>0</v>
      </c>
      <c r="I23" s="160">
        <v>0</v>
      </c>
      <c r="J23" s="160" t="s">
        <v>2680</v>
      </c>
      <c r="K23" s="160" t="s">
        <v>143</v>
      </c>
      <c r="L23" s="160" t="s">
        <v>31</v>
      </c>
      <c r="M23" s="160" t="s">
        <v>140</v>
      </c>
      <c r="N23" s="160" t="s">
        <v>144</v>
      </c>
      <c r="O23" s="160">
        <v>0</v>
      </c>
      <c r="P23" s="160">
        <v>0</v>
      </c>
      <c r="Q23" s="160" t="s">
        <v>99</v>
      </c>
      <c r="R23" s="160" t="s">
        <v>2679</v>
      </c>
      <c r="S23" s="161">
        <v>37970</v>
      </c>
      <c r="T23" s="160">
        <v>1450</v>
      </c>
      <c r="U23" s="162">
        <v>0</v>
      </c>
      <c r="V23" s="162">
        <v>163614921</v>
      </c>
      <c r="W23" s="161">
        <v>44135</v>
      </c>
      <c r="X23" s="160" t="s">
        <v>3112</v>
      </c>
      <c r="Y23" s="160" t="s">
        <v>3113</v>
      </c>
      <c r="Z23" s="160" t="s">
        <v>3128</v>
      </c>
    </row>
    <row r="24" spans="1:26" x14ac:dyDescent="0.2">
      <c r="A24" s="160" t="s">
        <v>139</v>
      </c>
      <c r="B24" s="160">
        <v>821567009</v>
      </c>
      <c r="C24" s="160" t="s">
        <v>114</v>
      </c>
      <c r="D24" s="160" t="s">
        <v>94</v>
      </c>
      <c r="E24" s="160" t="s">
        <v>8075</v>
      </c>
      <c r="F24" s="160" t="s">
        <v>95</v>
      </c>
      <c r="G24" s="160" t="s">
        <v>27</v>
      </c>
      <c r="H24" s="160">
        <v>0</v>
      </c>
      <c r="I24" s="160">
        <v>0</v>
      </c>
      <c r="J24" s="160" t="s">
        <v>2441</v>
      </c>
      <c r="K24" s="160" t="s">
        <v>3037</v>
      </c>
      <c r="L24" s="160" t="s">
        <v>31</v>
      </c>
      <c r="M24" s="160" t="s">
        <v>140</v>
      </c>
      <c r="N24" s="160" t="s">
        <v>141</v>
      </c>
      <c r="O24" s="160">
        <v>0</v>
      </c>
      <c r="P24" s="160">
        <v>0</v>
      </c>
      <c r="Q24" s="160" t="s">
        <v>99</v>
      </c>
      <c r="R24" s="160" t="s">
        <v>2599</v>
      </c>
      <c r="S24" s="161">
        <v>0</v>
      </c>
      <c r="T24" s="160">
        <v>1500</v>
      </c>
      <c r="U24" s="162">
        <v>0</v>
      </c>
      <c r="V24" s="162">
        <v>271447857</v>
      </c>
      <c r="W24" s="161">
        <v>44135</v>
      </c>
      <c r="X24" s="160" t="s">
        <v>3112</v>
      </c>
      <c r="Y24" s="160" t="s">
        <v>3113</v>
      </c>
      <c r="Z24" s="160" t="s">
        <v>3129</v>
      </c>
    </row>
    <row r="25" spans="1:26" x14ac:dyDescent="0.2">
      <c r="A25" s="160" t="s">
        <v>139</v>
      </c>
      <c r="B25" s="160">
        <v>821567009</v>
      </c>
      <c r="C25" s="160" t="s">
        <v>114</v>
      </c>
      <c r="D25" s="160" t="s">
        <v>94</v>
      </c>
      <c r="E25" s="160" t="s">
        <v>8075</v>
      </c>
      <c r="F25" s="160" t="s">
        <v>95</v>
      </c>
      <c r="G25" s="160" t="s">
        <v>27</v>
      </c>
      <c r="H25" s="160">
        <v>0</v>
      </c>
      <c r="I25" s="160">
        <v>0</v>
      </c>
      <c r="J25" s="160" t="s">
        <v>2441</v>
      </c>
      <c r="K25" s="160" t="s">
        <v>3037</v>
      </c>
      <c r="L25" s="160" t="s">
        <v>31</v>
      </c>
      <c r="M25" s="160" t="s">
        <v>140</v>
      </c>
      <c r="N25" s="160" t="s">
        <v>141</v>
      </c>
      <c r="O25" s="160">
        <v>0</v>
      </c>
      <c r="P25" s="160">
        <v>0</v>
      </c>
      <c r="Q25" s="160" t="s">
        <v>99</v>
      </c>
      <c r="R25" s="160" t="s">
        <v>2599</v>
      </c>
      <c r="S25" s="161">
        <v>0</v>
      </c>
      <c r="T25" s="160">
        <v>1500</v>
      </c>
      <c r="U25" s="162">
        <v>0</v>
      </c>
      <c r="V25" s="162">
        <v>7351343</v>
      </c>
      <c r="W25" s="161">
        <v>44135</v>
      </c>
      <c r="X25" s="160" t="s">
        <v>3112</v>
      </c>
      <c r="Y25" s="160" t="s">
        <v>3113</v>
      </c>
      <c r="Z25" s="160" t="s">
        <v>3130</v>
      </c>
    </row>
    <row r="26" spans="1:26" x14ac:dyDescent="0.2">
      <c r="A26" s="160" t="s">
        <v>139</v>
      </c>
      <c r="B26" s="160">
        <v>821567009</v>
      </c>
      <c r="C26" s="160" t="s">
        <v>114</v>
      </c>
      <c r="D26" s="160" t="s">
        <v>94</v>
      </c>
      <c r="E26" s="160" t="s">
        <v>8075</v>
      </c>
      <c r="F26" s="160" t="s">
        <v>95</v>
      </c>
      <c r="G26" s="160" t="s">
        <v>27</v>
      </c>
      <c r="H26" s="160">
        <v>0</v>
      </c>
      <c r="I26" s="160">
        <v>0</v>
      </c>
      <c r="J26" s="160" t="s">
        <v>2441</v>
      </c>
      <c r="K26" s="160" t="s">
        <v>3037</v>
      </c>
      <c r="L26" s="160" t="s">
        <v>31</v>
      </c>
      <c r="M26" s="160" t="s">
        <v>140</v>
      </c>
      <c r="N26" s="160" t="s">
        <v>141</v>
      </c>
      <c r="O26" s="160">
        <v>0</v>
      </c>
      <c r="P26" s="160">
        <v>0</v>
      </c>
      <c r="Q26" s="160" t="s">
        <v>99</v>
      </c>
      <c r="R26" s="160" t="s">
        <v>2599</v>
      </c>
      <c r="S26" s="161">
        <v>0</v>
      </c>
      <c r="T26" s="160">
        <v>1500</v>
      </c>
      <c r="U26" s="162">
        <v>43932486</v>
      </c>
      <c r="V26" s="162">
        <v>326007987</v>
      </c>
      <c r="W26" s="161">
        <v>44135</v>
      </c>
      <c r="X26" s="160" t="s">
        <v>3112</v>
      </c>
      <c r="Y26" s="160" t="s">
        <v>3113</v>
      </c>
      <c r="Z26" s="160" t="s">
        <v>3131</v>
      </c>
    </row>
    <row r="27" spans="1:26" x14ac:dyDescent="0.2">
      <c r="A27" s="160" t="s">
        <v>145</v>
      </c>
      <c r="B27" s="160">
        <v>700230201</v>
      </c>
      <c r="C27" s="160" t="s">
        <v>93</v>
      </c>
      <c r="D27" s="160" t="s">
        <v>146</v>
      </c>
      <c r="E27" s="160" t="s">
        <v>26</v>
      </c>
      <c r="F27" s="160" t="s">
        <v>95</v>
      </c>
      <c r="G27" s="160" t="s">
        <v>27</v>
      </c>
      <c r="H27" s="160">
        <v>0</v>
      </c>
      <c r="I27" s="160">
        <v>0</v>
      </c>
      <c r="J27" s="160" t="s">
        <v>147</v>
      </c>
      <c r="K27" s="160" t="s">
        <v>149</v>
      </c>
      <c r="L27" s="160" t="s">
        <v>31</v>
      </c>
      <c r="M27" s="160" t="s">
        <v>150</v>
      </c>
      <c r="N27" s="160" t="s">
        <v>148</v>
      </c>
      <c r="O27" s="160">
        <v>0</v>
      </c>
      <c r="P27" s="160">
        <v>0</v>
      </c>
      <c r="Q27" s="160" t="s">
        <v>151</v>
      </c>
      <c r="R27" s="160" t="s">
        <v>59</v>
      </c>
      <c r="S27" s="161">
        <v>37970</v>
      </c>
      <c r="T27" s="160">
        <v>1550</v>
      </c>
      <c r="U27" s="162">
        <v>7533000</v>
      </c>
      <c r="V27" s="162">
        <v>91211760</v>
      </c>
      <c r="W27" s="161">
        <v>44135</v>
      </c>
      <c r="X27" s="160" t="s">
        <v>3112</v>
      </c>
      <c r="Y27" s="160" t="s">
        <v>3113</v>
      </c>
      <c r="Z27" s="160" t="s">
        <v>3132</v>
      </c>
    </row>
    <row r="28" spans="1:26" x14ac:dyDescent="0.2">
      <c r="A28" s="160" t="s">
        <v>3590</v>
      </c>
      <c r="B28" s="160">
        <v>817951724</v>
      </c>
      <c r="C28" s="160" t="s">
        <v>93</v>
      </c>
      <c r="D28" s="160" t="s">
        <v>155</v>
      </c>
      <c r="E28" s="160" t="s">
        <v>26</v>
      </c>
      <c r="F28" s="160" t="s">
        <v>95</v>
      </c>
      <c r="G28" s="160" t="s">
        <v>27</v>
      </c>
      <c r="H28" s="160">
        <v>0</v>
      </c>
      <c r="I28" s="160">
        <v>0</v>
      </c>
      <c r="J28" s="160" t="s">
        <v>152</v>
      </c>
      <c r="K28" s="160" t="s">
        <v>3655</v>
      </c>
      <c r="L28" s="160" t="s">
        <v>133</v>
      </c>
      <c r="M28" s="160" t="s">
        <v>393</v>
      </c>
      <c r="N28" s="160" t="s">
        <v>2715</v>
      </c>
      <c r="O28" s="160" t="s">
        <v>2716</v>
      </c>
      <c r="P28" s="160">
        <v>0</v>
      </c>
      <c r="Q28" s="160" t="s">
        <v>112</v>
      </c>
      <c r="R28" s="160" t="s">
        <v>3104</v>
      </c>
      <c r="S28" s="161">
        <v>37970</v>
      </c>
      <c r="T28" s="160">
        <v>1750</v>
      </c>
      <c r="U28" s="162">
        <v>21615993</v>
      </c>
      <c r="V28" s="162">
        <v>207543586</v>
      </c>
      <c r="W28" s="161">
        <v>44135</v>
      </c>
      <c r="X28" s="160" t="s">
        <v>3112</v>
      </c>
      <c r="Y28" s="160" t="s">
        <v>3113</v>
      </c>
      <c r="Z28" s="160" t="s">
        <v>3133</v>
      </c>
    </row>
    <row r="29" spans="1:26" x14ac:dyDescent="0.2">
      <c r="A29" s="160" t="s">
        <v>3590</v>
      </c>
      <c r="B29" s="160">
        <v>817951724</v>
      </c>
      <c r="C29" s="160" t="s">
        <v>93</v>
      </c>
      <c r="D29" s="160" t="s">
        <v>155</v>
      </c>
      <c r="E29" s="160" t="s">
        <v>26</v>
      </c>
      <c r="F29" s="160" t="s">
        <v>95</v>
      </c>
      <c r="G29" s="160" t="s">
        <v>27</v>
      </c>
      <c r="H29" s="160">
        <v>0</v>
      </c>
      <c r="I29" s="160">
        <v>0</v>
      </c>
      <c r="J29" s="160" t="s">
        <v>152</v>
      </c>
      <c r="K29" s="160" t="s">
        <v>3655</v>
      </c>
      <c r="L29" s="160" t="s">
        <v>133</v>
      </c>
      <c r="M29" s="160" t="s">
        <v>393</v>
      </c>
      <c r="N29" s="160" t="s">
        <v>2715</v>
      </c>
      <c r="O29" s="160" t="s">
        <v>2716</v>
      </c>
      <c r="P29" s="160">
        <v>0</v>
      </c>
      <c r="Q29" s="160" t="s">
        <v>112</v>
      </c>
      <c r="R29" s="160" t="s">
        <v>3104</v>
      </c>
      <c r="S29" s="161">
        <v>37970</v>
      </c>
      <c r="T29" s="160">
        <v>1750</v>
      </c>
      <c r="U29" s="162">
        <v>24135643</v>
      </c>
      <c r="V29" s="162">
        <v>228839741</v>
      </c>
      <c r="W29" s="161">
        <v>44135</v>
      </c>
      <c r="X29" s="160" t="s">
        <v>3112</v>
      </c>
      <c r="Y29" s="160" t="s">
        <v>3113</v>
      </c>
      <c r="Z29" s="160" t="s">
        <v>3134</v>
      </c>
    </row>
    <row r="30" spans="1:26" x14ac:dyDescent="0.2">
      <c r="A30" s="160" t="s">
        <v>3590</v>
      </c>
      <c r="B30" s="160">
        <v>817951724</v>
      </c>
      <c r="C30" s="160" t="s">
        <v>93</v>
      </c>
      <c r="D30" s="160" t="s">
        <v>155</v>
      </c>
      <c r="E30" s="160" t="s">
        <v>26</v>
      </c>
      <c r="F30" s="160" t="s">
        <v>95</v>
      </c>
      <c r="G30" s="160" t="s">
        <v>27</v>
      </c>
      <c r="H30" s="160">
        <v>0</v>
      </c>
      <c r="I30" s="160">
        <v>0</v>
      </c>
      <c r="J30" s="160" t="s">
        <v>152</v>
      </c>
      <c r="K30" s="160" t="s">
        <v>3655</v>
      </c>
      <c r="L30" s="160" t="s">
        <v>133</v>
      </c>
      <c r="M30" s="160" t="s">
        <v>393</v>
      </c>
      <c r="N30" s="160" t="s">
        <v>2715</v>
      </c>
      <c r="O30" s="160" t="s">
        <v>2716</v>
      </c>
      <c r="P30" s="160">
        <v>0</v>
      </c>
      <c r="Q30" s="160" t="s">
        <v>112</v>
      </c>
      <c r="R30" s="160" t="s">
        <v>3104</v>
      </c>
      <c r="S30" s="161">
        <v>37970</v>
      </c>
      <c r="T30" s="160">
        <v>1750</v>
      </c>
      <c r="U30" s="162">
        <v>18312523</v>
      </c>
      <c r="V30" s="162">
        <v>173101284</v>
      </c>
      <c r="W30" s="161">
        <v>44135</v>
      </c>
      <c r="X30" s="160" t="s">
        <v>3112</v>
      </c>
      <c r="Y30" s="160" t="s">
        <v>3113</v>
      </c>
      <c r="Z30" s="160" t="s">
        <v>3236</v>
      </c>
    </row>
    <row r="31" spans="1:26" x14ac:dyDescent="0.2">
      <c r="A31" s="160" t="s">
        <v>3590</v>
      </c>
      <c r="B31" s="160">
        <v>817951724</v>
      </c>
      <c r="C31" s="160" t="s">
        <v>93</v>
      </c>
      <c r="D31" s="160" t="s">
        <v>155</v>
      </c>
      <c r="E31" s="160" t="s">
        <v>26</v>
      </c>
      <c r="F31" s="160" t="s">
        <v>95</v>
      </c>
      <c r="G31" s="160" t="s">
        <v>27</v>
      </c>
      <c r="H31" s="160">
        <v>0</v>
      </c>
      <c r="I31" s="160">
        <v>0</v>
      </c>
      <c r="J31" s="160" t="s">
        <v>152</v>
      </c>
      <c r="K31" s="160" t="s">
        <v>3655</v>
      </c>
      <c r="L31" s="160" t="s">
        <v>133</v>
      </c>
      <c r="M31" s="160" t="s">
        <v>393</v>
      </c>
      <c r="N31" s="160" t="s">
        <v>2715</v>
      </c>
      <c r="O31" s="160" t="s">
        <v>2716</v>
      </c>
      <c r="P31" s="160">
        <v>0</v>
      </c>
      <c r="Q31" s="160" t="s">
        <v>112</v>
      </c>
      <c r="R31" s="160" t="s">
        <v>3104</v>
      </c>
      <c r="S31" s="161">
        <v>37970</v>
      </c>
      <c r="T31" s="160">
        <v>1750</v>
      </c>
      <c r="U31" s="162">
        <v>5085588</v>
      </c>
      <c r="V31" s="162">
        <v>73640557</v>
      </c>
      <c r="W31" s="161">
        <v>44135</v>
      </c>
      <c r="X31" s="160" t="s">
        <v>3112</v>
      </c>
      <c r="Y31" s="160" t="s">
        <v>3113</v>
      </c>
      <c r="Z31" s="160" t="s">
        <v>60</v>
      </c>
    </row>
    <row r="32" spans="1:26" x14ac:dyDescent="0.2">
      <c r="A32" s="160" t="s">
        <v>3590</v>
      </c>
      <c r="B32" s="160">
        <v>817951724</v>
      </c>
      <c r="C32" s="160" t="s">
        <v>93</v>
      </c>
      <c r="D32" s="160" t="s">
        <v>155</v>
      </c>
      <c r="E32" s="160" t="s">
        <v>26</v>
      </c>
      <c r="F32" s="160" t="s">
        <v>95</v>
      </c>
      <c r="G32" s="160" t="s">
        <v>27</v>
      </c>
      <c r="H32" s="160">
        <v>0</v>
      </c>
      <c r="I32" s="160">
        <v>0</v>
      </c>
      <c r="J32" s="160" t="s">
        <v>152</v>
      </c>
      <c r="K32" s="160" t="s">
        <v>3655</v>
      </c>
      <c r="L32" s="160" t="s">
        <v>133</v>
      </c>
      <c r="M32" s="160" t="s">
        <v>393</v>
      </c>
      <c r="N32" s="160" t="s">
        <v>2715</v>
      </c>
      <c r="O32" s="160" t="s">
        <v>2716</v>
      </c>
      <c r="P32" s="160">
        <v>0</v>
      </c>
      <c r="Q32" s="160" t="s">
        <v>112</v>
      </c>
      <c r="R32" s="160" t="s">
        <v>3104</v>
      </c>
      <c r="S32" s="161">
        <v>37970</v>
      </c>
      <c r="T32" s="160">
        <v>1750</v>
      </c>
      <c r="U32" s="162">
        <v>21972857</v>
      </c>
      <c r="V32" s="162">
        <v>201733497</v>
      </c>
      <c r="W32" s="161">
        <v>44135</v>
      </c>
      <c r="X32" s="160" t="s">
        <v>3112</v>
      </c>
      <c r="Y32" s="160" t="s">
        <v>3113</v>
      </c>
      <c r="Z32" s="160" t="s">
        <v>3135</v>
      </c>
    </row>
    <row r="33" spans="1:26" x14ac:dyDescent="0.2">
      <c r="A33" s="160" t="s">
        <v>3590</v>
      </c>
      <c r="B33" s="160">
        <v>817951724</v>
      </c>
      <c r="C33" s="160" t="s">
        <v>93</v>
      </c>
      <c r="D33" s="160" t="s">
        <v>155</v>
      </c>
      <c r="E33" s="160" t="s">
        <v>26</v>
      </c>
      <c r="F33" s="160" t="s">
        <v>95</v>
      </c>
      <c r="G33" s="160" t="s">
        <v>27</v>
      </c>
      <c r="H33" s="160">
        <v>0</v>
      </c>
      <c r="I33" s="160">
        <v>0</v>
      </c>
      <c r="J33" s="160" t="s">
        <v>152</v>
      </c>
      <c r="K33" s="160" t="s">
        <v>3655</v>
      </c>
      <c r="L33" s="160" t="s">
        <v>133</v>
      </c>
      <c r="M33" s="160" t="s">
        <v>393</v>
      </c>
      <c r="N33" s="160" t="s">
        <v>2715</v>
      </c>
      <c r="O33" s="160" t="s">
        <v>2716</v>
      </c>
      <c r="P33" s="160">
        <v>0</v>
      </c>
      <c r="Q33" s="160" t="s">
        <v>112</v>
      </c>
      <c r="R33" s="160" t="s">
        <v>3104</v>
      </c>
      <c r="S33" s="161">
        <v>37970</v>
      </c>
      <c r="T33" s="160">
        <v>1750</v>
      </c>
      <c r="U33" s="162">
        <v>2590548</v>
      </c>
      <c r="V33" s="162">
        <v>25307666</v>
      </c>
      <c r="W33" s="161">
        <v>44135</v>
      </c>
      <c r="X33" s="160" t="s">
        <v>3112</v>
      </c>
      <c r="Y33" s="160" t="s">
        <v>3113</v>
      </c>
      <c r="Z33" s="160" t="s">
        <v>80</v>
      </c>
    </row>
    <row r="34" spans="1:26" x14ac:dyDescent="0.2">
      <c r="A34" s="160" t="s">
        <v>3590</v>
      </c>
      <c r="B34" s="160">
        <v>817951724</v>
      </c>
      <c r="C34" s="160" t="s">
        <v>93</v>
      </c>
      <c r="D34" s="160" t="s">
        <v>155</v>
      </c>
      <c r="E34" s="160" t="s">
        <v>26</v>
      </c>
      <c r="F34" s="160" t="s">
        <v>95</v>
      </c>
      <c r="G34" s="160" t="s">
        <v>27</v>
      </c>
      <c r="H34" s="160">
        <v>0</v>
      </c>
      <c r="I34" s="160">
        <v>0</v>
      </c>
      <c r="J34" s="160" t="s">
        <v>152</v>
      </c>
      <c r="K34" s="160" t="s">
        <v>3655</v>
      </c>
      <c r="L34" s="160" t="s">
        <v>133</v>
      </c>
      <c r="M34" s="160" t="s">
        <v>393</v>
      </c>
      <c r="N34" s="160" t="s">
        <v>2715</v>
      </c>
      <c r="O34" s="160" t="s">
        <v>2716</v>
      </c>
      <c r="P34" s="160">
        <v>0</v>
      </c>
      <c r="Q34" s="160" t="s">
        <v>112</v>
      </c>
      <c r="R34" s="160" t="s">
        <v>3104</v>
      </c>
      <c r="S34" s="161">
        <v>37970</v>
      </c>
      <c r="T34" s="160">
        <v>1750</v>
      </c>
      <c r="U34" s="162">
        <v>27686286</v>
      </c>
      <c r="V34" s="162">
        <v>257973613</v>
      </c>
      <c r="W34" s="161">
        <v>44135</v>
      </c>
      <c r="X34" s="160" t="s">
        <v>3112</v>
      </c>
      <c r="Y34" s="160" t="s">
        <v>3113</v>
      </c>
      <c r="Z34" s="160" t="s">
        <v>3136</v>
      </c>
    </row>
    <row r="35" spans="1:26" x14ac:dyDescent="0.2">
      <c r="A35" s="160" t="s">
        <v>3590</v>
      </c>
      <c r="B35" s="160">
        <v>817951724</v>
      </c>
      <c r="C35" s="160" t="s">
        <v>93</v>
      </c>
      <c r="D35" s="160" t="s">
        <v>155</v>
      </c>
      <c r="E35" s="160" t="s">
        <v>26</v>
      </c>
      <c r="F35" s="160" t="s">
        <v>95</v>
      </c>
      <c r="G35" s="160" t="s">
        <v>27</v>
      </c>
      <c r="H35" s="160">
        <v>0</v>
      </c>
      <c r="I35" s="160">
        <v>0</v>
      </c>
      <c r="J35" s="160" t="s">
        <v>152</v>
      </c>
      <c r="K35" s="160" t="s">
        <v>3655</v>
      </c>
      <c r="L35" s="160" t="s">
        <v>133</v>
      </c>
      <c r="M35" s="160" t="s">
        <v>393</v>
      </c>
      <c r="N35" s="160" t="s">
        <v>2715</v>
      </c>
      <c r="O35" s="160" t="s">
        <v>2716</v>
      </c>
      <c r="P35" s="160">
        <v>0</v>
      </c>
      <c r="Q35" s="160" t="s">
        <v>112</v>
      </c>
      <c r="R35" s="160" t="s">
        <v>3104</v>
      </c>
      <c r="S35" s="161">
        <v>37970</v>
      </c>
      <c r="T35" s="160">
        <v>1750</v>
      </c>
      <c r="U35" s="162">
        <v>7617369</v>
      </c>
      <c r="V35" s="162">
        <v>78134070</v>
      </c>
      <c r="W35" s="161">
        <v>44135</v>
      </c>
      <c r="X35" s="160" t="s">
        <v>3112</v>
      </c>
      <c r="Y35" s="160" t="s">
        <v>3113</v>
      </c>
      <c r="Z35" s="160" t="s">
        <v>3137</v>
      </c>
    </row>
    <row r="36" spans="1:26" x14ac:dyDescent="0.2">
      <c r="A36" s="160" t="s">
        <v>3590</v>
      </c>
      <c r="B36" s="160">
        <v>817951724</v>
      </c>
      <c r="C36" s="160" t="s">
        <v>93</v>
      </c>
      <c r="D36" s="160" t="s">
        <v>155</v>
      </c>
      <c r="E36" s="160" t="s">
        <v>26</v>
      </c>
      <c r="F36" s="160" t="s">
        <v>95</v>
      </c>
      <c r="G36" s="160" t="s">
        <v>27</v>
      </c>
      <c r="H36" s="160">
        <v>0</v>
      </c>
      <c r="I36" s="160">
        <v>0</v>
      </c>
      <c r="J36" s="160" t="s">
        <v>152</v>
      </c>
      <c r="K36" s="160" t="s">
        <v>3655</v>
      </c>
      <c r="L36" s="160" t="s">
        <v>133</v>
      </c>
      <c r="M36" s="160" t="s">
        <v>393</v>
      </c>
      <c r="N36" s="160" t="s">
        <v>2715</v>
      </c>
      <c r="O36" s="160" t="s">
        <v>2716</v>
      </c>
      <c r="P36" s="160">
        <v>0</v>
      </c>
      <c r="Q36" s="160" t="s">
        <v>112</v>
      </c>
      <c r="R36" s="160" t="s">
        <v>3104</v>
      </c>
      <c r="S36" s="161">
        <v>37970</v>
      </c>
      <c r="T36" s="160">
        <v>1750</v>
      </c>
      <c r="U36" s="162">
        <v>24693174</v>
      </c>
      <c r="V36" s="162">
        <v>242396693</v>
      </c>
      <c r="W36" s="161">
        <v>44135</v>
      </c>
      <c r="X36" s="160" t="s">
        <v>3112</v>
      </c>
      <c r="Y36" s="160" t="s">
        <v>3113</v>
      </c>
      <c r="Z36" s="160" t="s">
        <v>3118</v>
      </c>
    </row>
    <row r="37" spans="1:26" x14ac:dyDescent="0.2">
      <c r="A37" s="160" t="s">
        <v>3590</v>
      </c>
      <c r="B37" s="160">
        <v>817951724</v>
      </c>
      <c r="C37" s="160" t="s">
        <v>93</v>
      </c>
      <c r="D37" s="160" t="s">
        <v>155</v>
      </c>
      <c r="E37" s="160" t="s">
        <v>26</v>
      </c>
      <c r="F37" s="160" t="s">
        <v>95</v>
      </c>
      <c r="G37" s="160" t="s">
        <v>27</v>
      </c>
      <c r="H37" s="160">
        <v>0</v>
      </c>
      <c r="I37" s="160">
        <v>0</v>
      </c>
      <c r="J37" s="160" t="s">
        <v>152</v>
      </c>
      <c r="K37" s="160" t="s">
        <v>3655</v>
      </c>
      <c r="L37" s="160" t="s">
        <v>133</v>
      </c>
      <c r="M37" s="160" t="s">
        <v>393</v>
      </c>
      <c r="N37" s="160" t="s">
        <v>2715</v>
      </c>
      <c r="O37" s="160" t="s">
        <v>2716</v>
      </c>
      <c r="P37" s="160">
        <v>0</v>
      </c>
      <c r="Q37" s="160" t="s">
        <v>112</v>
      </c>
      <c r="R37" s="160" t="s">
        <v>3104</v>
      </c>
      <c r="S37" s="161">
        <v>37970</v>
      </c>
      <c r="T37" s="160">
        <v>1750</v>
      </c>
      <c r="U37" s="162">
        <v>17030807</v>
      </c>
      <c r="V37" s="162">
        <v>344608492</v>
      </c>
      <c r="W37" s="161">
        <v>44135</v>
      </c>
      <c r="X37" s="160" t="s">
        <v>3112</v>
      </c>
      <c r="Y37" s="160" t="s">
        <v>3113</v>
      </c>
      <c r="Z37" s="160" t="s">
        <v>3138</v>
      </c>
    </row>
    <row r="38" spans="1:26" x14ac:dyDescent="0.2">
      <c r="A38" s="160" t="s">
        <v>2448</v>
      </c>
      <c r="B38" s="160">
        <v>700376001</v>
      </c>
      <c r="C38" s="160" t="s">
        <v>567</v>
      </c>
      <c r="D38" s="160" t="s">
        <v>625</v>
      </c>
      <c r="E38" s="160" t="s">
        <v>8210</v>
      </c>
      <c r="F38" s="160" t="s">
        <v>626</v>
      </c>
      <c r="G38" s="160" t="s">
        <v>8211</v>
      </c>
      <c r="H38" s="160" t="s">
        <v>627</v>
      </c>
      <c r="I38" s="160" t="s">
        <v>8212</v>
      </c>
      <c r="J38" s="160" t="s">
        <v>8213</v>
      </c>
      <c r="K38" s="160" t="s">
        <v>630</v>
      </c>
      <c r="L38" s="160" t="s">
        <v>31</v>
      </c>
      <c r="M38" s="160" t="s">
        <v>300</v>
      </c>
      <c r="N38" s="160" t="s">
        <v>631</v>
      </c>
      <c r="O38" s="160" t="s">
        <v>632</v>
      </c>
      <c r="P38" s="160">
        <v>0</v>
      </c>
      <c r="Q38" s="160" t="s">
        <v>30</v>
      </c>
      <c r="R38" s="160" t="s">
        <v>2787</v>
      </c>
      <c r="S38" s="161">
        <v>37970</v>
      </c>
      <c r="T38" s="160">
        <v>1800</v>
      </c>
      <c r="U38" s="162">
        <v>15344018</v>
      </c>
      <c r="V38" s="162">
        <v>173382216</v>
      </c>
      <c r="W38" s="161">
        <v>44135</v>
      </c>
      <c r="X38" s="160" t="s">
        <v>3112</v>
      </c>
      <c r="Y38" s="160" t="s">
        <v>3113</v>
      </c>
      <c r="Z38" s="160" t="s">
        <v>3139</v>
      </c>
    </row>
    <row r="39" spans="1:26" x14ac:dyDescent="0.2">
      <c r="A39" s="160" t="s">
        <v>2448</v>
      </c>
      <c r="B39" s="160">
        <v>700376001</v>
      </c>
      <c r="C39" s="160" t="s">
        <v>567</v>
      </c>
      <c r="D39" s="160" t="s">
        <v>625</v>
      </c>
      <c r="E39" s="160" t="s">
        <v>8210</v>
      </c>
      <c r="F39" s="160" t="s">
        <v>626</v>
      </c>
      <c r="G39" s="160" t="s">
        <v>8211</v>
      </c>
      <c r="H39" s="160" t="s">
        <v>627</v>
      </c>
      <c r="I39" s="160" t="s">
        <v>8212</v>
      </c>
      <c r="J39" s="160" t="s">
        <v>8213</v>
      </c>
      <c r="K39" s="160" t="s">
        <v>630</v>
      </c>
      <c r="L39" s="160" t="s">
        <v>31</v>
      </c>
      <c r="M39" s="160" t="s">
        <v>300</v>
      </c>
      <c r="N39" s="160" t="s">
        <v>631</v>
      </c>
      <c r="O39" s="160" t="s">
        <v>632</v>
      </c>
      <c r="P39" s="160">
        <v>0</v>
      </c>
      <c r="Q39" s="160" t="s">
        <v>30</v>
      </c>
      <c r="R39" s="160" t="s">
        <v>2787</v>
      </c>
      <c r="S39" s="161">
        <v>37970</v>
      </c>
      <c r="T39" s="160">
        <v>1800</v>
      </c>
      <c r="U39" s="162">
        <v>73692277</v>
      </c>
      <c r="V39" s="162">
        <v>630721581</v>
      </c>
      <c r="W39" s="161">
        <v>44135</v>
      </c>
      <c r="X39" s="160" t="s">
        <v>3112</v>
      </c>
      <c r="Y39" s="160" t="s">
        <v>3113</v>
      </c>
      <c r="Z39" s="160" t="s">
        <v>91</v>
      </c>
    </row>
    <row r="40" spans="1:26" x14ac:dyDescent="0.2">
      <c r="A40" s="160" t="s">
        <v>2448</v>
      </c>
      <c r="B40" s="160">
        <v>700376001</v>
      </c>
      <c r="C40" s="160" t="s">
        <v>567</v>
      </c>
      <c r="D40" s="160" t="s">
        <v>625</v>
      </c>
      <c r="E40" s="160" t="s">
        <v>8210</v>
      </c>
      <c r="F40" s="160" t="s">
        <v>626</v>
      </c>
      <c r="G40" s="160" t="s">
        <v>8211</v>
      </c>
      <c r="H40" s="160" t="s">
        <v>627</v>
      </c>
      <c r="I40" s="160" t="s">
        <v>8212</v>
      </c>
      <c r="J40" s="160" t="s">
        <v>8213</v>
      </c>
      <c r="K40" s="160" t="s">
        <v>630</v>
      </c>
      <c r="L40" s="160" t="s">
        <v>31</v>
      </c>
      <c r="M40" s="160" t="s">
        <v>300</v>
      </c>
      <c r="N40" s="160" t="s">
        <v>631</v>
      </c>
      <c r="O40" s="160" t="s">
        <v>632</v>
      </c>
      <c r="P40" s="160">
        <v>0</v>
      </c>
      <c r="Q40" s="160" t="s">
        <v>30</v>
      </c>
      <c r="R40" s="160" t="s">
        <v>2787</v>
      </c>
      <c r="S40" s="161">
        <v>37970</v>
      </c>
      <c r="T40" s="160">
        <v>1800</v>
      </c>
      <c r="U40" s="162">
        <v>35271314</v>
      </c>
      <c r="V40" s="162">
        <v>293888401</v>
      </c>
      <c r="W40" s="161">
        <v>44135</v>
      </c>
      <c r="X40" s="160" t="s">
        <v>3112</v>
      </c>
      <c r="Y40" s="160" t="s">
        <v>3113</v>
      </c>
      <c r="Z40" s="160" t="s">
        <v>3116</v>
      </c>
    </row>
    <row r="41" spans="1:26" x14ac:dyDescent="0.2">
      <c r="A41" s="160" t="s">
        <v>2448</v>
      </c>
      <c r="B41" s="160">
        <v>700376001</v>
      </c>
      <c r="C41" s="160" t="s">
        <v>567</v>
      </c>
      <c r="D41" s="160" t="s">
        <v>625</v>
      </c>
      <c r="E41" s="160" t="s">
        <v>8210</v>
      </c>
      <c r="F41" s="160" t="s">
        <v>626</v>
      </c>
      <c r="G41" s="160" t="s">
        <v>8211</v>
      </c>
      <c r="H41" s="160" t="s">
        <v>627</v>
      </c>
      <c r="I41" s="160" t="s">
        <v>8212</v>
      </c>
      <c r="J41" s="160" t="s">
        <v>8213</v>
      </c>
      <c r="K41" s="160" t="s">
        <v>630</v>
      </c>
      <c r="L41" s="160" t="s">
        <v>31</v>
      </c>
      <c r="M41" s="160" t="s">
        <v>300</v>
      </c>
      <c r="N41" s="160" t="s">
        <v>631</v>
      </c>
      <c r="O41" s="160" t="s">
        <v>632</v>
      </c>
      <c r="P41" s="160">
        <v>0</v>
      </c>
      <c r="Q41" s="160" t="s">
        <v>30</v>
      </c>
      <c r="R41" s="160" t="s">
        <v>2787</v>
      </c>
      <c r="S41" s="161">
        <v>37970</v>
      </c>
      <c r="T41" s="160">
        <v>1800</v>
      </c>
      <c r="U41" s="162">
        <v>69582689</v>
      </c>
      <c r="V41" s="162">
        <v>681228581</v>
      </c>
      <c r="W41" s="161">
        <v>44135</v>
      </c>
      <c r="X41" s="160" t="s">
        <v>3112</v>
      </c>
      <c r="Y41" s="160" t="s">
        <v>3113</v>
      </c>
      <c r="Z41" s="160" t="s">
        <v>3140</v>
      </c>
    </row>
    <row r="42" spans="1:26" x14ac:dyDescent="0.2">
      <c r="A42" s="160" t="s">
        <v>2448</v>
      </c>
      <c r="B42" s="160">
        <v>700376001</v>
      </c>
      <c r="C42" s="160" t="s">
        <v>567</v>
      </c>
      <c r="D42" s="160" t="s">
        <v>625</v>
      </c>
      <c r="E42" s="160" t="s">
        <v>8210</v>
      </c>
      <c r="F42" s="160" t="s">
        <v>626</v>
      </c>
      <c r="G42" s="160" t="s">
        <v>8211</v>
      </c>
      <c r="H42" s="160" t="s">
        <v>627</v>
      </c>
      <c r="I42" s="160" t="s">
        <v>8212</v>
      </c>
      <c r="J42" s="160" t="s">
        <v>8213</v>
      </c>
      <c r="K42" s="160" t="s">
        <v>630</v>
      </c>
      <c r="L42" s="160" t="s">
        <v>31</v>
      </c>
      <c r="M42" s="160" t="s">
        <v>300</v>
      </c>
      <c r="N42" s="160" t="s">
        <v>631</v>
      </c>
      <c r="O42" s="160" t="s">
        <v>632</v>
      </c>
      <c r="P42" s="160">
        <v>0</v>
      </c>
      <c r="Q42" s="160" t="s">
        <v>30</v>
      </c>
      <c r="R42" s="160" t="s">
        <v>2787</v>
      </c>
      <c r="S42" s="161">
        <v>37970</v>
      </c>
      <c r="T42" s="160">
        <v>1800</v>
      </c>
      <c r="U42" s="162">
        <v>52057633</v>
      </c>
      <c r="V42" s="162">
        <v>707627893</v>
      </c>
      <c r="W42" s="161">
        <v>44135</v>
      </c>
      <c r="X42" s="160" t="s">
        <v>3112</v>
      </c>
      <c r="Y42" s="160" t="s">
        <v>3113</v>
      </c>
      <c r="Z42" s="160" t="s">
        <v>3141</v>
      </c>
    </row>
    <row r="43" spans="1:26" x14ac:dyDescent="0.2">
      <c r="A43" s="160" t="s">
        <v>2448</v>
      </c>
      <c r="B43" s="160">
        <v>700376001</v>
      </c>
      <c r="C43" s="160" t="s">
        <v>567</v>
      </c>
      <c r="D43" s="160" t="s">
        <v>625</v>
      </c>
      <c r="E43" s="160" t="s">
        <v>8210</v>
      </c>
      <c r="F43" s="160" t="s">
        <v>626</v>
      </c>
      <c r="G43" s="160" t="s">
        <v>8211</v>
      </c>
      <c r="H43" s="160" t="s">
        <v>627</v>
      </c>
      <c r="I43" s="160" t="s">
        <v>8212</v>
      </c>
      <c r="J43" s="160" t="s">
        <v>8213</v>
      </c>
      <c r="K43" s="160" t="s">
        <v>630</v>
      </c>
      <c r="L43" s="160" t="s">
        <v>31</v>
      </c>
      <c r="M43" s="160" t="s">
        <v>300</v>
      </c>
      <c r="N43" s="160" t="s">
        <v>631</v>
      </c>
      <c r="O43" s="160" t="s">
        <v>632</v>
      </c>
      <c r="P43" s="160">
        <v>0</v>
      </c>
      <c r="Q43" s="160" t="s">
        <v>30</v>
      </c>
      <c r="R43" s="160" t="s">
        <v>2787</v>
      </c>
      <c r="S43" s="161">
        <v>37970</v>
      </c>
      <c r="T43" s="160">
        <v>1800</v>
      </c>
      <c r="U43" s="162">
        <v>22184685</v>
      </c>
      <c r="V43" s="162">
        <v>197673589</v>
      </c>
      <c r="W43" s="161">
        <v>44135</v>
      </c>
      <c r="X43" s="160" t="s">
        <v>3112</v>
      </c>
      <c r="Y43" s="160" t="s">
        <v>3113</v>
      </c>
      <c r="Z43" s="160" t="s">
        <v>3142</v>
      </c>
    </row>
    <row r="44" spans="1:26" x14ac:dyDescent="0.2">
      <c r="A44" s="160" t="s">
        <v>2448</v>
      </c>
      <c r="B44" s="160">
        <v>700376001</v>
      </c>
      <c r="C44" s="160" t="s">
        <v>567</v>
      </c>
      <c r="D44" s="160" t="s">
        <v>625</v>
      </c>
      <c r="E44" s="160" t="s">
        <v>8210</v>
      </c>
      <c r="F44" s="160" t="s">
        <v>626</v>
      </c>
      <c r="G44" s="160" t="s">
        <v>8211</v>
      </c>
      <c r="H44" s="160" t="s">
        <v>627</v>
      </c>
      <c r="I44" s="160" t="s">
        <v>8212</v>
      </c>
      <c r="J44" s="160" t="s">
        <v>8213</v>
      </c>
      <c r="K44" s="160" t="s">
        <v>630</v>
      </c>
      <c r="L44" s="160" t="s">
        <v>31</v>
      </c>
      <c r="M44" s="160" t="s">
        <v>300</v>
      </c>
      <c r="N44" s="160" t="s">
        <v>631</v>
      </c>
      <c r="O44" s="160" t="s">
        <v>632</v>
      </c>
      <c r="P44" s="160">
        <v>0</v>
      </c>
      <c r="Q44" s="160" t="s">
        <v>30</v>
      </c>
      <c r="R44" s="160" t="s">
        <v>2787</v>
      </c>
      <c r="S44" s="161">
        <v>37970</v>
      </c>
      <c r="T44" s="160">
        <v>1800</v>
      </c>
      <c r="U44" s="162">
        <v>55962657</v>
      </c>
      <c r="V44" s="162">
        <v>491067780</v>
      </c>
      <c r="W44" s="161">
        <v>44135</v>
      </c>
      <c r="X44" s="160" t="s">
        <v>3112</v>
      </c>
      <c r="Y44" s="160" t="s">
        <v>3113</v>
      </c>
      <c r="Z44" s="160" t="s">
        <v>3143</v>
      </c>
    </row>
    <row r="45" spans="1:26" x14ac:dyDescent="0.2">
      <c r="A45" s="160" t="s">
        <v>2448</v>
      </c>
      <c r="B45" s="160">
        <v>700376001</v>
      </c>
      <c r="C45" s="160" t="s">
        <v>567</v>
      </c>
      <c r="D45" s="160" t="s">
        <v>625</v>
      </c>
      <c r="E45" s="160" t="s">
        <v>8210</v>
      </c>
      <c r="F45" s="160" t="s">
        <v>626</v>
      </c>
      <c r="G45" s="160" t="s">
        <v>8211</v>
      </c>
      <c r="H45" s="160" t="s">
        <v>627</v>
      </c>
      <c r="I45" s="160" t="s">
        <v>8212</v>
      </c>
      <c r="J45" s="160" t="s">
        <v>8213</v>
      </c>
      <c r="K45" s="160" t="s">
        <v>630</v>
      </c>
      <c r="L45" s="160" t="s">
        <v>31</v>
      </c>
      <c r="M45" s="160" t="s">
        <v>300</v>
      </c>
      <c r="N45" s="160" t="s">
        <v>631</v>
      </c>
      <c r="O45" s="160" t="s">
        <v>632</v>
      </c>
      <c r="P45" s="160">
        <v>0</v>
      </c>
      <c r="Q45" s="160" t="s">
        <v>30</v>
      </c>
      <c r="R45" s="160" t="s">
        <v>2787</v>
      </c>
      <c r="S45" s="161">
        <v>37970</v>
      </c>
      <c r="T45" s="160">
        <v>1800</v>
      </c>
      <c r="U45" s="162">
        <v>8512290</v>
      </c>
      <c r="V45" s="162">
        <v>71837280</v>
      </c>
      <c r="W45" s="161">
        <v>44135</v>
      </c>
      <c r="X45" s="160" t="s">
        <v>3112</v>
      </c>
      <c r="Y45" s="160" t="s">
        <v>3113</v>
      </c>
      <c r="Z45" s="160" t="s">
        <v>3144</v>
      </c>
    </row>
    <row r="46" spans="1:26" x14ac:dyDescent="0.2">
      <c r="A46" s="160" t="s">
        <v>2448</v>
      </c>
      <c r="B46" s="160">
        <v>700376001</v>
      </c>
      <c r="C46" s="160" t="s">
        <v>567</v>
      </c>
      <c r="D46" s="160" t="s">
        <v>625</v>
      </c>
      <c r="E46" s="160" t="s">
        <v>8210</v>
      </c>
      <c r="F46" s="160" t="s">
        <v>626</v>
      </c>
      <c r="G46" s="160" t="s">
        <v>8211</v>
      </c>
      <c r="H46" s="160" t="s">
        <v>627</v>
      </c>
      <c r="I46" s="160" t="s">
        <v>8212</v>
      </c>
      <c r="J46" s="160" t="s">
        <v>8213</v>
      </c>
      <c r="K46" s="160" t="s">
        <v>630</v>
      </c>
      <c r="L46" s="160" t="s">
        <v>31</v>
      </c>
      <c r="M46" s="160" t="s">
        <v>300</v>
      </c>
      <c r="N46" s="160" t="s">
        <v>631</v>
      </c>
      <c r="O46" s="160" t="s">
        <v>632</v>
      </c>
      <c r="P46" s="160">
        <v>0</v>
      </c>
      <c r="Q46" s="160" t="s">
        <v>30</v>
      </c>
      <c r="R46" s="160" t="s">
        <v>2787</v>
      </c>
      <c r="S46" s="161">
        <v>37970</v>
      </c>
      <c r="T46" s="160">
        <v>1800</v>
      </c>
      <c r="U46" s="162">
        <v>13488288</v>
      </c>
      <c r="V46" s="162">
        <v>130436406</v>
      </c>
      <c r="W46" s="161">
        <v>44135</v>
      </c>
      <c r="X46" s="160" t="s">
        <v>3112</v>
      </c>
      <c r="Y46" s="160" t="s">
        <v>3113</v>
      </c>
      <c r="Z46" s="160" t="s">
        <v>60</v>
      </c>
    </row>
    <row r="47" spans="1:26" x14ac:dyDescent="0.2">
      <c r="A47" s="160" t="s">
        <v>2448</v>
      </c>
      <c r="B47" s="160">
        <v>700376001</v>
      </c>
      <c r="C47" s="160" t="s">
        <v>567</v>
      </c>
      <c r="D47" s="160" t="s">
        <v>625</v>
      </c>
      <c r="E47" s="160" t="s">
        <v>8210</v>
      </c>
      <c r="F47" s="160" t="s">
        <v>626</v>
      </c>
      <c r="G47" s="160" t="s">
        <v>8211</v>
      </c>
      <c r="H47" s="160" t="s">
        <v>627</v>
      </c>
      <c r="I47" s="160" t="s">
        <v>8212</v>
      </c>
      <c r="J47" s="160" t="s">
        <v>8213</v>
      </c>
      <c r="K47" s="160" t="s">
        <v>630</v>
      </c>
      <c r="L47" s="160" t="s">
        <v>31</v>
      </c>
      <c r="M47" s="160" t="s">
        <v>300</v>
      </c>
      <c r="N47" s="160" t="s">
        <v>631</v>
      </c>
      <c r="O47" s="160" t="s">
        <v>632</v>
      </c>
      <c r="P47" s="160">
        <v>0</v>
      </c>
      <c r="Q47" s="160" t="s">
        <v>30</v>
      </c>
      <c r="R47" s="160" t="s">
        <v>2787</v>
      </c>
      <c r="S47" s="161">
        <v>37970</v>
      </c>
      <c r="T47" s="160">
        <v>1800</v>
      </c>
      <c r="U47" s="162">
        <v>21984307</v>
      </c>
      <c r="V47" s="162">
        <v>210417621</v>
      </c>
      <c r="W47" s="161">
        <v>44135</v>
      </c>
      <c r="X47" s="160" t="s">
        <v>3112</v>
      </c>
      <c r="Y47" s="160" t="s">
        <v>3113</v>
      </c>
      <c r="Z47" s="160" t="s">
        <v>3145</v>
      </c>
    </row>
    <row r="48" spans="1:26" x14ac:dyDescent="0.2">
      <c r="A48" s="160" t="s">
        <v>2448</v>
      </c>
      <c r="B48" s="160">
        <v>700376001</v>
      </c>
      <c r="C48" s="160" t="s">
        <v>567</v>
      </c>
      <c r="D48" s="160" t="s">
        <v>625</v>
      </c>
      <c r="E48" s="160" t="s">
        <v>8210</v>
      </c>
      <c r="F48" s="160" t="s">
        <v>626</v>
      </c>
      <c r="G48" s="160" t="s">
        <v>8211</v>
      </c>
      <c r="H48" s="160" t="s">
        <v>627</v>
      </c>
      <c r="I48" s="160" t="s">
        <v>8212</v>
      </c>
      <c r="J48" s="160" t="s">
        <v>8213</v>
      </c>
      <c r="K48" s="160" t="s">
        <v>630</v>
      </c>
      <c r="L48" s="160" t="s">
        <v>31</v>
      </c>
      <c r="M48" s="160" t="s">
        <v>300</v>
      </c>
      <c r="N48" s="160" t="s">
        <v>631</v>
      </c>
      <c r="O48" s="160" t="s">
        <v>632</v>
      </c>
      <c r="P48" s="160">
        <v>0</v>
      </c>
      <c r="Q48" s="160" t="s">
        <v>30</v>
      </c>
      <c r="R48" s="160" t="s">
        <v>2787</v>
      </c>
      <c r="S48" s="161">
        <v>37970</v>
      </c>
      <c r="T48" s="160">
        <v>1800</v>
      </c>
      <c r="U48" s="162">
        <v>6026400</v>
      </c>
      <c r="V48" s="162">
        <v>89683110</v>
      </c>
      <c r="W48" s="161">
        <v>44135</v>
      </c>
      <c r="X48" s="160" t="s">
        <v>3112</v>
      </c>
      <c r="Y48" s="160" t="s">
        <v>3113</v>
      </c>
      <c r="Z48" s="160" t="s">
        <v>3146</v>
      </c>
    </row>
    <row r="49" spans="1:26" x14ac:dyDescent="0.2">
      <c r="A49" s="160" t="s">
        <v>2448</v>
      </c>
      <c r="B49" s="160">
        <v>700376001</v>
      </c>
      <c r="C49" s="160" t="s">
        <v>567</v>
      </c>
      <c r="D49" s="160" t="s">
        <v>625</v>
      </c>
      <c r="E49" s="160" t="s">
        <v>8210</v>
      </c>
      <c r="F49" s="160" t="s">
        <v>626</v>
      </c>
      <c r="G49" s="160" t="s">
        <v>8211</v>
      </c>
      <c r="H49" s="160" t="s">
        <v>627</v>
      </c>
      <c r="I49" s="160" t="s">
        <v>8212</v>
      </c>
      <c r="J49" s="160" t="s">
        <v>8213</v>
      </c>
      <c r="K49" s="160" t="s">
        <v>630</v>
      </c>
      <c r="L49" s="160" t="s">
        <v>31</v>
      </c>
      <c r="M49" s="160" t="s">
        <v>300</v>
      </c>
      <c r="N49" s="160" t="s">
        <v>631</v>
      </c>
      <c r="O49" s="160" t="s">
        <v>632</v>
      </c>
      <c r="P49" s="160">
        <v>0</v>
      </c>
      <c r="Q49" s="160" t="s">
        <v>30</v>
      </c>
      <c r="R49" s="160" t="s">
        <v>2787</v>
      </c>
      <c r="S49" s="161">
        <v>37970</v>
      </c>
      <c r="T49" s="160">
        <v>1800</v>
      </c>
      <c r="U49" s="162">
        <v>6870096</v>
      </c>
      <c r="V49" s="162">
        <v>73767654</v>
      </c>
      <c r="W49" s="161">
        <v>44135</v>
      </c>
      <c r="X49" s="160" t="s">
        <v>3112</v>
      </c>
      <c r="Y49" s="160" t="s">
        <v>3113</v>
      </c>
      <c r="Z49" s="160" t="s">
        <v>3147</v>
      </c>
    </row>
    <row r="50" spans="1:26" x14ac:dyDescent="0.2">
      <c r="A50" s="160" t="s">
        <v>2448</v>
      </c>
      <c r="B50" s="160">
        <v>700376001</v>
      </c>
      <c r="C50" s="160" t="s">
        <v>567</v>
      </c>
      <c r="D50" s="160" t="s">
        <v>625</v>
      </c>
      <c r="E50" s="160" t="s">
        <v>8210</v>
      </c>
      <c r="F50" s="160" t="s">
        <v>626</v>
      </c>
      <c r="G50" s="160" t="s">
        <v>8211</v>
      </c>
      <c r="H50" s="160" t="s">
        <v>627</v>
      </c>
      <c r="I50" s="160" t="s">
        <v>8212</v>
      </c>
      <c r="J50" s="160" t="s">
        <v>8213</v>
      </c>
      <c r="K50" s="160" t="s">
        <v>630</v>
      </c>
      <c r="L50" s="160" t="s">
        <v>31</v>
      </c>
      <c r="M50" s="160" t="s">
        <v>300</v>
      </c>
      <c r="N50" s="160" t="s">
        <v>631</v>
      </c>
      <c r="O50" s="160" t="s">
        <v>632</v>
      </c>
      <c r="P50" s="160">
        <v>0</v>
      </c>
      <c r="Q50" s="160" t="s">
        <v>30</v>
      </c>
      <c r="R50" s="160" t="s">
        <v>2787</v>
      </c>
      <c r="S50" s="161">
        <v>37970</v>
      </c>
      <c r="T50" s="160">
        <v>1800</v>
      </c>
      <c r="U50" s="162">
        <v>34538504</v>
      </c>
      <c r="V50" s="162">
        <v>288491460</v>
      </c>
      <c r="W50" s="161">
        <v>44135</v>
      </c>
      <c r="X50" s="160" t="s">
        <v>3112</v>
      </c>
      <c r="Y50" s="160" t="s">
        <v>3113</v>
      </c>
      <c r="Z50" s="160" t="s">
        <v>3148</v>
      </c>
    </row>
    <row r="51" spans="1:26" x14ac:dyDescent="0.2">
      <c r="A51" s="160" t="s">
        <v>2448</v>
      </c>
      <c r="B51" s="160">
        <v>700376001</v>
      </c>
      <c r="C51" s="160" t="s">
        <v>567</v>
      </c>
      <c r="D51" s="160" t="s">
        <v>625</v>
      </c>
      <c r="E51" s="160" t="s">
        <v>8210</v>
      </c>
      <c r="F51" s="160" t="s">
        <v>626</v>
      </c>
      <c r="G51" s="160" t="s">
        <v>8211</v>
      </c>
      <c r="H51" s="160" t="s">
        <v>627</v>
      </c>
      <c r="I51" s="160" t="s">
        <v>8212</v>
      </c>
      <c r="J51" s="160" t="s">
        <v>8213</v>
      </c>
      <c r="K51" s="160" t="s">
        <v>630</v>
      </c>
      <c r="L51" s="160" t="s">
        <v>31</v>
      </c>
      <c r="M51" s="160" t="s">
        <v>300</v>
      </c>
      <c r="N51" s="160" t="s">
        <v>631</v>
      </c>
      <c r="O51" s="160" t="s">
        <v>632</v>
      </c>
      <c r="P51" s="160">
        <v>0</v>
      </c>
      <c r="Q51" s="160" t="s">
        <v>30</v>
      </c>
      <c r="R51" s="160" t="s">
        <v>2787</v>
      </c>
      <c r="S51" s="161">
        <v>37970</v>
      </c>
      <c r="T51" s="160">
        <v>1800</v>
      </c>
      <c r="U51" s="162">
        <v>22885254</v>
      </c>
      <c r="V51" s="162">
        <v>181794818</v>
      </c>
      <c r="W51" s="161">
        <v>44135</v>
      </c>
      <c r="X51" s="160" t="s">
        <v>3112</v>
      </c>
      <c r="Y51" s="160" t="s">
        <v>3113</v>
      </c>
      <c r="Z51" s="160" t="s">
        <v>98</v>
      </c>
    </row>
    <row r="52" spans="1:26" x14ac:dyDescent="0.2">
      <c r="A52" s="160" t="s">
        <v>2448</v>
      </c>
      <c r="B52" s="160">
        <v>700376001</v>
      </c>
      <c r="C52" s="160" t="s">
        <v>567</v>
      </c>
      <c r="D52" s="160" t="s">
        <v>625</v>
      </c>
      <c r="E52" s="160" t="s">
        <v>8210</v>
      </c>
      <c r="F52" s="160" t="s">
        <v>626</v>
      </c>
      <c r="G52" s="160" t="s">
        <v>8211</v>
      </c>
      <c r="H52" s="160" t="s">
        <v>627</v>
      </c>
      <c r="I52" s="160" t="s">
        <v>8212</v>
      </c>
      <c r="J52" s="160" t="s">
        <v>8213</v>
      </c>
      <c r="K52" s="160" t="s">
        <v>630</v>
      </c>
      <c r="L52" s="160" t="s">
        <v>31</v>
      </c>
      <c r="M52" s="160" t="s">
        <v>300</v>
      </c>
      <c r="N52" s="160" t="s">
        <v>631</v>
      </c>
      <c r="O52" s="160" t="s">
        <v>632</v>
      </c>
      <c r="P52" s="160">
        <v>0</v>
      </c>
      <c r="Q52" s="160" t="s">
        <v>30</v>
      </c>
      <c r="R52" s="160" t="s">
        <v>2787</v>
      </c>
      <c r="S52" s="161">
        <v>37970</v>
      </c>
      <c r="T52" s="160">
        <v>1800</v>
      </c>
      <c r="U52" s="162">
        <v>22327812</v>
      </c>
      <c r="V52" s="162">
        <v>217699520</v>
      </c>
      <c r="W52" s="161">
        <v>44135</v>
      </c>
      <c r="X52" s="160" t="s">
        <v>3112</v>
      </c>
      <c r="Y52" s="160" t="s">
        <v>3113</v>
      </c>
      <c r="Z52" s="160" t="s">
        <v>3149</v>
      </c>
    </row>
    <row r="53" spans="1:26" x14ac:dyDescent="0.2">
      <c r="A53" s="160" t="s">
        <v>2448</v>
      </c>
      <c r="B53" s="160">
        <v>700376001</v>
      </c>
      <c r="C53" s="160" t="s">
        <v>567</v>
      </c>
      <c r="D53" s="160" t="s">
        <v>625</v>
      </c>
      <c r="E53" s="160" t="s">
        <v>8210</v>
      </c>
      <c r="F53" s="160" t="s">
        <v>626</v>
      </c>
      <c r="G53" s="160" t="s">
        <v>8211</v>
      </c>
      <c r="H53" s="160" t="s">
        <v>627</v>
      </c>
      <c r="I53" s="160" t="s">
        <v>8212</v>
      </c>
      <c r="J53" s="160" t="s">
        <v>8213</v>
      </c>
      <c r="K53" s="160" t="s">
        <v>630</v>
      </c>
      <c r="L53" s="160" t="s">
        <v>31</v>
      </c>
      <c r="M53" s="160" t="s">
        <v>300</v>
      </c>
      <c r="N53" s="160" t="s">
        <v>631</v>
      </c>
      <c r="O53" s="160" t="s">
        <v>632</v>
      </c>
      <c r="P53" s="160">
        <v>0</v>
      </c>
      <c r="Q53" s="160" t="s">
        <v>30</v>
      </c>
      <c r="R53" s="160" t="s">
        <v>2787</v>
      </c>
      <c r="S53" s="161">
        <v>37970</v>
      </c>
      <c r="T53" s="160">
        <v>1800</v>
      </c>
      <c r="U53" s="162">
        <v>17747748</v>
      </c>
      <c r="V53" s="162">
        <v>174783582</v>
      </c>
      <c r="W53" s="161">
        <v>44135</v>
      </c>
      <c r="X53" s="160" t="s">
        <v>3112</v>
      </c>
      <c r="Y53" s="160" t="s">
        <v>3113</v>
      </c>
      <c r="Z53" s="160" t="s">
        <v>3150</v>
      </c>
    </row>
    <row r="54" spans="1:26" x14ac:dyDescent="0.2">
      <c r="A54" s="160" t="s">
        <v>2448</v>
      </c>
      <c r="B54" s="160">
        <v>700376001</v>
      </c>
      <c r="C54" s="160" t="s">
        <v>567</v>
      </c>
      <c r="D54" s="160" t="s">
        <v>625</v>
      </c>
      <c r="E54" s="160" t="s">
        <v>8210</v>
      </c>
      <c r="F54" s="160" t="s">
        <v>626</v>
      </c>
      <c r="G54" s="160" t="s">
        <v>8211</v>
      </c>
      <c r="H54" s="160" t="s">
        <v>627</v>
      </c>
      <c r="I54" s="160" t="s">
        <v>8212</v>
      </c>
      <c r="J54" s="160" t="s">
        <v>8213</v>
      </c>
      <c r="K54" s="160" t="s">
        <v>630</v>
      </c>
      <c r="L54" s="160" t="s">
        <v>31</v>
      </c>
      <c r="M54" s="160" t="s">
        <v>300</v>
      </c>
      <c r="N54" s="160" t="s">
        <v>631</v>
      </c>
      <c r="O54" s="160" t="s">
        <v>632</v>
      </c>
      <c r="P54" s="160">
        <v>0</v>
      </c>
      <c r="Q54" s="160" t="s">
        <v>30</v>
      </c>
      <c r="R54" s="160" t="s">
        <v>2787</v>
      </c>
      <c r="S54" s="161">
        <v>37970</v>
      </c>
      <c r="T54" s="160">
        <v>1800</v>
      </c>
      <c r="U54" s="162">
        <v>62370005</v>
      </c>
      <c r="V54" s="162">
        <v>739340874</v>
      </c>
      <c r="W54" s="161">
        <v>44135</v>
      </c>
      <c r="X54" s="160" t="s">
        <v>3112</v>
      </c>
      <c r="Y54" s="160" t="s">
        <v>3113</v>
      </c>
      <c r="Z54" s="160" t="s">
        <v>3126</v>
      </c>
    </row>
    <row r="55" spans="1:26" x14ac:dyDescent="0.2">
      <c r="A55" s="160" t="s">
        <v>2448</v>
      </c>
      <c r="B55" s="160">
        <v>700376001</v>
      </c>
      <c r="C55" s="160" t="s">
        <v>567</v>
      </c>
      <c r="D55" s="160" t="s">
        <v>625</v>
      </c>
      <c r="E55" s="160" t="s">
        <v>8210</v>
      </c>
      <c r="F55" s="160" t="s">
        <v>626</v>
      </c>
      <c r="G55" s="160" t="s">
        <v>8211</v>
      </c>
      <c r="H55" s="160" t="s">
        <v>627</v>
      </c>
      <c r="I55" s="160" t="s">
        <v>8212</v>
      </c>
      <c r="J55" s="160" t="s">
        <v>8213</v>
      </c>
      <c r="K55" s="160" t="s">
        <v>630</v>
      </c>
      <c r="L55" s="160" t="s">
        <v>31</v>
      </c>
      <c r="M55" s="160" t="s">
        <v>300</v>
      </c>
      <c r="N55" s="160" t="s">
        <v>631</v>
      </c>
      <c r="O55" s="160" t="s">
        <v>632</v>
      </c>
      <c r="P55" s="160">
        <v>0</v>
      </c>
      <c r="Q55" s="160" t="s">
        <v>30</v>
      </c>
      <c r="R55" s="160" t="s">
        <v>2787</v>
      </c>
      <c r="S55" s="161">
        <v>37970</v>
      </c>
      <c r="T55" s="160">
        <v>1800</v>
      </c>
      <c r="U55" s="162">
        <v>7213601</v>
      </c>
      <c r="V55" s="162">
        <v>102489709</v>
      </c>
      <c r="W55" s="161">
        <v>44135</v>
      </c>
      <c r="X55" s="160" t="s">
        <v>3112</v>
      </c>
      <c r="Y55" s="160" t="s">
        <v>3113</v>
      </c>
      <c r="Z55" s="160" t="s">
        <v>3151</v>
      </c>
    </row>
    <row r="56" spans="1:26" x14ac:dyDescent="0.2">
      <c r="A56" s="160" t="s">
        <v>2448</v>
      </c>
      <c r="B56" s="160">
        <v>700376001</v>
      </c>
      <c r="C56" s="160" t="s">
        <v>567</v>
      </c>
      <c r="D56" s="160" t="s">
        <v>625</v>
      </c>
      <c r="E56" s="160" t="s">
        <v>8210</v>
      </c>
      <c r="F56" s="160" t="s">
        <v>626</v>
      </c>
      <c r="G56" s="160" t="s">
        <v>8211</v>
      </c>
      <c r="H56" s="160" t="s">
        <v>627</v>
      </c>
      <c r="I56" s="160" t="s">
        <v>8212</v>
      </c>
      <c r="J56" s="160" t="s">
        <v>8213</v>
      </c>
      <c r="K56" s="160" t="s">
        <v>630</v>
      </c>
      <c r="L56" s="160" t="s">
        <v>31</v>
      </c>
      <c r="M56" s="160" t="s">
        <v>300</v>
      </c>
      <c r="N56" s="160" t="s">
        <v>631</v>
      </c>
      <c r="O56" s="160" t="s">
        <v>632</v>
      </c>
      <c r="P56" s="160">
        <v>0</v>
      </c>
      <c r="Q56" s="160" t="s">
        <v>30</v>
      </c>
      <c r="R56" s="160" t="s">
        <v>2787</v>
      </c>
      <c r="S56" s="161">
        <v>37970</v>
      </c>
      <c r="T56" s="160">
        <v>1800</v>
      </c>
      <c r="U56" s="162">
        <v>20923661</v>
      </c>
      <c r="V56" s="162">
        <v>200984256</v>
      </c>
      <c r="W56" s="161">
        <v>44135</v>
      </c>
      <c r="X56" s="160" t="s">
        <v>3112</v>
      </c>
      <c r="Y56" s="160" t="s">
        <v>3113</v>
      </c>
      <c r="Z56" s="160" t="s">
        <v>3152</v>
      </c>
    </row>
    <row r="57" spans="1:26" x14ac:dyDescent="0.2">
      <c r="A57" s="160" t="s">
        <v>2448</v>
      </c>
      <c r="B57" s="160">
        <v>700376001</v>
      </c>
      <c r="C57" s="160" t="s">
        <v>567</v>
      </c>
      <c r="D57" s="160" t="s">
        <v>625</v>
      </c>
      <c r="E57" s="160" t="s">
        <v>8210</v>
      </c>
      <c r="F57" s="160" t="s">
        <v>626</v>
      </c>
      <c r="G57" s="160" t="s">
        <v>8211</v>
      </c>
      <c r="H57" s="160" t="s">
        <v>627</v>
      </c>
      <c r="I57" s="160" t="s">
        <v>8212</v>
      </c>
      <c r="J57" s="160" t="s">
        <v>8213</v>
      </c>
      <c r="K57" s="160" t="s">
        <v>630</v>
      </c>
      <c r="L57" s="160" t="s">
        <v>31</v>
      </c>
      <c r="M57" s="160" t="s">
        <v>300</v>
      </c>
      <c r="N57" s="160" t="s">
        <v>631</v>
      </c>
      <c r="O57" s="160" t="s">
        <v>632</v>
      </c>
      <c r="P57" s="160">
        <v>0</v>
      </c>
      <c r="Q57" s="160" t="s">
        <v>30</v>
      </c>
      <c r="R57" s="160" t="s">
        <v>2787</v>
      </c>
      <c r="S57" s="161">
        <v>37970</v>
      </c>
      <c r="T57" s="160">
        <v>1800</v>
      </c>
      <c r="U57" s="162">
        <v>77592244</v>
      </c>
      <c r="V57" s="162">
        <v>743620860</v>
      </c>
      <c r="W57" s="161">
        <v>44135</v>
      </c>
      <c r="X57" s="160" t="s">
        <v>3112</v>
      </c>
      <c r="Y57" s="160" t="s">
        <v>3113</v>
      </c>
      <c r="Z57" s="160" t="s">
        <v>3153</v>
      </c>
    </row>
    <row r="58" spans="1:26" x14ac:dyDescent="0.2">
      <c r="A58" s="160" t="s">
        <v>2448</v>
      </c>
      <c r="B58" s="160">
        <v>700376001</v>
      </c>
      <c r="C58" s="160" t="s">
        <v>567</v>
      </c>
      <c r="D58" s="160" t="s">
        <v>625</v>
      </c>
      <c r="E58" s="160" t="s">
        <v>8210</v>
      </c>
      <c r="F58" s="160" t="s">
        <v>626</v>
      </c>
      <c r="G58" s="160" t="s">
        <v>8211</v>
      </c>
      <c r="H58" s="160" t="s">
        <v>627</v>
      </c>
      <c r="I58" s="160" t="s">
        <v>8212</v>
      </c>
      <c r="J58" s="160" t="s">
        <v>8213</v>
      </c>
      <c r="K58" s="160" t="s">
        <v>630</v>
      </c>
      <c r="L58" s="160" t="s">
        <v>31</v>
      </c>
      <c r="M58" s="160" t="s">
        <v>300</v>
      </c>
      <c r="N58" s="160" t="s">
        <v>631</v>
      </c>
      <c r="O58" s="160" t="s">
        <v>632</v>
      </c>
      <c r="P58" s="160">
        <v>0</v>
      </c>
      <c r="Q58" s="160" t="s">
        <v>30</v>
      </c>
      <c r="R58" s="160" t="s">
        <v>2787</v>
      </c>
      <c r="S58" s="161">
        <v>37970</v>
      </c>
      <c r="T58" s="160">
        <v>1800</v>
      </c>
      <c r="U58" s="162">
        <v>15568200</v>
      </c>
      <c r="V58" s="162">
        <v>144275456</v>
      </c>
      <c r="W58" s="161">
        <v>44135</v>
      </c>
      <c r="X58" s="160" t="s">
        <v>3112</v>
      </c>
      <c r="Y58" s="160" t="s">
        <v>3113</v>
      </c>
      <c r="Z58" s="160" t="s">
        <v>3154</v>
      </c>
    </row>
    <row r="59" spans="1:26" x14ac:dyDescent="0.2">
      <c r="A59" s="160" t="s">
        <v>2448</v>
      </c>
      <c r="B59" s="160">
        <v>700376001</v>
      </c>
      <c r="C59" s="160" t="s">
        <v>567</v>
      </c>
      <c r="D59" s="160" t="s">
        <v>625</v>
      </c>
      <c r="E59" s="160" t="s">
        <v>8210</v>
      </c>
      <c r="F59" s="160" t="s">
        <v>626</v>
      </c>
      <c r="G59" s="160" t="s">
        <v>8211</v>
      </c>
      <c r="H59" s="160" t="s">
        <v>627</v>
      </c>
      <c r="I59" s="160" t="s">
        <v>8212</v>
      </c>
      <c r="J59" s="160" t="s">
        <v>8213</v>
      </c>
      <c r="K59" s="160" t="s">
        <v>630</v>
      </c>
      <c r="L59" s="160" t="s">
        <v>31</v>
      </c>
      <c r="M59" s="160" t="s">
        <v>300</v>
      </c>
      <c r="N59" s="160" t="s">
        <v>631</v>
      </c>
      <c r="O59" s="160" t="s">
        <v>632</v>
      </c>
      <c r="P59" s="160">
        <v>0</v>
      </c>
      <c r="Q59" s="160" t="s">
        <v>30</v>
      </c>
      <c r="R59" s="160" t="s">
        <v>2787</v>
      </c>
      <c r="S59" s="161">
        <v>37970</v>
      </c>
      <c r="T59" s="160">
        <v>1800</v>
      </c>
      <c r="U59" s="162">
        <v>35421260</v>
      </c>
      <c r="V59" s="162">
        <v>385061211</v>
      </c>
      <c r="W59" s="161">
        <v>44135</v>
      </c>
      <c r="X59" s="160" t="s">
        <v>3112</v>
      </c>
      <c r="Y59" s="160" t="s">
        <v>3113</v>
      </c>
      <c r="Z59" s="160" t="s">
        <v>3114</v>
      </c>
    </row>
    <row r="60" spans="1:26" x14ac:dyDescent="0.2">
      <c r="A60" s="160" t="s">
        <v>2448</v>
      </c>
      <c r="B60" s="160">
        <v>700376001</v>
      </c>
      <c r="C60" s="160" t="s">
        <v>567</v>
      </c>
      <c r="D60" s="160" t="s">
        <v>625</v>
      </c>
      <c r="E60" s="160" t="s">
        <v>8210</v>
      </c>
      <c r="F60" s="160" t="s">
        <v>626</v>
      </c>
      <c r="G60" s="160" t="s">
        <v>8211</v>
      </c>
      <c r="H60" s="160" t="s">
        <v>627</v>
      </c>
      <c r="I60" s="160" t="s">
        <v>8212</v>
      </c>
      <c r="J60" s="160" t="s">
        <v>8213</v>
      </c>
      <c r="K60" s="160" t="s">
        <v>630</v>
      </c>
      <c r="L60" s="160" t="s">
        <v>31</v>
      </c>
      <c r="M60" s="160" t="s">
        <v>300</v>
      </c>
      <c r="N60" s="160" t="s">
        <v>631</v>
      </c>
      <c r="O60" s="160" t="s">
        <v>632</v>
      </c>
      <c r="P60" s="160">
        <v>0</v>
      </c>
      <c r="Q60" s="160" t="s">
        <v>30</v>
      </c>
      <c r="R60" s="160" t="s">
        <v>2787</v>
      </c>
      <c r="S60" s="161">
        <v>37970</v>
      </c>
      <c r="T60" s="160">
        <v>1800</v>
      </c>
      <c r="U60" s="162">
        <v>13310811</v>
      </c>
      <c r="V60" s="162">
        <v>137722523</v>
      </c>
      <c r="W60" s="161">
        <v>44135</v>
      </c>
      <c r="X60" s="160" t="s">
        <v>3112</v>
      </c>
      <c r="Y60" s="160" t="s">
        <v>3113</v>
      </c>
      <c r="Z60" s="160" t="s">
        <v>3155</v>
      </c>
    </row>
    <row r="61" spans="1:26" x14ac:dyDescent="0.2">
      <c r="A61" s="160" t="s">
        <v>2448</v>
      </c>
      <c r="B61" s="160">
        <v>700376001</v>
      </c>
      <c r="C61" s="160" t="s">
        <v>567</v>
      </c>
      <c r="D61" s="160" t="s">
        <v>625</v>
      </c>
      <c r="E61" s="160" t="s">
        <v>8210</v>
      </c>
      <c r="F61" s="160" t="s">
        <v>626</v>
      </c>
      <c r="G61" s="160" t="s">
        <v>8211</v>
      </c>
      <c r="H61" s="160" t="s">
        <v>627</v>
      </c>
      <c r="I61" s="160" t="s">
        <v>8212</v>
      </c>
      <c r="J61" s="160" t="s">
        <v>8213</v>
      </c>
      <c r="K61" s="160" t="s">
        <v>630</v>
      </c>
      <c r="L61" s="160" t="s">
        <v>31</v>
      </c>
      <c r="M61" s="160" t="s">
        <v>300</v>
      </c>
      <c r="N61" s="160" t="s">
        <v>631</v>
      </c>
      <c r="O61" s="160" t="s">
        <v>632</v>
      </c>
      <c r="P61" s="160">
        <v>0</v>
      </c>
      <c r="Q61" s="160" t="s">
        <v>30</v>
      </c>
      <c r="R61" s="160" t="s">
        <v>2787</v>
      </c>
      <c r="S61" s="161">
        <v>37970</v>
      </c>
      <c r="T61" s="160">
        <v>1800</v>
      </c>
      <c r="U61" s="162">
        <v>13310811</v>
      </c>
      <c r="V61" s="162">
        <v>133108110</v>
      </c>
      <c r="W61" s="161">
        <v>44135</v>
      </c>
      <c r="X61" s="160" t="s">
        <v>3112</v>
      </c>
      <c r="Y61" s="160" t="s">
        <v>3113</v>
      </c>
      <c r="Z61" s="160" t="s">
        <v>3156</v>
      </c>
    </row>
    <row r="62" spans="1:26" x14ac:dyDescent="0.2">
      <c r="A62" s="160" t="s">
        <v>2448</v>
      </c>
      <c r="B62" s="160">
        <v>700376001</v>
      </c>
      <c r="C62" s="160" t="s">
        <v>567</v>
      </c>
      <c r="D62" s="160" t="s">
        <v>625</v>
      </c>
      <c r="E62" s="160" t="s">
        <v>8210</v>
      </c>
      <c r="F62" s="160" t="s">
        <v>626</v>
      </c>
      <c r="G62" s="160" t="s">
        <v>8211</v>
      </c>
      <c r="H62" s="160" t="s">
        <v>627</v>
      </c>
      <c r="I62" s="160" t="s">
        <v>8212</v>
      </c>
      <c r="J62" s="160" t="s">
        <v>8213</v>
      </c>
      <c r="K62" s="160" t="s">
        <v>630</v>
      </c>
      <c r="L62" s="160" t="s">
        <v>31</v>
      </c>
      <c r="M62" s="160" t="s">
        <v>300</v>
      </c>
      <c r="N62" s="160" t="s">
        <v>631</v>
      </c>
      <c r="O62" s="160" t="s">
        <v>632</v>
      </c>
      <c r="P62" s="160">
        <v>0</v>
      </c>
      <c r="Q62" s="160" t="s">
        <v>30</v>
      </c>
      <c r="R62" s="160" t="s">
        <v>2787</v>
      </c>
      <c r="S62" s="161">
        <v>37970</v>
      </c>
      <c r="T62" s="160">
        <v>1800</v>
      </c>
      <c r="U62" s="162">
        <v>35212010</v>
      </c>
      <c r="V62" s="162">
        <v>350166308</v>
      </c>
      <c r="W62" s="161">
        <v>44135</v>
      </c>
      <c r="X62" s="160" t="s">
        <v>3112</v>
      </c>
      <c r="Y62" s="160" t="s">
        <v>3113</v>
      </c>
      <c r="Z62" s="160" t="s">
        <v>3157</v>
      </c>
    </row>
    <row r="63" spans="1:26" x14ac:dyDescent="0.2">
      <c r="A63" s="160" t="s">
        <v>2448</v>
      </c>
      <c r="B63" s="160">
        <v>700376001</v>
      </c>
      <c r="C63" s="160" t="s">
        <v>567</v>
      </c>
      <c r="D63" s="160" t="s">
        <v>625</v>
      </c>
      <c r="E63" s="160" t="s">
        <v>8210</v>
      </c>
      <c r="F63" s="160" t="s">
        <v>626</v>
      </c>
      <c r="G63" s="160" t="s">
        <v>8211</v>
      </c>
      <c r="H63" s="160" t="s">
        <v>627</v>
      </c>
      <c r="I63" s="160" t="s">
        <v>8212</v>
      </c>
      <c r="J63" s="160" t="s">
        <v>8213</v>
      </c>
      <c r="K63" s="160" t="s">
        <v>630</v>
      </c>
      <c r="L63" s="160" t="s">
        <v>31</v>
      </c>
      <c r="M63" s="160" t="s">
        <v>300</v>
      </c>
      <c r="N63" s="160" t="s">
        <v>631</v>
      </c>
      <c r="O63" s="160" t="s">
        <v>632</v>
      </c>
      <c r="P63" s="160">
        <v>0</v>
      </c>
      <c r="Q63" s="160" t="s">
        <v>30</v>
      </c>
      <c r="R63" s="160" t="s">
        <v>2787</v>
      </c>
      <c r="S63" s="161">
        <v>37970</v>
      </c>
      <c r="T63" s="160">
        <v>1800</v>
      </c>
      <c r="U63" s="162">
        <v>24130710</v>
      </c>
      <c r="V63" s="162">
        <v>204835752</v>
      </c>
      <c r="W63" s="161">
        <v>44135</v>
      </c>
      <c r="X63" s="160" t="s">
        <v>3112</v>
      </c>
      <c r="Y63" s="160" t="s">
        <v>3113</v>
      </c>
      <c r="Z63" s="160" t="s">
        <v>3158</v>
      </c>
    </row>
    <row r="64" spans="1:26" x14ac:dyDescent="0.2">
      <c r="A64" s="160" t="s">
        <v>2448</v>
      </c>
      <c r="B64" s="160">
        <v>700376001</v>
      </c>
      <c r="C64" s="160" t="s">
        <v>567</v>
      </c>
      <c r="D64" s="160" t="s">
        <v>625</v>
      </c>
      <c r="E64" s="160" t="s">
        <v>8210</v>
      </c>
      <c r="F64" s="160" t="s">
        <v>626</v>
      </c>
      <c r="G64" s="160" t="s">
        <v>8211</v>
      </c>
      <c r="H64" s="160" t="s">
        <v>627</v>
      </c>
      <c r="I64" s="160" t="s">
        <v>8212</v>
      </c>
      <c r="J64" s="160" t="s">
        <v>8213</v>
      </c>
      <c r="K64" s="160" t="s">
        <v>630</v>
      </c>
      <c r="L64" s="160" t="s">
        <v>31</v>
      </c>
      <c r="M64" s="160" t="s">
        <v>300</v>
      </c>
      <c r="N64" s="160" t="s">
        <v>631</v>
      </c>
      <c r="O64" s="160" t="s">
        <v>632</v>
      </c>
      <c r="P64" s="160">
        <v>0</v>
      </c>
      <c r="Q64" s="160" t="s">
        <v>30</v>
      </c>
      <c r="R64" s="160" t="s">
        <v>2787</v>
      </c>
      <c r="S64" s="161">
        <v>37970</v>
      </c>
      <c r="T64" s="160">
        <v>1800</v>
      </c>
      <c r="U64" s="162">
        <v>39664426</v>
      </c>
      <c r="V64" s="162">
        <v>431001234</v>
      </c>
      <c r="W64" s="161">
        <v>44135</v>
      </c>
      <c r="X64" s="160" t="s">
        <v>3112</v>
      </c>
      <c r="Y64" s="160" t="s">
        <v>3113</v>
      </c>
      <c r="Z64" s="160" t="s">
        <v>3159</v>
      </c>
    </row>
    <row r="65" spans="1:26" x14ac:dyDescent="0.2">
      <c r="A65" s="160" t="s">
        <v>2448</v>
      </c>
      <c r="B65" s="160">
        <v>700376001</v>
      </c>
      <c r="C65" s="160" t="s">
        <v>567</v>
      </c>
      <c r="D65" s="160" t="s">
        <v>625</v>
      </c>
      <c r="E65" s="160" t="s">
        <v>8210</v>
      </c>
      <c r="F65" s="160" t="s">
        <v>626</v>
      </c>
      <c r="G65" s="160" t="s">
        <v>8211</v>
      </c>
      <c r="H65" s="160" t="s">
        <v>627</v>
      </c>
      <c r="I65" s="160" t="s">
        <v>8212</v>
      </c>
      <c r="J65" s="160" t="s">
        <v>8213</v>
      </c>
      <c r="K65" s="160" t="s">
        <v>630</v>
      </c>
      <c r="L65" s="160" t="s">
        <v>31</v>
      </c>
      <c r="M65" s="160" t="s">
        <v>300</v>
      </c>
      <c r="N65" s="160" t="s">
        <v>631</v>
      </c>
      <c r="O65" s="160" t="s">
        <v>632</v>
      </c>
      <c r="P65" s="160">
        <v>0</v>
      </c>
      <c r="Q65" s="160" t="s">
        <v>30</v>
      </c>
      <c r="R65" s="160" t="s">
        <v>2787</v>
      </c>
      <c r="S65" s="161">
        <v>37970</v>
      </c>
      <c r="T65" s="160">
        <v>1800</v>
      </c>
      <c r="U65" s="162">
        <v>149240675</v>
      </c>
      <c r="V65" s="162">
        <v>1427365690</v>
      </c>
      <c r="W65" s="161">
        <v>44135</v>
      </c>
      <c r="X65" s="160" t="s">
        <v>3112</v>
      </c>
      <c r="Y65" s="160" t="s">
        <v>3113</v>
      </c>
      <c r="Z65" s="160" t="s">
        <v>3160</v>
      </c>
    </row>
    <row r="66" spans="1:26" x14ac:dyDescent="0.2">
      <c r="A66" s="160" t="s">
        <v>2448</v>
      </c>
      <c r="B66" s="160">
        <v>700376001</v>
      </c>
      <c r="C66" s="160" t="s">
        <v>567</v>
      </c>
      <c r="D66" s="160" t="s">
        <v>625</v>
      </c>
      <c r="E66" s="160" t="s">
        <v>8210</v>
      </c>
      <c r="F66" s="160" t="s">
        <v>626</v>
      </c>
      <c r="G66" s="160" t="s">
        <v>8211</v>
      </c>
      <c r="H66" s="160" t="s">
        <v>627</v>
      </c>
      <c r="I66" s="160" t="s">
        <v>8212</v>
      </c>
      <c r="J66" s="160" t="s">
        <v>8213</v>
      </c>
      <c r="K66" s="160" t="s">
        <v>630</v>
      </c>
      <c r="L66" s="160" t="s">
        <v>31</v>
      </c>
      <c r="M66" s="160" t="s">
        <v>300</v>
      </c>
      <c r="N66" s="160" t="s">
        <v>631</v>
      </c>
      <c r="O66" s="160" t="s">
        <v>632</v>
      </c>
      <c r="P66" s="160">
        <v>0</v>
      </c>
      <c r="Q66" s="160" t="s">
        <v>30</v>
      </c>
      <c r="R66" s="160" t="s">
        <v>2787</v>
      </c>
      <c r="S66" s="161">
        <v>37970</v>
      </c>
      <c r="T66" s="160">
        <v>1800</v>
      </c>
      <c r="U66" s="162">
        <v>22659264</v>
      </c>
      <c r="V66" s="162">
        <v>231186186</v>
      </c>
      <c r="W66" s="161">
        <v>44135</v>
      </c>
      <c r="X66" s="160" t="s">
        <v>3112</v>
      </c>
      <c r="Y66" s="160" t="s">
        <v>3113</v>
      </c>
      <c r="Z66" s="160" t="s">
        <v>3161</v>
      </c>
    </row>
    <row r="67" spans="1:26" x14ac:dyDescent="0.2">
      <c r="A67" s="160" t="s">
        <v>2448</v>
      </c>
      <c r="B67" s="160">
        <v>700376001</v>
      </c>
      <c r="C67" s="160" t="s">
        <v>567</v>
      </c>
      <c r="D67" s="160" t="s">
        <v>625</v>
      </c>
      <c r="E67" s="160" t="s">
        <v>8210</v>
      </c>
      <c r="F67" s="160" t="s">
        <v>626</v>
      </c>
      <c r="G67" s="160" t="s">
        <v>8211</v>
      </c>
      <c r="H67" s="160" t="s">
        <v>627</v>
      </c>
      <c r="I67" s="160" t="s">
        <v>8212</v>
      </c>
      <c r="J67" s="160" t="s">
        <v>8213</v>
      </c>
      <c r="K67" s="160" t="s">
        <v>630</v>
      </c>
      <c r="L67" s="160" t="s">
        <v>31</v>
      </c>
      <c r="M67" s="160" t="s">
        <v>300</v>
      </c>
      <c r="N67" s="160" t="s">
        <v>631</v>
      </c>
      <c r="O67" s="160" t="s">
        <v>632</v>
      </c>
      <c r="P67" s="160">
        <v>0</v>
      </c>
      <c r="Q67" s="160" t="s">
        <v>30</v>
      </c>
      <c r="R67" s="160" t="s">
        <v>2787</v>
      </c>
      <c r="S67" s="161">
        <v>37970</v>
      </c>
      <c r="T67" s="160">
        <v>1800</v>
      </c>
      <c r="U67" s="162">
        <v>27516208</v>
      </c>
      <c r="V67" s="162">
        <v>268210190</v>
      </c>
      <c r="W67" s="161">
        <v>44135</v>
      </c>
      <c r="X67" s="160" t="s">
        <v>3112</v>
      </c>
      <c r="Y67" s="160" t="s">
        <v>3113</v>
      </c>
      <c r="Z67" s="160" t="s">
        <v>3162</v>
      </c>
    </row>
    <row r="68" spans="1:26" x14ac:dyDescent="0.2">
      <c r="A68" s="160" t="s">
        <v>2448</v>
      </c>
      <c r="B68" s="160">
        <v>700376001</v>
      </c>
      <c r="C68" s="160" t="s">
        <v>567</v>
      </c>
      <c r="D68" s="160" t="s">
        <v>625</v>
      </c>
      <c r="E68" s="160" t="s">
        <v>8210</v>
      </c>
      <c r="F68" s="160" t="s">
        <v>626</v>
      </c>
      <c r="G68" s="160" t="s">
        <v>8211</v>
      </c>
      <c r="H68" s="160" t="s">
        <v>627</v>
      </c>
      <c r="I68" s="160" t="s">
        <v>8212</v>
      </c>
      <c r="J68" s="160" t="s">
        <v>8213</v>
      </c>
      <c r="K68" s="160" t="s">
        <v>630</v>
      </c>
      <c r="L68" s="160" t="s">
        <v>31</v>
      </c>
      <c r="M68" s="160" t="s">
        <v>300</v>
      </c>
      <c r="N68" s="160" t="s">
        <v>631</v>
      </c>
      <c r="O68" s="160" t="s">
        <v>632</v>
      </c>
      <c r="P68" s="160">
        <v>0</v>
      </c>
      <c r="Q68" s="160" t="s">
        <v>30</v>
      </c>
      <c r="R68" s="160" t="s">
        <v>2787</v>
      </c>
      <c r="S68" s="161">
        <v>37970</v>
      </c>
      <c r="T68" s="160">
        <v>1800</v>
      </c>
      <c r="U68" s="162">
        <v>19491386</v>
      </c>
      <c r="V68" s="162">
        <v>209679114</v>
      </c>
      <c r="W68" s="161">
        <v>44135</v>
      </c>
      <c r="X68" s="160" t="s">
        <v>3112</v>
      </c>
      <c r="Y68" s="160" t="s">
        <v>3113</v>
      </c>
      <c r="Z68" s="160" t="s">
        <v>3163</v>
      </c>
    </row>
    <row r="69" spans="1:26" x14ac:dyDescent="0.2">
      <c r="A69" s="160" t="s">
        <v>2448</v>
      </c>
      <c r="B69" s="160">
        <v>700376001</v>
      </c>
      <c r="C69" s="160" t="s">
        <v>567</v>
      </c>
      <c r="D69" s="160" t="s">
        <v>625</v>
      </c>
      <c r="E69" s="160" t="s">
        <v>8210</v>
      </c>
      <c r="F69" s="160" t="s">
        <v>626</v>
      </c>
      <c r="G69" s="160" t="s">
        <v>8211</v>
      </c>
      <c r="H69" s="160" t="s">
        <v>627</v>
      </c>
      <c r="I69" s="160" t="s">
        <v>8212</v>
      </c>
      <c r="J69" s="160" t="s">
        <v>8213</v>
      </c>
      <c r="K69" s="160" t="s">
        <v>630</v>
      </c>
      <c r="L69" s="160" t="s">
        <v>31</v>
      </c>
      <c r="M69" s="160" t="s">
        <v>300</v>
      </c>
      <c r="N69" s="160" t="s">
        <v>631</v>
      </c>
      <c r="O69" s="160" t="s">
        <v>632</v>
      </c>
      <c r="P69" s="160">
        <v>0</v>
      </c>
      <c r="Q69" s="160" t="s">
        <v>30</v>
      </c>
      <c r="R69" s="160" t="s">
        <v>2787</v>
      </c>
      <c r="S69" s="161">
        <v>37970</v>
      </c>
      <c r="T69" s="160">
        <v>1800</v>
      </c>
      <c r="U69" s="162">
        <v>6440715</v>
      </c>
      <c r="V69" s="162">
        <v>92161939</v>
      </c>
      <c r="W69" s="161">
        <v>44135</v>
      </c>
      <c r="X69" s="160" t="s">
        <v>3112</v>
      </c>
      <c r="Y69" s="160" t="s">
        <v>3113</v>
      </c>
      <c r="Z69" s="160" t="s">
        <v>3164</v>
      </c>
    </row>
    <row r="70" spans="1:26" x14ac:dyDescent="0.2">
      <c r="A70" s="160" t="s">
        <v>2448</v>
      </c>
      <c r="B70" s="160">
        <v>700376001</v>
      </c>
      <c r="C70" s="160" t="s">
        <v>567</v>
      </c>
      <c r="D70" s="160" t="s">
        <v>625</v>
      </c>
      <c r="E70" s="160" t="s">
        <v>8210</v>
      </c>
      <c r="F70" s="160" t="s">
        <v>626</v>
      </c>
      <c r="G70" s="160" t="s">
        <v>8211</v>
      </c>
      <c r="H70" s="160" t="s">
        <v>627</v>
      </c>
      <c r="I70" s="160" t="s">
        <v>8212</v>
      </c>
      <c r="J70" s="160" t="s">
        <v>8213</v>
      </c>
      <c r="K70" s="160" t="s">
        <v>630</v>
      </c>
      <c r="L70" s="160" t="s">
        <v>31</v>
      </c>
      <c r="M70" s="160" t="s">
        <v>300</v>
      </c>
      <c r="N70" s="160" t="s">
        <v>631</v>
      </c>
      <c r="O70" s="160" t="s">
        <v>632</v>
      </c>
      <c r="P70" s="160">
        <v>0</v>
      </c>
      <c r="Q70" s="160" t="s">
        <v>30</v>
      </c>
      <c r="R70" s="160" t="s">
        <v>2787</v>
      </c>
      <c r="S70" s="161">
        <v>37970</v>
      </c>
      <c r="T70" s="160">
        <v>1800</v>
      </c>
      <c r="U70" s="162">
        <v>31076136</v>
      </c>
      <c r="V70" s="162">
        <v>290822298</v>
      </c>
      <c r="W70" s="161">
        <v>44135</v>
      </c>
      <c r="X70" s="160" t="s">
        <v>3112</v>
      </c>
      <c r="Y70" s="160" t="s">
        <v>3113</v>
      </c>
      <c r="Z70" s="160" t="s">
        <v>3165</v>
      </c>
    </row>
    <row r="71" spans="1:26" x14ac:dyDescent="0.2">
      <c r="A71" s="160" t="s">
        <v>2448</v>
      </c>
      <c r="B71" s="160">
        <v>700376001</v>
      </c>
      <c r="C71" s="160" t="s">
        <v>567</v>
      </c>
      <c r="D71" s="160" t="s">
        <v>625</v>
      </c>
      <c r="E71" s="160" t="s">
        <v>8210</v>
      </c>
      <c r="F71" s="160" t="s">
        <v>626</v>
      </c>
      <c r="G71" s="160" t="s">
        <v>8211</v>
      </c>
      <c r="H71" s="160" t="s">
        <v>627</v>
      </c>
      <c r="I71" s="160" t="s">
        <v>8212</v>
      </c>
      <c r="J71" s="160" t="s">
        <v>8213</v>
      </c>
      <c r="K71" s="160" t="s">
        <v>630</v>
      </c>
      <c r="L71" s="160" t="s">
        <v>31</v>
      </c>
      <c r="M71" s="160" t="s">
        <v>300</v>
      </c>
      <c r="N71" s="160" t="s">
        <v>631</v>
      </c>
      <c r="O71" s="160" t="s">
        <v>632</v>
      </c>
      <c r="P71" s="160">
        <v>0</v>
      </c>
      <c r="Q71" s="160" t="s">
        <v>30</v>
      </c>
      <c r="R71" s="160" t="s">
        <v>2787</v>
      </c>
      <c r="S71" s="161">
        <v>37970</v>
      </c>
      <c r="T71" s="160">
        <v>1800</v>
      </c>
      <c r="U71" s="162">
        <v>9039600</v>
      </c>
      <c r="V71" s="162">
        <v>67795860</v>
      </c>
      <c r="W71" s="161">
        <v>44135</v>
      </c>
      <c r="X71" s="160" t="s">
        <v>3112</v>
      </c>
      <c r="Y71" s="160" t="s">
        <v>3113</v>
      </c>
      <c r="Z71" s="160" t="s">
        <v>3166</v>
      </c>
    </row>
    <row r="72" spans="1:26" x14ac:dyDescent="0.2">
      <c r="A72" s="160" t="s">
        <v>2448</v>
      </c>
      <c r="B72" s="160">
        <v>700376001</v>
      </c>
      <c r="C72" s="160" t="s">
        <v>567</v>
      </c>
      <c r="D72" s="160" t="s">
        <v>625</v>
      </c>
      <c r="E72" s="160" t="s">
        <v>8210</v>
      </c>
      <c r="F72" s="160" t="s">
        <v>626</v>
      </c>
      <c r="G72" s="160" t="s">
        <v>8211</v>
      </c>
      <c r="H72" s="160" t="s">
        <v>627</v>
      </c>
      <c r="I72" s="160" t="s">
        <v>8212</v>
      </c>
      <c r="J72" s="160" t="s">
        <v>8213</v>
      </c>
      <c r="K72" s="160" t="s">
        <v>630</v>
      </c>
      <c r="L72" s="160" t="s">
        <v>31</v>
      </c>
      <c r="M72" s="160" t="s">
        <v>300</v>
      </c>
      <c r="N72" s="160" t="s">
        <v>631</v>
      </c>
      <c r="O72" s="160" t="s">
        <v>632</v>
      </c>
      <c r="P72" s="160">
        <v>0</v>
      </c>
      <c r="Q72" s="160" t="s">
        <v>30</v>
      </c>
      <c r="R72" s="160" t="s">
        <v>2787</v>
      </c>
      <c r="S72" s="161">
        <v>37970</v>
      </c>
      <c r="T72" s="160">
        <v>1800</v>
      </c>
      <c r="U72" s="162">
        <v>16150451</v>
      </c>
      <c r="V72" s="162">
        <v>160524458</v>
      </c>
      <c r="W72" s="161">
        <v>44135</v>
      </c>
      <c r="X72" s="160" t="s">
        <v>3112</v>
      </c>
      <c r="Y72" s="160" t="s">
        <v>3113</v>
      </c>
      <c r="Z72" s="160" t="s">
        <v>3167</v>
      </c>
    </row>
    <row r="73" spans="1:26" x14ac:dyDescent="0.2">
      <c r="A73" s="160" t="s">
        <v>2448</v>
      </c>
      <c r="B73" s="160">
        <v>700376001</v>
      </c>
      <c r="C73" s="160" t="s">
        <v>567</v>
      </c>
      <c r="D73" s="160" t="s">
        <v>625</v>
      </c>
      <c r="E73" s="160" t="s">
        <v>8210</v>
      </c>
      <c r="F73" s="160" t="s">
        <v>626</v>
      </c>
      <c r="G73" s="160" t="s">
        <v>8211</v>
      </c>
      <c r="H73" s="160" t="s">
        <v>627</v>
      </c>
      <c r="I73" s="160" t="s">
        <v>8212</v>
      </c>
      <c r="J73" s="160" t="s">
        <v>8213</v>
      </c>
      <c r="K73" s="160" t="s">
        <v>630</v>
      </c>
      <c r="L73" s="160" t="s">
        <v>31</v>
      </c>
      <c r="M73" s="160" t="s">
        <v>300</v>
      </c>
      <c r="N73" s="160" t="s">
        <v>631</v>
      </c>
      <c r="O73" s="160" t="s">
        <v>632</v>
      </c>
      <c r="P73" s="160">
        <v>0</v>
      </c>
      <c r="Q73" s="160" t="s">
        <v>30</v>
      </c>
      <c r="R73" s="160" t="s">
        <v>2787</v>
      </c>
      <c r="S73" s="161">
        <v>37970</v>
      </c>
      <c r="T73" s="160">
        <v>1800</v>
      </c>
      <c r="U73" s="162">
        <v>30980718</v>
      </c>
      <c r="V73" s="162">
        <v>313774912</v>
      </c>
      <c r="W73" s="161">
        <v>44135</v>
      </c>
      <c r="X73" s="160" t="s">
        <v>3112</v>
      </c>
      <c r="Y73" s="160" t="s">
        <v>3113</v>
      </c>
      <c r="Z73" s="160" t="s">
        <v>3168</v>
      </c>
    </row>
    <row r="74" spans="1:26" x14ac:dyDescent="0.2">
      <c r="A74" s="160" t="s">
        <v>2448</v>
      </c>
      <c r="B74" s="160">
        <v>700376001</v>
      </c>
      <c r="C74" s="160" t="s">
        <v>567</v>
      </c>
      <c r="D74" s="160" t="s">
        <v>625</v>
      </c>
      <c r="E74" s="160" t="s">
        <v>8210</v>
      </c>
      <c r="F74" s="160" t="s">
        <v>626</v>
      </c>
      <c r="G74" s="160" t="s">
        <v>8211</v>
      </c>
      <c r="H74" s="160" t="s">
        <v>627</v>
      </c>
      <c r="I74" s="160" t="s">
        <v>8212</v>
      </c>
      <c r="J74" s="160" t="s">
        <v>8213</v>
      </c>
      <c r="K74" s="160" t="s">
        <v>630</v>
      </c>
      <c r="L74" s="160" t="s">
        <v>31</v>
      </c>
      <c r="M74" s="160" t="s">
        <v>300</v>
      </c>
      <c r="N74" s="160" t="s">
        <v>631</v>
      </c>
      <c r="O74" s="160" t="s">
        <v>632</v>
      </c>
      <c r="P74" s="160">
        <v>0</v>
      </c>
      <c r="Q74" s="160" t="s">
        <v>30</v>
      </c>
      <c r="R74" s="160" t="s">
        <v>2787</v>
      </c>
      <c r="S74" s="161">
        <v>37970</v>
      </c>
      <c r="T74" s="160">
        <v>1800</v>
      </c>
      <c r="U74" s="162">
        <v>48655814</v>
      </c>
      <c r="V74" s="162">
        <v>475580188</v>
      </c>
      <c r="W74" s="161">
        <v>44135</v>
      </c>
      <c r="X74" s="160" t="s">
        <v>3112</v>
      </c>
      <c r="Y74" s="160" t="s">
        <v>3113</v>
      </c>
      <c r="Z74" s="160" t="s">
        <v>3169</v>
      </c>
    </row>
    <row r="75" spans="1:26" x14ac:dyDescent="0.2">
      <c r="A75" s="160" t="s">
        <v>2448</v>
      </c>
      <c r="B75" s="160">
        <v>700376001</v>
      </c>
      <c r="C75" s="160" t="s">
        <v>567</v>
      </c>
      <c r="D75" s="160" t="s">
        <v>625</v>
      </c>
      <c r="E75" s="160" t="s">
        <v>8210</v>
      </c>
      <c r="F75" s="160" t="s">
        <v>626</v>
      </c>
      <c r="G75" s="160" t="s">
        <v>8211</v>
      </c>
      <c r="H75" s="160" t="s">
        <v>627</v>
      </c>
      <c r="I75" s="160" t="s">
        <v>8212</v>
      </c>
      <c r="J75" s="160" t="s">
        <v>8213</v>
      </c>
      <c r="K75" s="160" t="s">
        <v>630</v>
      </c>
      <c r="L75" s="160" t="s">
        <v>31</v>
      </c>
      <c r="M75" s="160" t="s">
        <v>300</v>
      </c>
      <c r="N75" s="160" t="s">
        <v>631</v>
      </c>
      <c r="O75" s="160" t="s">
        <v>632</v>
      </c>
      <c r="P75" s="160">
        <v>0</v>
      </c>
      <c r="Q75" s="160" t="s">
        <v>30</v>
      </c>
      <c r="R75" s="160" t="s">
        <v>2787</v>
      </c>
      <c r="S75" s="161">
        <v>37970</v>
      </c>
      <c r="T75" s="160">
        <v>1800</v>
      </c>
      <c r="U75" s="162">
        <v>34689786</v>
      </c>
      <c r="V75" s="162">
        <v>314828601</v>
      </c>
      <c r="W75" s="161">
        <v>44135</v>
      </c>
      <c r="X75" s="160" t="s">
        <v>3112</v>
      </c>
      <c r="Y75" s="160" t="s">
        <v>3113</v>
      </c>
      <c r="Z75" s="160" t="s">
        <v>82</v>
      </c>
    </row>
    <row r="76" spans="1:26" x14ac:dyDescent="0.2">
      <c r="A76" s="160" t="s">
        <v>2448</v>
      </c>
      <c r="B76" s="160">
        <v>700376001</v>
      </c>
      <c r="C76" s="160" t="s">
        <v>567</v>
      </c>
      <c r="D76" s="160" t="s">
        <v>625</v>
      </c>
      <c r="E76" s="160" t="s">
        <v>8210</v>
      </c>
      <c r="F76" s="160" t="s">
        <v>626</v>
      </c>
      <c r="G76" s="160" t="s">
        <v>8211</v>
      </c>
      <c r="H76" s="160" t="s">
        <v>627</v>
      </c>
      <c r="I76" s="160" t="s">
        <v>8212</v>
      </c>
      <c r="J76" s="160" t="s">
        <v>8213</v>
      </c>
      <c r="K76" s="160" t="s">
        <v>630</v>
      </c>
      <c r="L76" s="160" t="s">
        <v>31</v>
      </c>
      <c r="M76" s="160" t="s">
        <v>300</v>
      </c>
      <c r="N76" s="160" t="s">
        <v>631</v>
      </c>
      <c r="O76" s="160" t="s">
        <v>632</v>
      </c>
      <c r="P76" s="160">
        <v>0</v>
      </c>
      <c r="Q76" s="160" t="s">
        <v>30</v>
      </c>
      <c r="R76" s="160" t="s">
        <v>2787</v>
      </c>
      <c r="S76" s="161">
        <v>37970</v>
      </c>
      <c r="T76" s="160">
        <v>1800</v>
      </c>
      <c r="U76" s="162">
        <v>44976802</v>
      </c>
      <c r="V76" s="162">
        <v>507617160</v>
      </c>
      <c r="W76" s="161">
        <v>44135</v>
      </c>
      <c r="X76" s="160" t="s">
        <v>3112</v>
      </c>
      <c r="Y76" s="160" t="s">
        <v>3113</v>
      </c>
      <c r="Z76" s="160" t="s">
        <v>3170</v>
      </c>
    </row>
    <row r="77" spans="1:26" x14ac:dyDescent="0.2">
      <c r="A77" s="160" t="s">
        <v>2448</v>
      </c>
      <c r="B77" s="160">
        <v>700376001</v>
      </c>
      <c r="C77" s="160" t="s">
        <v>567</v>
      </c>
      <c r="D77" s="160" t="s">
        <v>625</v>
      </c>
      <c r="E77" s="160" t="s">
        <v>8210</v>
      </c>
      <c r="F77" s="160" t="s">
        <v>626</v>
      </c>
      <c r="G77" s="160" t="s">
        <v>8211</v>
      </c>
      <c r="H77" s="160" t="s">
        <v>627</v>
      </c>
      <c r="I77" s="160" t="s">
        <v>8212</v>
      </c>
      <c r="J77" s="160" t="s">
        <v>8213</v>
      </c>
      <c r="K77" s="160" t="s">
        <v>630</v>
      </c>
      <c r="L77" s="160" t="s">
        <v>31</v>
      </c>
      <c r="M77" s="160" t="s">
        <v>300</v>
      </c>
      <c r="N77" s="160" t="s">
        <v>631</v>
      </c>
      <c r="O77" s="160" t="s">
        <v>632</v>
      </c>
      <c r="P77" s="160">
        <v>0</v>
      </c>
      <c r="Q77" s="160" t="s">
        <v>30</v>
      </c>
      <c r="R77" s="160" t="s">
        <v>2787</v>
      </c>
      <c r="S77" s="161">
        <v>37970</v>
      </c>
      <c r="T77" s="160">
        <v>1800</v>
      </c>
      <c r="U77" s="162">
        <v>23352300</v>
      </c>
      <c r="V77" s="162">
        <v>209236608</v>
      </c>
      <c r="W77" s="161">
        <v>44135</v>
      </c>
      <c r="X77" s="160" t="s">
        <v>3112</v>
      </c>
      <c r="Y77" s="160" t="s">
        <v>3113</v>
      </c>
      <c r="Z77" s="160" t="s">
        <v>3121</v>
      </c>
    </row>
    <row r="78" spans="1:26" x14ac:dyDescent="0.2">
      <c r="A78" s="160" t="s">
        <v>2448</v>
      </c>
      <c r="B78" s="160">
        <v>700376001</v>
      </c>
      <c r="C78" s="160" t="s">
        <v>567</v>
      </c>
      <c r="D78" s="160" t="s">
        <v>625</v>
      </c>
      <c r="E78" s="160" t="s">
        <v>8210</v>
      </c>
      <c r="F78" s="160" t="s">
        <v>626</v>
      </c>
      <c r="G78" s="160" t="s">
        <v>8211</v>
      </c>
      <c r="H78" s="160" t="s">
        <v>627</v>
      </c>
      <c r="I78" s="160" t="s">
        <v>8212</v>
      </c>
      <c r="J78" s="160" t="s">
        <v>8213</v>
      </c>
      <c r="K78" s="160" t="s">
        <v>630</v>
      </c>
      <c r="L78" s="160" t="s">
        <v>31</v>
      </c>
      <c r="M78" s="160" t="s">
        <v>300</v>
      </c>
      <c r="N78" s="160" t="s">
        <v>631</v>
      </c>
      <c r="O78" s="160" t="s">
        <v>632</v>
      </c>
      <c r="P78" s="160">
        <v>0</v>
      </c>
      <c r="Q78" s="160" t="s">
        <v>30</v>
      </c>
      <c r="R78" s="160" t="s">
        <v>2787</v>
      </c>
      <c r="S78" s="161">
        <v>37970</v>
      </c>
      <c r="T78" s="160">
        <v>1800</v>
      </c>
      <c r="U78" s="162">
        <v>39231864</v>
      </c>
      <c r="V78" s="162">
        <v>364338160</v>
      </c>
      <c r="W78" s="161">
        <v>44135</v>
      </c>
      <c r="X78" s="160" t="s">
        <v>3112</v>
      </c>
      <c r="Y78" s="160" t="s">
        <v>3113</v>
      </c>
      <c r="Z78" s="160" t="s">
        <v>3171</v>
      </c>
    </row>
    <row r="79" spans="1:26" x14ac:dyDescent="0.2">
      <c r="A79" s="160" t="s">
        <v>2448</v>
      </c>
      <c r="B79" s="160">
        <v>700376001</v>
      </c>
      <c r="C79" s="160" t="s">
        <v>567</v>
      </c>
      <c r="D79" s="160" t="s">
        <v>625</v>
      </c>
      <c r="E79" s="160" t="s">
        <v>8210</v>
      </c>
      <c r="F79" s="160" t="s">
        <v>626</v>
      </c>
      <c r="G79" s="160" t="s">
        <v>8211</v>
      </c>
      <c r="H79" s="160" t="s">
        <v>627</v>
      </c>
      <c r="I79" s="160" t="s">
        <v>8212</v>
      </c>
      <c r="J79" s="160" t="s">
        <v>8213</v>
      </c>
      <c r="K79" s="160" t="s">
        <v>630</v>
      </c>
      <c r="L79" s="160" t="s">
        <v>31</v>
      </c>
      <c r="M79" s="160" t="s">
        <v>300</v>
      </c>
      <c r="N79" s="160" t="s">
        <v>631</v>
      </c>
      <c r="O79" s="160" t="s">
        <v>632</v>
      </c>
      <c r="P79" s="160">
        <v>0</v>
      </c>
      <c r="Q79" s="160" t="s">
        <v>30</v>
      </c>
      <c r="R79" s="160" t="s">
        <v>2787</v>
      </c>
      <c r="S79" s="161">
        <v>37970</v>
      </c>
      <c r="T79" s="160">
        <v>1800</v>
      </c>
      <c r="U79" s="162">
        <v>17747748</v>
      </c>
      <c r="V79" s="162">
        <v>157022989</v>
      </c>
      <c r="W79" s="161">
        <v>44135</v>
      </c>
      <c r="X79" s="160" t="s">
        <v>3112</v>
      </c>
      <c r="Y79" s="160" t="s">
        <v>3113</v>
      </c>
      <c r="Z79" s="160" t="s">
        <v>3172</v>
      </c>
    </row>
    <row r="80" spans="1:26" x14ac:dyDescent="0.2">
      <c r="A80" s="160" t="s">
        <v>2040</v>
      </c>
      <c r="B80" s="160">
        <v>700175006</v>
      </c>
      <c r="C80" s="160" t="s">
        <v>33</v>
      </c>
      <c r="D80" s="160" t="s">
        <v>2041</v>
      </c>
      <c r="E80" s="160" t="s">
        <v>8371</v>
      </c>
      <c r="F80" s="160" t="s">
        <v>2042</v>
      </c>
      <c r="G80" s="160" t="s">
        <v>8372</v>
      </c>
      <c r="H80" s="160" t="s">
        <v>566</v>
      </c>
      <c r="I80" s="160" t="s">
        <v>8373</v>
      </c>
      <c r="J80" s="160" t="s">
        <v>8374</v>
      </c>
      <c r="K80" s="160" t="s">
        <v>2044</v>
      </c>
      <c r="L80" s="160" t="s">
        <v>31</v>
      </c>
      <c r="M80" s="160" t="s">
        <v>521</v>
      </c>
      <c r="N80" s="160" t="s">
        <v>2046</v>
      </c>
      <c r="O80" s="160" t="s">
        <v>2045</v>
      </c>
      <c r="P80" s="160">
        <v>0</v>
      </c>
      <c r="Q80" s="160" t="s">
        <v>52</v>
      </c>
      <c r="R80" s="160" t="s">
        <v>8375</v>
      </c>
      <c r="S80" s="161">
        <v>37970</v>
      </c>
      <c r="T80" s="160">
        <v>1950</v>
      </c>
      <c r="U80" s="162">
        <v>0</v>
      </c>
      <c r="V80" s="162">
        <v>266125933</v>
      </c>
      <c r="W80" s="161">
        <v>44135</v>
      </c>
      <c r="X80" s="160" t="s">
        <v>3112</v>
      </c>
      <c r="Y80" s="160" t="s">
        <v>3113</v>
      </c>
      <c r="Z80" s="160" t="s">
        <v>3173</v>
      </c>
    </row>
    <row r="81" spans="1:26" x14ac:dyDescent="0.2">
      <c r="A81" s="160" t="s">
        <v>648</v>
      </c>
      <c r="B81" s="160">
        <v>702670004</v>
      </c>
      <c r="C81" s="160" t="s">
        <v>565</v>
      </c>
      <c r="D81" s="160" t="s">
        <v>649</v>
      </c>
      <c r="E81" s="160" t="s">
        <v>2815</v>
      </c>
      <c r="F81" s="160" t="s">
        <v>650</v>
      </c>
      <c r="G81" s="160" t="s">
        <v>3033</v>
      </c>
      <c r="H81" s="160" t="s">
        <v>651</v>
      </c>
      <c r="I81" s="160" t="s">
        <v>652</v>
      </c>
      <c r="J81" s="160" t="s">
        <v>3034</v>
      </c>
      <c r="K81" s="160" t="s">
        <v>653</v>
      </c>
      <c r="L81" s="160" t="s">
        <v>31</v>
      </c>
      <c r="M81" s="160" t="s">
        <v>654</v>
      </c>
      <c r="N81" s="160" t="s">
        <v>655</v>
      </c>
      <c r="O81" s="160" t="s">
        <v>656</v>
      </c>
      <c r="P81" s="160">
        <v>0</v>
      </c>
      <c r="Q81" s="160">
        <v>93401</v>
      </c>
      <c r="R81" s="160" t="s">
        <v>2873</v>
      </c>
      <c r="S81" s="161">
        <v>37970</v>
      </c>
      <c r="T81" s="160">
        <v>2150</v>
      </c>
      <c r="U81" s="162">
        <v>61719977</v>
      </c>
      <c r="V81" s="162">
        <v>340122702</v>
      </c>
      <c r="W81" s="161">
        <v>44135</v>
      </c>
      <c r="X81" s="160" t="s">
        <v>3112</v>
      </c>
      <c r="Y81" s="160" t="s">
        <v>3113</v>
      </c>
      <c r="Z81" s="160" t="s">
        <v>91</v>
      </c>
    </row>
    <row r="82" spans="1:26" x14ac:dyDescent="0.2">
      <c r="A82" s="160" t="s">
        <v>648</v>
      </c>
      <c r="B82" s="160">
        <v>702670004</v>
      </c>
      <c r="C82" s="160" t="s">
        <v>565</v>
      </c>
      <c r="D82" s="160" t="s">
        <v>649</v>
      </c>
      <c r="E82" s="160" t="s">
        <v>2815</v>
      </c>
      <c r="F82" s="160" t="s">
        <v>650</v>
      </c>
      <c r="G82" s="160" t="s">
        <v>3033</v>
      </c>
      <c r="H82" s="160" t="s">
        <v>651</v>
      </c>
      <c r="I82" s="160" t="s">
        <v>652</v>
      </c>
      <c r="J82" s="160" t="s">
        <v>3034</v>
      </c>
      <c r="K82" s="160" t="s">
        <v>653</v>
      </c>
      <c r="L82" s="160" t="s">
        <v>31</v>
      </c>
      <c r="M82" s="160" t="s">
        <v>654</v>
      </c>
      <c r="N82" s="160" t="s">
        <v>655</v>
      </c>
      <c r="O82" s="160" t="s">
        <v>656</v>
      </c>
      <c r="P82" s="160">
        <v>0</v>
      </c>
      <c r="Q82" s="160">
        <v>93401</v>
      </c>
      <c r="R82" s="160" t="s">
        <v>2873</v>
      </c>
      <c r="S82" s="161">
        <v>37970</v>
      </c>
      <c r="T82" s="160">
        <v>2150</v>
      </c>
      <c r="U82" s="162">
        <v>8360227</v>
      </c>
      <c r="V82" s="162">
        <v>79467463</v>
      </c>
      <c r="W82" s="161">
        <v>44135</v>
      </c>
      <c r="X82" s="160" t="s">
        <v>3112</v>
      </c>
      <c r="Y82" s="160" t="s">
        <v>3113</v>
      </c>
      <c r="Z82" s="160" t="s">
        <v>3115</v>
      </c>
    </row>
    <row r="83" spans="1:26" x14ac:dyDescent="0.2">
      <c r="A83" s="160" t="s">
        <v>648</v>
      </c>
      <c r="B83" s="160">
        <v>702670004</v>
      </c>
      <c r="C83" s="160" t="s">
        <v>565</v>
      </c>
      <c r="D83" s="160" t="s">
        <v>649</v>
      </c>
      <c r="E83" s="160" t="s">
        <v>2815</v>
      </c>
      <c r="F83" s="160" t="s">
        <v>650</v>
      </c>
      <c r="G83" s="160" t="s">
        <v>3033</v>
      </c>
      <c r="H83" s="160" t="s">
        <v>651</v>
      </c>
      <c r="I83" s="160" t="s">
        <v>652</v>
      </c>
      <c r="J83" s="160" t="s">
        <v>3034</v>
      </c>
      <c r="K83" s="160" t="s">
        <v>653</v>
      </c>
      <c r="L83" s="160" t="s">
        <v>31</v>
      </c>
      <c r="M83" s="160" t="s">
        <v>654</v>
      </c>
      <c r="N83" s="160" t="s">
        <v>655</v>
      </c>
      <c r="O83" s="160" t="s">
        <v>656</v>
      </c>
      <c r="P83" s="160">
        <v>0</v>
      </c>
      <c r="Q83" s="160">
        <v>93401</v>
      </c>
      <c r="R83" s="160" t="s">
        <v>2873</v>
      </c>
      <c r="S83" s="161">
        <v>37970</v>
      </c>
      <c r="T83" s="160">
        <v>2150</v>
      </c>
      <c r="U83" s="162">
        <v>27807015</v>
      </c>
      <c r="V83" s="162">
        <v>258114022</v>
      </c>
      <c r="W83" s="161">
        <v>44135</v>
      </c>
      <c r="X83" s="160" t="s">
        <v>3112</v>
      </c>
      <c r="Y83" s="160" t="s">
        <v>3113</v>
      </c>
      <c r="Z83" s="160" t="s">
        <v>3143</v>
      </c>
    </row>
    <row r="84" spans="1:26" x14ac:dyDescent="0.2">
      <c r="A84" s="160" t="s">
        <v>648</v>
      </c>
      <c r="B84" s="160">
        <v>702670004</v>
      </c>
      <c r="C84" s="160" t="s">
        <v>565</v>
      </c>
      <c r="D84" s="160" t="s">
        <v>649</v>
      </c>
      <c r="E84" s="160" t="s">
        <v>2815</v>
      </c>
      <c r="F84" s="160" t="s">
        <v>650</v>
      </c>
      <c r="G84" s="160" t="s">
        <v>3033</v>
      </c>
      <c r="H84" s="160" t="s">
        <v>651</v>
      </c>
      <c r="I84" s="160" t="s">
        <v>652</v>
      </c>
      <c r="J84" s="160" t="s">
        <v>3034</v>
      </c>
      <c r="K84" s="160" t="s">
        <v>653</v>
      </c>
      <c r="L84" s="160" t="s">
        <v>31</v>
      </c>
      <c r="M84" s="160" t="s">
        <v>654</v>
      </c>
      <c r="N84" s="160" t="s">
        <v>655</v>
      </c>
      <c r="O84" s="160" t="s">
        <v>656</v>
      </c>
      <c r="P84" s="160">
        <v>0</v>
      </c>
      <c r="Q84" s="160">
        <v>93401</v>
      </c>
      <c r="R84" s="160" t="s">
        <v>2873</v>
      </c>
      <c r="S84" s="161">
        <v>37970</v>
      </c>
      <c r="T84" s="160">
        <v>2150</v>
      </c>
      <c r="U84" s="162">
        <v>17943883</v>
      </c>
      <c r="V84" s="162">
        <v>140824246</v>
      </c>
      <c r="W84" s="161">
        <v>44135</v>
      </c>
      <c r="X84" s="160" t="s">
        <v>3112</v>
      </c>
      <c r="Y84" s="160" t="s">
        <v>3113</v>
      </c>
      <c r="Z84" s="160" t="s">
        <v>3174</v>
      </c>
    </row>
    <row r="85" spans="1:26" x14ac:dyDescent="0.2">
      <c r="A85" s="160" t="s">
        <v>648</v>
      </c>
      <c r="B85" s="160">
        <v>702670004</v>
      </c>
      <c r="C85" s="160" t="s">
        <v>565</v>
      </c>
      <c r="D85" s="160" t="s">
        <v>649</v>
      </c>
      <c r="E85" s="160" t="s">
        <v>2815</v>
      </c>
      <c r="F85" s="160" t="s">
        <v>650</v>
      </c>
      <c r="G85" s="160" t="s">
        <v>3033</v>
      </c>
      <c r="H85" s="160" t="s">
        <v>651</v>
      </c>
      <c r="I85" s="160" t="s">
        <v>652</v>
      </c>
      <c r="J85" s="160" t="s">
        <v>3034</v>
      </c>
      <c r="K85" s="160" t="s">
        <v>653</v>
      </c>
      <c r="L85" s="160" t="s">
        <v>31</v>
      </c>
      <c r="M85" s="160" t="s">
        <v>654</v>
      </c>
      <c r="N85" s="160" t="s">
        <v>655</v>
      </c>
      <c r="O85" s="160" t="s">
        <v>656</v>
      </c>
      <c r="P85" s="160">
        <v>0</v>
      </c>
      <c r="Q85" s="160">
        <v>93401</v>
      </c>
      <c r="R85" s="160" t="s">
        <v>2873</v>
      </c>
      <c r="S85" s="161">
        <v>37970</v>
      </c>
      <c r="T85" s="160">
        <v>2150</v>
      </c>
      <c r="U85" s="162">
        <v>47376956</v>
      </c>
      <c r="V85" s="162">
        <v>182100914</v>
      </c>
      <c r="W85" s="161">
        <v>44135</v>
      </c>
      <c r="X85" s="160" t="s">
        <v>3112</v>
      </c>
      <c r="Y85" s="160" t="s">
        <v>3113</v>
      </c>
      <c r="Z85" s="160" t="s">
        <v>3175</v>
      </c>
    </row>
    <row r="86" spans="1:26" x14ac:dyDescent="0.2">
      <c r="A86" s="160" t="s">
        <v>648</v>
      </c>
      <c r="B86" s="160">
        <v>702670004</v>
      </c>
      <c r="C86" s="160" t="s">
        <v>565</v>
      </c>
      <c r="D86" s="160" t="s">
        <v>649</v>
      </c>
      <c r="E86" s="160" t="s">
        <v>2815</v>
      </c>
      <c r="F86" s="160" t="s">
        <v>650</v>
      </c>
      <c r="G86" s="160" t="s">
        <v>3033</v>
      </c>
      <c r="H86" s="160" t="s">
        <v>651</v>
      </c>
      <c r="I86" s="160" t="s">
        <v>652</v>
      </c>
      <c r="J86" s="160" t="s">
        <v>3034</v>
      </c>
      <c r="K86" s="160" t="s">
        <v>653</v>
      </c>
      <c r="L86" s="160" t="s">
        <v>31</v>
      </c>
      <c r="M86" s="160" t="s">
        <v>654</v>
      </c>
      <c r="N86" s="160" t="s">
        <v>655</v>
      </c>
      <c r="O86" s="160" t="s">
        <v>656</v>
      </c>
      <c r="P86" s="160">
        <v>0</v>
      </c>
      <c r="Q86" s="160">
        <v>93401</v>
      </c>
      <c r="R86" s="160" t="s">
        <v>2873</v>
      </c>
      <c r="S86" s="161">
        <v>37970</v>
      </c>
      <c r="T86" s="160">
        <v>2150</v>
      </c>
      <c r="U86" s="162">
        <v>5840670</v>
      </c>
      <c r="V86" s="162">
        <v>59152306</v>
      </c>
      <c r="W86" s="161">
        <v>44135</v>
      </c>
      <c r="X86" s="160" t="s">
        <v>3112</v>
      </c>
      <c r="Y86" s="160" t="s">
        <v>3113</v>
      </c>
      <c r="Z86" s="160" t="s">
        <v>3176</v>
      </c>
    </row>
    <row r="87" spans="1:26" x14ac:dyDescent="0.2">
      <c r="A87" s="160" t="s">
        <v>648</v>
      </c>
      <c r="B87" s="160">
        <v>702670004</v>
      </c>
      <c r="C87" s="160" t="s">
        <v>565</v>
      </c>
      <c r="D87" s="160" t="s">
        <v>649</v>
      </c>
      <c r="E87" s="160" t="s">
        <v>2815</v>
      </c>
      <c r="F87" s="160" t="s">
        <v>650</v>
      </c>
      <c r="G87" s="160" t="s">
        <v>3033</v>
      </c>
      <c r="H87" s="160" t="s">
        <v>651</v>
      </c>
      <c r="I87" s="160" t="s">
        <v>652</v>
      </c>
      <c r="J87" s="160" t="s">
        <v>3034</v>
      </c>
      <c r="K87" s="160" t="s">
        <v>653</v>
      </c>
      <c r="L87" s="160" t="s">
        <v>31</v>
      </c>
      <c r="M87" s="160" t="s">
        <v>654</v>
      </c>
      <c r="N87" s="160" t="s">
        <v>655</v>
      </c>
      <c r="O87" s="160" t="s">
        <v>656</v>
      </c>
      <c r="P87" s="160">
        <v>0</v>
      </c>
      <c r="Q87" s="160">
        <v>93401</v>
      </c>
      <c r="R87" s="160" t="s">
        <v>2873</v>
      </c>
      <c r="S87" s="161">
        <v>37970</v>
      </c>
      <c r="T87" s="160">
        <v>2150</v>
      </c>
      <c r="U87" s="162">
        <v>0</v>
      </c>
      <c r="V87" s="162">
        <v>69613846</v>
      </c>
      <c r="W87" s="161">
        <v>44135</v>
      </c>
      <c r="X87" s="160" t="s">
        <v>3112</v>
      </c>
      <c r="Y87" s="160" t="s">
        <v>3113</v>
      </c>
      <c r="Z87" s="160" t="s">
        <v>3177</v>
      </c>
    </row>
    <row r="88" spans="1:26" x14ac:dyDescent="0.2">
      <c r="A88" s="160" t="s">
        <v>648</v>
      </c>
      <c r="B88" s="160">
        <v>702670004</v>
      </c>
      <c r="C88" s="160" t="s">
        <v>565</v>
      </c>
      <c r="D88" s="160" t="s">
        <v>649</v>
      </c>
      <c r="E88" s="160" t="s">
        <v>2815</v>
      </c>
      <c r="F88" s="160" t="s">
        <v>650</v>
      </c>
      <c r="G88" s="160" t="s">
        <v>3033</v>
      </c>
      <c r="H88" s="160" t="s">
        <v>651</v>
      </c>
      <c r="I88" s="160" t="s">
        <v>652</v>
      </c>
      <c r="J88" s="160" t="s">
        <v>3034</v>
      </c>
      <c r="K88" s="160" t="s">
        <v>653</v>
      </c>
      <c r="L88" s="160" t="s">
        <v>31</v>
      </c>
      <c r="M88" s="160" t="s">
        <v>654</v>
      </c>
      <c r="N88" s="160" t="s">
        <v>655</v>
      </c>
      <c r="O88" s="160" t="s">
        <v>656</v>
      </c>
      <c r="P88" s="160">
        <v>0</v>
      </c>
      <c r="Q88" s="160">
        <v>93401</v>
      </c>
      <c r="R88" s="160" t="s">
        <v>2873</v>
      </c>
      <c r="S88" s="161">
        <v>37970</v>
      </c>
      <c r="T88" s="160">
        <v>2150</v>
      </c>
      <c r="U88" s="162">
        <v>5661117</v>
      </c>
      <c r="V88" s="162">
        <v>53384543</v>
      </c>
      <c r="W88" s="161">
        <v>44135</v>
      </c>
      <c r="X88" s="160" t="s">
        <v>3112</v>
      </c>
      <c r="Y88" s="160" t="s">
        <v>3113</v>
      </c>
      <c r="Z88" s="160" t="s">
        <v>3149</v>
      </c>
    </row>
    <row r="89" spans="1:26" x14ac:dyDescent="0.2">
      <c r="A89" s="160" t="s">
        <v>648</v>
      </c>
      <c r="B89" s="160">
        <v>702670004</v>
      </c>
      <c r="C89" s="160" t="s">
        <v>565</v>
      </c>
      <c r="D89" s="160" t="s">
        <v>649</v>
      </c>
      <c r="E89" s="160" t="s">
        <v>2815</v>
      </c>
      <c r="F89" s="160" t="s">
        <v>650</v>
      </c>
      <c r="G89" s="160" t="s">
        <v>3033</v>
      </c>
      <c r="H89" s="160" t="s">
        <v>651</v>
      </c>
      <c r="I89" s="160" t="s">
        <v>652</v>
      </c>
      <c r="J89" s="160" t="s">
        <v>3034</v>
      </c>
      <c r="K89" s="160" t="s">
        <v>653</v>
      </c>
      <c r="L89" s="160" t="s">
        <v>31</v>
      </c>
      <c r="M89" s="160" t="s">
        <v>654</v>
      </c>
      <c r="N89" s="160" t="s">
        <v>655</v>
      </c>
      <c r="O89" s="160" t="s">
        <v>656</v>
      </c>
      <c r="P89" s="160">
        <v>0</v>
      </c>
      <c r="Q89" s="160">
        <v>93401</v>
      </c>
      <c r="R89" s="160" t="s">
        <v>2873</v>
      </c>
      <c r="S89" s="161">
        <v>37970</v>
      </c>
      <c r="T89" s="160">
        <v>2150</v>
      </c>
      <c r="U89" s="162">
        <v>0</v>
      </c>
      <c r="V89" s="162">
        <v>8360881</v>
      </c>
      <c r="W89" s="161">
        <v>44135</v>
      </c>
      <c r="X89" s="160" t="s">
        <v>3112</v>
      </c>
      <c r="Y89" s="160" t="s">
        <v>3113</v>
      </c>
      <c r="Z89" s="160" t="s">
        <v>3178</v>
      </c>
    </row>
    <row r="90" spans="1:26" x14ac:dyDescent="0.2">
      <c r="A90" s="160" t="s">
        <v>648</v>
      </c>
      <c r="B90" s="160">
        <v>702670004</v>
      </c>
      <c r="C90" s="160" t="s">
        <v>565</v>
      </c>
      <c r="D90" s="160" t="s">
        <v>649</v>
      </c>
      <c r="E90" s="160" t="s">
        <v>2815</v>
      </c>
      <c r="F90" s="160" t="s">
        <v>650</v>
      </c>
      <c r="G90" s="160" t="s">
        <v>3033</v>
      </c>
      <c r="H90" s="160" t="s">
        <v>651</v>
      </c>
      <c r="I90" s="160" t="s">
        <v>652</v>
      </c>
      <c r="J90" s="160" t="s">
        <v>3034</v>
      </c>
      <c r="K90" s="160" t="s">
        <v>653</v>
      </c>
      <c r="L90" s="160" t="s">
        <v>31</v>
      </c>
      <c r="M90" s="160" t="s">
        <v>654</v>
      </c>
      <c r="N90" s="160" t="s">
        <v>655</v>
      </c>
      <c r="O90" s="160" t="s">
        <v>656</v>
      </c>
      <c r="P90" s="160">
        <v>0</v>
      </c>
      <c r="Q90" s="160">
        <v>93401</v>
      </c>
      <c r="R90" s="160" t="s">
        <v>2873</v>
      </c>
      <c r="S90" s="161">
        <v>37970</v>
      </c>
      <c r="T90" s="160">
        <v>2150</v>
      </c>
      <c r="U90" s="162">
        <v>24604586</v>
      </c>
      <c r="V90" s="162">
        <v>241875588</v>
      </c>
      <c r="W90" s="161">
        <v>44135</v>
      </c>
      <c r="X90" s="160" t="s">
        <v>3112</v>
      </c>
      <c r="Y90" s="160" t="s">
        <v>3113</v>
      </c>
      <c r="Z90" s="160" t="s">
        <v>3114</v>
      </c>
    </row>
    <row r="91" spans="1:26" x14ac:dyDescent="0.2">
      <c r="A91" s="160" t="s">
        <v>648</v>
      </c>
      <c r="B91" s="160">
        <v>702670004</v>
      </c>
      <c r="C91" s="160" t="s">
        <v>565</v>
      </c>
      <c r="D91" s="160" t="s">
        <v>649</v>
      </c>
      <c r="E91" s="160" t="s">
        <v>2815</v>
      </c>
      <c r="F91" s="160" t="s">
        <v>650</v>
      </c>
      <c r="G91" s="160" t="s">
        <v>3033</v>
      </c>
      <c r="H91" s="160" t="s">
        <v>651</v>
      </c>
      <c r="I91" s="160" t="s">
        <v>652</v>
      </c>
      <c r="J91" s="160" t="s">
        <v>3034</v>
      </c>
      <c r="K91" s="160" t="s">
        <v>653</v>
      </c>
      <c r="L91" s="160" t="s">
        <v>31</v>
      </c>
      <c r="M91" s="160" t="s">
        <v>654</v>
      </c>
      <c r="N91" s="160" t="s">
        <v>655</v>
      </c>
      <c r="O91" s="160" t="s">
        <v>656</v>
      </c>
      <c r="P91" s="160">
        <v>0</v>
      </c>
      <c r="Q91" s="160">
        <v>93401</v>
      </c>
      <c r="R91" s="160" t="s">
        <v>2873</v>
      </c>
      <c r="S91" s="161">
        <v>37970</v>
      </c>
      <c r="T91" s="160">
        <v>2150</v>
      </c>
      <c r="U91" s="162">
        <v>0</v>
      </c>
      <c r="V91" s="162">
        <v>50049058</v>
      </c>
      <c r="W91" s="161">
        <v>44135</v>
      </c>
      <c r="X91" s="160" t="s">
        <v>3112</v>
      </c>
      <c r="Y91" s="160" t="s">
        <v>3113</v>
      </c>
      <c r="Z91" s="160" t="s">
        <v>3179</v>
      </c>
    </row>
    <row r="92" spans="1:26" x14ac:dyDescent="0.2">
      <c r="A92" s="160" t="s">
        <v>648</v>
      </c>
      <c r="B92" s="160">
        <v>702670004</v>
      </c>
      <c r="C92" s="160" t="s">
        <v>565</v>
      </c>
      <c r="D92" s="160" t="s">
        <v>649</v>
      </c>
      <c r="E92" s="160" t="s">
        <v>2815</v>
      </c>
      <c r="F92" s="160" t="s">
        <v>650</v>
      </c>
      <c r="G92" s="160" t="s">
        <v>3033</v>
      </c>
      <c r="H92" s="160" t="s">
        <v>651</v>
      </c>
      <c r="I92" s="160" t="s">
        <v>652</v>
      </c>
      <c r="J92" s="160" t="s">
        <v>3034</v>
      </c>
      <c r="K92" s="160" t="s">
        <v>653</v>
      </c>
      <c r="L92" s="160" t="s">
        <v>31</v>
      </c>
      <c r="M92" s="160" t="s">
        <v>654</v>
      </c>
      <c r="N92" s="160" t="s">
        <v>655</v>
      </c>
      <c r="O92" s="160" t="s">
        <v>656</v>
      </c>
      <c r="P92" s="160">
        <v>0</v>
      </c>
      <c r="Q92" s="160">
        <v>93401</v>
      </c>
      <c r="R92" s="160" t="s">
        <v>2873</v>
      </c>
      <c r="S92" s="161">
        <v>37970</v>
      </c>
      <c r="T92" s="160">
        <v>2150</v>
      </c>
      <c r="U92" s="162">
        <v>11676150</v>
      </c>
      <c r="V92" s="162">
        <v>115516044</v>
      </c>
      <c r="W92" s="161">
        <v>44135</v>
      </c>
      <c r="X92" s="160" t="s">
        <v>3112</v>
      </c>
      <c r="Y92" s="160" t="s">
        <v>3113</v>
      </c>
      <c r="Z92" s="160" t="s">
        <v>49</v>
      </c>
    </row>
    <row r="93" spans="1:26" x14ac:dyDescent="0.2">
      <c r="A93" s="160" t="s">
        <v>648</v>
      </c>
      <c r="B93" s="160">
        <v>702670004</v>
      </c>
      <c r="C93" s="160" t="s">
        <v>565</v>
      </c>
      <c r="D93" s="160" t="s">
        <v>649</v>
      </c>
      <c r="E93" s="160" t="s">
        <v>2815</v>
      </c>
      <c r="F93" s="160" t="s">
        <v>650</v>
      </c>
      <c r="G93" s="160" t="s">
        <v>3033</v>
      </c>
      <c r="H93" s="160" t="s">
        <v>651</v>
      </c>
      <c r="I93" s="160" t="s">
        <v>652</v>
      </c>
      <c r="J93" s="160" t="s">
        <v>3034</v>
      </c>
      <c r="K93" s="160" t="s">
        <v>653</v>
      </c>
      <c r="L93" s="160" t="s">
        <v>31</v>
      </c>
      <c r="M93" s="160" t="s">
        <v>654</v>
      </c>
      <c r="N93" s="160" t="s">
        <v>655</v>
      </c>
      <c r="O93" s="160" t="s">
        <v>656</v>
      </c>
      <c r="P93" s="160">
        <v>0</v>
      </c>
      <c r="Q93" s="160">
        <v>93401</v>
      </c>
      <c r="R93" s="160" t="s">
        <v>2873</v>
      </c>
      <c r="S93" s="161">
        <v>37970</v>
      </c>
      <c r="T93" s="160">
        <v>2150</v>
      </c>
      <c r="U93" s="162">
        <v>15253078</v>
      </c>
      <c r="V93" s="162">
        <v>168856949</v>
      </c>
      <c r="W93" s="161">
        <v>44135</v>
      </c>
      <c r="X93" s="160" t="s">
        <v>3112</v>
      </c>
      <c r="Y93" s="160" t="s">
        <v>3113</v>
      </c>
      <c r="Z93" s="160" t="s">
        <v>3160</v>
      </c>
    </row>
    <row r="94" spans="1:26" x14ac:dyDescent="0.2">
      <c r="A94" s="160" t="s">
        <v>648</v>
      </c>
      <c r="B94" s="160">
        <v>702670004</v>
      </c>
      <c r="C94" s="160" t="s">
        <v>565</v>
      </c>
      <c r="D94" s="160" t="s">
        <v>649</v>
      </c>
      <c r="E94" s="160" t="s">
        <v>2815</v>
      </c>
      <c r="F94" s="160" t="s">
        <v>650</v>
      </c>
      <c r="G94" s="160" t="s">
        <v>3033</v>
      </c>
      <c r="H94" s="160" t="s">
        <v>651</v>
      </c>
      <c r="I94" s="160" t="s">
        <v>652</v>
      </c>
      <c r="J94" s="160" t="s">
        <v>3034</v>
      </c>
      <c r="K94" s="160" t="s">
        <v>653</v>
      </c>
      <c r="L94" s="160" t="s">
        <v>31</v>
      </c>
      <c r="M94" s="160" t="s">
        <v>654</v>
      </c>
      <c r="N94" s="160" t="s">
        <v>655</v>
      </c>
      <c r="O94" s="160" t="s">
        <v>656</v>
      </c>
      <c r="P94" s="160">
        <v>0</v>
      </c>
      <c r="Q94" s="160">
        <v>93401</v>
      </c>
      <c r="R94" s="160" t="s">
        <v>2873</v>
      </c>
      <c r="S94" s="161">
        <v>37970</v>
      </c>
      <c r="T94" s="160">
        <v>2150</v>
      </c>
      <c r="U94" s="162">
        <v>16344802</v>
      </c>
      <c r="V94" s="162">
        <v>166043463</v>
      </c>
      <c r="W94" s="161">
        <v>44135</v>
      </c>
      <c r="X94" s="160" t="s">
        <v>3112</v>
      </c>
      <c r="Y94" s="160" t="s">
        <v>3113</v>
      </c>
      <c r="Z94" s="160" t="s">
        <v>3180</v>
      </c>
    </row>
    <row r="95" spans="1:26" x14ac:dyDescent="0.2">
      <c r="A95" s="160" t="s">
        <v>648</v>
      </c>
      <c r="B95" s="160">
        <v>702670004</v>
      </c>
      <c r="C95" s="160" t="s">
        <v>565</v>
      </c>
      <c r="D95" s="160" t="s">
        <v>649</v>
      </c>
      <c r="E95" s="160" t="s">
        <v>2815</v>
      </c>
      <c r="F95" s="160" t="s">
        <v>650</v>
      </c>
      <c r="G95" s="160" t="s">
        <v>3033</v>
      </c>
      <c r="H95" s="160" t="s">
        <v>651</v>
      </c>
      <c r="I95" s="160" t="s">
        <v>652</v>
      </c>
      <c r="J95" s="160" t="s">
        <v>3034</v>
      </c>
      <c r="K95" s="160" t="s">
        <v>653</v>
      </c>
      <c r="L95" s="160" t="s">
        <v>31</v>
      </c>
      <c r="M95" s="160" t="s">
        <v>654</v>
      </c>
      <c r="N95" s="160" t="s">
        <v>655</v>
      </c>
      <c r="O95" s="160" t="s">
        <v>656</v>
      </c>
      <c r="P95" s="160">
        <v>0</v>
      </c>
      <c r="Q95" s="160">
        <v>93401</v>
      </c>
      <c r="R95" s="160" t="s">
        <v>2873</v>
      </c>
      <c r="S95" s="161">
        <v>37970</v>
      </c>
      <c r="T95" s="160">
        <v>2150</v>
      </c>
      <c r="U95" s="162">
        <v>4436937</v>
      </c>
      <c r="V95" s="162">
        <v>58525643</v>
      </c>
      <c r="W95" s="161">
        <v>44135</v>
      </c>
      <c r="X95" s="160" t="s">
        <v>3112</v>
      </c>
      <c r="Y95" s="160" t="s">
        <v>3113</v>
      </c>
      <c r="Z95" s="160" t="s">
        <v>3132</v>
      </c>
    </row>
    <row r="96" spans="1:26" x14ac:dyDescent="0.2">
      <c r="A96" s="160" t="s">
        <v>648</v>
      </c>
      <c r="B96" s="160">
        <v>702670004</v>
      </c>
      <c r="C96" s="160" t="s">
        <v>565</v>
      </c>
      <c r="D96" s="160" t="s">
        <v>649</v>
      </c>
      <c r="E96" s="160" t="s">
        <v>2815</v>
      </c>
      <c r="F96" s="160" t="s">
        <v>650</v>
      </c>
      <c r="G96" s="160" t="s">
        <v>3033</v>
      </c>
      <c r="H96" s="160" t="s">
        <v>651</v>
      </c>
      <c r="I96" s="160" t="s">
        <v>652</v>
      </c>
      <c r="J96" s="160" t="s">
        <v>3034</v>
      </c>
      <c r="K96" s="160" t="s">
        <v>653</v>
      </c>
      <c r="L96" s="160" t="s">
        <v>31</v>
      </c>
      <c r="M96" s="160" t="s">
        <v>654</v>
      </c>
      <c r="N96" s="160" t="s">
        <v>655</v>
      </c>
      <c r="O96" s="160" t="s">
        <v>656</v>
      </c>
      <c r="P96" s="160">
        <v>0</v>
      </c>
      <c r="Q96" s="160">
        <v>93401</v>
      </c>
      <c r="R96" s="160" t="s">
        <v>2873</v>
      </c>
      <c r="S96" s="161">
        <v>37970</v>
      </c>
      <c r="T96" s="160">
        <v>2150</v>
      </c>
      <c r="U96" s="162">
        <v>8394626</v>
      </c>
      <c r="V96" s="162">
        <v>59074377</v>
      </c>
      <c r="W96" s="161">
        <v>44135</v>
      </c>
      <c r="X96" s="160" t="s">
        <v>3112</v>
      </c>
      <c r="Y96" s="160" t="s">
        <v>3113</v>
      </c>
      <c r="Z96" s="160" t="s">
        <v>82</v>
      </c>
    </row>
    <row r="97" spans="1:26" x14ac:dyDescent="0.2">
      <c r="A97" s="160" t="s">
        <v>648</v>
      </c>
      <c r="B97" s="160">
        <v>702670004</v>
      </c>
      <c r="C97" s="160" t="s">
        <v>565</v>
      </c>
      <c r="D97" s="160" t="s">
        <v>649</v>
      </c>
      <c r="E97" s="160" t="s">
        <v>2815</v>
      </c>
      <c r="F97" s="160" t="s">
        <v>650</v>
      </c>
      <c r="G97" s="160" t="s">
        <v>3033</v>
      </c>
      <c r="H97" s="160" t="s">
        <v>651</v>
      </c>
      <c r="I97" s="160" t="s">
        <v>652</v>
      </c>
      <c r="J97" s="160" t="s">
        <v>3034</v>
      </c>
      <c r="K97" s="160" t="s">
        <v>653</v>
      </c>
      <c r="L97" s="160" t="s">
        <v>31</v>
      </c>
      <c r="M97" s="160" t="s">
        <v>654</v>
      </c>
      <c r="N97" s="160" t="s">
        <v>655</v>
      </c>
      <c r="O97" s="160" t="s">
        <v>656</v>
      </c>
      <c r="P97" s="160">
        <v>0</v>
      </c>
      <c r="Q97" s="160">
        <v>93401</v>
      </c>
      <c r="R97" s="160" t="s">
        <v>2873</v>
      </c>
      <c r="S97" s="161">
        <v>37970</v>
      </c>
      <c r="T97" s="160">
        <v>2150</v>
      </c>
      <c r="U97" s="162">
        <v>6359610</v>
      </c>
      <c r="V97" s="162">
        <v>62784998</v>
      </c>
      <c r="W97" s="161">
        <v>44135</v>
      </c>
      <c r="X97" s="160" t="s">
        <v>3112</v>
      </c>
      <c r="Y97" s="160" t="s">
        <v>3113</v>
      </c>
      <c r="Z97" s="160" t="s">
        <v>3122</v>
      </c>
    </row>
    <row r="98" spans="1:26" x14ac:dyDescent="0.2">
      <c r="A98" s="160" t="s">
        <v>327</v>
      </c>
      <c r="B98" s="160">
        <v>711620001</v>
      </c>
      <c r="C98" s="160" t="s">
        <v>51</v>
      </c>
      <c r="D98" s="160" t="s">
        <v>328</v>
      </c>
      <c r="E98" s="160" t="s">
        <v>8120</v>
      </c>
      <c r="F98" s="160" t="s">
        <v>329</v>
      </c>
      <c r="G98" s="160" t="s">
        <v>8121</v>
      </c>
      <c r="H98" s="160" t="s">
        <v>8122</v>
      </c>
      <c r="I98" s="160" t="s">
        <v>2943</v>
      </c>
      <c r="J98" s="160" t="s">
        <v>331</v>
      </c>
      <c r="K98" s="160" t="s">
        <v>332</v>
      </c>
      <c r="L98" s="160" t="s">
        <v>31</v>
      </c>
      <c r="M98" s="160" t="s">
        <v>249</v>
      </c>
      <c r="N98" s="160">
        <v>225589874</v>
      </c>
      <c r="O98" s="160" t="s">
        <v>2838</v>
      </c>
      <c r="P98" s="160">
        <v>0</v>
      </c>
      <c r="Q98" s="160">
        <v>93401</v>
      </c>
      <c r="R98" s="160" t="s">
        <v>8123</v>
      </c>
      <c r="S98" s="161">
        <v>37970</v>
      </c>
      <c r="T98" s="160">
        <v>2260</v>
      </c>
      <c r="U98" s="162">
        <v>5326668</v>
      </c>
      <c r="V98" s="162">
        <v>67807044</v>
      </c>
      <c r="W98" s="161">
        <v>44135</v>
      </c>
      <c r="X98" s="160" t="s">
        <v>3112</v>
      </c>
      <c r="Y98" s="160" t="s">
        <v>3113</v>
      </c>
      <c r="Z98" s="160" t="s">
        <v>3174</v>
      </c>
    </row>
    <row r="99" spans="1:26" x14ac:dyDescent="0.2">
      <c r="A99" s="160" t="s">
        <v>327</v>
      </c>
      <c r="B99" s="160">
        <v>711620001</v>
      </c>
      <c r="C99" s="160" t="s">
        <v>51</v>
      </c>
      <c r="D99" s="160" t="s">
        <v>328</v>
      </c>
      <c r="E99" s="160" t="s">
        <v>8120</v>
      </c>
      <c r="F99" s="160" t="s">
        <v>329</v>
      </c>
      <c r="G99" s="160" t="s">
        <v>8121</v>
      </c>
      <c r="H99" s="160" t="s">
        <v>8122</v>
      </c>
      <c r="I99" s="160" t="s">
        <v>2943</v>
      </c>
      <c r="J99" s="160" t="s">
        <v>331</v>
      </c>
      <c r="K99" s="160" t="s">
        <v>332</v>
      </c>
      <c r="L99" s="160" t="s">
        <v>31</v>
      </c>
      <c r="M99" s="160" t="s">
        <v>249</v>
      </c>
      <c r="N99" s="160">
        <v>225589874</v>
      </c>
      <c r="O99" s="160" t="s">
        <v>2838</v>
      </c>
      <c r="P99" s="160">
        <v>0</v>
      </c>
      <c r="Q99" s="160">
        <v>93401</v>
      </c>
      <c r="R99" s="160" t="s">
        <v>8123</v>
      </c>
      <c r="S99" s="161">
        <v>37970</v>
      </c>
      <c r="T99" s="160">
        <v>2260</v>
      </c>
      <c r="U99" s="162">
        <v>56120850</v>
      </c>
      <c r="V99" s="162">
        <v>561208500</v>
      </c>
      <c r="W99" s="161">
        <v>44135</v>
      </c>
      <c r="X99" s="160" t="s">
        <v>3112</v>
      </c>
      <c r="Y99" s="160" t="s">
        <v>3113</v>
      </c>
      <c r="Z99" s="160" t="s">
        <v>3181</v>
      </c>
    </row>
    <row r="100" spans="1:26" x14ac:dyDescent="0.2">
      <c r="A100" s="160" t="s">
        <v>327</v>
      </c>
      <c r="B100" s="160">
        <v>711620001</v>
      </c>
      <c r="C100" s="160" t="s">
        <v>51</v>
      </c>
      <c r="D100" s="160" t="s">
        <v>328</v>
      </c>
      <c r="E100" s="160" t="s">
        <v>8120</v>
      </c>
      <c r="F100" s="160" t="s">
        <v>329</v>
      </c>
      <c r="G100" s="160" t="s">
        <v>8121</v>
      </c>
      <c r="H100" s="160" t="s">
        <v>8122</v>
      </c>
      <c r="I100" s="160" t="s">
        <v>2943</v>
      </c>
      <c r="J100" s="160" t="s">
        <v>331</v>
      </c>
      <c r="K100" s="160" t="s">
        <v>332</v>
      </c>
      <c r="L100" s="160" t="s">
        <v>31</v>
      </c>
      <c r="M100" s="160" t="s">
        <v>249</v>
      </c>
      <c r="N100" s="160">
        <v>225589874</v>
      </c>
      <c r="O100" s="160" t="s">
        <v>2838</v>
      </c>
      <c r="P100" s="160">
        <v>0</v>
      </c>
      <c r="Q100" s="160">
        <v>93401</v>
      </c>
      <c r="R100" s="160" t="s">
        <v>8123</v>
      </c>
      <c r="S100" s="161">
        <v>37970</v>
      </c>
      <c r="T100" s="160">
        <v>2260</v>
      </c>
      <c r="U100" s="162">
        <v>9652284</v>
      </c>
      <c r="V100" s="162">
        <v>95900112</v>
      </c>
      <c r="W100" s="161">
        <v>44135</v>
      </c>
      <c r="X100" s="160" t="s">
        <v>3112</v>
      </c>
      <c r="Y100" s="160" t="s">
        <v>3113</v>
      </c>
      <c r="Z100" s="160" t="s">
        <v>3182</v>
      </c>
    </row>
    <row r="101" spans="1:26" x14ac:dyDescent="0.2">
      <c r="A101" s="160" t="s">
        <v>327</v>
      </c>
      <c r="B101" s="160">
        <v>711620001</v>
      </c>
      <c r="C101" s="160" t="s">
        <v>51</v>
      </c>
      <c r="D101" s="160" t="s">
        <v>328</v>
      </c>
      <c r="E101" s="160" t="s">
        <v>8120</v>
      </c>
      <c r="F101" s="160" t="s">
        <v>329</v>
      </c>
      <c r="G101" s="160" t="s">
        <v>8121</v>
      </c>
      <c r="H101" s="160" t="s">
        <v>8122</v>
      </c>
      <c r="I101" s="160" t="s">
        <v>2943</v>
      </c>
      <c r="J101" s="160" t="s">
        <v>331</v>
      </c>
      <c r="K101" s="160" t="s">
        <v>332</v>
      </c>
      <c r="L101" s="160" t="s">
        <v>31</v>
      </c>
      <c r="M101" s="160" t="s">
        <v>249</v>
      </c>
      <c r="N101" s="160">
        <v>225589874</v>
      </c>
      <c r="O101" s="160" t="s">
        <v>2838</v>
      </c>
      <c r="P101" s="160">
        <v>0</v>
      </c>
      <c r="Q101" s="160">
        <v>93401</v>
      </c>
      <c r="R101" s="160" t="s">
        <v>8123</v>
      </c>
      <c r="S101" s="161">
        <v>37970</v>
      </c>
      <c r="T101" s="160">
        <v>2260</v>
      </c>
      <c r="U101" s="162">
        <v>7784100</v>
      </c>
      <c r="V101" s="162">
        <v>77841000</v>
      </c>
      <c r="W101" s="161">
        <v>44135</v>
      </c>
      <c r="X101" s="160" t="s">
        <v>3112</v>
      </c>
      <c r="Y101" s="160" t="s">
        <v>3113</v>
      </c>
      <c r="Z101" s="160" t="s">
        <v>3183</v>
      </c>
    </row>
    <row r="102" spans="1:26" x14ac:dyDescent="0.2">
      <c r="A102" s="160" t="s">
        <v>327</v>
      </c>
      <c r="B102" s="160">
        <v>711620001</v>
      </c>
      <c r="C102" s="160" t="s">
        <v>51</v>
      </c>
      <c r="D102" s="160" t="s">
        <v>328</v>
      </c>
      <c r="E102" s="160" t="s">
        <v>8120</v>
      </c>
      <c r="F102" s="160" t="s">
        <v>329</v>
      </c>
      <c r="G102" s="160" t="s">
        <v>8121</v>
      </c>
      <c r="H102" s="160" t="s">
        <v>8122</v>
      </c>
      <c r="I102" s="160" t="s">
        <v>2943</v>
      </c>
      <c r="J102" s="160" t="s">
        <v>331</v>
      </c>
      <c r="K102" s="160" t="s">
        <v>332</v>
      </c>
      <c r="L102" s="160" t="s">
        <v>31</v>
      </c>
      <c r="M102" s="160" t="s">
        <v>249</v>
      </c>
      <c r="N102" s="160">
        <v>225589874</v>
      </c>
      <c r="O102" s="160" t="s">
        <v>2838</v>
      </c>
      <c r="P102" s="160">
        <v>0</v>
      </c>
      <c r="Q102" s="160">
        <v>93401</v>
      </c>
      <c r="R102" s="160" t="s">
        <v>8123</v>
      </c>
      <c r="S102" s="161">
        <v>37970</v>
      </c>
      <c r="T102" s="160">
        <v>2260</v>
      </c>
      <c r="U102" s="162">
        <v>7198200</v>
      </c>
      <c r="V102" s="162">
        <v>189600588</v>
      </c>
      <c r="W102" s="161">
        <v>44135</v>
      </c>
      <c r="X102" s="160" t="s">
        <v>3112</v>
      </c>
      <c r="Y102" s="160" t="s">
        <v>3113</v>
      </c>
      <c r="Z102" s="160" t="s">
        <v>3169</v>
      </c>
    </row>
    <row r="103" spans="1:26" x14ac:dyDescent="0.2">
      <c r="A103" s="160" t="s">
        <v>368</v>
      </c>
      <c r="B103" s="160">
        <v>713523003</v>
      </c>
      <c r="C103" s="160" t="s">
        <v>51</v>
      </c>
      <c r="D103" s="160" t="s">
        <v>369</v>
      </c>
      <c r="E103" s="160" t="s">
        <v>4170</v>
      </c>
      <c r="F103" s="160" t="s">
        <v>370</v>
      </c>
      <c r="G103" s="160" t="s">
        <v>4171</v>
      </c>
      <c r="H103" s="160" t="s">
        <v>315</v>
      </c>
      <c r="I103" s="160" t="s">
        <v>4172</v>
      </c>
      <c r="J103" s="160" t="s">
        <v>371</v>
      </c>
      <c r="K103" s="160" t="s">
        <v>4173</v>
      </c>
      <c r="L103" s="160" t="s">
        <v>2455</v>
      </c>
      <c r="M103" s="160" t="s">
        <v>372</v>
      </c>
      <c r="N103" s="160" t="s">
        <v>373</v>
      </c>
      <c r="O103" s="160" t="s">
        <v>4174</v>
      </c>
      <c r="P103" s="160" t="s">
        <v>4175</v>
      </c>
      <c r="Q103" s="160" t="s">
        <v>162</v>
      </c>
      <c r="R103" s="160" t="s">
        <v>8129</v>
      </c>
      <c r="S103" s="161">
        <v>37970</v>
      </c>
      <c r="T103" s="160">
        <v>2330</v>
      </c>
      <c r="U103" s="162">
        <v>687010</v>
      </c>
      <c r="V103" s="162">
        <v>57234179</v>
      </c>
      <c r="W103" s="161">
        <v>44135</v>
      </c>
      <c r="X103" s="160" t="s">
        <v>3112</v>
      </c>
      <c r="Y103" s="160" t="s">
        <v>3113</v>
      </c>
      <c r="Z103" s="160" t="s">
        <v>3184</v>
      </c>
    </row>
    <row r="104" spans="1:26" x14ac:dyDescent="0.2">
      <c r="A104" s="160" t="s">
        <v>368</v>
      </c>
      <c r="B104" s="160">
        <v>713523003</v>
      </c>
      <c r="C104" s="160" t="s">
        <v>51</v>
      </c>
      <c r="D104" s="160" t="s">
        <v>369</v>
      </c>
      <c r="E104" s="160" t="s">
        <v>4170</v>
      </c>
      <c r="F104" s="160" t="s">
        <v>370</v>
      </c>
      <c r="G104" s="160" t="s">
        <v>4171</v>
      </c>
      <c r="H104" s="160" t="s">
        <v>315</v>
      </c>
      <c r="I104" s="160" t="s">
        <v>4172</v>
      </c>
      <c r="J104" s="160" t="s">
        <v>371</v>
      </c>
      <c r="K104" s="160" t="s">
        <v>4173</v>
      </c>
      <c r="L104" s="160" t="s">
        <v>2455</v>
      </c>
      <c r="M104" s="160" t="s">
        <v>372</v>
      </c>
      <c r="N104" s="160" t="s">
        <v>373</v>
      </c>
      <c r="O104" s="160" t="s">
        <v>4174</v>
      </c>
      <c r="P104" s="160" t="s">
        <v>4175</v>
      </c>
      <c r="Q104" s="160" t="s">
        <v>162</v>
      </c>
      <c r="R104" s="160" t="s">
        <v>8129</v>
      </c>
      <c r="S104" s="161">
        <v>37970</v>
      </c>
      <c r="T104" s="160">
        <v>2330</v>
      </c>
      <c r="U104" s="162">
        <v>8158239</v>
      </c>
      <c r="V104" s="162">
        <v>90698247</v>
      </c>
      <c r="W104" s="161">
        <v>44135</v>
      </c>
      <c r="X104" s="160" t="s">
        <v>3112</v>
      </c>
      <c r="Y104" s="160" t="s">
        <v>3113</v>
      </c>
      <c r="Z104" s="160" t="s">
        <v>3185</v>
      </c>
    </row>
    <row r="105" spans="1:26" x14ac:dyDescent="0.2">
      <c r="A105" s="160" t="s">
        <v>368</v>
      </c>
      <c r="B105" s="160">
        <v>713523003</v>
      </c>
      <c r="C105" s="160" t="s">
        <v>51</v>
      </c>
      <c r="D105" s="160" t="s">
        <v>369</v>
      </c>
      <c r="E105" s="160" t="s">
        <v>4170</v>
      </c>
      <c r="F105" s="160" t="s">
        <v>370</v>
      </c>
      <c r="G105" s="160" t="s">
        <v>4171</v>
      </c>
      <c r="H105" s="160" t="s">
        <v>315</v>
      </c>
      <c r="I105" s="160" t="s">
        <v>4172</v>
      </c>
      <c r="J105" s="160" t="s">
        <v>371</v>
      </c>
      <c r="K105" s="160" t="s">
        <v>4173</v>
      </c>
      <c r="L105" s="160" t="s">
        <v>2455</v>
      </c>
      <c r="M105" s="160" t="s">
        <v>372</v>
      </c>
      <c r="N105" s="160" t="s">
        <v>373</v>
      </c>
      <c r="O105" s="160" t="s">
        <v>4174</v>
      </c>
      <c r="P105" s="160" t="s">
        <v>4175</v>
      </c>
      <c r="Q105" s="160" t="s">
        <v>162</v>
      </c>
      <c r="R105" s="160" t="s">
        <v>8129</v>
      </c>
      <c r="S105" s="161">
        <v>37970</v>
      </c>
      <c r="T105" s="160">
        <v>2330</v>
      </c>
      <c r="U105" s="162">
        <v>17528287</v>
      </c>
      <c r="V105" s="162">
        <v>184084635</v>
      </c>
      <c r="W105" s="161">
        <v>44135</v>
      </c>
      <c r="X105" s="160" t="s">
        <v>3112</v>
      </c>
      <c r="Y105" s="160" t="s">
        <v>3113</v>
      </c>
      <c r="Z105" s="160" t="s">
        <v>3186</v>
      </c>
    </row>
    <row r="106" spans="1:26" x14ac:dyDescent="0.2">
      <c r="A106" s="160" t="s">
        <v>368</v>
      </c>
      <c r="B106" s="160">
        <v>713523003</v>
      </c>
      <c r="C106" s="160" t="s">
        <v>51</v>
      </c>
      <c r="D106" s="160" t="s">
        <v>369</v>
      </c>
      <c r="E106" s="160" t="s">
        <v>4170</v>
      </c>
      <c r="F106" s="160" t="s">
        <v>370</v>
      </c>
      <c r="G106" s="160" t="s">
        <v>4171</v>
      </c>
      <c r="H106" s="160" t="s">
        <v>315</v>
      </c>
      <c r="I106" s="160" t="s">
        <v>4172</v>
      </c>
      <c r="J106" s="160" t="s">
        <v>371</v>
      </c>
      <c r="K106" s="160" t="s">
        <v>4173</v>
      </c>
      <c r="L106" s="160" t="s">
        <v>2455</v>
      </c>
      <c r="M106" s="160" t="s">
        <v>372</v>
      </c>
      <c r="N106" s="160" t="s">
        <v>373</v>
      </c>
      <c r="O106" s="160" t="s">
        <v>4174</v>
      </c>
      <c r="P106" s="160" t="s">
        <v>4175</v>
      </c>
      <c r="Q106" s="160" t="s">
        <v>162</v>
      </c>
      <c r="R106" s="160" t="s">
        <v>8129</v>
      </c>
      <c r="S106" s="161">
        <v>37970</v>
      </c>
      <c r="T106" s="160">
        <v>2330</v>
      </c>
      <c r="U106" s="162">
        <v>8873874</v>
      </c>
      <c r="V106" s="162">
        <v>88738740</v>
      </c>
      <c r="W106" s="161">
        <v>44135</v>
      </c>
      <c r="X106" s="160" t="s">
        <v>3112</v>
      </c>
      <c r="Y106" s="160" t="s">
        <v>3113</v>
      </c>
      <c r="Z106" s="160" t="s">
        <v>3125</v>
      </c>
    </row>
    <row r="107" spans="1:26" x14ac:dyDescent="0.2">
      <c r="A107" s="160" t="s">
        <v>368</v>
      </c>
      <c r="B107" s="160">
        <v>713523003</v>
      </c>
      <c r="C107" s="160" t="s">
        <v>51</v>
      </c>
      <c r="D107" s="160" t="s">
        <v>369</v>
      </c>
      <c r="E107" s="160" t="s">
        <v>4170</v>
      </c>
      <c r="F107" s="160" t="s">
        <v>370</v>
      </c>
      <c r="G107" s="160" t="s">
        <v>4171</v>
      </c>
      <c r="H107" s="160" t="s">
        <v>315</v>
      </c>
      <c r="I107" s="160" t="s">
        <v>4172</v>
      </c>
      <c r="J107" s="160" t="s">
        <v>371</v>
      </c>
      <c r="K107" s="160" t="s">
        <v>4173</v>
      </c>
      <c r="L107" s="160" t="s">
        <v>2455</v>
      </c>
      <c r="M107" s="160" t="s">
        <v>372</v>
      </c>
      <c r="N107" s="160" t="s">
        <v>373</v>
      </c>
      <c r="O107" s="160" t="s">
        <v>4174</v>
      </c>
      <c r="P107" s="160" t="s">
        <v>4175</v>
      </c>
      <c r="Q107" s="160" t="s">
        <v>162</v>
      </c>
      <c r="R107" s="160" t="s">
        <v>8129</v>
      </c>
      <c r="S107" s="161">
        <v>37970</v>
      </c>
      <c r="T107" s="160">
        <v>2330</v>
      </c>
      <c r="U107" s="162">
        <v>8158239</v>
      </c>
      <c r="V107" s="162">
        <v>84572975</v>
      </c>
      <c r="W107" s="161">
        <v>44135</v>
      </c>
      <c r="X107" s="160" t="s">
        <v>3112</v>
      </c>
      <c r="Y107" s="160" t="s">
        <v>3113</v>
      </c>
      <c r="Z107" s="160" t="s">
        <v>3187</v>
      </c>
    </row>
    <row r="108" spans="1:26" x14ac:dyDescent="0.2">
      <c r="A108" s="160" t="s">
        <v>368</v>
      </c>
      <c r="B108" s="160">
        <v>713523003</v>
      </c>
      <c r="C108" s="160" t="s">
        <v>51</v>
      </c>
      <c r="D108" s="160" t="s">
        <v>369</v>
      </c>
      <c r="E108" s="160" t="s">
        <v>4170</v>
      </c>
      <c r="F108" s="160" t="s">
        <v>370</v>
      </c>
      <c r="G108" s="160" t="s">
        <v>4171</v>
      </c>
      <c r="H108" s="160" t="s">
        <v>315</v>
      </c>
      <c r="I108" s="160" t="s">
        <v>4172</v>
      </c>
      <c r="J108" s="160" t="s">
        <v>371</v>
      </c>
      <c r="K108" s="160" t="s">
        <v>4173</v>
      </c>
      <c r="L108" s="160" t="s">
        <v>2455</v>
      </c>
      <c r="M108" s="160" t="s">
        <v>372</v>
      </c>
      <c r="N108" s="160" t="s">
        <v>373</v>
      </c>
      <c r="O108" s="160" t="s">
        <v>4174</v>
      </c>
      <c r="P108" s="160" t="s">
        <v>4175</v>
      </c>
      <c r="Q108" s="160" t="s">
        <v>162</v>
      </c>
      <c r="R108" s="160" t="s">
        <v>8129</v>
      </c>
      <c r="S108" s="161">
        <v>37970</v>
      </c>
      <c r="T108" s="160">
        <v>2330</v>
      </c>
      <c r="U108" s="162">
        <v>7885210</v>
      </c>
      <c r="V108" s="162">
        <v>86742463</v>
      </c>
      <c r="W108" s="161">
        <v>44135</v>
      </c>
      <c r="X108" s="160" t="s">
        <v>3112</v>
      </c>
      <c r="Y108" s="160" t="s">
        <v>3113</v>
      </c>
      <c r="Z108" s="160" t="s">
        <v>3148</v>
      </c>
    </row>
    <row r="109" spans="1:26" x14ac:dyDescent="0.2">
      <c r="A109" s="160" t="s">
        <v>368</v>
      </c>
      <c r="B109" s="160">
        <v>713523003</v>
      </c>
      <c r="C109" s="160" t="s">
        <v>51</v>
      </c>
      <c r="D109" s="160" t="s">
        <v>369</v>
      </c>
      <c r="E109" s="160" t="s">
        <v>4170</v>
      </c>
      <c r="F109" s="160" t="s">
        <v>370</v>
      </c>
      <c r="G109" s="160" t="s">
        <v>4171</v>
      </c>
      <c r="H109" s="160" t="s">
        <v>315</v>
      </c>
      <c r="I109" s="160" t="s">
        <v>4172</v>
      </c>
      <c r="J109" s="160" t="s">
        <v>371</v>
      </c>
      <c r="K109" s="160" t="s">
        <v>4173</v>
      </c>
      <c r="L109" s="160" t="s">
        <v>2455</v>
      </c>
      <c r="M109" s="160" t="s">
        <v>372</v>
      </c>
      <c r="N109" s="160" t="s">
        <v>373</v>
      </c>
      <c r="O109" s="160" t="s">
        <v>4174</v>
      </c>
      <c r="P109" s="160" t="s">
        <v>4175</v>
      </c>
      <c r="Q109" s="160" t="s">
        <v>162</v>
      </c>
      <c r="R109" s="160" t="s">
        <v>8129</v>
      </c>
      <c r="S109" s="161">
        <v>37970</v>
      </c>
      <c r="T109" s="160">
        <v>2330</v>
      </c>
      <c r="U109" s="162">
        <v>58115479</v>
      </c>
      <c r="V109" s="162">
        <v>690823345</v>
      </c>
      <c r="W109" s="161">
        <v>44135</v>
      </c>
      <c r="X109" s="160" t="s">
        <v>3112</v>
      </c>
      <c r="Y109" s="160" t="s">
        <v>3113</v>
      </c>
      <c r="Z109" s="160" t="s">
        <v>3149</v>
      </c>
    </row>
    <row r="110" spans="1:26" x14ac:dyDescent="0.2">
      <c r="A110" s="160" t="s">
        <v>368</v>
      </c>
      <c r="B110" s="160">
        <v>713523003</v>
      </c>
      <c r="C110" s="160" t="s">
        <v>51</v>
      </c>
      <c r="D110" s="160" t="s">
        <v>369</v>
      </c>
      <c r="E110" s="160" t="s">
        <v>4170</v>
      </c>
      <c r="F110" s="160" t="s">
        <v>370</v>
      </c>
      <c r="G110" s="160" t="s">
        <v>4171</v>
      </c>
      <c r="H110" s="160" t="s">
        <v>315</v>
      </c>
      <c r="I110" s="160" t="s">
        <v>4172</v>
      </c>
      <c r="J110" s="160" t="s">
        <v>371</v>
      </c>
      <c r="K110" s="160" t="s">
        <v>4173</v>
      </c>
      <c r="L110" s="160" t="s">
        <v>2455</v>
      </c>
      <c r="M110" s="160" t="s">
        <v>372</v>
      </c>
      <c r="N110" s="160" t="s">
        <v>373</v>
      </c>
      <c r="O110" s="160" t="s">
        <v>4174</v>
      </c>
      <c r="P110" s="160" t="s">
        <v>4175</v>
      </c>
      <c r="Q110" s="160" t="s">
        <v>162</v>
      </c>
      <c r="R110" s="160" t="s">
        <v>8129</v>
      </c>
      <c r="S110" s="161">
        <v>37970</v>
      </c>
      <c r="T110" s="160">
        <v>2330</v>
      </c>
      <c r="U110" s="162">
        <v>27823429</v>
      </c>
      <c r="V110" s="162">
        <v>250002706</v>
      </c>
      <c r="W110" s="161">
        <v>44135</v>
      </c>
      <c r="X110" s="160" t="s">
        <v>3112</v>
      </c>
      <c r="Y110" s="160" t="s">
        <v>3113</v>
      </c>
      <c r="Z110" s="160" t="s">
        <v>3188</v>
      </c>
    </row>
    <row r="111" spans="1:26" x14ac:dyDescent="0.2">
      <c r="A111" s="160" t="s">
        <v>368</v>
      </c>
      <c r="B111" s="160">
        <v>713523003</v>
      </c>
      <c r="C111" s="160" t="s">
        <v>51</v>
      </c>
      <c r="D111" s="160" t="s">
        <v>369</v>
      </c>
      <c r="E111" s="160" t="s">
        <v>4170</v>
      </c>
      <c r="F111" s="160" t="s">
        <v>370</v>
      </c>
      <c r="G111" s="160" t="s">
        <v>4171</v>
      </c>
      <c r="H111" s="160" t="s">
        <v>315</v>
      </c>
      <c r="I111" s="160" t="s">
        <v>4172</v>
      </c>
      <c r="J111" s="160" t="s">
        <v>371</v>
      </c>
      <c r="K111" s="160" t="s">
        <v>4173</v>
      </c>
      <c r="L111" s="160" t="s">
        <v>2455</v>
      </c>
      <c r="M111" s="160" t="s">
        <v>372</v>
      </c>
      <c r="N111" s="160" t="s">
        <v>373</v>
      </c>
      <c r="O111" s="160" t="s">
        <v>4174</v>
      </c>
      <c r="P111" s="160" t="s">
        <v>4175</v>
      </c>
      <c r="Q111" s="160" t="s">
        <v>162</v>
      </c>
      <c r="R111" s="160" t="s">
        <v>8129</v>
      </c>
      <c r="S111" s="161">
        <v>37970</v>
      </c>
      <c r="T111" s="160">
        <v>2330</v>
      </c>
      <c r="U111" s="162">
        <v>13740192</v>
      </c>
      <c r="V111" s="162">
        <v>328510733</v>
      </c>
      <c r="W111" s="161">
        <v>44135</v>
      </c>
      <c r="X111" s="160" t="s">
        <v>3112</v>
      </c>
      <c r="Y111" s="160" t="s">
        <v>3113</v>
      </c>
      <c r="Z111" s="160" t="s">
        <v>3138</v>
      </c>
    </row>
    <row r="112" spans="1:26" x14ac:dyDescent="0.2">
      <c r="A112" s="160" t="s">
        <v>368</v>
      </c>
      <c r="B112" s="160">
        <v>713523003</v>
      </c>
      <c r="C112" s="160" t="s">
        <v>51</v>
      </c>
      <c r="D112" s="160" t="s">
        <v>369</v>
      </c>
      <c r="E112" s="160" t="s">
        <v>4170</v>
      </c>
      <c r="F112" s="160" t="s">
        <v>370</v>
      </c>
      <c r="G112" s="160" t="s">
        <v>4171</v>
      </c>
      <c r="H112" s="160" t="s">
        <v>315</v>
      </c>
      <c r="I112" s="160" t="s">
        <v>4172</v>
      </c>
      <c r="J112" s="160" t="s">
        <v>371</v>
      </c>
      <c r="K112" s="160" t="s">
        <v>4173</v>
      </c>
      <c r="L112" s="160" t="s">
        <v>2455</v>
      </c>
      <c r="M112" s="160" t="s">
        <v>372</v>
      </c>
      <c r="N112" s="160" t="s">
        <v>373</v>
      </c>
      <c r="O112" s="160" t="s">
        <v>4174</v>
      </c>
      <c r="P112" s="160" t="s">
        <v>4175</v>
      </c>
      <c r="Q112" s="160" t="s">
        <v>162</v>
      </c>
      <c r="R112" s="160" t="s">
        <v>8129</v>
      </c>
      <c r="S112" s="161">
        <v>37970</v>
      </c>
      <c r="T112" s="160">
        <v>2330</v>
      </c>
      <c r="U112" s="162">
        <v>17993926</v>
      </c>
      <c r="V112" s="162">
        <v>169469984</v>
      </c>
      <c r="W112" s="161">
        <v>44135</v>
      </c>
      <c r="X112" s="160" t="s">
        <v>3112</v>
      </c>
      <c r="Y112" s="160" t="s">
        <v>3113</v>
      </c>
      <c r="Z112" s="160" t="s">
        <v>3189</v>
      </c>
    </row>
    <row r="113" spans="1:26" x14ac:dyDescent="0.2">
      <c r="A113" s="160" t="s">
        <v>399</v>
      </c>
      <c r="B113" s="160">
        <v>700028100</v>
      </c>
      <c r="C113" s="160" t="s">
        <v>33</v>
      </c>
      <c r="D113" s="160" t="s">
        <v>400</v>
      </c>
      <c r="E113" s="160" t="s">
        <v>2953</v>
      </c>
      <c r="F113" s="160" t="s">
        <v>401</v>
      </c>
      <c r="G113" s="160" t="s">
        <v>402</v>
      </c>
      <c r="H113" s="160" t="s">
        <v>403</v>
      </c>
      <c r="I113" s="160" t="s">
        <v>2954</v>
      </c>
      <c r="J113" s="160" t="s">
        <v>3362</v>
      </c>
      <c r="K113" s="160" t="s">
        <v>404</v>
      </c>
      <c r="L113" s="160" t="s">
        <v>31</v>
      </c>
      <c r="M113" s="160" t="s">
        <v>271</v>
      </c>
      <c r="N113" s="160" t="s">
        <v>2955</v>
      </c>
      <c r="O113" s="160" t="s">
        <v>405</v>
      </c>
      <c r="P113" s="160">
        <v>0</v>
      </c>
      <c r="Q113" s="160">
        <v>93401</v>
      </c>
      <c r="R113" s="160" t="s">
        <v>2813</v>
      </c>
      <c r="S113" s="161">
        <v>37970</v>
      </c>
      <c r="T113" s="160">
        <v>2450</v>
      </c>
      <c r="U113" s="162">
        <v>24234575</v>
      </c>
      <c r="V113" s="162">
        <v>100922841</v>
      </c>
      <c r="W113" s="161">
        <v>44135</v>
      </c>
      <c r="X113" s="160" t="s">
        <v>3112</v>
      </c>
      <c r="Y113" s="160" t="s">
        <v>3113</v>
      </c>
      <c r="Z113" s="160" t="s">
        <v>3145</v>
      </c>
    </row>
    <row r="114" spans="1:26" x14ac:dyDescent="0.2">
      <c r="A114" s="160" t="s">
        <v>399</v>
      </c>
      <c r="B114" s="160">
        <v>700028100</v>
      </c>
      <c r="C114" s="160" t="s">
        <v>33</v>
      </c>
      <c r="D114" s="160" t="s">
        <v>400</v>
      </c>
      <c r="E114" s="160" t="s">
        <v>2953</v>
      </c>
      <c r="F114" s="160" t="s">
        <v>401</v>
      </c>
      <c r="G114" s="160" t="s">
        <v>402</v>
      </c>
      <c r="H114" s="160" t="s">
        <v>403</v>
      </c>
      <c r="I114" s="160" t="s">
        <v>2954</v>
      </c>
      <c r="J114" s="160" t="s">
        <v>3362</v>
      </c>
      <c r="K114" s="160" t="s">
        <v>404</v>
      </c>
      <c r="L114" s="160" t="s">
        <v>31</v>
      </c>
      <c r="M114" s="160" t="s">
        <v>271</v>
      </c>
      <c r="N114" s="160" t="s">
        <v>2955</v>
      </c>
      <c r="O114" s="160" t="s">
        <v>405</v>
      </c>
      <c r="P114" s="160">
        <v>0</v>
      </c>
      <c r="Q114" s="160">
        <v>93401</v>
      </c>
      <c r="R114" s="160" t="s">
        <v>2813</v>
      </c>
      <c r="S114" s="161">
        <v>37970</v>
      </c>
      <c r="T114" s="160">
        <v>2450</v>
      </c>
      <c r="U114" s="162">
        <v>41709919</v>
      </c>
      <c r="V114" s="162">
        <v>334713420</v>
      </c>
      <c r="W114" s="161">
        <v>44135</v>
      </c>
      <c r="X114" s="160" t="s">
        <v>3112</v>
      </c>
      <c r="Y114" s="160" t="s">
        <v>3113</v>
      </c>
      <c r="Z114" s="160" t="s">
        <v>3190</v>
      </c>
    </row>
    <row r="115" spans="1:26" x14ac:dyDescent="0.2">
      <c r="A115" s="160" t="s">
        <v>420</v>
      </c>
      <c r="B115" s="160">
        <v>708781002</v>
      </c>
      <c r="C115" s="160" t="s">
        <v>51</v>
      </c>
      <c r="D115" s="160" t="s">
        <v>421</v>
      </c>
      <c r="E115" s="160" t="s">
        <v>2841</v>
      </c>
      <c r="F115" s="160" t="s">
        <v>422</v>
      </c>
      <c r="G115" s="160" t="s">
        <v>423</v>
      </c>
      <c r="H115" s="160" t="s">
        <v>390</v>
      </c>
      <c r="I115" s="160" t="s">
        <v>424</v>
      </c>
      <c r="J115" s="160" t="s">
        <v>2713</v>
      </c>
      <c r="K115" s="160" t="s">
        <v>426</v>
      </c>
      <c r="L115" s="160" t="s">
        <v>31</v>
      </c>
      <c r="M115" s="160" t="s">
        <v>428</v>
      </c>
      <c r="N115" s="160" t="s">
        <v>427</v>
      </c>
      <c r="O115" s="160" t="s">
        <v>425</v>
      </c>
      <c r="P115" s="160">
        <v>0</v>
      </c>
      <c r="Q115" s="160">
        <v>93101</v>
      </c>
      <c r="R115" s="160" t="s">
        <v>2714</v>
      </c>
      <c r="S115" s="161">
        <v>37970</v>
      </c>
      <c r="T115" s="160">
        <v>2550</v>
      </c>
      <c r="U115" s="162">
        <v>28913328</v>
      </c>
      <c r="V115" s="162">
        <v>296531130</v>
      </c>
      <c r="W115" s="161">
        <v>44135</v>
      </c>
      <c r="X115" s="160" t="s">
        <v>3112</v>
      </c>
      <c r="Y115" s="160" t="s">
        <v>3113</v>
      </c>
      <c r="Z115" s="160" t="s">
        <v>3191</v>
      </c>
    </row>
    <row r="116" spans="1:26" x14ac:dyDescent="0.2">
      <c r="A116" s="160" t="s">
        <v>420</v>
      </c>
      <c r="B116" s="160">
        <v>708781002</v>
      </c>
      <c r="C116" s="160" t="s">
        <v>51</v>
      </c>
      <c r="D116" s="160" t="s">
        <v>421</v>
      </c>
      <c r="E116" s="160" t="s">
        <v>2841</v>
      </c>
      <c r="F116" s="160" t="s">
        <v>422</v>
      </c>
      <c r="G116" s="160" t="s">
        <v>423</v>
      </c>
      <c r="H116" s="160" t="s">
        <v>390</v>
      </c>
      <c r="I116" s="160" t="s">
        <v>424</v>
      </c>
      <c r="J116" s="160" t="s">
        <v>2713</v>
      </c>
      <c r="K116" s="160" t="s">
        <v>426</v>
      </c>
      <c r="L116" s="160" t="s">
        <v>31</v>
      </c>
      <c r="M116" s="160" t="s">
        <v>428</v>
      </c>
      <c r="N116" s="160" t="s">
        <v>427</v>
      </c>
      <c r="O116" s="160" t="s">
        <v>425</v>
      </c>
      <c r="P116" s="160">
        <v>0</v>
      </c>
      <c r="Q116" s="160">
        <v>93101</v>
      </c>
      <c r="R116" s="160" t="s">
        <v>2714</v>
      </c>
      <c r="S116" s="161">
        <v>37970</v>
      </c>
      <c r="T116" s="160">
        <v>2550</v>
      </c>
      <c r="U116" s="162">
        <v>7784100</v>
      </c>
      <c r="V116" s="162">
        <v>74727360</v>
      </c>
      <c r="W116" s="161">
        <v>44135</v>
      </c>
      <c r="X116" s="160" t="s">
        <v>3112</v>
      </c>
      <c r="Y116" s="160" t="s">
        <v>3113</v>
      </c>
      <c r="Z116" s="160" t="s">
        <v>98</v>
      </c>
    </row>
    <row r="117" spans="1:26" x14ac:dyDescent="0.2">
      <c r="A117" s="160" t="s">
        <v>509</v>
      </c>
      <c r="B117" s="160">
        <v>709963007</v>
      </c>
      <c r="C117" s="160" t="s">
        <v>8164</v>
      </c>
      <c r="D117" s="160" t="s">
        <v>510</v>
      </c>
      <c r="E117" s="160" t="s">
        <v>2450</v>
      </c>
      <c r="F117" s="160" t="s">
        <v>511</v>
      </c>
      <c r="G117" s="160" t="s">
        <v>2765</v>
      </c>
      <c r="H117" s="160" t="s">
        <v>512</v>
      </c>
      <c r="I117" s="160" t="s">
        <v>2451</v>
      </c>
      <c r="J117" s="160" t="s">
        <v>2545</v>
      </c>
      <c r="K117" s="160" t="s">
        <v>514</v>
      </c>
      <c r="L117" s="160" t="s">
        <v>31</v>
      </c>
      <c r="M117" s="160" t="s">
        <v>515</v>
      </c>
      <c r="N117" s="160">
        <v>0</v>
      </c>
      <c r="O117" s="160" t="s">
        <v>513</v>
      </c>
      <c r="P117" s="160">
        <v>0</v>
      </c>
      <c r="Q117" s="160" t="s">
        <v>30</v>
      </c>
      <c r="R117" s="160" t="s">
        <v>2644</v>
      </c>
      <c r="S117" s="161">
        <v>37970</v>
      </c>
      <c r="T117" s="160">
        <v>3200</v>
      </c>
      <c r="U117" s="162">
        <v>0</v>
      </c>
      <c r="V117" s="162">
        <v>23777830</v>
      </c>
      <c r="W117" s="161">
        <v>44135</v>
      </c>
      <c r="X117" s="160" t="s">
        <v>3112</v>
      </c>
      <c r="Y117" s="160" t="s">
        <v>3113</v>
      </c>
      <c r="Z117" s="160" t="s">
        <v>3174</v>
      </c>
    </row>
    <row r="118" spans="1:26" x14ac:dyDescent="0.2">
      <c r="A118" s="160" t="s">
        <v>509</v>
      </c>
      <c r="B118" s="160">
        <v>709963007</v>
      </c>
      <c r="C118" s="160" t="s">
        <v>8164</v>
      </c>
      <c r="D118" s="160" t="s">
        <v>510</v>
      </c>
      <c r="E118" s="160" t="s">
        <v>2450</v>
      </c>
      <c r="F118" s="160" t="s">
        <v>511</v>
      </c>
      <c r="G118" s="160" t="s">
        <v>2765</v>
      </c>
      <c r="H118" s="160" t="s">
        <v>512</v>
      </c>
      <c r="I118" s="160" t="s">
        <v>2451</v>
      </c>
      <c r="J118" s="160" t="s">
        <v>2545</v>
      </c>
      <c r="K118" s="160" t="s">
        <v>514</v>
      </c>
      <c r="L118" s="160" t="s">
        <v>31</v>
      </c>
      <c r="M118" s="160" t="s">
        <v>515</v>
      </c>
      <c r="N118" s="160">
        <v>0</v>
      </c>
      <c r="O118" s="160" t="s">
        <v>513</v>
      </c>
      <c r="P118" s="160">
        <v>0</v>
      </c>
      <c r="Q118" s="160" t="s">
        <v>30</v>
      </c>
      <c r="R118" s="160" t="s">
        <v>2644</v>
      </c>
      <c r="S118" s="161">
        <v>37970</v>
      </c>
      <c r="T118" s="160">
        <v>3200</v>
      </c>
      <c r="U118" s="162">
        <v>11957214</v>
      </c>
      <c r="V118" s="162">
        <v>117434112</v>
      </c>
      <c r="W118" s="161">
        <v>44135</v>
      </c>
      <c r="X118" s="160" t="s">
        <v>3112</v>
      </c>
      <c r="Y118" s="160" t="s">
        <v>3113</v>
      </c>
      <c r="Z118" s="160" t="s">
        <v>3192</v>
      </c>
    </row>
    <row r="119" spans="1:26" x14ac:dyDescent="0.2">
      <c r="A119" s="160" t="s">
        <v>509</v>
      </c>
      <c r="B119" s="160">
        <v>709963007</v>
      </c>
      <c r="C119" s="160" t="s">
        <v>8164</v>
      </c>
      <c r="D119" s="160" t="s">
        <v>510</v>
      </c>
      <c r="E119" s="160" t="s">
        <v>2450</v>
      </c>
      <c r="F119" s="160" t="s">
        <v>511</v>
      </c>
      <c r="G119" s="160" t="s">
        <v>2765</v>
      </c>
      <c r="H119" s="160" t="s">
        <v>512</v>
      </c>
      <c r="I119" s="160" t="s">
        <v>2451</v>
      </c>
      <c r="J119" s="160" t="s">
        <v>2545</v>
      </c>
      <c r="K119" s="160" t="s">
        <v>514</v>
      </c>
      <c r="L119" s="160" t="s">
        <v>31</v>
      </c>
      <c r="M119" s="160" t="s">
        <v>515</v>
      </c>
      <c r="N119" s="160">
        <v>0</v>
      </c>
      <c r="O119" s="160" t="s">
        <v>513</v>
      </c>
      <c r="P119" s="160">
        <v>0</v>
      </c>
      <c r="Q119" s="160" t="s">
        <v>30</v>
      </c>
      <c r="R119" s="160" t="s">
        <v>2644</v>
      </c>
      <c r="S119" s="161">
        <v>37970</v>
      </c>
      <c r="T119" s="160">
        <v>3200</v>
      </c>
      <c r="U119" s="162">
        <v>11369808</v>
      </c>
      <c r="V119" s="162">
        <v>106307707</v>
      </c>
      <c r="W119" s="161">
        <v>44135</v>
      </c>
      <c r="X119" s="160" t="s">
        <v>3112</v>
      </c>
      <c r="Y119" s="160" t="s">
        <v>3113</v>
      </c>
      <c r="Z119" s="160" t="s">
        <v>3178</v>
      </c>
    </row>
    <row r="120" spans="1:26" x14ac:dyDescent="0.2">
      <c r="A120" s="160" t="s">
        <v>509</v>
      </c>
      <c r="B120" s="160">
        <v>709963007</v>
      </c>
      <c r="C120" s="160" t="s">
        <v>8164</v>
      </c>
      <c r="D120" s="160" t="s">
        <v>510</v>
      </c>
      <c r="E120" s="160" t="s">
        <v>2450</v>
      </c>
      <c r="F120" s="160" t="s">
        <v>511</v>
      </c>
      <c r="G120" s="160" t="s">
        <v>2765</v>
      </c>
      <c r="H120" s="160" t="s">
        <v>512</v>
      </c>
      <c r="I120" s="160" t="s">
        <v>2451</v>
      </c>
      <c r="J120" s="160" t="s">
        <v>2545</v>
      </c>
      <c r="K120" s="160" t="s">
        <v>514</v>
      </c>
      <c r="L120" s="160" t="s">
        <v>31</v>
      </c>
      <c r="M120" s="160" t="s">
        <v>515</v>
      </c>
      <c r="N120" s="160">
        <v>0</v>
      </c>
      <c r="O120" s="160" t="s">
        <v>513</v>
      </c>
      <c r="P120" s="160">
        <v>0</v>
      </c>
      <c r="Q120" s="160" t="s">
        <v>30</v>
      </c>
      <c r="R120" s="160" t="s">
        <v>2644</v>
      </c>
      <c r="S120" s="161">
        <v>37970</v>
      </c>
      <c r="T120" s="160">
        <v>3200</v>
      </c>
      <c r="U120" s="162">
        <v>11795841</v>
      </c>
      <c r="V120" s="162">
        <v>128037397</v>
      </c>
      <c r="W120" s="161">
        <v>44135</v>
      </c>
      <c r="X120" s="160" t="s">
        <v>3112</v>
      </c>
      <c r="Y120" s="160" t="s">
        <v>3113</v>
      </c>
      <c r="Z120" s="160" t="s">
        <v>3193</v>
      </c>
    </row>
    <row r="121" spans="1:26" x14ac:dyDescent="0.2">
      <c r="A121" s="160" t="s">
        <v>509</v>
      </c>
      <c r="B121" s="160">
        <v>709963007</v>
      </c>
      <c r="C121" s="160" t="s">
        <v>8164</v>
      </c>
      <c r="D121" s="160" t="s">
        <v>510</v>
      </c>
      <c r="E121" s="160" t="s">
        <v>2450</v>
      </c>
      <c r="F121" s="160" t="s">
        <v>511</v>
      </c>
      <c r="G121" s="160" t="s">
        <v>2765</v>
      </c>
      <c r="H121" s="160" t="s">
        <v>512</v>
      </c>
      <c r="I121" s="160" t="s">
        <v>2451</v>
      </c>
      <c r="J121" s="160" t="s">
        <v>2545</v>
      </c>
      <c r="K121" s="160" t="s">
        <v>514</v>
      </c>
      <c r="L121" s="160" t="s">
        <v>31</v>
      </c>
      <c r="M121" s="160" t="s">
        <v>515</v>
      </c>
      <c r="N121" s="160">
        <v>0</v>
      </c>
      <c r="O121" s="160" t="s">
        <v>513</v>
      </c>
      <c r="P121" s="160">
        <v>0</v>
      </c>
      <c r="Q121" s="160" t="s">
        <v>30</v>
      </c>
      <c r="R121" s="160" t="s">
        <v>2644</v>
      </c>
      <c r="S121" s="161">
        <v>37970</v>
      </c>
      <c r="T121" s="160">
        <v>3200</v>
      </c>
      <c r="U121" s="162">
        <v>25013243</v>
      </c>
      <c r="V121" s="162">
        <v>277745224</v>
      </c>
      <c r="W121" s="161">
        <v>44135</v>
      </c>
      <c r="X121" s="160" t="s">
        <v>3112</v>
      </c>
      <c r="Y121" s="160" t="s">
        <v>3113</v>
      </c>
      <c r="Z121" s="160" t="s">
        <v>3159</v>
      </c>
    </row>
    <row r="122" spans="1:26" x14ac:dyDescent="0.2">
      <c r="A122" s="160" t="s">
        <v>557</v>
      </c>
      <c r="B122" s="160">
        <v>705121001</v>
      </c>
      <c r="C122" s="160" t="s">
        <v>558</v>
      </c>
      <c r="D122" s="160" t="s">
        <v>559</v>
      </c>
      <c r="E122" s="160" t="s">
        <v>3000</v>
      </c>
      <c r="F122" s="160" t="s">
        <v>560</v>
      </c>
      <c r="G122" s="160" t="s">
        <v>3001</v>
      </c>
      <c r="H122" s="160" t="s">
        <v>3003</v>
      </c>
      <c r="I122" s="160" t="s">
        <v>3004</v>
      </c>
      <c r="J122" s="160" t="s">
        <v>561</v>
      </c>
      <c r="K122" s="160" t="s">
        <v>563</v>
      </c>
      <c r="L122" s="160" t="s">
        <v>31</v>
      </c>
      <c r="M122" s="160" t="s">
        <v>300</v>
      </c>
      <c r="N122" s="160" t="s">
        <v>564</v>
      </c>
      <c r="O122" s="160" t="s">
        <v>562</v>
      </c>
      <c r="P122" s="160">
        <v>0</v>
      </c>
      <c r="Q122" s="160" t="s">
        <v>30</v>
      </c>
      <c r="R122" s="160" t="s">
        <v>3002</v>
      </c>
      <c r="S122" s="161">
        <v>37970</v>
      </c>
      <c r="T122" s="160">
        <v>3450</v>
      </c>
      <c r="U122" s="162">
        <v>31185147</v>
      </c>
      <c r="V122" s="162">
        <v>276692220</v>
      </c>
      <c r="W122" s="161">
        <v>44135</v>
      </c>
      <c r="X122" s="160" t="s">
        <v>3112</v>
      </c>
      <c r="Y122" s="160" t="s">
        <v>3113</v>
      </c>
      <c r="Z122" s="160" t="s">
        <v>3194</v>
      </c>
    </row>
    <row r="123" spans="1:26" x14ac:dyDescent="0.2">
      <c r="A123" s="160" t="s">
        <v>557</v>
      </c>
      <c r="B123" s="160">
        <v>705121001</v>
      </c>
      <c r="C123" s="160" t="s">
        <v>558</v>
      </c>
      <c r="D123" s="160" t="s">
        <v>559</v>
      </c>
      <c r="E123" s="160" t="s">
        <v>3000</v>
      </c>
      <c r="F123" s="160" t="s">
        <v>560</v>
      </c>
      <c r="G123" s="160" t="s">
        <v>3001</v>
      </c>
      <c r="H123" s="160" t="s">
        <v>3003</v>
      </c>
      <c r="I123" s="160" t="s">
        <v>3004</v>
      </c>
      <c r="J123" s="160" t="s">
        <v>561</v>
      </c>
      <c r="K123" s="160" t="s">
        <v>563</v>
      </c>
      <c r="L123" s="160" t="s">
        <v>31</v>
      </c>
      <c r="M123" s="160" t="s">
        <v>300</v>
      </c>
      <c r="N123" s="160" t="s">
        <v>564</v>
      </c>
      <c r="O123" s="160" t="s">
        <v>562</v>
      </c>
      <c r="P123" s="160">
        <v>0</v>
      </c>
      <c r="Q123" s="160" t="s">
        <v>30</v>
      </c>
      <c r="R123" s="160" t="s">
        <v>3002</v>
      </c>
      <c r="S123" s="161">
        <v>37970</v>
      </c>
      <c r="T123" s="160">
        <v>3450</v>
      </c>
      <c r="U123" s="162">
        <v>14770706</v>
      </c>
      <c r="V123" s="162">
        <v>97641237</v>
      </c>
      <c r="W123" s="161">
        <v>44135</v>
      </c>
      <c r="X123" s="160" t="s">
        <v>3112</v>
      </c>
      <c r="Y123" s="160" t="s">
        <v>3113</v>
      </c>
      <c r="Z123" s="160" t="s">
        <v>3195</v>
      </c>
    </row>
    <row r="124" spans="1:26" x14ac:dyDescent="0.2">
      <c r="A124" s="160" t="s">
        <v>657</v>
      </c>
      <c r="B124" s="160">
        <v>714041002</v>
      </c>
      <c r="C124" s="160" t="s">
        <v>581</v>
      </c>
      <c r="D124" s="160" t="s">
        <v>659</v>
      </c>
      <c r="E124" s="160" t="s">
        <v>8235</v>
      </c>
      <c r="F124" s="160" t="s">
        <v>658</v>
      </c>
      <c r="G124" s="160" t="s">
        <v>2986</v>
      </c>
      <c r="H124" s="160" t="s">
        <v>104</v>
      </c>
      <c r="I124" s="160" t="s">
        <v>8236</v>
      </c>
      <c r="J124" s="160" t="s">
        <v>8237</v>
      </c>
      <c r="K124" s="160" t="s">
        <v>3048</v>
      </c>
      <c r="L124" s="160" t="s">
        <v>226</v>
      </c>
      <c r="M124" s="160" t="s">
        <v>2090</v>
      </c>
      <c r="N124" s="160">
        <v>352471664</v>
      </c>
      <c r="O124" s="160" t="s">
        <v>3049</v>
      </c>
      <c r="P124" s="160">
        <v>0</v>
      </c>
      <c r="Q124" s="160" t="s">
        <v>470</v>
      </c>
      <c r="R124" s="160" t="s">
        <v>8238</v>
      </c>
      <c r="S124" s="161">
        <v>37970</v>
      </c>
      <c r="T124" s="160">
        <v>3650</v>
      </c>
      <c r="U124" s="162">
        <v>46043836</v>
      </c>
      <c r="V124" s="162">
        <v>498832294</v>
      </c>
      <c r="W124" s="161">
        <v>44135</v>
      </c>
      <c r="X124" s="160" t="s">
        <v>3112</v>
      </c>
      <c r="Y124" s="160" t="s">
        <v>3113</v>
      </c>
      <c r="Z124" s="160" t="s">
        <v>3196</v>
      </c>
    </row>
    <row r="125" spans="1:26" x14ac:dyDescent="0.2">
      <c r="A125" s="160" t="s">
        <v>618</v>
      </c>
      <c r="B125" s="160">
        <v>700177300</v>
      </c>
      <c r="C125" s="160" t="s">
        <v>582</v>
      </c>
      <c r="D125" s="160" t="s">
        <v>619</v>
      </c>
      <c r="E125" s="160" t="s">
        <v>592</v>
      </c>
      <c r="F125" s="160" t="s">
        <v>620</v>
      </c>
      <c r="G125" s="160" t="s">
        <v>4837</v>
      </c>
      <c r="H125" s="160" t="s">
        <v>621</v>
      </c>
      <c r="I125" s="160" t="s">
        <v>4838</v>
      </c>
      <c r="J125" s="160" t="s">
        <v>622</v>
      </c>
      <c r="K125" s="160" t="s">
        <v>4839</v>
      </c>
      <c r="L125" s="160" t="s">
        <v>133</v>
      </c>
      <c r="M125" s="160" t="s">
        <v>624</v>
      </c>
      <c r="N125" s="160">
        <v>0</v>
      </c>
      <c r="O125" s="160" t="s">
        <v>623</v>
      </c>
      <c r="P125" s="160">
        <v>0</v>
      </c>
      <c r="Q125" s="160" t="s">
        <v>30</v>
      </c>
      <c r="R125" s="160" t="s">
        <v>4840</v>
      </c>
      <c r="S125" s="161">
        <v>37970</v>
      </c>
      <c r="T125" s="160">
        <v>3800</v>
      </c>
      <c r="U125" s="162">
        <v>24624021</v>
      </c>
      <c r="V125" s="162">
        <v>346381239</v>
      </c>
      <c r="W125" s="161">
        <v>44135</v>
      </c>
      <c r="X125" s="160" t="s">
        <v>3112</v>
      </c>
      <c r="Y125" s="160" t="s">
        <v>3113</v>
      </c>
      <c r="Z125" s="160" t="s">
        <v>3142</v>
      </c>
    </row>
    <row r="126" spans="1:26" x14ac:dyDescent="0.2">
      <c r="A126" s="160" t="s">
        <v>618</v>
      </c>
      <c r="B126" s="160">
        <v>700177300</v>
      </c>
      <c r="C126" s="160" t="s">
        <v>582</v>
      </c>
      <c r="D126" s="160" t="s">
        <v>619</v>
      </c>
      <c r="E126" s="160" t="s">
        <v>592</v>
      </c>
      <c r="F126" s="160" t="s">
        <v>620</v>
      </c>
      <c r="G126" s="160" t="s">
        <v>4837</v>
      </c>
      <c r="H126" s="160" t="s">
        <v>621</v>
      </c>
      <c r="I126" s="160" t="s">
        <v>4838</v>
      </c>
      <c r="J126" s="160" t="s">
        <v>622</v>
      </c>
      <c r="K126" s="160" t="s">
        <v>4839</v>
      </c>
      <c r="L126" s="160" t="s">
        <v>133</v>
      </c>
      <c r="M126" s="160" t="s">
        <v>624</v>
      </c>
      <c r="N126" s="160">
        <v>0</v>
      </c>
      <c r="O126" s="160" t="s">
        <v>623</v>
      </c>
      <c r="P126" s="160">
        <v>0</v>
      </c>
      <c r="Q126" s="160" t="s">
        <v>30</v>
      </c>
      <c r="R126" s="160" t="s">
        <v>4840</v>
      </c>
      <c r="S126" s="161">
        <v>37970</v>
      </c>
      <c r="T126" s="160">
        <v>3800</v>
      </c>
      <c r="U126" s="162">
        <v>86041712</v>
      </c>
      <c r="V126" s="162">
        <v>793995067</v>
      </c>
      <c r="W126" s="161">
        <v>44135</v>
      </c>
      <c r="X126" s="160" t="s">
        <v>3112</v>
      </c>
      <c r="Y126" s="160" t="s">
        <v>3113</v>
      </c>
      <c r="Z126" s="160" t="s">
        <v>60</v>
      </c>
    </row>
    <row r="127" spans="1:26" x14ac:dyDescent="0.2">
      <c r="A127" s="160" t="s">
        <v>618</v>
      </c>
      <c r="B127" s="160">
        <v>700177300</v>
      </c>
      <c r="C127" s="160" t="s">
        <v>582</v>
      </c>
      <c r="D127" s="160" t="s">
        <v>619</v>
      </c>
      <c r="E127" s="160" t="s">
        <v>592</v>
      </c>
      <c r="F127" s="160" t="s">
        <v>620</v>
      </c>
      <c r="G127" s="160" t="s">
        <v>4837</v>
      </c>
      <c r="H127" s="160" t="s">
        <v>621</v>
      </c>
      <c r="I127" s="160" t="s">
        <v>4838</v>
      </c>
      <c r="J127" s="160" t="s">
        <v>622</v>
      </c>
      <c r="K127" s="160" t="s">
        <v>4839</v>
      </c>
      <c r="L127" s="160" t="s">
        <v>133</v>
      </c>
      <c r="M127" s="160" t="s">
        <v>624</v>
      </c>
      <c r="N127" s="160">
        <v>0</v>
      </c>
      <c r="O127" s="160" t="s">
        <v>623</v>
      </c>
      <c r="P127" s="160">
        <v>0</v>
      </c>
      <c r="Q127" s="160" t="s">
        <v>30</v>
      </c>
      <c r="R127" s="160" t="s">
        <v>4840</v>
      </c>
      <c r="S127" s="161">
        <v>37970</v>
      </c>
      <c r="T127" s="160">
        <v>3800</v>
      </c>
      <c r="U127" s="162">
        <v>90765596</v>
      </c>
      <c r="V127" s="162">
        <v>824508449</v>
      </c>
      <c r="W127" s="161">
        <v>44135</v>
      </c>
      <c r="X127" s="160" t="s">
        <v>3112</v>
      </c>
      <c r="Y127" s="160" t="s">
        <v>3113</v>
      </c>
      <c r="Z127" s="160" t="s">
        <v>3175</v>
      </c>
    </row>
    <row r="128" spans="1:26" x14ac:dyDescent="0.2">
      <c r="A128" s="160" t="s">
        <v>618</v>
      </c>
      <c r="B128" s="160">
        <v>700177300</v>
      </c>
      <c r="C128" s="160" t="s">
        <v>582</v>
      </c>
      <c r="D128" s="160" t="s">
        <v>619</v>
      </c>
      <c r="E128" s="160" t="s">
        <v>592</v>
      </c>
      <c r="F128" s="160" t="s">
        <v>620</v>
      </c>
      <c r="G128" s="160" t="s">
        <v>4837</v>
      </c>
      <c r="H128" s="160" t="s">
        <v>621</v>
      </c>
      <c r="I128" s="160" t="s">
        <v>4838</v>
      </c>
      <c r="J128" s="160" t="s">
        <v>622</v>
      </c>
      <c r="K128" s="160" t="s">
        <v>4839</v>
      </c>
      <c r="L128" s="160" t="s">
        <v>133</v>
      </c>
      <c r="M128" s="160" t="s">
        <v>624</v>
      </c>
      <c r="N128" s="160">
        <v>0</v>
      </c>
      <c r="O128" s="160" t="s">
        <v>623</v>
      </c>
      <c r="P128" s="160">
        <v>0</v>
      </c>
      <c r="Q128" s="160" t="s">
        <v>30</v>
      </c>
      <c r="R128" s="160" t="s">
        <v>4840</v>
      </c>
      <c r="S128" s="161">
        <v>37970</v>
      </c>
      <c r="T128" s="160">
        <v>3800</v>
      </c>
      <c r="U128" s="162">
        <v>18457658</v>
      </c>
      <c r="V128" s="162">
        <v>152098200</v>
      </c>
      <c r="W128" s="161">
        <v>44135</v>
      </c>
      <c r="X128" s="160" t="s">
        <v>3112</v>
      </c>
      <c r="Y128" s="160" t="s">
        <v>3113</v>
      </c>
      <c r="Z128" s="160" t="s">
        <v>3167</v>
      </c>
    </row>
    <row r="129" spans="1:26" x14ac:dyDescent="0.2">
      <c r="A129" s="160" t="s">
        <v>618</v>
      </c>
      <c r="B129" s="160">
        <v>700177300</v>
      </c>
      <c r="C129" s="160" t="s">
        <v>582</v>
      </c>
      <c r="D129" s="160" t="s">
        <v>619</v>
      </c>
      <c r="E129" s="160" t="s">
        <v>592</v>
      </c>
      <c r="F129" s="160" t="s">
        <v>620</v>
      </c>
      <c r="G129" s="160" t="s">
        <v>4837</v>
      </c>
      <c r="H129" s="160" t="s">
        <v>621</v>
      </c>
      <c r="I129" s="160" t="s">
        <v>4838</v>
      </c>
      <c r="J129" s="160" t="s">
        <v>622</v>
      </c>
      <c r="K129" s="160" t="s">
        <v>4839</v>
      </c>
      <c r="L129" s="160" t="s">
        <v>133</v>
      </c>
      <c r="M129" s="160" t="s">
        <v>624</v>
      </c>
      <c r="N129" s="160">
        <v>0</v>
      </c>
      <c r="O129" s="160" t="s">
        <v>623</v>
      </c>
      <c r="P129" s="160">
        <v>0</v>
      </c>
      <c r="Q129" s="160" t="s">
        <v>30</v>
      </c>
      <c r="R129" s="160" t="s">
        <v>4840</v>
      </c>
      <c r="S129" s="161">
        <v>37970</v>
      </c>
      <c r="T129" s="160">
        <v>3800</v>
      </c>
      <c r="U129" s="162">
        <v>39613004</v>
      </c>
      <c r="V129" s="162">
        <v>362508660</v>
      </c>
      <c r="W129" s="161">
        <v>44135</v>
      </c>
      <c r="X129" s="160" t="s">
        <v>3112</v>
      </c>
      <c r="Y129" s="160" t="s">
        <v>3113</v>
      </c>
      <c r="Z129" s="160" t="s">
        <v>3197</v>
      </c>
    </row>
    <row r="130" spans="1:26" x14ac:dyDescent="0.2">
      <c r="A130" s="160" t="s">
        <v>8096</v>
      </c>
      <c r="B130" s="160">
        <v>719400000</v>
      </c>
      <c r="C130" s="160" t="s">
        <v>51</v>
      </c>
      <c r="D130" s="160" t="s">
        <v>265</v>
      </c>
      <c r="E130" s="160" t="s">
        <v>8097</v>
      </c>
      <c r="F130" s="160" t="s">
        <v>266</v>
      </c>
      <c r="G130" s="160" t="s">
        <v>8098</v>
      </c>
      <c r="H130" s="160" t="s">
        <v>267</v>
      </c>
      <c r="I130" s="160" t="s">
        <v>268</v>
      </c>
      <c r="J130" s="160" t="s">
        <v>269</v>
      </c>
      <c r="K130" s="160" t="s">
        <v>270</v>
      </c>
      <c r="L130" s="160" t="s">
        <v>31</v>
      </c>
      <c r="M130" s="160" t="s">
        <v>271</v>
      </c>
      <c r="N130" s="160" t="s">
        <v>8099</v>
      </c>
      <c r="O130" s="160" t="s">
        <v>273</v>
      </c>
      <c r="P130" s="160">
        <v>0</v>
      </c>
      <c r="Q130" s="160" t="s">
        <v>162</v>
      </c>
      <c r="R130" s="160" t="s">
        <v>8100</v>
      </c>
      <c r="S130" s="161">
        <v>37970</v>
      </c>
      <c r="T130" s="160">
        <v>3842</v>
      </c>
      <c r="U130" s="162">
        <v>5305910</v>
      </c>
      <c r="V130" s="162">
        <v>64428913</v>
      </c>
      <c r="W130" s="161">
        <v>44135</v>
      </c>
      <c r="X130" s="160" t="s">
        <v>3112</v>
      </c>
      <c r="Y130" s="160" t="s">
        <v>3113</v>
      </c>
      <c r="Z130" s="160" t="s">
        <v>3146</v>
      </c>
    </row>
    <row r="131" spans="1:26" x14ac:dyDescent="0.2">
      <c r="A131" s="160" t="s">
        <v>8096</v>
      </c>
      <c r="B131" s="160">
        <v>719400000</v>
      </c>
      <c r="C131" s="160" t="s">
        <v>51</v>
      </c>
      <c r="D131" s="160" t="s">
        <v>265</v>
      </c>
      <c r="E131" s="160" t="s">
        <v>8097</v>
      </c>
      <c r="F131" s="160" t="s">
        <v>266</v>
      </c>
      <c r="G131" s="160" t="s">
        <v>8098</v>
      </c>
      <c r="H131" s="160" t="s">
        <v>267</v>
      </c>
      <c r="I131" s="160" t="s">
        <v>268</v>
      </c>
      <c r="J131" s="160" t="s">
        <v>269</v>
      </c>
      <c r="K131" s="160" t="s">
        <v>270</v>
      </c>
      <c r="L131" s="160" t="s">
        <v>31</v>
      </c>
      <c r="M131" s="160" t="s">
        <v>271</v>
      </c>
      <c r="N131" s="160" t="s">
        <v>8099</v>
      </c>
      <c r="O131" s="160" t="s">
        <v>273</v>
      </c>
      <c r="P131" s="160">
        <v>0</v>
      </c>
      <c r="Q131" s="160" t="s">
        <v>162</v>
      </c>
      <c r="R131" s="160" t="s">
        <v>8100</v>
      </c>
      <c r="S131" s="161">
        <v>37970</v>
      </c>
      <c r="T131" s="160">
        <v>3842</v>
      </c>
      <c r="U131" s="162">
        <v>10311840</v>
      </c>
      <c r="V131" s="162">
        <v>102045636</v>
      </c>
      <c r="W131" s="161">
        <v>44135</v>
      </c>
      <c r="X131" s="160" t="s">
        <v>3112</v>
      </c>
      <c r="Y131" s="160" t="s">
        <v>3113</v>
      </c>
      <c r="Z131" s="160" t="s">
        <v>3198</v>
      </c>
    </row>
    <row r="132" spans="1:26" x14ac:dyDescent="0.2">
      <c r="A132" s="160" t="s">
        <v>8096</v>
      </c>
      <c r="B132" s="160">
        <v>719400000</v>
      </c>
      <c r="C132" s="160" t="s">
        <v>51</v>
      </c>
      <c r="D132" s="160" t="s">
        <v>265</v>
      </c>
      <c r="E132" s="160" t="s">
        <v>8097</v>
      </c>
      <c r="F132" s="160" t="s">
        <v>266</v>
      </c>
      <c r="G132" s="160" t="s">
        <v>8098</v>
      </c>
      <c r="H132" s="160" t="s">
        <v>267</v>
      </c>
      <c r="I132" s="160" t="s">
        <v>268</v>
      </c>
      <c r="J132" s="160" t="s">
        <v>269</v>
      </c>
      <c r="K132" s="160" t="s">
        <v>270</v>
      </c>
      <c r="L132" s="160" t="s">
        <v>31</v>
      </c>
      <c r="M132" s="160" t="s">
        <v>271</v>
      </c>
      <c r="N132" s="160" t="s">
        <v>8099</v>
      </c>
      <c r="O132" s="160" t="s">
        <v>273</v>
      </c>
      <c r="P132" s="160">
        <v>0</v>
      </c>
      <c r="Q132" s="160" t="s">
        <v>162</v>
      </c>
      <c r="R132" s="160" t="s">
        <v>8100</v>
      </c>
      <c r="S132" s="161">
        <v>37970</v>
      </c>
      <c r="T132" s="160">
        <v>3842</v>
      </c>
      <c r="U132" s="162">
        <v>78422583</v>
      </c>
      <c r="V132" s="162">
        <v>707596268</v>
      </c>
      <c r="W132" s="161">
        <v>44135</v>
      </c>
      <c r="X132" s="160" t="s">
        <v>3112</v>
      </c>
      <c r="Y132" s="160" t="s">
        <v>3113</v>
      </c>
      <c r="Z132" s="160" t="s">
        <v>3131</v>
      </c>
    </row>
    <row r="133" spans="1:26" x14ac:dyDescent="0.2">
      <c r="A133" s="160" t="s">
        <v>8096</v>
      </c>
      <c r="B133" s="160">
        <v>719400000</v>
      </c>
      <c r="C133" s="160" t="s">
        <v>51</v>
      </c>
      <c r="D133" s="160" t="s">
        <v>265</v>
      </c>
      <c r="E133" s="160" t="s">
        <v>8097</v>
      </c>
      <c r="F133" s="160" t="s">
        <v>266</v>
      </c>
      <c r="G133" s="160" t="s">
        <v>8098</v>
      </c>
      <c r="H133" s="160" t="s">
        <v>267</v>
      </c>
      <c r="I133" s="160" t="s">
        <v>268</v>
      </c>
      <c r="J133" s="160" t="s">
        <v>269</v>
      </c>
      <c r="K133" s="160" t="s">
        <v>270</v>
      </c>
      <c r="L133" s="160" t="s">
        <v>31</v>
      </c>
      <c r="M133" s="160" t="s">
        <v>271</v>
      </c>
      <c r="N133" s="160" t="s">
        <v>8099</v>
      </c>
      <c r="O133" s="160" t="s">
        <v>273</v>
      </c>
      <c r="P133" s="160">
        <v>0</v>
      </c>
      <c r="Q133" s="160" t="s">
        <v>162</v>
      </c>
      <c r="R133" s="160" t="s">
        <v>8100</v>
      </c>
      <c r="S133" s="161">
        <v>37970</v>
      </c>
      <c r="T133" s="160">
        <v>3842</v>
      </c>
      <c r="U133" s="162">
        <v>8120574</v>
      </c>
      <c r="V133" s="162">
        <v>84557088</v>
      </c>
      <c r="W133" s="161">
        <v>44135</v>
      </c>
      <c r="X133" s="160" t="s">
        <v>3112</v>
      </c>
      <c r="Y133" s="160" t="s">
        <v>3113</v>
      </c>
      <c r="Z133" s="160" t="s">
        <v>3199</v>
      </c>
    </row>
    <row r="134" spans="1:26" x14ac:dyDescent="0.2">
      <c r="A134" s="160" t="s">
        <v>8096</v>
      </c>
      <c r="B134" s="160">
        <v>719400000</v>
      </c>
      <c r="C134" s="160" t="s">
        <v>51</v>
      </c>
      <c r="D134" s="160" t="s">
        <v>265</v>
      </c>
      <c r="E134" s="160" t="s">
        <v>8097</v>
      </c>
      <c r="F134" s="160" t="s">
        <v>266</v>
      </c>
      <c r="G134" s="160" t="s">
        <v>8098</v>
      </c>
      <c r="H134" s="160" t="s">
        <v>267</v>
      </c>
      <c r="I134" s="160" t="s">
        <v>268</v>
      </c>
      <c r="J134" s="160" t="s">
        <v>269</v>
      </c>
      <c r="K134" s="160" t="s">
        <v>270</v>
      </c>
      <c r="L134" s="160" t="s">
        <v>31</v>
      </c>
      <c r="M134" s="160" t="s">
        <v>271</v>
      </c>
      <c r="N134" s="160" t="s">
        <v>8099</v>
      </c>
      <c r="O134" s="160" t="s">
        <v>273</v>
      </c>
      <c r="P134" s="160">
        <v>0</v>
      </c>
      <c r="Q134" s="160" t="s">
        <v>162</v>
      </c>
      <c r="R134" s="160" t="s">
        <v>8100</v>
      </c>
      <c r="S134" s="161">
        <v>37970</v>
      </c>
      <c r="T134" s="160">
        <v>3842</v>
      </c>
      <c r="U134" s="162">
        <v>55910946</v>
      </c>
      <c r="V134" s="162">
        <v>428652771</v>
      </c>
      <c r="W134" s="161">
        <v>44135</v>
      </c>
      <c r="X134" s="160" t="s">
        <v>3112</v>
      </c>
      <c r="Y134" s="160" t="s">
        <v>3113</v>
      </c>
      <c r="Z134" s="160" t="s">
        <v>3200</v>
      </c>
    </row>
    <row r="135" spans="1:26" x14ac:dyDescent="0.2">
      <c r="A135" s="160" t="s">
        <v>8096</v>
      </c>
      <c r="B135" s="160">
        <v>719400000</v>
      </c>
      <c r="C135" s="160" t="s">
        <v>51</v>
      </c>
      <c r="D135" s="160" t="s">
        <v>265</v>
      </c>
      <c r="E135" s="160" t="s">
        <v>8097</v>
      </c>
      <c r="F135" s="160" t="s">
        <v>266</v>
      </c>
      <c r="G135" s="160" t="s">
        <v>8098</v>
      </c>
      <c r="H135" s="160" t="s">
        <v>267</v>
      </c>
      <c r="I135" s="160" t="s">
        <v>268</v>
      </c>
      <c r="J135" s="160" t="s">
        <v>269</v>
      </c>
      <c r="K135" s="160" t="s">
        <v>270</v>
      </c>
      <c r="L135" s="160" t="s">
        <v>31</v>
      </c>
      <c r="M135" s="160" t="s">
        <v>271</v>
      </c>
      <c r="N135" s="160" t="s">
        <v>8099</v>
      </c>
      <c r="O135" s="160" t="s">
        <v>273</v>
      </c>
      <c r="P135" s="160">
        <v>0</v>
      </c>
      <c r="Q135" s="160" t="s">
        <v>162</v>
      </c>
      <c r="R135" s="160" t="s">
        <v>8100</v>
      </c>
      <c r="S135" s="161">
        <v>37970</v>
      </c>
      <c r="T135" s="160">
        <v>3842</v>
      </c>
      <c r="U135" s="162">
        <v>36316258</v>
      </c>
      <c r="V135" s="162">
        <v>381516484</v>
      </c>
      <c r="W135" s="161">
        <v>44135</v>
      </c>
      <c r="X135" s="160" t="s">
        <v>3112</v>
      </c>
      <c r="Y135" s="160" t="s">
        <v>3113</v>
      </c>
      <c r="Z135" s="160" t="s">
        <v>3201</v>
      </c>
    </row>
    <row r="136" spans="1:26" x14ac:dyDescent="0.2">
      <c r="A136" s="160" t="s">
        <v>8096</v>
      </c>
      <c r="B136" s="160">
        <v>719400000</v>
      </c>
      <c r="C136" s="160" t="s">
        <v>51</v>
      </c>
      <c r="D136" s="160" t="s">
        <v>265</v>
      </c>
      <c r="E136" s="160" t="s">
        <v>8097</v>
      </c>
      <c r="F136" s="160" t="s">
        <v>266</v>
      </c>
      <c r="G136" s="160" t="s">
        <v>8098</v>
      </c>
      <c r="H136" s="160" t="s">
        <v>267</v>
      </c>
      <c r="I136" s="160" t="s">
        <v>268</v>
      </c>
      <c r="J136" s="160" t="s">
        <v>269</v>
      </c>
      <c r="K136" s="160" t="s">
        <v>270</v>
      </c>
      <c r="L136" s="160" t="s">
        <v>31</v>
      </c>
      <c r="M136" s="160" t="s">
        <v>271</v>
      </c>
      <c r="N136" s="160" t="s">
        <v>8099</v>
      </c>
      <c r="O136" s="160" t="s">
        <v>273</v>
      </c>
      <c r="P136" s="160">
        <v>0</v>
      </c>
      <c r="Q136" s="160" t="s">
        <v>162</v>
      </c>
      <c r="R136" s="160" t="s">
        <v>8100</v>
      </c>
      <c r="S136" s="161">
        <v>37970</v>
      </c>
      <c r="T136" s="160">
        <v>3842</v>
      </c>
      <c r="U136" s="162">
        <v>22647881</v>
      </c>
      <c r="V136" s="162">
        <v>261237743</v>
      </c>
      <c r="W136" s="161">
        <v>44135</v>
      </c>
      <c r="X136" s="160" t="s">
        <v>3112</v>
      </c>
      <c r="Y136" s="160" t="s">
        <v>3113</v>
      </c>
      <c r="Z136" s="160" t="s">
        <v>3166</v>
      </c>
    </row>
    <row r="137" spans="1:26" x14ac:dyDescent="0.2">
      <c r="A137" s="160" t="s">
        <v>8096</v>
      </c>
      <c r="B137" s="160">
        <v>719400000</v>
      </c>
      <c r="C137" s="160" t="s">
        <v>51</v>
      </c>
      <c r="D137" s="160" t="s">
        <v>265</v>
      </c>
      <c r="E137" s="160" t="s">
        <v>8097</v>
      </c>
      <c r="F137" s="160" t="s">
        <v>266</v>
      </c>
      <c r="G137" s="160" t="s">
        <v>8098</v>
      </c>
      <c r="H137" s="160" t="s">
        <v>267</v>
      </c>
      <c r="I137" s="160" t="s">
        <v>268</v>
      </c>
      <c r="J137" s="160" t="s">
        <v>269</v>
      </c>
      <c r="K137" s="160" t="s">
        <v>270</v>
      </c>
      <c r="L137" s="160" t="s">
        <v>31</v>
      </c>
      <c r="M137" s="160" t="s">
        <v>271</v>
      </c>
      <c r="N137" s="160" t="s">
        <v>8099</v>
      </c>
      <c r="O137" s="160" t="s">
        <v>273</v>
      </c>
      <c r="P137" s="160">
        <v>0</v>
      </c>
      <c r="Q137" s="160" t="s">
        <v>162</v>
      </c>
      <c r="R137" s="160" t="s">
        <v>8100</v>
      </c>
      <c r="S137" s="161">
        <v>37970</v>
      </c>
      <c r="T137" s="160">
        <v>3842</v>
      </c>
      <c r="U137" s="162">
        <v>23105552</v>
      </c>
      <c r="V137" s="162">
        <v>253444607</v>
      </c>
      <c r="W137" s="161">
        <v>44135</v>
      </c>
      <c r="X137" s="160" t="s">
        <v>3112</v>
      </c>
      <c r="Y137" s="160" t="s">
        <v>3113</v>
      </c>
      <c r="Z137" s="160" t="s">
        <v>3180</v>
      </c>
    </row>
    <row r="138" spans="1:26" x14ac:dyDescent="0.2">
      <c r="A138" s="160" t="s">
        <v>8096</v>
      </c>
      <c r="B138" s="160">
        <v>719400000</v>
      </c>
      <c r="C138" s="160" t="s">
        <v>51</v>
      </c>
      <c r="D138" s="160" t="s">
        <v>265</v>
      </c>
      <c r="E138" s="160" t="s">
        <v>8097</v>
      </c>
      <c r="F138" s="160" t="s">
        <v>266</v>
      </c>
      <c r="G138" s="160" t="s">
        <v>8098</v>
      </c>
      <c r="H138" s="160" t="s">
        <v>267</v>
      </c>
      <c r="I138" s="160" t="s">
        <v>268</v>
      </c>
      <c r="J138" s="160" t="s">
        <v>269</v>
      </c>
      <c r="K138" s="160" t="s">
        <v>270</v>
      </c>
      <c r="L138" s="160" t="s">
        <v>31</v>
      </c>
      <c r="M138" s="160" t="s">
        <v>271</v>
      </c>
      <c r="N138" s="160" t="s">
        <v>8099</v>
      </c>
      <c r="O138" s="160" t="s">
        <v>273</v>
      </c>
      <c r="P138" s="160">
        <v>0</v>
      </c>
      <c r="Q138" s="160" t="s">
        <v>162</v>
      </c>
      <c r="R138" s="160" t="s">
        <v>8100</v>
      </c>
      <c r="S138" s="161">
        <v>37970</v>
      </c>
      <c r="T138" s="160">
        <v>3842</v>
      </c>
      <c r="U138" s="162">
        <v>20829582</v>
      </c>
      <c r="V138" s="162">
        <v>218543379</v>
      </c>
      <c r="W138" s="161">
        <v>44135</v>
      </c>
      <c r="X138" s="160" t="s">
        <v>3112</v>
      </c>
      <c r="Y138" s="160" t="s">
        <v>3113</v>
      </c>
      <c r="Z138" s="160" t="s">
        <v>2719</v>
      </c>
    </row>
    <row r="139" spans="1:26" x14ac:dyDescent="0.2">
      <c r="A139" s="160" t="s">
        <v>8096</v>
      </c>
      <c r="B139" s="160">
        <v>719400000</v>
      </c>
      <c r="C139" s="160" t="s">
        <v>51</v>
      </c>
      <c r="D139" s="160" t="s">
        <v>265</v>
      </c>
      <c r="E139" s="160" t="s">
        <v>8097</v>
      </c>
      <c r="F139" s="160" t="s">
        <v>266</v>
      </c>
      <c r="G139" s="160" t="s">
        <v>8098</v>
      </c>
      <c r="H139" s="160" t="s">
        <v>267</v>
      </c>
      <c r="I139" s="160" t="s">
        <v>268</v>
      </c>
      <c r="J139" s="160" t="s">
        <v>269</v>
      </c>
      <c r="K139" s="160" t="s">
        <v>270</v>
      </c>
      <c r="L139" s="160" t="s">
        <v>31</v>
      </c>
      <c r="M139" s="160" t="s">
        <v>271</v>
      </c>
      <c r="N139" s="160" t="s">
        <v>8099</v>
      </c>
      <c r="O139" s="160" t="s">
        <v>273</v>
      </c>
      <c r="P139" s="160">
        <v>0</v>
      </c>
      <c r="Q139" s="160" t="s">
        <v>162</v>
      </c>
      <c r="R139" s="160" t="s">
        <v>8100</v>
      </c>
      <c r="S139" s="161">
        <v>37970</v>
      </c>
      <c r="T139" s="160">
        <v>3842</v>
      </c>
      <c r="U139" s="162">
        <v>15360624</v>
      </c>
      <c r="V139" s="162">
        <v>168550372</v>
      </c>
      <c r="W139" s="161">
        <v>44135</v>
      </c>
      <c r="X139" s="160" t="s">
        <v>3112</v>
      </c>
      <c r="Y139" s="160" t="s">
        <v>3113</v>
      </c>
      <c r="Z139" s="160" t="s">
        <v>3169</v>
      </c>
    </row>
    <row r="140" spans="1:26" x14ac:dyDescent="0.2">
      <c r="A140" s="160" t="s">
        <v>2355</v>
      </c>
      <c r="B140" s="160">
        <v>800665612</v>
      </c>
      <c r="C140" s="160" t="s">
        <v>1898</v>
      </c>
      <c r="D140" s="160" t="s">
        <v>2356</v>
      </c>
      <c r="E140" s="160" t="s">
        <v>2357</v>
      </c>
      <c r="F140" s="160" t="s">
        <v>2357</v>
      </c>
      <c r="G140" s="160" t="s">
        <v>27</v>
      </c>
      <c r="H140" s="160">
        <v>0</v>
      </c>
      <c r="I140" s="160">
        <v>0</v>
      </c>
      <c r="J140" s="160" t="s">
        <v>2358</v>
      </c>
      <c r="K140" s="160" t="s">
        <v>2359</v>
      </c>
      <c r="L140" s="160" t="s">
        <v>133</v>
      </c>
      <c r="M140" s="160" t="s">
        <v>599</v>
      </c>
      <c r="N140" s="160" t="s">
        <v>2360</v>
      </c>
      <c r="O140" s="160">
        <v>0</v>
      </c>
      <c r="P140" s="160">
        <v>0</v>
      </c>
      <c r="Q140" s="160" t="s">
        <v>99</v>
      </c>
      <c r="R140" s="160" t="s">
        <v>2361</v>
      </c>
      <c r="S140" s="161">
        <v>37970</v>
      </c>
      <c r="T140" s="160">
        <v>3846</v>
      </c>
      <c r="U140" s="162">
        <v>8425028</v>
      </c>
      <c r="V140" s="162">
        <v>90082987</v>
      </c>
      <c r="W140" s="161">
        <v>44135</v>
      </c>
      <c r="X140" s="160" t="s">
        <v>3112</v>
      </c>
      <c r="Y140" s="160" t="s">
        <v>3113</v>
      </c>
      <c r="Z140" s="160" t="s">
        <v>3145</v>
      </c>
    </row>
    <row r="141" spans="1:26" x14ac:dyDescent="0.2">
      <c r="A141" s="160" t="s">
        <v>1897</v>
      </c>
      <c r="B141" s="160">
        <v>702085047</v>
      </c>
      <c r="C141" s="160" t="s">
        <v>1898</v>
      </c>
      <c r="D141" s="160" t="s">
        <v>57</v>
      </c>
      <c r="E141" s="160" t="s">
        <v>592</v>
      </c>
      <c r="F141" s="160" t="s">
        <v>1899</v>
      </c>
      <c r="G141" s="160" t="s">
        <v>27</v>
      </c>
      <c r="H141" s="160">
        <v>0</v>
      </c>
      <c r="I141" s="160">
        <v>0</v>
      </c>
      <c r="J141" s="160" t="s">
        <v>8505</v>
      </c>
      <c r="K141" s="160" t="s">
        <v>2688</v>
      </c>
      <c r="L141" s="160" t="s">
        <v>2452</v>
      </c>
      <c r="M141" s="160" t="s">
        <v>2086</v>
      </c>
      <c r="N141" s="160" t="s">
        <v>2687</v>
      </c>
      <c r="O141" s="160" t="s">
        <v>2689</v>
      </c>
      <c r="P141" s="160">
        <v>0</v>
      </c>
      <c r="Q141" s="160" t="s">
        <v>99</v>
      </c>
      <c r="R141" s="160" t="s">
        <v>8506</v>
      </c>
      <c r="S141" s="161">
        <v>37970</v>
      </c>
      <c r="T141" s="160">
        <v>3848</v>
      </c>
      <c r="U141" s="162">
        <v>8587620</v>
      </c>
      <c r="V141" s="162">
        <v>88332132</v>
      </c>
      <c r="W141" s="161">
        <v>44135</v>
      </c>
      <c r="X141" s="160" t="s">
        <v>3112</v>
      </c>
      <c r="Y141" s="160" t="s">
        <v>3113</v>
      </c>
      <c r="Z141" s="160" t="s">
        <v>3160</v>
      </c>
    </row>
    <row r="142" spans="1:26" x14ac:dyDescent="0.2">
      <c r="A142" s="185" t="s">
        <v>1897</v>
      </c>
      <c r="B142" s="160">
        <v>711524002</v>
      </c>
      <c r="C142" s="160" t="s">
        <v>565</v>
      </c>
      <c r="D142" s="160" t="s">
        <v>4933</v>
      </c>
      <c r="E142" s="160" t="s">
        <v>8240</v>
      </c>
      <c r="F142" s="160" t="s">
        <v>4935</v>
      </c>
      <c r="G142" s="160" t="s">
        <v>8241</v>
      </c>
      <c r="H142" s="160" t="s">
        <v>661</v>
      </c>
      <c r="I142" s="160" t="s">
        <v>8242</v>
      </c>
      <c r="J142" s="160" t="s">
        <v>4938</v>
      </c>
      <c r="K142" s="160" t="s">
        <v>4939</v>
      </c>
      <c r="L142" s="160" t="s">
        <v>31</v>
      </c>
      <c r="M142" s="160" t="s">
        <v>662</v>
      </c>
      <c r="N142" s="160" t="s">
        <v>4940</v>
      </c>
      <c r="O142" s="160">
        <v>0</v>
      </c>
      <c r="P142" s="160">
        <v>0</v>
      </c>
      <c r="Q142" s="160">
        <v>93401</v>
      </c>
      <c r="R142" s="160" t="s">
        <v>8243</v>
      </c>
      <c r="S142" s="161">
        <v>37970</v>
      </c>
      <c r="T142" s="160">
        <v>3860</v>
      </c>
      <c r="U142" s="162">
        <v>0</v>
      </c>
      <c r="V142" s="162">
        <v>172277056</v>
      </c>
      <c r="W142" s="161">
        <v>44135</v>
      </c>
      <c r="X142" s="160" t="s">
        <v>3112</v>
      </c>
      <c r="Y142" s="160" t="s">
        <v>3113</v>
      </c>
      <c r="Z142" s="160" t="s">
        <v>3159</v>
      </c>
    </row>
    <row r="143" spans="1:26" x14ac:dyDescent="0.2">
      <c r="A143" s="160" t="s">
        <v>663</v>
      </c>
      <c r="B143" s="160">
        <v>814968006</v>
      </c>
      <c r="C143" s="160" t="s">
        <v>565</v>
      </c>
      <c r="D143" s="160" t="s">
        <v>664</v>
      </c>
      <c r="E143" s="160" t="s">
        <v>8244</v>
      </c>
      <c r="F143" s="160" t="s">
        <v>666</v>
      </c>
      <c r="G143" s="160" t="s">
        <v>8245</v>
      </c>
      <c r="H143" s="160" t="s">
        <v>8246</v>
      </c>
      <c r="I143" s="160" t="s">
        <v>8247</v>
      </c>
      <c r="J143" s="160" t="s">
        <v>8248</v>
      </c>
      <c r="K143" s="160" t="s">
        <v>3047</v>
      </c>
      <c r="L143" s="160" t="s">
        <v>31</v>
      </c>
      <c r="M143" s="160" t="s">
        <v>673</v>
      </c>
      <c r="N143" s="160">
        <v>225409300</v>
      </c>
      <c r="O143" s="160" t="s">
        <v>8249</v>
      </c>
      <c r="P143" s="160">
        <v>0</v>
      </c>
      <c r="Q143" s="160" t="s">
        <v>470</v>
      </c>
      <c r="R143" s="160" t="s">
        <v>3068</v>
      </c>
      <c r="S143" s="161">
        <v>37970</v>
      </c>
      <c r="T143" s="160">
        <v>3950</v>
      </c>
      <c r="U143" s="162">
        <v>11582887</v>
      </c>
      <c r="V143" s="162">
        <v>178192697</v>
      </c>
      <c r="W143" s="161">
        <v>44135</v>
      </c>
      <c r="X143" s="160" t="s">
        <v>3112</v>
      </c>
      <c r="Y143" s="160" t="s">
        <v>3113</v>
      </c>
      <c r="Z143" s="160" t="s">
        <v>3115</v>
      </c>
    </row>
    <row r="144" spans="1:26" x14ac:dyDescent="0.2">
      <c r="A144" s="160" t="s">
        <v>663</v>
      </c>
      <c r="B144" s="160">
        <v>814968006</v>
      </c>
      <c r="C144" s="160" t="s">
        <v>565</v>
      </c>
      <c r="D144" s="160" t="s">
        <v>664</v>
      </c>
      <c r="E144" s="160" t="s">
        <v>8244</v>
      </c>
      <c r="F144" s="160" t="s">
        <v>666</v>
      </c>
      <c r="G144" s="160" t="s">
        <v>8245</v>
      </c>
      <c r="H144" s="160" t="s">
        <v>8246</v>
      </c>
      <c r="I144" s="160" t="s">
        <v>8247</v>
      </c>
      <c r="J144" s="160" t="s">
        <v>8248</v>
      </c>
      <c r="K144" s="160" t="s">
        <v>3047</v>
      </c>
      <c r="L144" s="160" t="s">
        <v>31</v>
      </c>
      <c r="M144" s="160" t="s">
        <v>673</v>
      </c>
      <c r="N144" s="160">
        <v>225409300</v>
      </c>
      <c r="O144" s="160" t="s">
        <v>8249</v>
      </c>
      <c r="P144" s="160">
        <v>0</v>
      </c>
      <c r="Q144" s="160" t="s">
        <v>470</v>
      </c>
      <c r="R144" s="160" t="s">
        <v>3068</v>
      </c>
      <c r="S144" s="161">
        <v>37970</v>
      </c>
      <c r="T144" s="160">
        <v>3950</v>
      </c>
      <c r="U144" s="162">
        <v>11395776</v>
      </c>
      <c r="V144" s="162">
        <v>144967710</v>
      </c>
      <c r="W144" s="161">
        <v>44135</v>
      </c>
      <c r="X144" s="160" t="s">
        <v>3112</v>
      </c>
      <c r="Y144" s="160" t="s">
        <v>3113</v>
      </c>
      <c r="Z144" s="160" t="s">
        <v>3198</v>
      </c>
    </row>
    <row r="145" spans="1:26" x14ac:dyDescent="0.2">
      <c r="A145" s="160" t="s">
        <v>663</v>
      </c>
      <c r="B145" s="160">
        <v>814968006</v>
      </c>
      <c r="C145" s="160" t="s">
        <v>565</v>
      </c>
      <c r="D145" s="160" t="s">
        <v>664</v>
      </c>
      <c r="E145" s="160" t="s">
        <v>8244</v>
      </c>
      <c r="F145" s="160" t="s">
        <v>666</v>
      </c>
      <c r="G145" s="160" t="s">
        <v>8245</v>
      </c>
      <c r="H145" s="160" t="s">
        <v>8246</v>
      </c>
      <c r="I145" s="160" t="s">
        <v>8247</v>
      </c>
      <c r="J145" s="160" t="s">
        <v>8248</v>
      </c>
      <c r="K145" s="160" t="s">
        <v>3047</v>
      </c>
      <c r="L145" s="160" t="s">
        <v>31</v>
      </c>
      <c r="M145" s="160" t="s">
        <v>673</v>
      </c>
      <c r="N145" s="160">
        <v>225409300</v>
      </c>
      <c r="O145" s="160" t="s">
        <v>8249</v>
      </c>
      <c r="P145" s="160">
        <v>0</v>
      </c>
      <c r="Q145" s="160" t="s">
        <v>470</v>
      </c>
      <c r="R145" s="160" t="s">
        <v>3068</v>
      </c>
      <c r="S145" s="161">
        <v>37970</v>
      </c>
      <c r="T145" s="160">
        <v>3950</v>
      </c>
      <c r="U145" s="162">
        <v>0</v>
      </c>
      <c r="V145" s="162">
        <v>2561220</v>
      </c>
      <c r="W145" s="161">
        <v>44135</v>
      </c>
      <c r="X145" s="160" t="s">
        <v>3112</v>
      </c>
      <c r="Y145" s="160" t="s">
        <v>3113</v>
      </c>
      <c r="Z145" s="160" t="s">
        <v>3202</v>
      </c>
    </row>
    <row r="146" spans="1:26" x14ac:dyDescent="0.2">
      <c r="A146" s="160" t="s">
        <v>663</v>
      </c>
      <c r="B146" s="160">
        <v>814968006</v>
      </c>
      <c r="C146" s="160" t="s">
        <v>565</v>
      </c>
      <c r="D146" s="160" t="s">
        <v>664</v>
      </c>
      <c r="E146" s="160" t="s">
        <v>8244</v>
      </c>
      <c r="F146" s="160" t="s">
        <v>666</v>
      </c>
      <c r="G146" s="160" t="s">
        <v>8245</v>
      </c>
      <c r="H146" s="160" t="s">
        <v>8246</v>
      </c>
      <c r="I146" s="160" t="s">
        <v>8247</v>
      </c>
      <c r="J146" s="160" t="s">
        <v>8248</v>
      </c>
      <c r="K146" s="160" t="s">
        <v>3047</v>
      </c>
      <c r="L146" s="160" t="s">
        <v>31</v>
      </c>
      <c r="M146" s="160" t="s">
        <v>673</v>
      </c>
      <c r="N146" s="160">
        <v>225409300</v>
      </c>
      <c r="O146" s="160" t="s">
        <v>8249</v>
      </c>
      <c r="P146" s="160">
        <v>0</v>
      </c>
      <c r="Q146" s="160" t="s">
        <v>470</v>
      </c>
      <c r="R146" s="160" t="s">
        <v>3068</v>
      </c>
      <c r="S146" s="161">
        <v>37970</v>
      </c>
      <c r="T146" s="160">
        <v>3950</v>
      </c>
      <c r="U146" s="162">
        <v>25859221</v>
      </c>
      <c r="V146" s="162">
        <v>283646463</v>
      </c>
      <c r="W146" s="161">
        <v>44135</v>
      </c>
      <c r="X146" s="160" t="s">
        <v>3112</v>
      </c>
      <c r="Y146" s="160" t="s">
        <v>3113</v>
      </c>
      <c r="Z146" s="160" t="s">
        <v>3149</v>
      </c>
    </row>
    <row r="147" spans="1:26" x14ac:dyDescent="0.2">
      <c r="A147" s="160" t="s">
        <v>663</v>
      </c>
      <c r="B147" s="160">
        <v>814968006</v>
      </c>
      <c r="C147" s="160" t="s">
        <v>565</v>
      </c>
      <c r="D147" s="160" t="s">
        <v>664</v>
      </c>
      <c r="E147" s="160" t="s">
        <v>8244</v>
      </c>
      <c r="F147" s="160" t="s">
        <v>666</v>
      </c>
      <c r="G147" s="160" t="s">
        <v>8245</v>
      </c>
      <c r="H147" s="160" t="s">
        <v>8246</v>
      </c>
      <c r="I147" s="160" t="s">
        <v>8247</v>
      </c>
      <c r="J147" s="160" t="s">
        <v>8248</v>
      </c>
      <c r="K147" s="160" t="s">
        <v>3047</v>
      </c>
      <c r="L147" s="160" t="s">
        <v>31</v>
      </c>
      <c r="M147" s="160" t="s">
        <v>673</v>
      </c>
      <c r="N147" s="160">
        <v>225409300</v>
      </c>
      <c r="O147" s="160" t="s">
        <v>8249</v>
      </c>
      <c r="P147" s="160">
        <v>0</v>
      </c>
      <c r="Q147" s="160" t="s">
        <v>470</v>
      </c>
      <c r="R147" s="160" t="s">
        <v>3068</v>
      </c>
      <c r="S147" s="161">
        <v>37970</v>
      </c>
      <c r="T147" s="160">
        <v>3950</v>
      </c>
      <c r="U147" s="162">
        <v>12871998</v>
      </c>
      <c r="V147" s="162">
        <v>135736383</v>
      </c>
      <c r="W147" s="161">
        <v>44135</v>
      </c>
      <c r="X147" s="160" t="s">
        <v>3112</v>
      </c>
      <c r="Y147" s="160" t="s">
        <v>3113</v>
      </c>
      <c r="Z147" s="160" t="s">
        <v>3114</v>
      </c>
    </row>
    <row r="148" spans="1:26" x14ac:dyDescent="0.2">
      <c r="A148" s="160" t="s">
        <v>663</v>
      </c>
      <c r="B148" s="160">
        <v>814968006</v>
      </c>
      <c r="C148" s="160" t="s">
        <v>565</v>
      </c>
      <c r="D148" s="160" t="s">
        <v>664</v>
      </c>
      <c r="E148" s="160" t="s">
        <v>8244</v>
      </c>
      <c r="F148" s="160" t="s">
        <v>666</v>
      </c>
      <c r="G148" s="160" t="s">
        <v>8245</v>
      </c>
      <c r="H148" s="160" t="s">
        <v>8246</v>
      </c>
      <c r="I148" s="160" t="s">
        <v>8247</v>
      </c>
      <c r="J148" s="160" t="s">
        <v>8248</v>
      </c>
      <c r="K148" s="160" t="s">
        <v>3047</v>
      </c>
      <c r="L148" s="160" t="s">
        <v>31</v>
      </c>
      <c r="M148" s="160" t="s">
        <v>673</v>
      </c>
      <c r="N148" s="160">
        <v>225409300</v>
      </c>
      <c r="O148" s="160" t="s">
        <v>8249</v>
      </c>
      <c r="P148" s="160">
        <v>0</v>
      </c>
      <c r="Q148" s="160" t="s">
        <v>470</v>
      </c>
      <c r="R148" s="160" t="s">
        <v>3068</v>
      </c>
      <c r="S148" s="161">
        <v>37970</v>
      </c>
      <c r="T148" s="160">
        <v>3950</v>
      </c>
      <c r="U148" s="162">
        <v>0</v>
      </c>
      <c r="V148" s="162">
        <v>21592684</v>
      </c>
      <c r="W148" s="161">
        <v>44135</v>
      </c>
      <c r="X148" s="160" t="s">
        <v>3112</v>
      </c>
      <c r="Y148" s="160" t="s">
        <v>3113</v>
      </c>
      <c r="Z148" s="160" t="s">
        <v>3122</v>
      </c>
    </row>
    <row r="149" spans="1:26" x14ac:dyDescent="0.2">
      <c r="A149" s="160" t="s">
        <v>729</v>
      </c>
      <c r="B149" s="160">
        <v>707182008</v>
      </c>
      <c r="C149" s="160" t="s">
        <v>567</v>
      </c>
      <c r="D149" s="160" t="s">
        <v>730</v>
      </c>
      <c r="E149" s="160" t="s">
        <v>731</v>
      </c>
      <c r="F149" s="160" t="s">
        <v>732</v>
      </c>
      <c r="G149" s="160" t="s">
        <v>5214</v>
      </c>
      <c r="H149" s="160" t="s">
        <v>733</v>
      </c>
      <c r="I149" s="160" t="s">
        <v>5215</v>
      </c>
      <c r="J149" s="160" t="s">
        <v>734</v>
      </c>
      <c r="K149" s="160" t="s">
        <v>736</v>
      </c>
      <c r="L149" s="160" t="s">
        <v>2457</v>
      </c>
      <c r="M149" s="160" t="s">
        <v>380</v>
      </c>
      <c r="N149" s="160" t="s">
        <v>737</v>
      </c>
      <c r="O149" s="160" t="s">
        <v>735</v>
      </c>
      <c r="P149" s="160">
        <v>0</v>
      </c>
      <c r="Q149" s="160">
        <v>91401</v>
      </c>
      <c r="R149" s="160" t="s">
        <v>5216</v>
      </c>
      <c r="S149" s="161">
        <v>37970</v>
      </c>
      <c r="T149" s="160">
        <v>4100</v>
      </c>
      <c r="U149" s="162">
        <v>14354288</v>
      </c>
      <c r="V149" s="162">
        <v>139428204</v>
      </c>
      <c r="W149" s="161">
        <v>44135</v>
      </c>
      <c r="X149" s="160" t="s">
        <v>3112</v>
      </c>
      <c r="Y149" s="160" t="s">
        <v>3113</v>
      </c>
      <c r="Z149" s="160" t="s">
        <v>3132</v>
      </c>
    </row>
    <row r="150" spans="1:26" x14ac:dyDescent="0.2">
      <c r="A150" s="160" t="s">
        <v>802</v>
      </c>
      <c r="B150" s="160" t="s">
        <v>3366</v>
      </c>
      <c r="C150" s="160" t="s">
        <v>572</v>
      </c>
      <c r="D150" s="160" t="s">
        <v>803</v>
      </c>
      <c r="E150" s="160" t="s">
        <v>3106</v>
      </c>
      <c r="F150" s="160" t="s">
        <v>804</v>
      </c>
      <c r="G150" s="160" t="s">
        <v>3107</v>
      </c>
      <c r="H150" s="160" t="s">
        <v>184</v>
      </c>
      <c r="I150" s="160" t="s">
        <v>3108</v>
      </c>
      <c r="J150" s="160" t="s">
        <v>2975</v>
      </c>
      <c r="K150" s="160" t="s">
        <v>805</v>
      </c>
      <c r="L150" s="160" t="s">
        <v>31</v>
      </c>
      <c r="M150" s="160" t="s">
        <v>300</v>
      </c>
      <c r="N150" s="160" t="s">
        <v>806</v>
      </c>
      <c r="O150" s="160">
        <v>0</v>
      </c>
      <c r="P150" s="160">
        <v>0</v>
      </c>
      <c r="Q150" s="160">
        <v>93401</v>
      </c>
      <c r="R150" s="160" t="s">
        <v>5371</v>
      </c>
      <c r="S150" s="161">
        <v>37970</v>
      </c>
      <c r="T150" s="160">
        <v>4250</v>
      </c>
      <c r="U150" s="162">
        <v>10118125</v>
      </c>
      <c r="V150" s="162">
        <v>106310905</v>
      </c>
      <c r="W150" s="161">
        <v>44135</v>
      </c>
      <c r="X150" s="160" t="s">
        <v>3112</v>
      </c>
      <c r="Y150" s="160" t="s">
        <v>3113</v>
      </c>
      <c r="Z150" s="160" t="s">
        <v>3139</v>
      </c>
    </row>
    <row r="151" spans="1:26" x14ac:dyDescent="0.2">
      <c r="A151" s="160" t="s">
        <v>802</v>
      </c>
      <c r="B151" s="160" t="s">
        <v>3366</v>
      </c>
      <c r="C151" s="160" t="s">
        <v>572</v>
      </c>
      <c r="D151" s="160" t="s">
        <v>803</v>
      </c>
      <c r="E151" s="160" t="s">
        <v>3106</v>
      </c>
      <c r="F151" s="160" t="s">
        <v>804</v>
      </c>
      <c r="G151" s="160" t="s">
        <v>3107</v>
      </c>
      <c r="H151" s="160" t="s">
        <v>184</v>
      </c>
      <c r="I151" s="160" t="s">
        <v>3108</v>
      </c>
      <c r="J151" s="160" t="s">
        <v>2975</v>
      </c>
      <c r="K151" s="160" t="s">
        <v>805</v>
      </c>
      <c r="L151" s="160" t="s">
        <v>31</v>
      </c>
      <c r="M151" s="160" t="s">
        <v>300</v>
      </c>
      <c r="N151" s="160" t="s">
        <v>806</v>
      </c>
      <c r="O151" s="160">
        <v>0</v>
      </c>
      <c r="P151" s="160">
        <v>0</v>
      </c>
      <c r="Q151" s="160">
        <v>93401</v>
      </c>
      <c r="R151" s="160" t="s">
        <v>5371</v>
      </c>
      <c r="S151" s="161">
        <v>37970</v>
      </c>
      <c r="T151" s="160">
        <v>4250</v>
      </c>
      <c r="U151" s="162">
        <v>35657506</v>
      </c>
      <c r="V151" s="162">
        <v>444427975</v>
      </c>
      <c r="W151" s="161">
        <v>44135</v>
      </c>
      <c r="X151" s="160" t="s">
        <v>3112</v>
      </c>
      <c r="Y151" s="160" t="s">
        <v>3113</v>
      </c>
      <c r="Z151" s="160" t="s">
        <v>3115</v>
      </c>
    </row>
    <row r="152" spans="1:26" x14ac:dyDescent="0.2">
      <c r="A152" s="160" t="s">
        <v>802</v>
      </c>
      <c r="B152" s="160" t="s">
        <v>3366</v>
      </c>
      <c r="C152" s="160" t="s">
        <v>572</v>
      </c>
      <c r="D152" s="160" t="s">
        <v>803</v>
      </c>
      <c r="E152" s="160" t="s">
        <v>3106</v>
      </c>
      <c r="F152" s="160" t="s">
        <v>804</v>
      </c>
      <c r="G152" s="160" t="s">
        <v>3107</v>
      </c>
      <c r="H152" s="160" t="s">
        <v>184</v>
      </c>
      <c r="I152" s="160" t="s">
        <v>3108</v>
      </c>
      <c r="J152" s="160" t="s">
        <v>2975</v>
      </c>
      <c r="K152" s="160" t="s">
        <v>805</v>
      </c>
      <c r="L152" s="160" t="s">
        <v>31</v>
      </c>
      <c r="M152" s="160" t="s">
        <v>300</v>
      </c>
      <c r="N152" s="160" t="s">
        <v>806</v>
      </c>
      <c r="O152" s="160">
        <v>0</v>
      </c>
      <c r="P152" s="160">
        <v>0</v>
      </c>
      <c r="Q152" s="160">
        <v>93401</v>
      </c>
      <c r="R152" s="160" t="s">
        <v>5371</v>
      </c>
      <c r="S152" s="161">
        <v>37970</v>
      </c>
      <c r="T152" s="160">
        <v>4250</v>
      </c>
      <c r="U152" s="162">
        <v>26289031</v>
      </c>
      <c r="V152" s="162">
        <v>222910869</v>
      </c>
      <c r="W152" s="161">
        <v>44135</v>
      </c>
      <c r="X152" s="160" t="s">
        <v>3112</v>
      </c>
      <c r="Y152" s="160" t="s">
        <v>3113</v>
      </c>
      <c r="Z152" s="160" t="s">
        <v>3133</v>
      </c>
    </row>
    <row r="153" spans="1:26" x14ac:dyDescent="0.2">
      <c r="A153" s="160" t="s">
        <v>802</v>
      </c>
      <c r="B153" s="160" t="s">
        <v>3366</v>
      </c>
      <c r="C153" s="160" t="s">
        <v>572</v>
      </c>
      <c r="D153" s="160" t="s">
        <v>803</v>
      </c>
      <c r="E153" s="160" t="s">
        <v>3106</v>
      </c>
      <c r="F153" s="160" t="s">
        <v>804</v>
      </c>
      <c r="G153" s="160" t="s">
        <v>3107</v>
      </c>
      <c r="H153" s="160" t="s">
        <v>184</v>
      </c>
      <c r="I153" s="160" t="s">
        <v>3108</v>
      </c>
      <c r="J153" s="160" t="s">
        <v>2975</v>
      </c>
      <c r="K153" s="160" t="s">
        <v>805</v>
      </c>
      <c r="L153" s="160" t="s">
        <v>31</v>
      </c>
      <c r="M153" s="160" t="s">
        <v>300</v>
      </c>
      <c r="N153" s="160" t="s">
        <v>806</v>
      </c>
      <c r="O153" s="160">
        <v>0</v>
      </c>
      <c r="P153" s="160">
        <v>0</v>
      </c>
      <c r="Q153" s="160">
        <v>93401</v>
      </c>
      <c r="R153" s="160" t="s">
        <v>5371</v>
      </c>
      <c r="S153" s="161">
        <v>37970</v>
      </c>
      <c r="T153" s="160">
        <v>4250</v>
      </c>
      <c r="U153" s="162">
        <v>15568200</v>
      </c>
      <c r="V153" s="162">
        <v>155682000</v>
      </c>
      <c r="W153" s="161">
        <v>44135</v>
      </c>
      <c r="X153" s="160" t="s">
        <v>3112</v>
      </c>
      <c r="Y153" s="160" t="s">
        <v>3113</v>
      </c>
      <c r="Z153" s="160" t="s">
        <v>3128</v>
      </c>
    </row>
    <row r="154" spans="1:26" x14ac:dyDescent="0.2">
      <c r="A154" s="160" t="s">
        <v>802</v>
      </c>
      <c r="B154" s="160" t="s">
        <v>3366</v>
      </c>
      <c r="C154" s="160" t="s">
        <v>572</v>
      </c>
      <c r="D154" s="160" t="s">
        <v>803</v>
      </c>
      <c r="E154" s="160" t="s">
        <v>3106</v>
      </c>
      <c r="F154" s="160" t="s">
        <v>804</v>
      </c>
      <c r="G154" s="160" t="s">
        <v>3107</v>
      </c>
      <c r="H154" s="160" t="s">
        <v>184</v>
      </c>
      <c r="I154" s="160" t="s">
        <v>3108</v>
      </c>
      <c r="J154" s="160" t="s">
        <v>2975</v>
      </c>
      <c r="K154" s="160" t="s">
        <v>805</v>
      </c>
      <c r="L154" s="160" t="s">
        <v>31</v>
      </c>
      <c r="M154" s="160" t="s">
        <v>300</v>
      </c>
      <c r="N154" s="160" t="s">
        <v>806</v>
      </c>
      <c r="O154" s="160">
        <v>0</v>
      </c>
      <c r="P154" s="160">
        <v>0</v>
      </c>
      <c r="Q154" s="160">
        <v>93401</v>
      </c>
      <c r="R154" s="160" t="s">
        <v>5371</v>
      </c>
      <c r="S154" s="161">
        <v>37970</v>
      </c>
      <c r="T154" s="160">
        <v>4250</v>
      </c>
      <c r="U154" s="162">
        <v>37281185</v>
      </c>
      <c r="V154" s="162">
        <v>682568372</v>
      </c>
      <c r="W154" s="161">
        <v>44135</v>
      </c>
      <c r="X154" s="160" t="s">
        <v>3112</v>
      </c>
      <c r="Y154" s="160" t="s">
        <v>3113</v>
      </c>
      <c r="Z154" s="160" t="s">
        <v>3116</v>
      </c>
    </row>
    <row r="155" spans="1:26" x14ac:dyDescent="0.2">
      <c r="A155" s="160" t="s">
        <v>802</v>
      </c>
      <c r="B155" s="160" t="s">
        <v>3366</v>
      </c>
      <c r="C155" s="160" t="s">
        <v>572</v>
      </c>
      <c r="D155" s="160" t="s">
        <v>803</v>
      </c>
      <c r="E155" s="160" t="s">
        <v>3106</v>
      </c>
      <c r="F155" s="160" t="s">
        <v>804</v>
      </c>
      <c r="G155" s="160" t="s">
        <v>3107</v>
      </c>
      <c r="H155" s="160" t="s">
        <v>184</v>
      </c>
      <c r="I155" s="160" t="s">
        <v>3108</v>
      </c>
      <c r="J155" s="160" t="s">
        <v>2975</v>
      </c>
      <c r="K155" s="160" t="s">
        <v>805</v>
      </c>
      <c r="L155" s="160" t="s">
        <v>31</v>
      </c>
      <c r="M155" s="160" t="s">
        <v>300</v>
      </c>
      <c r="N155" s="160" t="s">
        <v>806</v>
      </c>
      <c r="O155" s="160">
        <v>0</v>
      </c>
      <c r="P155" s="160">
        <v>0</v>
      </c>
      <c r="Q155" s="160">
        <v>93401</v>
      </c>
      <c r="R155" s="160" t="s">
        <v>5371</v>
      </c>
      <c r="S155" s="161">
        <v>37970</v>
      </c>
      <c r="T155" s="160">
        <v>4250</v>
      </c>
      <c r="U155" s="162">
        <v>18349183</v>
      </c>
      <c r="V155" s="162">
        <v>169943002</v>
      </c>
      <c r="W155" s="161">
        <v>44135</v>
      </c>
      <c r="X155" s="160" t="s">
        <v>3112</v>
      </c>
      <c r="Y155" s="160" t="s">
        <v>3113</v>
      </c>
      <c r="Z155" s="160" t="s">
        <v>3203</v>
      </c>
    </row>
    <row r="156" spans="1:26" x14ac:dyDescent="0.2">
      <c r="A156" s="160" t="s">
        <v>802</v>
      </c>
      <c r="B156" s="160" t="s">
        <v>3366</v>
      </c>
      <c r="C156" s="160" t="s">
        <v>572</v>
      </c>
      <c r="D156" s="160" t="s">
        <v>803</v>
      </c>
      <c r="E156" s="160" t="s">
        <v>3106</v>
      </c>
      <c r="F156" s="160" t="s">
        <v>804</v>
      </c>
      <c r="G156" s="160" t="s">
        <v>3107</v>
      </c>
      <c r="H156" s="160" t="s">
        <v>184</v>
      </c>
      <c r="I156" s="160" t="s">
        <v>3108</v>
      </c>
      <c r="J156" s="160" t="s">
        <v>2975</v>
      </c>
      <c r="K156" s="160" t="s">
        <v>805</v>
      </c>
      <c r="L156" s="160" t="s">
        <v>31</v>
      </c>
      <c r="M156" s="160" t="s">
        <v>300</v>
      </c>
      <c r="N156" s="160" t="s">
        <v>806</v>
      </c>
      <c r="O156" s="160">
        <v>0</v>
      </c>
      <c r="P156" s="160">
        <v>0</v>
      </c>
      <c r="Q156" s="160">
        <v>93401</v>
      </c>
      <c r="R156" s="160" t="s">
        <v>5371</v>
      </c>
      <c r="S156" s="161">
        <v>37970</v>
      </c>
      <c r="T156" s="160">
        <v>4250</v>
      </c>
      <c r="U156" s="162">
        <v>5022000</v>
      </c>
      <c r="V156" s="162">
        <v>38945610</v>
      </c>
      <c r="W156" s="161">
        <v>44135</v>
      </c>
      <c r="X156" s="160" t="s">
        <v>3112</v>
      </c>
      <c r="Y156" s="160" t="s">
        <v>3113</v>
      </c>
      <c r="Z156" s="160" t="s">
        <v>3204</v>
      </c>
    </row>
    <row r="157" spans="1:26" x14ac:dyDescent="0.2">
      <c r="A157" s="160" t="s">
        <v>802</v>
      </c>
      <c r="B157" s="160" t="s">
        <v>3366</v>
      </c>
      <c r="C157" s="160" t="s">
        <v>572</v>
      </c>
      <c r="D157" s="160" t="s">
        <v>803</v>
      </c>
      <c r="E157" s="160" t="s">
        <v>3106</v>
      </c>
      <c r="F157" s="160" t="s">
        <v>804</v>
      </c>
      <c r="G157" s="160" t="s">
        <v>3107</v>
      </c>
      <c r="H157" s="160" t="s">
        <v>184</v>
      </c>
      <c r="I157" s="160" t="s">
        <v>3108</v>
      </c>
      <c r="J157" s="160" t="s">
        <v>2975</v>
      </c>
      <c r="K157" s="160" t="s">
        <v>805</v>
      </c>
      <c r="L157" s="160" t="s">
        <v>31</v>
      </c>
      <c r="M157" s="160" t="s">
        <v>300</v>
      </c>
      <c r="N157" s="160" t="s">
        <v>806</v>
      </c>
      <c r="O157" s="160">
        <v>0</v>
      </c>
      <c r="P157" s="160">
        <v>0</v>
      </c>
      <c r="Q157" s="160">
        <v>93401</v>
      </c>
      <c r="R157" s="160" t="s">
        <v>5371</v>
      </c>
      <c r="S157" s="161">
        <v>37970</v>
      </c>
      <c r="T157" s="160">
        <v>4250</v>
      </c>
      <c r="U157" s="162">
        <v>7713792</v>
      </c>
      <c r="V157" s="162">
        <v>77137920</v>
      </c>
      <c r="W157" s="161">
        <v>44135</v>
      </c>
      <c r="X157" s="160" t="s">
        <v>3112</v>
      </c>
      <c r="Y157" s="160" t="s">
        <v>3113</v>
      </c>
      <c r="Z157" s="160" t="s">
        <v>3140</v>
      </c>
    </row>
    <row r="158" spans="1:26" x14ac:dyDescent="0.2">
      <c r="A158" s="160" t="s">
        <v>802</v>
      </c>
      <c r="B158" s="160" t="s">
        <v>3366</v>
      </c>
      <c r="C158" s="160" t="s">
        <v>572</v>
      </c>
      <c r="D158" s="160" t="s">
        <v>803</v>
      </c>
      <c r="E158" s="160" t="s">
        <v>3106</v>
      </c>
      <c r="F158" s="160" t="s">
        <v>804</v>
      </c>
      <c r="G158" s="160" t="s">
        <v>3107</v>
      </c>
      <c r="H158" s="160" t="s">
        <v>184</v>
      </c>
      <c r="I158" s="160" t="s">
        <v>3108</v>
      </c>
      <c r="J158" s="160" t="s">
        <v>2975</v>
      </c>
      <c r="K158" s="160" t="s">
        <v>805</v>
      </c>
      <c r="L158" s="160" t="s">
        <v>31</v>
      </c>
      <c r="M158" s="160" t="s">
        <v>300</v>
      </c>
      <c r="N158" s="160" t="s">
        <v>806</v>
      </c>
      <c r="O158" s="160">
        <v>0</v>
      </c>
      <c r="P158" s="160">
        <v>0</v>
      </c>
      <c r="Q158" s="160">
        <v>93401</v>
      </c>
      <c r="R158" s="160" t="s">
        <v>5371</v>
      </c>
      <c r="S158" s="161">
        <v>37970</v>
      </c>
      <c r="T158" s="160">
        <v>4250</v>
      </c>
      <c r="U158" s="162">
        <v>31140417</v>
      </c>
      <c r="V158" s="162">
        <v>287429277</v>
      </c>
      <c r="W158" s="161">
        <v>44135</v>
      </c>
      <c r="X158" s="160" t="s">
        <v>3112</v>
      </c>
      <c r="Y158" s="160" t="s">
        <v>3113</v>
      </c>
      <c r="Z158" s="160" t="s">
        <v>3205</v>
      </c>
    </row>
    <row r="159" spans="1:26" x14ac:dyDescent="0.2">
      <c r="A159" s="160" t="s">
        <v>802</v>
      </c>
      <c r="B159" s="160" t="s">
        <v>3366</v>
      </c>
      <c r="C159" s="160" t="s">
        <v>572</v>
      </c>
      <c r="D159" s="160" t="s">
        <v>803</v>
      </c>
      <c r="E159" s="160" t="s">
        <v>3106</v>
      </c>
      <c r="F159" s="160" t="s">
        <v>804</v>
      </c>
      <c r="G159" s="160" t="s">
        <v>3107</v>
      </c>
      <c r="H159" s="160" t="s">
        <v>184</v>
      </c>
      <c r="I159" s="160" t="s">
        <v>3108</v>
      </c>
      <c r="J159" s="160" t="s">
        <v>2975</v>
      </c>
      <c r="K159" s="160" t="s">
        <v>805</v>
      </c>
      <c r="L159" s="160" t="s">
        <v>31</v>
      </c>
      <c r="M159" s="160" t="s">
        <v>300</v>
      </c>
      <c r="N159" s="160" t="s">
        <v>806</v>
      </c>
      <c r="O159" s="160">
        <v>0</v>
      </c>
      <c r="P159" s="160">
        <v>0</v>
      </c>
      <c r="Q159" s="160">
        <v>93401</v>
      </c>
      <c r="R159" s="160" t="s">
        <v>5371</v>
      </c>
      <c r="S159" s="161">
        <v>37970</v>
      </c>
      <c r="T159" s="160">
        <v>4250</v>
      </c>
      <c r="U159" s="162">
        <v>7231680</v>
      </c>
      <c r="V159" s="162">
        <v>114554331</v>
      </c>
      <c r="W159" s="161">
        <v>44135</v>
      </c>
      <c r="X159" s="160" t="s">
        <v>3112</v>
      </c>
      <c r="Y159" s="160" t="s">
        <v>3113</v>
      </c>
      <c r="Z159" s="160" t="s">
        <v>3124</v>
      </c>
    </row>
    <row r="160" spans="1:26" x14ac:dyDescent="0.2">
      <c r="A160" s="160" t="s">
        <v>802</v>
      </c>
      <c r="B160" s="160" t="s">
        <v>3366</v>
      </c>
      <c r="C160" s="160" t="s">
        <v>572</v>
      </c>
      <c r="D160" s="160" t="s">
        <v>803</v>
      </c>
      <c r="E160" s="160" t="s">
        <v>3106</v>
      </c>
      <c r="F160" s="160" t="s">
        <v>804</v>
      </c>
      <c r="G160" s="160" t="s">
        <v>3107</v>
      </c>
      <c r="H160" s="160" t="s">
        <v>184</v>
      </c>
      <c r="I160" s="160" t="s">
        <v>3108</v>
      </c>
      <c r="J160" s="160" t="s">
        <v>2975</v>
      </c>
      <c r="K160" s="160" t="s">
        <v>805</v>
      </c>
      <c r="L160" s="160" t="s">
        <v>31</v>
      </c>
      <c r="M160" s="160" t="s">
        <v>300</v>
      </c>
      <c r="N160" s="160" t="s">
        <v>806</v>
      </c>
      <c r="O160" s="160">
        <v>0</v>
      </c>
      <c r="P160" s="160">
        <v>0</v>
      </c>
      <c r="Q160" s="160">
        <v>93401</v>
      </c>
      <c r="R160" s="160" t="s">
        <v>5371</v>
      </c>
      <c r="S160" s="161">
        <v>37970</v>
      </c>
      <c r="T160" s="160">
        <v>4250</v>
      </c>
      <c r="U160" s="162">
        <v>2662162</v>
      </c>
      <c r="V160" s="162">
        <v>26621620</v>
      </c>
      <c r="W160" s="161">
        <v>44135</v>
      </c>
      <c r="X160" s="160" t="s">
        <v>3112</v>
      </c>
      <c r="Y160" s="160" t="s">
        <v>3113</v>
      </c>
      <c r="Z160" s="160" t="s">
        <v>3186</v>
      </c>
    </row>
    <row r="161" spans="1:26" x14ac:dyDescent="0.2">
      <c r="A161" s="160" t="s">
        <v>802</v>
      </c>
      <c r="B161" s="160" t="s">
        <v>3366</v>
      </c>
      <c r="C161" s="160" t="s">
        <v>572</v>
      </c>
      <c r="D161" s="160" t="s">
        <v>803</v>
      </c>
      <c r="E161" s="160" t="s">
        <v>3106</v>
      </c>
      <c r="F161" s="160" t="s">
        <v>804</v>
      </c>
      <c r="G161" s="160" t="s">
        <v>3107</v>
      </c>
      <c r="H161" s="160" t="s">
        <v>184</v>
      </c>
      <c r="I161" s="160" t="s">
        <v>3108</v>
      </c>
      <c r="J161" s="160" t="s">
        <v>2975</v>
      </c>
      <c r="K161" s="160" t="s">
        <v>805</v>
      </c>
      <c r="L161" s="160" t="s">
        <v>31</v>
      </c>
      <c r="M161" s="160" t="s">
        <v>300</v>
      </c>
      <c r="N161" s="160" t="s">
        <v>806</v>
      </c>
      <c r="O161" s="160">
        <v>0</v>
      </c>
      <c r="P161" s="160">
        <v>0</v>
      </c>
      <c r="Q161" s="160">
        <v>93401</v>
      </c>
      <c r="R161" s="160" t="s">
        <v>5371</v>
      </c>
      <c r="S161" s="161">
        <v>37970</v>
      </c>
      <c r="T161" s="160">
        <v>4250</v>
      </c>
      <c r="U161" s="162">
        <v>3194595</v>
      </c>
      <c r="V161" s="162">
        <v>31945950</v>
      </c>
      <c r="W161" s="161">
        <v>44135</v>
      </c>
      <c r="X161" s="160" t="s">
        <v>3112</v>
      </c>
      <c r="Y161" s="160" t="s">
        <v>3113</v>
      </c>
      <c r="Z161" s="160" t="s">
        <v>3125</v>
      </c>
    </row>
    <row r="162" spans="1:26" x14ac:dyDescent="0.2">
      <c r="A162" s="160" t="s">
        <v>802</v>
      </c>
      <c r="B162" s="160" t="s">
        <v>3366</v>
      </c>
      <c r="C162" s="160" t="s">
        <v>572</v>
      </c>
      <c r="D162" s="160" t="s">
        <v>803</v>
      </c>
      <c r="E162" s="160" t="s">
        <v>3106</v>
      </c>
      <c r="F162" s="160" t="s">
        <v>804</v>
      </c>
      <c r="G162" s="160" t="s">
        <v>3107</v>
      </c>
      <c r="H162" s="160" t="s">
        <v>184</v>
      </c>
      <c r="I162" s="160" t="s">
        <v>3108</v>
      </c>
      <c r="J162" s="160" t="s">
        <v>2975</v>
      </c>
      <c r="K162" s="160" t="s">
        <v>805</v>
      </c>
      <c r="L162" s="160" t="s">
        <v>31</v>
      </c>
      <c r="M162" s="160" t="s">
        <v>300</v>
      </c>
      <c r="N162" s="160" t="s">
        <v>806</v>
      </c>
      <c r="O162" s="160">
        <v>0</v>
      </c>
      <c r="P162" s="160">
        <v>0</v>
      </c>
      <c r="Q162" s="160">
        <v>93401</v>
      </c>
      <c r="R162" s="160" t="s">
        <v>5371</v>
      </c>
      <c r="S162" s="161">
        <v>37970</v>
      </c>
      <c r="T162" s="160">
        <v>4250</v>
      </c>
      <c r="U162" s="162">
        <v>7784100</v>
      </c>
      <c r="V162" s="162">
        <v>77841000</v>
      </c>
      <c r="W162" s="161">
        <v>44135</v>
      </c>
      <c r="X162" s="160" t="s">
        <v>3112</v>
      </c>
      <c r="Y162" s="160" t="s">
        <v>3113</v>
      </c>
      <c r="Z162" s="160" t="s">
        <v>3181</v>
      </c>
    </row>
    <row r="163" spans="1:26" x14ac:dyDescent="0.2">
      <c r="A163" s="160" t="s">
        <v>802</v>
      </c>
      <c r="B163" s="160" t="s">
        <v>3366</v>
      </c>
      <c r="C163" s="160" t="s">
        <v>572</v>
      </c>
      <c r="D163" s="160" t="s">
        <v>803</v>
      </c>
      <c r="E163" s="160" t="s">
        <v>3106</v>
      </c>
      <c r="F163" s="160" t="s">
        <v>804</v>
      </c>
      <c r="G163" s="160" t="s">
        <v>3107</v>
      </c>
      <c r="H163" s="160" t="s">
        <v>184</v>
      </c>
      <c r="I163" s="160" t="s">
        <v>3108</v>
      </c>
      <c r="J163" s="160" t="s">
        <v>2975</v>
      </c>
      <c r="K163" s="160" t="s">
        <v>805</v>
      </c>
      <c r="L163" s="160" t="s">
        <v>31</v>
      </c>
      <c r="M163" s="160" t="s">
        <v>300</v>
      </c>
      <c r="N163" s="160" t="s">
        <v>806</v>
      </c>
      <c r="O163" s="160">
        <v>0</v>
      </c>
      <c r="P163" s="160">
        <v>0</v>
      </c>
      <c r="Q163" s="160">
        <v>93401</v>
      </c>
      <c r="R163" s="160" t="s">
        <v>5371</v>
      </c>
      <c r="S163" s="161">
        <v>37970</v>
      </c>
      <c r="T163" s="160">
        <v>4250</v>
      </c>
      <c r="U163" s="162">
        <v>10133392</v>
      </c>
      <c r="V163" s="162">
        <v>81277002</v>
      </c>
      <c r="W163" s="161">
        <v>44135</v>
      </c>
      <c r="X163" s="160" t="s">
        <v>3112</v>
      </c>
      <c r="Y163" s="160" t="s">
        <v>3113</v>
      </c>
      <c r="Z163" s="160" t="s">
        <v>3206</v>
      </c>
    </row>
    <row r="164" spans="1:26" x14ac:dyDescent="0.2">
      <c r="A164" s="160" t="s">
        <v>802</v>
      </c>
      <c r="B164" s="160" t="s">
        <v>3366</v>
      </c>
      <c r="C164" s="160" t="s">
        <v>572</v>
      </c>
      <c r="D164" s="160" t="s">
        <v>803</v>
      </c>
      <c r="E164" s="160" t="s">
        <v>3106</v>
      </c>
      <c r="F164" s="160" t="s">
        <v>804</v>
      </c>
      <c r="G164" s="160" t="s">
        <v>3107</v>
      </c>
      <c r="H164" s="160" t="s">
        <v>184</v>
      </c>
      <c r="I164" s="160" t="s">
        <v>3108</v>
      </c>
      <c r="J164" s="160" t="s">
        <v>2975</v>
      </c>
      <c r="K164" s="160" t="s">
        <v>805</v>
      </c>
      <c r="L164" s="160" t="s">
        <v>31</v>
      </c>
      <c r="M164" s="160" t="s">
        <v>300</v>
      </c>
      <c r="N164" s="160" t="s">
        <v>806</v>
      </c>
      <c r="O164" s="160">
        <v>0</v>
      </c>
      <c r="P164" s="160">
        <v>0</v>
      </c>
      <c r="Q164" s="160">
        <v>93401</v>
      </c>
      <c r="R164" s="160" t="s">
        <v>5371</v>
      </c>
      <c r="S164" s="161">
        <v>37970</v>
      </c>
      <c r="T164" s="160">
        <v>4250</v>
      </c>
      <c r="U164" s="162">
        <v>3525444</v>
      </c>
      <c r="V164" s="162">
        <v>34777502</v>
      </c>
      <c r="W164" s="161">
        <v>44135</v>
      </c>
      <c r="X164" s="160" t="s">
        <v>3112</v>
      </c>
      <c r="Y164" s="160" t="s">
        <v>3113</v>
      </c>
      <c r="Z164" s="160" t="s">
        <v>3207</v>
      </c>
    </row>
    <row r="165" spans="1:26" x14ac:dyDescent="0.2">
      <c r="A165" s="160" t="s">
        <v>802</v>
      </c>
      <c r="B165" s="160" t="s">
        <v>3366</v>
      </c>
      <c r="C165" s="160" t="s">
        <v>572</v>
      </c>
      <c r="D165" s="160" t="s">
        <v>803</v>
      </c>
      <c r="E165" s="160" t="s">
        <v>3106</v>
      </c>
      <c r="F165" s="160" t="s">
        <v>804</v>
      </c>
      <c r="G165" s="160" t="s">
        <v>3107</v>
      </c>
      <c r="H165" s="160" t="s">
        <v>184</v>
      </c>
      <c r="I165" s="160" t="s">
        <v>3108</v>
      </c>
      <c r="J165" s="160" t="s">
        <v>2975</v>
      </c>
      <c r="K165" s="160" t="s">
        <v>805</v>
      </c>
      <c r="L165" s="160" t="s">
        <v>31</v>
      </c>
      <c r="M165" s="160" t="s">
        <v>300</v>
      </c>
      <c r="N165" s="160" t="s">
        <v>806</v>
      </c>
      <c r="O165" s="160">
        <v>0</v>
      </c>
      <c r="P165" s="160">
        <v>0</v>
      </c>
      <c r="Q165" s="160">
        <v>93401</v>
      </c>
      <c r="R165" s="160" t="s">
        <v>5371</v>
      </c>
      <c r="S165" s="161">
        <v>37970</v>
      </c>
      <c r="T165" s="160">
        <v>4250</v>
      </c>
      <c r="U165" s="162">
        <v>8964270</v>
      </c>
      <c r="V165" s="162">
        <v>65838420</v>
      </c>
      <c r="W165" s="161">
        <v>44135</v>
      </c>
      <c r="X165" s="160" t="s">
        <v>3112</v>
      </c>
      <c r="Y165" s="160" t="s">
        <v>3113</v>
      </c>
      <c r="Z165" s="160" t="s">
        <v>3202</v>
      </c>
    </row>
    <row r="166" spans="1:26" x14ac:dyDescent="0.2">
      <c r="A166" s="160" t="s">
        <v>802</v>
      </c>
      <c r="B166" s="160" t="s">
        <v>3366</v>
      </c>
      <c r="C166" s="160" t="s">
        <v>572</v>
      </c>
      <c r="D166" s="160" t="s">
        <v>803</v>
      </c>
      <c r="E166" s="160" t="s">
        <v>3106</v>
      </c>
      <c r="F166" s="160" t="s">
        <v>804</v>
      </c>
      <c r="G166" s="160" t="s">
        <v>3107</v>
      </c>
      <c r="H166" s="160" t="s">
        <v>184</v>
      </c>
      <c r="I166" s="160" t="s">
        <v>3108</v>
      </c>
      <c r="J166" s="160" t="s">
        <v>2975</v>
      </c>
      <c r="K166" s="160" t="s">
        <v>805</v>
      </c>
      <c r="L166" s="160" t="s">
        <v>31</v>
      </c>
      <c r="M166" s="160" t="s">
        <v>300</v>
      </c>
      <c r="N166" s="160" t="s">
        <v>806</v>
      </c>
      <c r="O166" s="160">
        <v>0</v>
      </c>
      <c r="P166" s="160">
        <v>0</v>
      </c>
      <c r="Q166" s="160">
        <v>93401</v>
      </c>
      <c r="R166" s="160" t="s">
        <v>5371</v>
      </c>
      <c r="S166" s="161">
        <v>37970</v>
      </c>
      <c r="T166" s="160">
        <v>4250</v>
      </c>
      <c r="U166" s="162">
        <v>4608689</v>
      </c>
      <c r="V166" s="162">
        <v>17318367</v>
      </c>
      <c r="W166" s="161">
        <v>44135</v>
      </c>
      <c r="X166" s="160" t="s">
        <v>3112</v>
      </c>
      <c r="Y166" s="160" t="s">
        <v>3113</v>
      </c>
      <c r="Z166" s="160" t="s">
        <v>3272</v>
      </c>
    </row>
    <row r="167" spans="1:26" x14ac:dyDescent="0.2">
      <c r="A167" s="160" t="s">
        <v>802</v>
      </c>
      <c r="B167" s="160" t="s">
        <v>3366</v>
      </c>
      <c r="C167" s="160" t="s">
        <v>572</v>
      </c>
      <c r="D167" s="160" t="s">
        <v>803</v>
      </c>
      <c r="E167" s="160" t="s">
        <v>3106</v>
      </c>
      <c r="F167" s="160" t="s">
        <v>804</v>
      </c>
      <c r="G167" s="160" t="s">
        <v>3107</v>
      </c>
      <c r="H167" s="160" t="s">
        <v>184</v>
      </c>
      <c r="I167" s="160" t="s">
        <v>3108</v>
      </c>
      <c r="J167" s="160" t="s">
        <v>2975</v>
      </c>
      <c r="K167" s="160" t="s">
        <v>805</v>
      </c>
      <c r="L167" s="160" t="s">
        <v>31</v>
      </c>
      <c r="M167" s="160" t="s">
        <v>300</v>
      </c>
      <c r="N167" s="160" t="s">
        <v>806</v>
      </c>
      <c r="O167" s="160">
        <v>0</v>
      </c>
      <c r="P167" s="160">
        <v>0</v>
      </c>
      <c r="Q167" s="160">
        <v>93401</v>
      </c>
      <c r="R167" s="160" t="s">
        <v>5371</v>
      </c>
      <c r="S167" s="161">
        <v>37970</v>
      </c>
      <c r="T167" s="160">
        <v>4250</v>
      </c>
      <c r="U167" s="162">
        <v>17384490</v>
      </c>
      <c r="V167" s="162">
        <v>203860390</v>
      </c>
      <c r="W167" s="161">
        <v>44135</v>
      </c>
      <c r="X167" s="160" t="s">
        <v>3112</v>
      </c>
      <c r="Y167" s="160" t="s">
        <v>3113</v>
      </c>
      <c r="Z167" s="160" t="s">
        <v>3176</v>
      </c>
    </row>
    <row r="168" spans="1:26" x14ac:dyDescent="0.2">
      <c r="A168" s="160" t="s">
        <v>802</v>
      </c>
      <c r="B168" s="160" t="s">
        <v>3366</v>
      </c>
      <c r="C168" s="160" t="s">
        <v>572</v>
      </c>
      <c r="D168" s="160" t="s">
        <v>803</v>
      </c>
      <c r="E168" s="160" t="s">
        <v>3106</v>
      </c>
      <c r="F168" s="160" t="s">
        <v>804</v>
      </c>
      <c r="G168" s="160" t="s">
        <v>3107</v>
      </c>
      <c r="H168" s="160" t="s">
        <v>184</v>
      </c>
      <c r="I168" s="160" t="s">
        <v>3108</v>
      </c>
      <c r="J168" s="160" t="s">
        <v>2975</v>
      </c>
      <c r="K168" s="160" t="s">
        <v>805</v>
      </c>
      <c r="L168" s="160" t="s">
        <v>31</v>
      </c>
      <c r="M168" s="160" t="s">
        <v>300</v>
      </c>
      <c r="N168" s="160" t="s">
        <v>806</v>
      </c>
      <c r="O168" s="160">
        <v>0</v>
      </c>
      <c r="P168" s="160">
        <v>0</v>
      </c>
      <c r="Q168" s="160">
        <v>93401</v>
      </c>
      <c r="R168" s="160" t="s">
        <v>5371</v>
      </c>
      <c r="S168" s="161">
        <v>37970</v>
      </c>
      <c r="T168" s="160">
        <v>4250</v>
      </c>
      <c r="U168" s="162">
        <v>7784100</v>
      </c>
      <c r="V168" s="162">
        <v>77685318</v>
      </c>
      <c r="W168" s="161">
        <v>44135</v>
      </c>
      <c r="X168" s="160" t="s">
        <v>3112</v>
      </c>
      <c r="Y168" s="160" t="s">
        <v>3113</v>
      </c>
      <c r="Z168" s="160" t="s">
        <v>3208</v>
      </c>
    </row>
    <row r="169" spans="1:26" x14ac:dyDescent="0.2">
      <c r="A169" s="160" t="s">
        <v>802</v>
      </c>
      <c r="B169" s="160" t="s">
        <v>3366</v>
      </c>
      <c r="C169" s="160" t="s">
        <v>572</v>
      </c>
      <c r="D169" s="160" t="s">
        <v>803</v>
      </c>
      <c r="E169" s="160" t="s">
        <v>3106</v>
      </c>
      <c r="F169" s="160" t="s">
        <v>804</v>
      </c>
      <c r="G169" s="160" t="s">
        <v>3107</v>
      </c>
      <c r="H169" s="160" t="s">
        <v>184</v>
      </c>
      <c r="I169" s="160" t="s">
        <v>3108</v>
      </c>
      <c r="J169" s="160" t="s">
        <v>2975</v>
      </c>
      <c r="K169" s="160" t="s">
        <v>805</v>
      </c>
      <c r="L169" s="160" t="s">
        <v>31</v>
      </c>
      <c r="M169" s="160" t="s">
        <v>300</v>
      </c>
      <c r="N169" s="160" t="s">
        <v>806</v>
      </c>
      <c r="O169" s="160">
        <v>0</v>
      </c>
      <c r="P169" s="160">
        <v>0</v>
      </c>
      <c r="Q169" s="160">
        <v>93401</v>
      </c>
      <c r="R169" s="160" t="s">
        <v>5371</v>
      </c>
      <c r="S169" s="161">
        <v>37970</v>
      </c>
      <c r="T169" s="160">
        <v>4250</v>
      </c>
      <c r="U169" s="162">
        <v>23352300</v>
      </c>
      <c r="V169" s="162">
        <v>199272960</v>
      </c>
      <c r="W169" s="161">
        <v>44135</v>
      </c>
      <c r="X169" s="160" t="s">
        <v>3112</v>
      </c>
      <c r="Y169" s="160" t="s">
        <v>3113</v>
      </c>
      <c r="Z169" s="160" t="s">
        <v>3173</v>
      </c>
    </row>
    <row r="170" spans="1:26" x14ac:dyDescent="0.2">
      <c r="A170" s="160" t="s">
        <v>802</v>
      </c>
      <c r="B170" s="160" t="s">
        <v>3366</v>
      </c>
      <c r="C170" s="160" t="s">
        <v>572</v>
      </c>
      <c r="D170" s="160" t="s">
        <v>803</v>
      </c>
      <c r="E170" s="160" t="s">
        <v>3106</v>
      </c>
      <c r="F170" s="160" t="s">
        <v>804</v>
      </c>
      <c r="G170" s="160" t="s">
        <v>3107</v>
      </c>
      <c r="H170" s="160" t="s">
        <v>184</v>
      </c>
      <c r="I170" s="160" t="s">
        <v>3108</v>
      </c>
      <c r="J170" s="160" t="s">
        <v>2975</v>
      </c>
      <c r="K170" s="160" t="s">
        <v>805</v>
      </c>
      <c r="L170" s="160" t="s">
        <v>31</v>
      </c>
      <c r="M170" s="160" t="s">
        <v>300</v>
      </c>
      <c r="N170" s="160" t="s">
        <v>806</v>
      </c>
      <c r="O170" s="160">
        <v>0</v>
      </c>
      <c r="P170" s="160">
        <v>0</v>
      </c>
      <c r="Q170" s="160">
        <v>93401</v>
      </c>
      <c r="R170" s="160" t="s">
        <v>5371</v>
      </c>
      <c r="S170" s="161">
        <v>37970</v>
      </c>
      <c r="T170" s="160">
        <v>4250</v>
      </c>
      <c r="U170" s="162">
        <v>16723260</v>
      </c>
      <c r="V170" s="162">
        <v>165354372</v>
      </c>
      <c r="W170" s="161">
        <v>44135</v>
      </c>
      <c r="X170" s="160" t="s">
        <v>3112</v>
      </c>
      <c r="Y170" s="160" t="s">
        <v>3113</v>
      </c>
      <c r="Z170" s="160" t="s">
        <v>3209</v>
      </c>
    </row>
    <row r="171" spans="1:26" x14ac:dyDescent="0.2">
      <c r="A171" s="160" t="s">
        <v>802</v>
      </c>
      <c r="B171" s="160" t="s">
        <v>3366</v>
      </c>
      <c r="C171" s="160" t="s">
        <v>572</v>
      </c>
      <c r="D171" s="160" t="s">
        <v>803</v>
      </c>
      <c r="E171" s="160" t="s">
        <v>3106</v>
      </c>
      <c r="F171" s="160" t="s">
        <v>804</v>
      </c>
      <c r="G171" s="160" t="s">
        <v>3107</v>
      </c>
      <c r="H171" s="160" t="s">
        <v>184</v>
      </c>
      <c r="I171" s="160" t="s">
        <v>3108</v>
      </c>
      <c r="J171" s="160" t="s">
        <v>2975</v>
      </c>
      <c r="K171" s="160" t="s">
        <v>805</v>
      </c>
      <c r="L171" s="160" t="s">
        <v>31</v>
      </c>
      <c r="M171" s="160" t="s">
        <v>300</v>
      </c>
      <c r="N171" s="160" t="s">
        <v>806</v>
      </c>
      <c r="O171" s="160">
        <v>0</v>
      </c>
      <c r="P171" s="160">
        <v>0</v>
      </c>
      <c r="Q171" s="160">
        <v>93401</v>
      </c>
      <c r="R171" s="160" t="s">
        <v>5371</v>
      </c>
      <c r="S171" s="161">
        <v>37970</v>
      </c>
      <c r="T171" s="160">
        <v>4250</v>
      </c>
      <c r="U171" s="162">
        <v>7198200</v>
      </c>
      <c r="V171" s="162">
        <v>82203444</v>
      </c>
      <c r="W171" s="161">
        <v>44135</v>
      </c>
      <c r="X171" s="160" t="s">
        <v>3112</v>
      </c>
      <c r="Y171" s="160" t="s">
        <v>3113</v>
      </c>
      <c r="Z171" s="160" t="s">
        <v>3210</v>
      </c>
    </row>
    <row r="172" spans="1:26" x14ac:dyDescent="0.2">
      <c r="A172" s="160" t="s">
        <v>802</v>
      </c>
      <c r="B172" s="160" t="s">
        <v>3366</v>
      </c>
      <c r="C172" s="160" t="s">
        <v>572</v>
      </c>
      <c r="D172" s="160" t="s">
        <v>803</v>
      </c>
      <c r="E172" s="160" t="s">
        <v>3106</v>
      </c>
      <c r="F172" s="160" t="s">
        <v>804</v>
      </c>
      <c r="G172" s="160" t="s">
        <v>3107</v>
      </c>
      <c r="H172" s="160" t="s">
        <v>184</v>
      </c>
      <c r="I172" s="160" t="s">
        <v>3108</v>
      </c>
      <c r="J172" s="160" t="s">
        <v>2975</v>
      </c>
      <c r="K172" s="160" t="s">
        <v>805</v>
      </c>
      <c r="L172" s="160" t="s">
        <v>31</v>
      </c>
      <c r="M172" s="160" t="s">
        <v>300</v>
      </c>
      <c r="N172" s="160" t="s">
        <v>806</v>
      </c>
      <c r="O172" s="160">
        <v>0</v>
      </c>
      <c r="P172" s="160">
        <v>0</v>
      </c>
      <c r="Q172" s="160">
        <v>93401</v>
      </c>
      <c r="R172" s="160" t="s">
        <v>5371</v>
      </c>
      <c r="S172" s="161">
        <v>37970</v>
      </c>
      <c r="T172" s="160">
        <v>4250</v>
      </c>
      <c r="U172" s="162">
        <v>33149887</v>
      </c>
      <c r="V172" s="162">
        <v>241452405</v>
      </c>
      <c r="W172" s="161">
        <v>44135</v>
      </c>
      <c r="X172" s="160" t="s">
        <v>3112</v>
      </c>
      <c r="Y172" s="160" t="s">
        <v>3113</v>
      </c>
      <c r="Z172" s="160" t="s">
        <v>3182</v>
      </c>
    </row>
    <row r="173" spans="1:26" x14ac:dyDescent="0.2">
      <c r="A173" s="160" t="s">
        <v>802</v>
      </c>
      <c r="B173" s="160" t="s">
        <v>3366</v>
      </c>
      <c r="C173" s="160" t="s">
        <v>572</v>
      </c>
      <c r="D173" s="160" t="s">
        <v>803</v>
      </c>
      <c r="E173" s="160" t="s">
        <v>3106</v>
      </c>
      <c r="F173" s="160" t="s">
        <v>804</v>
      </c>
      <c r="G173" s="160" t="s">
        <v>3107</v>
      </c>
      <c r="H173" s="160" t="s">
        <v>184</v>
      </c>
      <c r="I173" s="160" t="s">
        <v>3108</v>
      </c>
      <c r="J173" s="160" t="s">
        <v>2975</v>
      </c>
      <c r="K173" s="160" t="s">
        <v>805</v>
      </c>
      <c r="L173" s="160" t="s">
        <v>31</v>
      </c>
      <c r="M173" s="160" t="s">
        <v>300</v>
      </c>
      <c r="N173" s="160" t="s">
        <v>806</v>
      </c>
      <c r="O173" s="160">
        <v>0</v>
      </c>
      <c r="P173" s="160">
        <v>0</v>
      </c>
      <c r="Q173" s="160">
        <v>93401</v>
      </c>
      <c r="R173" s="160" t="s">
        <v>5371</v>
      </c>
      <c r="S173" s="161">
        <v>37970</v>
      </c>
      <c r="T173" s="160">
        <v>4250</v>
      </c>
      <c r="U173" s="162">
        <v>8678016</v>
      </c>
      <c r="V173" s="162">
        <v>105891285</v>
      </c>
      <c r="W173" s="161">
        <v>44135</v>
      </c>
      <c r="X173" s="160" t="s">
        <v>3112</v>
      </c>
      <c r="Y173" s="160" t="s">
        <v>3113</v>
      </c>
      <c r="Z173" s="160" t="s">
        <v>3211</v>
      </c>
    </row>
    <row r="174" spans="1:26" x14ac:dyDescent="0.2">
      <c r="A174" s="160" t="s">
        <v>802</v>
      </c>
      <c r="B174" s="160" t="s">
        <v>3366</v>
      </c>
      <c r="C174" s="160" t="s">
        <v>572</v>
      </c>
      <c r="D174" s="160" t="s">
        <v>803</v>
      </c>
      <c r="E174" s="160" t="s">
        <v>3106</v>
      </c>
      <c r="F174" s="160" t="s">
        <v>804</v>
      </c>
      <c r="G174" s="160" t="s">
        <v>3107</v>
      </c>
      <c r="H174" s="160" t="s">
        <v>184</v>
      </c>
      <c r="I174" s="160" t="s">
        <v>3108</v>
      </c>
      <c r="J174" s="160" t="s">
        <v>2975</v>
      </c>
      <c r="K174" s="160" t="s">
        <v>805</v>
      </c>
      <c r="L174" s="160" t="s">
        <v>31</v>
      </c>
      <c r="M174" s="160" t="s">
        <v>300</v>
      </c>
      <c r="N174" s="160" t="s">
        <v>806</v>
      </c>
      <c r="O174" s="160">
        <v>0</v>
      </c>
      <c r="P174" s="160">
        <v>0</v>
      </c>
      <c r="Q174" s="160">
        <v>93401</v>
      </c>
      <c r="R174" s="160" t="s">
        <v>5371</v>
      </c>
      <c r="S174" s="161">
        <v>37970</v>
      </c>
      <c r="T174" s="160">
        <v>4250</v>
      </c>
      <c r="U174" s="162">
        <v>53977876</v>
      </c>
      <c r="V174" s="162">
        <v>705154483</v>
      </c>
      <c r="W174" s="161">
        <v>44135</v>
      </c>
      <c r="X174" s="160" t="s">
        <v>3112</v>
      </c>
      <c r="Y174" s="160" t="s">
        <v>3113</v>
      </c>
      <c r="Z174" s="160" t="s">
        <v>3114</v>
      </c>
    </row>
    <row r="175" spans="1:26" x14ac:dyDescent="0.2">
      <c r="A175" s="160" t="s">
        <v>802</v>
      </c>
      <c r="B175" s="160" t="s">
        <v>3366</v>
      </c>
      <c r="C175" s="160" t="s">
        <v>572</v>
      </c>
      <c r="D175" s="160" t="s">
        <v>803</v>
      </c>
      <c r="E175" s="160" t="s">
        <v>3106</v>
      </c>
      <c r="F175" s="160" t="s">
        <v>804</v>
      </c>
      <c r="G175" s="160" t="s">
        <v>3107</v>
      </c>
      <c r="H175" s="160" t="s">
        <v>184</v>
      </c>
      <c r="I175" s="160" t="s">
        <v>3108</v>
      </c>
      <c r="J175" s="160" t="s">
        <v>2975</v>
      </c>
      <c r="K175" s="160" t="s">
        <v>805</v>
      </c>
      <c r="L175" s="160" t="s">
        <v>31</v>
      </c>
      <c r="M175" s="160" t="s">
        <v>300</v>
      </c>
      <c r="N175" s="160" t="s">
        <v>806</v>
      </c>
      <c r="O175" s="160">
        <v>0</v>
      </c>
      <c r="P175" s="160">
        <v>0</v>
      </c>
      <c r="Q175" s="160">
        <v>93401</v>
      </c>
      <c r="R175" s="160" t="s">
        <v>5371</v>
      </c>
      <c r="S175" s="161">
        <v>37970</v>
      </c>
      <c r="T175" s="160">
        <v>4250</v>
      </c>
      <c r="U175" s="162">
        <v>43500697</v>
      </c>
      <c r="V175" s="162">
        <v>347809312</v>
      </c>
      <c r="W175" s="161">
        <v>44135</v>
      </c>
      <c r="X175" s="160" t="s">
        <v>3112</v>
      </c>
      <c r="Y175" s="160" t="s">
        <v>3113</v>
      </c>
      <c r="Z175" s="160" t="s">
        <v>3188</v>
      </c>
    </row>
    <row r="176" spans="1:26" x14ac:dyDescent="0.2">
      <c r="A176" s="160" t="s">
        <v>802</v>
      </c>
      <c r="B176" s="160" t="s">
        <v>3366</v>
      </c>
      <c r="C176" s="160" t="s">
        <v>572</v>
      </c>
      <c r="D176" s="160" t="s">
        <v>803</v>
      </c>
      <c r="E176" s="160" t="s">
        <v>3106</v>
      </c>
      <c r="F176" s="160" t="s">
        <v>804</v>
      </c>
      <c r="G176" s="160" t="s">
        <v>3107</v>
      </c>
      <c r="H176" s="160" t="s">
        <v>184</v>
      </c>
      <c r="I176" s="160" t="s">
        <v>3108</v>
      </c>
      <c r="J176" s="160" t="s">
        <v>2975</v>
      </c>
      <c r="K176" s="160" t="s">
        <v>805</v>
      </c>
      <c r="L176" s="160" t="s">
        <v>31</v>
      </c>
      <c r="M176" s="160" t="s">
        <v>300</v>
      </c>
      <c r="N176" s="160" t="s">
        <v>806</v>
      </c>
      <c r="O176" s="160">
        <v>0</v>
      </c>
      <c r="P176" s="160">
        <v>0</v>
      </c>
      <c r="Q176" s="160">
        <v>93401</v>
      </c>
      <c r="R176" s="160" t="s">
        <v>5371</v>
      </c>
      <c r="S176" s="161">
        <v>37970</v>
      </c>
      <c r="T176" s="160">
        <v>4250</v>
      </c>
      <c r="U176" s="162">
        <v>8587620</v>
      </c>
      <c r="V176" s="162">
        <v>91200526</v>
      </c>
      <c r="W176" s="161">
        <v>44135</v>
      </c>
      <c r="X176" s="160" t="s">
        <v>3112</v>
      </c>
      <c r="Y176" s="160" t="s">
        <v>3113</v>
      </c>
      <c r="Z176" s="160" t="s">
        <v>3155</v>
      </c>
    </row>
    <row r="177" spans="1:26" x14ac:dyDescent="0.2">
      <c r="A177" s="160" t="s">
        <v>802</v>
      </c>
      <c r="B177" s="160" t="s">
        <v>3366</v>
      </c>
      <c r="C177" s="160" t="s">
        <v>572</v>
      </c>
      <c r="D177" s="160" t="s">
        <v>803</v>
      </c>
      <c r="E177" s="160" t="s">
        <v>3106</v>
      </c>
      <c r="F177" s="160" t="s">
        <v>804</v>
      </c>
      <c r="G177" s="160" t="s">
        <v>3107</v>
      </c>
      <c r="H177" s="160" t="s">
        <v>184</v>
      </c>
      <c r="I177" s="160" t="s">
        <v>3108</v>
      </c>
      <c r="J177" s="160" t="s">
        <v>2975</v>
      </c>
      <c r="K177" s="160" t="s">
        <v>805</v>
      </c>
      <c r="L177" s="160" t="s">
        <v>31</v>
      </c>
      <c r="M177" s="160" t="s">
        <v>300</v>
      </c>
      <c r="N177" s="160" t="s">
        <v>806</v>
      </c>
      <c r="O177" s="160">
        <v>0</v>
      </c>
      <c r="P177" s="160">
        <v>0</v>
      </c>
      <c r="Q177" s="160">
        <v>93401</v>
      </c>
      <c r="R177" s="160" t="s">
        <v>5371</v>
      </c>
      <c r="S177" s="161">
        <v>37970</v>
      </c>
      <c r="T177" s="160">
        <v>4250</v>
      </c>
      <c r="U177" s="162">
        <v>5022000</v>
      </c>
      <c r="V177" s="162">
        <v>41582160</v>
      </c>
      <c r="W177" s="161">
        <v>44135</v>
      </c>
      <c r="X177" s="160" t="s">
        <v>3112</v>
      </c>
      <c r="Y177" s="160" t="s">
        <v>3113</v>
      </c>
      <c r="Z177" s="160" t="s">
        <v>3157</v>
      </c>
    </row>
    <row r="178" spans="1:26" x14ac:dyDescent="0.2">
      <c r="A178" s="160" t="s">
        <v>802</v>
      </c>
      <c r="B178" s="160" t="s">
        <v>3366</v>
      </c>
      <c r="C178" s="160" t="s">
        <v>572</v>
      </c>
      <c r="D178" s="160" t="s">
        <v>803</v>
      </c>
      <c r="E178" s="160" t="s">
        <v>3106</v>
      </c>
      <c r="F178" s="160" t="s">
        <v>804</v>
      </c>
      <c r="G178" s="160" t="s">
        <v>3107</v>
      </c>
      <c r="H178" s="160" t="s">
        <v>184</v>
      </c>
      <c r="I178" s="160" t="s">
        <v>3108</v>
      </c>
      <c r="J178" s="160" t="s">
        <v>2975</v>
      </c>
      <c r="K178" s="160" t="s">
        <v>805</v>
      </c>
      <c r="L178" s="160" t="s">
        <v>31</v>
      </c>
      <c r="M178" s="160" t="s">
        <v>300</v>
      </c>
      <c r="N178" s="160" t="s">
        <v>806</v>
      </c>
      <c r="O178" s="160">
        <v>0</v>
      </c>
      <c r="P178" s="160">
        <v>0</v>
      </c>
      <c r="Q178" s="160">
        <v>93401</v>
      </c>
      <c r="R178" s="160" t="s">
        <v>5371</v>
      </c>
      <c r="S178" s="161">
        <v>37970</v>
      </c>
      <c r="T178" s="160">
        <v>4250</v>
      </c>
      <c r="U178" s="162">
        <v>14927192</v>
      </c>
      <c r="V178" s="162">
        <v>160321520</v>
      </c>
      <c r="W178" s="161">
        <v>44135</v>
      </c>
      <c r="X178" s="160" t="s">
        <v>3112</v>
      </c>
      <c r="Y178" s="160" t="s">
        <v>3113</v>
      </c>
      <c r="Z178" s="160" t="s">
        <v>3160</v>
      </c>
    </row>
    <row r="179" spans="1:26" x14ac:dyDescent="0.2">
      <c r="A179" s="160" t="s">
        <v>802</v>
      </c>
      <c r="B179" s="160" t="s">
        <v>3366</v>
      </c>
      <c r="C179" s="160" t="s">
        <v>572</v>
      </c>
      <c r="D179" s="160" t="s">
        <v>803</v>
      </c>
      <c r="E179" s="160" t="s">
        <v>3106</v>
      </c>
      <c r="F179" s="160" t="s">
        <v>804</v>
      </c>
      <c r="G179" s="160" t="s">
        <v>3107</v>
      </c>
      <c r="H179" s="160" t="s">
        <v>184</v>
      </c>
      <c r="I179" s="160" t="s">
        <v>3108</v>
      </c>
      <c r="J179" s="160" t="s">
        <v>2975</v>
      </c>
      <c r="K179" s="160" t="s">
        <v>805</v>
      </c>
      <c r="L179" s="160" t="s">
        <v>31</v>
      </c>
      <c r="M179" s="160" t="s">
        <v>300</v>
      </c>
      <c r="N179" s="160" t="s">
        <v>806</v>
      </c>
      <c r="O179" s="160">
        <v>0</v>
      </c>
      <c r="P179" s="160">
        <v>0</v>
      </c>
      <c r="Q179" s="160">
        <v>93401</v>
      </c>
      <c r="R179" s="160" t="s">
        <v>5371</v>
      </c>
      <c r="S179" s="161">
        <v>37970</v>
      </c>
      <c r="T179" s="160">
        <v>4250</v>
      </c>
      <c r="U179" s="162">
        <v>48306618</v>
      </c>
      <c r="V179" s="162">
        <v>419111010</v>
      </c>
      <c r="W179" s="161">
        <v>44135</v>
      </c>
      <c r="X179" s="160" t="s">
        <v>3112</v>
      </c>
      <c r="Y179" s="160" t="s">
        <v>3113</v>
      </c>
      <c r="Z179" s="160" t="s">
        <v>3131</v>
      </c>
    </row>
    <row r="180" spans="1:26" x14ac:dyDescent="0.2">
      <c r="A180" s="160" t="s">
        <v>802</v>
      </c>
      <c r="B180" s="160" t="s">
        <v>3366</v>
      </c>
      <c r="C180" s="160" t="s">
        <v>572</v>
      </c>
      <c r="D180" s="160" t="s">
        <v>803</v>
      </c>
      <c r="E180" s="160" t="s">
        <v>3106</v>
      </c>
      <c r="F180" s="160" t="s">
        <v>804</v>
      </c>
      <c r="G180" s="160" t="s">
        <v>3107</v>
      </c>
      <c r="H180" s="160" t="s">
        <v>184</v>
      </c>
      <c r="I180" s="160" t="s">
        <v>3108</v>
      </c>
      <c r="J180" s="160" t="s">
        <v>2975</v>
      </c>
      <c r="K180" s="160" t="s">
        <v>805</v>
      </c>
      <c r="L180" s="160" t="s">
        <v>31</v>
      </c>
      <c r="M180" s="160" t="s">
        <v>300</v>
      </c>
      <c r="N180" s="160" t="s">
        <v>806</v>
      </c>
      <c r="O180" s="160">
        <v>0</v>
      </c>
      <c r="P180" s="160">
        <v>0</v>
      </c>
      <c r="Q180" s="160">
        <v>93401</v>
      </c>
      <c r="R180" s="160" t="s">
        <v>5371</v>
      </c>
      <c r="S180" s="161">
        <v>37970</v>
      </c>
      <c r="T180" s="160">
        <v>4250</v>
      </c>
      <c r="U180" s="162">
        <v>67798355</v>
      </c>
      <c r="V180" s="162">
        <v>471337475</v>
      </c>
      <c r="W180" s="161">
        <v>44135</v>
      </c>
      <c r="X180" s="160" t="s">
        <v>3112</v>
      </c>
      <c r="Y180" s="160" t="s">
        <v>3113</v>
      </c>
      <c r="Z180" s="160" t="s">
        <v>3165</v>
      </c>
    </row>
    <row r="181" spans="1:26" x14ac:dyDescent="0.2">
      <c r="A181" s="160" t="s">
        <v>802</v>
      </c>
      <c r="B181" s="160" t="s">
        <v>3366</v>
      </c>
      <c r="C181" s="160" t="s">
        <v>572</v>
      </c>
      <c r="D181" s="160" t="s">
        <v>803</v>
      </c>
      <c r="E181" s="160" t="s">
        <v>3106</v>
      </c>
      <c r="F181" s="160" t="s">
        <v>804</v>
      </c>
      <c r="G181" s="160" t="s">
        <v>3107</v>
      </c>
      <c r="H181" s="160" t="s">
        <v>184</v>
      </c>
      <c r="I181" s="160" t="s">
        <v>3108</v>
      </c>
      <c r="J181" s="160" t="s">
        <v>2975</v>
      </c>
      <c r="K181" s="160" t="s">
        <v>805</v>
      </c>
      <c r="L181" s="160" t="s">
        <v>31</v>
      </c>
      <c r="M181" s="160" t="s">
        <v>300</v>
      </c>
      <c r="N181" s="160" t="s">
        <v>806</v>
      </c>
      <c r="O181" s="160">
        <v>0</v>
      </c>
      <c r="P181" s="160">
        <v>0</v>
      </c>
      <c r="Q181" s="160">
        <v>93401</v>
      </c>
      <c r="R181" s="160" t="s">
        <v>5371</v>
      </c>
      <c r="S181" s="161">
        <v>37970</v>
      </c>
      <c r="T181" s="160">
        <v>4250</v>
      </c>
      <c r="U181" s="162">
        <v>62739846</v>
      </c>
      <c r="V181" s="162">
        <v>580538182</v>
      </c>
      <c r="W181" s="161">
        <v>44135</v>
      </c>
      <c r="X181" s="160" t="s">
        <v>3112</v>
      </c>
      <c r="Y181" s="160" t="s">
        <v>3113</v>
      </c>
      <c r="Z181" s="160" t="s">
        <v>3201</v>
      </c>
    </row>
    <row r="182" spans="1:26" x14ac:dyDescent="0.2">
      <c r="A182" s="160" t="s">
        <v>802</v>
      </c>
      <c r="B182" s="160" t="s">
        <v>3366</v>
      </c>
      <c r="C182" s="160" t="s">
        <v>572</v>
      </c>
      <c r="D182" s="160" t="s">
        <v>803</v>
      </c>
      <c r="E182" s="160" t="s">
        <v>3106</v>
      </c>
      <c r="F182" s="160" t="s">
        <v>804</v>
      </c>
      <c r="G182" s="160" t="s">
        <v>3107</v>
      </c>
      <c r="H182" s="160" t="s">
        <v>184</v>
      </c>
      <c r="I182" s="160" t="s">
        <v>3108</v>
      </c>
      <c r="J182" s="160" t="s">
        <v>2975</v>
      </c>
      <c r="K182" s="160" t="s">
        <v>805</v>
      </c>
      <c r="L182" s="160" t="s">
        <v>31</v>
      </c>
      <c r="M182" s="160" t="s">
        <v>300</v>
      </c>
      <c r="N182" s="160" t="s">
        <v>806</v>
      </c>
      <c r="O182" s="160">
        <v>0</v>
      </c>
      <c r="P182" s="160">
        <v>0</v>
      </c>
      <c r="Q182" s="160">
        <v>93401</v>
      </c>
      <c r="R182" s="160" t="s">
        <v>5371</v>
      </c>
      <c r="S182" s="161">
        <v>37970</v>
      </c>
      <c r="T182" s="160">
        <v>4250</v>
      </c>
      <c r="U182" s="162">
        <v>46602151</v>
      </c>
      <c r="V182" s="162">
        <v>386643276</v>
      </c>
      <c r="W182" s="161">
        <v>44135</v>
      </c>
      <c r="X182" s="160" t="s">
        <v>3112</v>
      </c>
      <c r="Y182" s="160" t="s">
        <v>3113</v>
      </c>
      <c r="Z182" s="160" t="s">
        <v>3212</v>
      </c>
    </row>
    <row r="183" spans="1:26" x14ac:dyDescent="0.2">
      <c r="A183" s="160" t="s">
        <v>802</v>
      </c>
      <c r="B183" s="160" t="s">
        <v>3366</v>
      </c>
      <c r="C183" s="160" t="s">
        <v>572</v>
      </c>
      <c r="D183" s="160" t="s">
        <v>803</v>
      </c>
      <c r="E183" s="160" t="s">
        <v>3106</v>
      </c>
      <c r="F183" s="160" t="s">
        <v>804</v>
      </c>
      <c r="G183" s="160" t="s">
        <v>3107</v>
      </c>
      <c r="H183" s="160" t="s">
        <v>184</v>
      </c>
      <c r="I183" s="160" t="s">
        <v>3108</v>
      </c>
      <c r="J183" s="160" t="s">
        <v>2975</v>
      </c>
      <c r="K183" s="160" t="s">
        <v>805</v>
      </c>
      <c r="L183" s="160" t="s">
        <v>31</v>
      </c>
      <c r="M183" s="160" t="s">
        <v>300</v>
      </c>
      <c r="N183" s="160" t="s">
        <v>806</v>
      </c>
      <c r="O183" s="160">
        <v>0</v>
      </c>
      <c r="P183" s="160">
        <v>0</v>
      </c>
      <c r="Q183" s="160">
        <v>93401</v>
      </c>
      <c r="R183" s="160" t="s">
        <v>5371</v>
      </c>
      <c r="S183" s="161">
        <v>37970</v>
      </c>
      <c r="T183" s="160">
        <v>4250</v>
      </c>
      <c r="U183" s="162">
        <v>21594600</v>
      </c>
      <c r="V183" s="162">
        <v>216113586</v>
      </c>
      <c r="W183" s="161">
        <v>44135</v>
      </c>
      <c r="X183" s="160" t="s">
        <v>3112</v>
      </c>
      <c r="Y183" s="160" t="s">
        <v>3113</v>
      </c>
      <c r="Z183" s="160" t="s">
        <v>3180</v>
      </c>
    </row>
    <row r="184" spans="1:26" x14ac:dyDescent="0.2">
      <c r="A184" s="160" t="s">
        <v>802</v>
      </c>
      <c r="B184" s="160" t="s">
        <v>3366</v>
      </c>
      <c r="C184" s="160" t="s">
        <v>572</v>
      </c>
      <c r="D184" s="160" t="s">
        <v>803</v>
      </c>
      <c r="E184" s="160" t="s">
        <v>3106</v>
      </c>
      <c r="F184" s="160" t="s">
        <v>804</v>
      </c>
      <c r="G184" s="160" t="s">
        <v>3107</v>
      </c>
      <c r="H184" s="160" t="s">
        <v>184</v>
      </c>
      <c r="I184" s="160" t="s">
        <v>3108</v>
      </c>
      <c r="J184" s="160" t="s">
        <v>2975</v>
      </c>
      <c r="K184" s="160" t="s">
        <v>805</v>
      </c>
      <c r="L184" s="160" t="s">
        <v>31</v>
      </c>
      <c r="M184" s="160" t="s">
        <v>300</v>
      </c>
      <c r="N184" s="160" t="s">
        <v>806</v>
      </c>
      <c r="O184" s="160">
        <v>0</v>
      </c>
      <c r="P184" s="160">
        <v>0</v>
      </c>
      <c r="Q184" s="160">
        <v>93401</v>
      </c>
      <c r="R184" s="160" t="s">
        <v>5371</v>
      </c>
      <c r="S184" s="161">
        <v>37970</v>
      </c>
      <c r="T184" s="160">
        <v>4250</v>
      </c>
      <c r="U184" s="162">
        <v>7784100</v>
      </c>
      <c r="V184" s="162">
        <v>77841000</v>
      </c>
      <c r="W184" s="161">
        <v>44135</v>
      </c>
      <c r="X184" s="160" t="s">
        <v>3112</v>
      </c>
      <c r="Y184" s="160" t="s">
        <v>3113</v>
      </c>
      <c r="Z184" s="160" t="s">
        <v>3213</v>
      </c>
    </row>
    <row r="185" spans="1:26" x14ac:dyDescent="0.2">
      <c r="A185" s="160" t="s">
        <v>802</v>
      </c>
      <c r="B185" s="160" t="s">
        <v>3366</v>
      </c>
      <c r="C185" s="160" t="s">
        <v>572</v>
      </c>
      <c r="D185" s="160" t="s">
        <v>803</v>
      </c>
      <c r="E185" s="160" t="s">
        <v>3106</v>
      </c>
      <c r="F185" s="160" t="s">
        <v>804</v>
      </c>
      <c r="G185" s="160" t="s">
        <v>3107</v>
      </c>
      <c r="H185" s="160" t="s">
        <v>184</v>
      </c>
      <c r="I185" s="160" t="s">
        <v>3108</v>
      </c>
      <c r="J185" s="160" t="s">
        <v>2975</v>
      </c>
      <c r="K185" s="160" t="s">
        <v>805</v>
      </c>
      <c r="L185" s="160" t="s">
        <v>31</v>
      </c>
      <c r="M185" s="160" t="s">
        <v>300</v>
      </c>
      <c r="N185" s="160" t="s">
        <v>806</v>
      </c>
      <c r="O185" s="160">
        <v>0</v>
      </c>
      <c r="P185" s="160">
        <v>0</v>
      </c>
      <c r="Q185" s="160">
        <v>93401</v>
      </c>
      <c r="R185" s="160" t="s">
        <v>5371</v>
      </c>
      <c r="S185" s="161">
        <v>37970</v>
      </c>
      <c r="T185" s="160">
        <v>4250</v>
      </c>
      <c r="U185" s="162">
        <v>14167062</v>
      </c>
      <c r="V185" s="162">
        <v>140892210</v>
      </c>
      <c r="W185" s="161">
        <v>44135</v>
      </c>
      <c r="X185" s="160" t="s">
        <v>3112</v>
      </c>
      <c r="Y185" s="160" t="s">
        <v>3113</v>
      </c>
      <c r="Z185" s="160" t="s">
        <v>3168</v>
      </c>
    </row>
    <row r="186" spans="1:26" x14ac:dyDescent="0.2">
      <c r="A186" s="160" t="s">
        <v>802</v>
      </c>
      <c r="B186" s="160" t="s">
        <v>3366</v>
      </c>
      <c r="C186" s="160" t="s">
        <v>572</v>
      </c>
      <c r="D186" s="160" t="s">
        <v>803</v>
      </c>
      <c r="E186" s="160" t="s">
        <v>3106</v>
      </c>
      <c r="F186" s="160" t="s">
        <v>804</v>
      </c>
      <c r="G186" s="160" t="s">
        <v>3107</v>
      </c>
      <c r="H186" s="160" t="s">
        <v>184</v>
      </c>
      <c r="I186" s="160" t="s">
        <v>3108</v>
      </c>
      <c r="J186" s="160" t="s">
        <v>2975</v>
      </c>
      <c r="K186" s="160" t="s">
        <v>805</v>
      </c>
      <c r="L186" s="160" t="s">
        <v>31</v>
      </c>
      <c r="M186" s="160" t="s">
        <v>300</v>
      </c>
      <c r="N186" s="160" t="s">
        <v>806</v>
      </c>
      <c r="O186" s="160">
        <v>0</v>
      </c>
      <c r="P186" s="160">
        <v>0</v>
      </c>
      <c r="Q186" s="160">
        <v>93401</v>
      </c>
      <c r="R186" s="160" t="s">
        <v>5371</v>
      </c>
      <c r="S186" s="161">
        <v>37970</v>
      </c>
      <c r="T186" s="160">
        <v>4250</v>
      </c>
      <c r="U186" s="162">
        <v>0</v>
      </c>
      <c r="V186" s="162">
        <v>8500238</v>
      </c>
      <c r="W186" s="161">
        <v>44135</v>
      </c>
      <c r="X186" s="160" t="s">
        <v>3112</v>
      </c>
      <c r="Y186" s="160" t="s">
        <v>3113</v>
      </c>
      <c r="Z186" s="160" t="s">
        <v>3214</v>
      </c>
    </row>
    <row r="187" spans="1:26" x14ac:dyDescent="0.2">
      <c r="A187" s="160" t="s">
        <v>802</v>
      </c>
      <c r="B187" s="160" t="s">
        <v>3366</v>
      </c>
      <c r="C187" s="160" t="s">
        <v>572</v>
      </c>
      <c r="D187" s="160" t="s">
        <v>803</v>
      </c>
      <c r="E187" s="160" t="s">
        <v>3106</v>
      </c>
      <c r="F187" s="160" t="s">
        <v>804</v>
      </c>
      <c r="G187" s="160" t="s">
        <v>3107</v>
      </c>
      <c r="H187" s="160" t="s">
        <v>184</v>
      </c>
      <c r="I187" s="160" t="s">
        <v>3108</v>
      </c>
      <c r="J187" s="160" t="s">
        <v>2975</v>
      </c>
      <c r="K187" s="160" t="s">
        <v>805</v>
      </c>
      <c r="L187" s="160" t="s">
        <v>31</v>
      </c>
      <c r="M187" s="160" t="s">
        <v>300</v>
      </c>
      <c r="N187" s="160" t="s">
        <v>806</v>
      </c>
      <c r="O187" s="160">
        <v>0</v>
      </c>
      <c r="P187" s="160">
        <v>0</v>
      </c>
      <c r="Q187" s="160">
        <v>93401</v>
      </c>
      <c r="R187" s="160" t="s">
        <v>5371</v>
      </c>
      <c r="S187" s="161">
        <v>37970</v>
      </c>
      <c r="T187" s="160">
        <v>4250</v>
      </c>
      <c r="U187" s="162">
        <v>66077251</v>
      </c>
      <c r="V187" s="162">
        <v>583815211</v>
      </c>
      <c r="W187" s="161">
        <v>44135</v>
      </c>
      <c r="X187" s="160" t="s">
        <v>3112</v>
      </c>
      <c r="Y187" s="160" t="s">
        <v>3113</v>
      </c>
      <c r="Z187" s="160" t="s">
        <v>82</v>
      </c>
    </row>
    <row r="188" spans="1:26" x14ac:dyDescent="0.2">
      <c r="A188" s="160" t="s">
        <v>802</v>
      </c>
      <c r="B188" s="160" t="s">
        <v>3366</v>
      </c>
      <c r="C188" s="160" t="s">
        <v>572</v>
      </c>
      <c r="D188" s="160" t="s">
        <v>803</v>
      </c>
      <c r="E188" s="160" t="s">
        <v>3106</v>
      </c>
      <c r="F188" s="160" t="s">
        <v>804</v>
      </c>
      <c r="G188" s="160" t="s">
        <v>3107</v>
      </c>
      <c r="H188" s="160" t="s">
        <v>184</v>
      </c>
      <c r="I188" s="160" t="s">
        <v>3108</v>
      </c>
      <c r="J188" s="160" t="s">
        <v>2975</v>
      </c>
      <c r="K188" s="160" t="s">
        <v>805</v>
      </c>
      <c r="L188" s="160" t="s">
        <v>31</v>
      </c>
      <c r="M188" s="160" t="s">
        <v>300</v>
      </c>
      <c r="N188" s="160" t="s">
        <v>806</v>
      </c>
      <c r="O188" s="160">
        <v>0</v>
      </c>
      <c r="P188" s="160">
        <v>0</v>
      </c>
      <c r="Q188" s="160">
        <v>93401</v>
      </c>
      <c r="R188" s="160" t="s">
        <v>5371</v>
      </c>
      <c r="S188" s="161">
        <v>37970</v>
      </c>
      <c r="T188" s="160">
        <v>4250</v>
      </c>
      <c r="U188" s="162">
        <v>6870096</v>
      </c>
      <c r="V188" s="162">
        <v>68700960</v>
      </c>
      <c r="W188" s="161">
        <v>44135</v>
      </c>
      <c r="X188" s="160" t="s">
        <v>3112</v>
      </c>
      <c r="Y188" s="160" t="s">
        <v>3113</v>
      </c>
      <c r="Z188" s="160" t="s">
        <v>3215</v>
      </c>
    </row>
    <row r="189" spans="1:26" x14ac:dyDescent="0.2">
      <c r="A189" s="160" t="s">
        <v>802</v>
      </c>
      <c r="B189" s="160" t="s">
        <v>3366</v>
      </c>
      <c r="C189" s="160" t="s">
        <v>572</v>
      </c>
      <c r="D189" s="160" t="s">
        <v>803</v>
      </c>
      <c r="E189" s="160" t="s">
        <v>3106</v>
      </c>
      <c r="F189" s="160" t="s">
        <v>804</v>
      </c>
      <c r="G189" s="160" t="s">
        <v>3107</v>
      </c>
      <c r="H189" s="160" t="s">
        <v>184</v>
      </c>
      <c r="I189" s="160" t="s">
        <v>3108</v>
      </c>
      <c r="J189" s="160" t="s">
        <v>2975</v>
      </c>
      <c r="K189" s="160" t="s">
        <v>805</v>
      </c>
      <c r="L189" s="160" t="s">
        <v>31</v>
      </c>
      <c r="M189" s="160" t="s">
        <v>300</v>
      </c>
      <c r="N189" s="160" t="s">
        <v>806</v>
      </c>
      <c r="O189" s="160">
        <v>0</v>
      </c>
      <c r="P189" s="160">
        <v>0</v>
      </c>
      <c r="Q189" s="160">
        <v>93401</v>
      </c>
      <c r="R189" s="160" t="s">
        <v>5371</v>
      </c>
      <c r="S189" s="161">
        <v>37970</v>
      </c>
      <c r="T189" s="160">
        <v>4250</v>
      </c>
      <c r="U189" s="162">
        <v>49936029</v>
      </c>
      <c r="V189" s="162">
        <v>525630121</v>
      </c>
      <c r="W189" s="161">
        <v>44135</v>
      </c>
      <c r="X189" s="160" t="s">
        <v>3112</v>
      </c>
      <c r="Y189" s="160" t="s">
        <v>3113</v>
      </c>
      <c r="Z189" s="160" t="s">
        <v>3170</v>
      </c>
    </row>
    <row r="190" spans="1:26" x14ac:dyDescent="0.2">
      <c r="A190" s="160" t="s">
        <v>802</v>
      </c>
      <c r="B190" s="160" t="s">
        <v>3366</v>
      </c>
      <c r="C190" s="160" t="s">
        <v>572</v>
      </c>
      <c r="D190" s="160" t="s">
        <v>803</v>
      </c>
      <c r="E190" s="160" t="s">
        <v>3106</v>
      </c>
      <c r="F190" s="160" t="s">
        <v>804</v>
      </c>
      <c r="G190" s="160" t="s">
        <v>3107</v>
      </c>
      <c r="H190" s="160" t="s">
        <v>184</v>
      </c>
      <c r="I190" s="160" t="s">
        <v>3108</v>
      </c>
      <c r="J190" s="160" t="s">
        <v>2975</v>
      </c>
      <c r="K190" s="160" t="s">
        <v>805</v>
      </c>
      <c r="L190" s="160" t="s">
        <v>31</v>
      </c>
      <c r="M190" s="160" t="s">
        <v>300</v>
      </c>
      <c r="N190" s="160" t="s">
        <v>806</v>
      </c>
      <c r="O190" s="160">
        <v>0</v>
      </c>
      <c r="P190" s="160">
        <v>0</v>
      </c>
      <c r="Q190" s="160">
        <v>93401</v>
      </c>
      <c r="R190" s="160" t="s">
        <v>5371</v>
      </c>
      <c r="S190" s="161">
        <v>37970</v>
      </c>
      <c r="T190" s="160">
        <v>4250</v>
      </c>
      <c r="U190" s="162">
        <v>12749184</v>
      </c>
      <c r="V190" s="162">
        <v>119147990</v>
      </c>
      <c r="W190" s="161">
        <v>44135</v>
      </c>
      <c r="X190" s="160" t="s">
        <v>3112</v>
      </c>
      <c r="Y190" s="160" t="s">
        <v>3113</v>
      </c>
      <c r="Z190" s="160" t="s">
        <v>3121</v>
      </c>
    </row>
    <row r="191" spans="1:26" x14ac:dyDescent="0.2">
      <c r="A191" s="160" t="s">
        <v>802</v>
      </c>
      <c r="B191" s="160" t="s">
        <v>3366</v>
      </c>
      <c r="C191" s="160" t="s">
        <v>572</v>
      </c>
      <c r="D191" s="160" t="s">
        <v>803</v>
      </c>
      <c r="E191" s="160" t="s">
        <v>3106</v>
      </c>
      <c r="F191" s="160" t="s">
        <v>804</v>
      </c>
      <c r="G191" s="160" t="s">
        <v>3107</v>
      </c>
      <c r="H191" s="160" t="s">
        <v>184</v>
      </c>
      <c r="I191" s="160" t="s">
        <v>3108</v>
      </c>
      <c r="J191" s="160" t="s">
        <v>2975</v>
      </c>
      <c r="K191" s="160" t="s">
        <v>805</v>
      </c>
      <c r="L191" s="160" t="s">
        <v>31</v>
      </c>
      <c r="M191" s="160" t="s">
        <v>300</v>
      </c>
      <c r="N191" s="160" t="s">
        <v>806</v>
      </c>
      <c r="O191" s="160">
        <v>0</v>
      </c>
      <c r="P191" s="160">
        <v>0</v>
      </c>
      <c r="Q191" s="160">
        <v>93401</v>
      </c>
      <c r="R191" s="160" t="s">
        <v>5371</v>
      </c>
      <c r="S191" s="161">
        <v>37970</v>
      </c>
      <c r="T191" s="160">
        <v>4250</v>
      </c>
      <c r="U191" s="162">
        <v>18596968</v>
      </c>
      <c r="V191" s="162">
        <v>166861418</v>
      </c>
      <c r="W191" s="161">
        <v>44135</v>
      </c>
      <c r="X191" s="160" t="s">
        <v>3112</v>
      </c>
      <c r="Y191" s="160" t="s">
        <v>3113</v>
      </c>
      <c r="Z191" s="160" t="s">
        <v>3216</v>
      </c>
    </row>
    <row r="192" spans="1:26" x14ac:dyDescent="0.2">
      <c r="A192" s="160" t="s">
        <v>802</v>
      </c>
      <c r="B192" s="160" t="s">
        <v>3366</v>
      </c>
      <c r="C192" s="160" t="s">
        <v>572</v>
      </c>
      <c r="D192" s="160" t="s">
        <v>803</v>
      </c>
      <c r="E192" s="160" t="s">
        <v>3106</v>
      </c>
      <c r="F192" s="160" t="s">
        <v>804</v>
      </c>
      <c r="G192" s="160" t="s">
        <v>3107</v>
      </c>
      <c r="H192" s="160" t="s">
        <v>184</v>
      </c>
      <c r="I192" s="160" t="s">
        <v>3108</v>
      </c>
      <c r="J192" s="160" t="s">
        <v>2975</v>
      </c>
      <c r="K192" s="160" t="s">
        <v>805</v>
      </c>
      <c r="L192" s="160" t="s">
        <v>31</v>
      </c>
      <c r="M192" s="160" t="s">
        <v>300</v>
      </c>
      <c r="N192" s="160" t="s">
        <v>806</v>
      </c>
      <c r="O192" s="160">
        <v>0</v>
      </c>
      <c r="P192" s="160">
        <v>0</v>
      </c>
      <c r="Q192" s="160">
        <v>93401</v>
      </c>
      <c r="R192" s="160" t="s">
        <v>5371</v>
      </c>
      <c r="S192" s="161">
        <v>37970</v>
      </c>
      <c r="T192" s="160">
        <v>4250</v>
      </c>
      <c r="U192" s="162">
        <v>9039600</v>
      </c>
      <c r="V192" s="162">
        <v>85800870</v>
      </c>
      <c r="W192" s="161">
        <v>44135</v>
      </c>
      <c r="X192" s="160" t="s">
        <v>3112</v>
      </c>
      <c r="Y192" s="160" t="s">
        <v>3113</v>
      </c>
      <c r="Z192" s="160" t="s">
        <v>3122</v>
      </c>
    </row>
    <row r="193" spans="1:26" x14ac:dyDescent="0.2">
      <c r="A193" s="160" t="s">
        <v>807</v>
      </c>
      <c r="B193" s="160" t="s">
        <v>3367</v>
      </c>
      <c r="C193" s="160" t="s">
        <v>567</v>
      </c>
      <c r="D193" s="160" t="s">
        <v>808</v>
      </c>
      <c r="E193" s="160" t="s">
        <v>8301</v>
      </c>
      <c r="F193" s="160" t="s">
        <v>809</v>
      </c>
      <c r="G193" s="160" t="s">
        <v>8302</v>
      </c>
      <c r="H193" s="160" t="s">
        <v>2145</v>
      </c>
      <c r="I193" s="160">
        <v>43622</v>
      </c>
      <c r="J193" s="160" t="s">
        <v>2805</v>
      </c>
      <c r="K193" s="160" t="s">
        <v>810</v>
      </c>
      <c r="L193" s="160" t="s">
        <v>2457</v>
      </c>
      <c r="M193" s="160" t="s">
        <v>812</v>
      </c>
      <c r="N193" s="160" t="s">
        <v>8303</v>
      </c>
      <c r="O193" s="160" t="s">
        <v>2803</v>
      </c>
      <c r="P193" s="160">
        <v>0</v>
      </c>
      <c r="Q193" s="160">
        <v>93401</v>
      </c>
      <c r="R193" s="160" t="s">
        <v>5372</v>
      </c>
      <c r="S193" s="161">
        <v>37970</v>
      </c>
      <c r="T193" s="160">
        <v>4300</v>
      </c>
      <c r="U193" s="162">
        <v>19165045</v>
      </c>
      <c r="V193" s="162">
        <v>191159432</v>
      </c>
      <c r="W193" s="161">
        <v>44135</v>
      </c>
      <c r="X193" s="160" t="s">
        <v>3112</v>
      </c>
      <c r="Y193" s="160" t="s">
        <v>3113</v>
      </c>
      <c r="Z193" s="160" t="s">
        <v>3141</v>
      </c>
    </row>
    <row r="194" spans="1:26" x14ac:dyDescent="0.2">
      <c r="A194" s="160" t="s">
        <v>807</v>
      </c>
      <c r="B194" s="160" t="s">
        <v>3367</v>
      </c>
      <c r="C194" s="160" t="s">
        <v>567</v>
      </c>
      <c r="D194" s="160" t="s">
        <v>808</v>
      </c>
      <c r="E194" s="160" t="s">
        <v>8301</v>
      </c>
      <c r="F194" s="160" t="s">
        <v>809</v>
      </c>
      <c r="G194" s="160" t="s">
        <v>8302</v>
      </c>
      <c r="H194" s="160" t="s">
        <v>2145</v>
      </c>
      <c r="I194" s="160">
        <v>43622</v>
      </c>
      <c r="J194" s="160" t="s">
        <v>2805</v>
      </c>
      <c r="K194" s="160" t="s">
        <v>810</v>
      </c>
      <c r="L194" s="160" t="s">
        <v>2457</v>
      </c>
      <c r="M194" s="160" t="s">
        <v>812</v>
      </c>
      <c r="N194" s="160" t="s">
        <v>8303</v>
      </c>
      <c r="O194" s="160" t="s">
        <v>2803</v>
      </c>
      <c r="P194" s="160">
        <v>0</v>
      </c>
      <c r="Q194" s="160">
        <v>93401</v>
      </c>
      <c r="R194" s="160" t="s">
        <v>5372</v>
      </c>
      <c r="S194" s="161">
        <v>37970</v>
      </c>
      <c r="T194" s="160">
        <v>4300</v>
      </c>
      <c r="U194" s="162">
        <v>17666292</v>
      </c>
      <c r="V194" s="162">
        <v>170687671</v>
      </c>
      <c r="W194" s="161">
        <v>44135</v>
      </c>
      <c r="X194" s="160" t="s">
        <v>3112</v>
      </c>
      <c r="Y194" s="160" t="s">
        <v>3113</v>
      </c>
      <c r="Z194" s="160" t="s">
        <v>3217</v>
      </c>
    </row>
    <row r="195" spans="1:26" x14ac:dyDescent="0.2">
      <c r="A195" s="160" t="s">
        <v>826</v>
      </c>
      <c r="B195" s="160">
        <v>702358000</v>
      </c>
      <c r="C195" s="160" t="s">
        <v>567</v>
      </c>
      <c r="D195" s="160" t="s">
        <v>827</v>
      </c>
      <c r="E195" s="160" t="s">
        <v>8315</v>
      </c>
      <c r="F195" s="160" t="s">
        <v>829</v>
      </c>
      <c r="G195" s="160" t="s">
        <v>8316</v>
      </c>
      <c r="H195" s="160" t="s">
        <v>8317</v>
      </c>
      <c r="I195" s="160" t="s">
        <v>8318</v>
      </c>
      <c r="J195" s="160" t="s">
        <v>8319</v>
      </c>
      <c r="K195" s="160" t="s">
        <v>8060</v>
      </c>
      <c r="L195" s="160" t="s">
        <v>31</v>
      </c>
      <c r="M195" s="160" t="s">
        <v>833</v>
      </c>
      <c r="N195" s="160" t="s">
        <v>832</v>
      </c>
      <c r="O195" s="160" t="s">
        <v>3050</v>
      </c>
      <c r="P195" s="160">
        <v>0</v>
      </c>
      <c r="Q195" s="160" t="s">
        <v>834</v>
      </c>
      <c r="R195" s="160" t="s">
        <v>8320</v>
      </c>
      <c r="S195" s="161">
        <v>37970</v>
      </c>
      <c r="T195" s="160">
        <v>4400</v>
      </c>
      <c r="U195" s="162">
        <v>16916774</v>
      </c>
      <c r="V195" s="162">
        <v>247315673</v>
      </c>
      <c r="W195" s="161">
        <v>44135</v>
      </c>
      <c r="X195" s="160" t="s">
        <v>3112</v>
      </c>
      <c r="Y195" s="160" t="s">
        <v>3113</v>
      </c>
      <c r="Z195" s="160" t="s">
        <v>80</v>
      </c>
    </row>
    <row r="196" spans="1:26" x14ac:dyDescent="0.2">
      <c r="A196" s="160" t="s">
        <v>826</v>
      </c>
      <c r="B196" s="160">
        <v>702358000</v>
      </c>
      <c r="C196" s="160" t="s">
        <v>567</v>
      </c>
      <c r="D196" s="160" t="s">
        <v>827</v>
      </c>
      <c r="E196" s="160" t="s">
        <v>8315</v>
      </c>
      <c r="F196" s="160" t="s">
        <v>829</v>
      </c>
      <c r="G196" s="160" t="s">
        <v>8316</v>
      </c>
      <c r="H196" s="160" t="s">
        <v>8317</v>
      </c>
      <c r="I196" s="160" t="s">
        <v>8318</v>
      </c>
      <c r="J196" s="160" t="s">
        <v>8319</v>
      </c>
      <c r="K196" s="160" t="s">
        <v>8060</v>
      </c>
      <c r="L196" s="160" t="s">
        <v>31</v>
      </c>
      <c r="M196" s="160" t="s">
        <v>833</v>
      </c>
      <c r="N196" s="160" t="s">
        <v>832</v>
      </c>
      <c r="O196" s="160" t="s">
        <v>3050</v>
      </c>
      <c r="P196" s="160">
        <v>0</v>
      </c>
      <c r="Q196" s="160" t="s">
        <v>834</v>
      </c>
      <c r="R196" s="160" t="s">
        <v>8320</v>
      </c>
      <c r="S196" s="161">
        <v>37970</v>
      </c>
      <c r="T196" s="160">
        <v>4400</v>
      </c>
      <c r="U196" s="162">
        <v>38865300</v>
      </c>
      <c r="V196" s="162">
        <v>352262961</v>
      </c>
      <c r="W196" s="161">
        <v>44135</v>
      </c>
      <c r="X196" s="160" t="s">
        <v>3112</v>
      </c>
      <c r="Y196" s="160" t="s">
        <v>3113</v>
      </c>
      <c r="Z196" s="160" t="s">
        <v>3218</v>
      </c>
    </row>
    <row r="197" spans="1:26" x14ac:dyDescent="0.2">
      <c r="A197" s="160" t="s">
        <v>826</v>
      </c>
      <c r="B197" s="160">
        <v>702358000</v>
      </c>
      <c r="C197" s="160" t="s">
        <v>567</v>
      </c>
      <c r="D197" s="160" t="s">
        <v>827</v>
      </c>
      <c r="E197" s="160" t="s">
        <v>8315</v>
      </c>
      <c r="F197" s="160" t="s">
        <v>829</v>
      </c>
      <c r="G197" s="160" t="s">
        <v>8316</v>
      </c>
      <c r="H197" s="160" t="s">
        <v>8317</v>
      </c>
      <c r="I197" s="160" t="s">
        <v>8318</v>
      </c>
      <c r="J197" s="160" t="s">
        <v>8319</v>
      </c>
      <c r="K197" s="160" t="s">
        <v>8060</v>
      </c>
      <c r="L197" s="160" t="s">
        <v>31</v>
      </c>
      <c r="M197" s="160" t="s">
        <v>833</v>
      </c>
      <c r="N197" s="160" t="s">
        <v>832</v>
      </c>
      <c r="O197" s="160" t="s">
        <v>3050</v>
      </c>
      <c r="P197" s="160">
        <v>0</v>
      </c>
      <c r="Q197" s="160" t="s">
        <v>834</v>
      </c>
      <c r="R197" s="160" t="s">
        <v>8320</v>
      </c>
      <c r="S197" s="161">
        <v>37970</v>
      </c>
      <c r="T197" s="160">
        <v>4400</v>
      </c>
      <c r="U197" s="162">
        <v>17264253</v>
      </c>
      <c r="V197" s="162">
        <v>209520535</v>
      </c>
      <c r="W197" s="161">
        <v>44135</v>
      </c>
      <c r="X197" s="160" t="s">
        <v>3112</v>
      </c>
      <c r="Y197" s="160" t="s">
        <v>3113</v>
      </c>
      <c r="Z197" s="160" t="s">
        <v>3114</v>
      </c>
    </row>
    <row r="198" spans="1:26" x14ac:dyDescent="0.2">
      <c r="A198" s="160" t="s">
        <v>826</v>
      </c>
      <c r="B198" s="160">
        <v>702358000</v>
      </c>
      <c r="C198" s="160" t="s">
        <v>567</v>
      </c>
      <c r="D198" s="160" t="s">
        <v>827</v>
      </c>
      <c r="E198" s="160" t="s">
        <v>8315</v>
      </c>
      <c r="F198" s="160" t="s">
        <v>829</v>
      </c>
      <c r="G198" s="160" t="s">
        <v>8316</v>
      </c>
      <c r="H198" s="160" t="s">
        <v>8317</v>
      </c>
      <c r="I198" s="160" t="s">
        <v>8318</v>
      </c>
      <c r="J198" s="160" t="s">
        <v>8319</v>
      </c>
      <c r="K198" s="160" t="s">
        <v>8060</v>
      </c>
      <c r="L198" s="160" t="s">
        <v>31</v>
      </c>
      <c r="M198" s="160" t="s">
        <v>833</v>
      </c>
      <c r="N198" s="160" t="s">
        <v>832</v>
      </c>
      <c r="O198" s="160" t="s">
        <v>3050</v>
      </c>
      <c r="P198" s="160">
        <v>0</v>
      </c>
      <c r="Q198" s="160" t="s">
        <v>834</v>
      </c>
      <c r="R198" s="160" t="s">
        <v>8320</v>
      </c>
      <c r="S198" s="161">
        <v>37970</v>
      </c>
      <c r="T198" s="160">
        <v>4400</v>
      </c>
      <c r="U198" s="162">
        <v>18232316</v>
      </c>
      <c r="V198" s="162">
        <v>204632021</v>
      </c>
      <c r="W198" s="161">
        <v>44135</v>
      </c>
      <c r="X198" s="160" t="s">
        <v>3112</v>
      </c>
      <c r="Y198" s="160" t="s">
        <v>3113</v>
      </c>
      <c r="Z198" s="160" t="s">
        <v>3188</v>
      </c>
    </row>
    <row r="199" spans="1:26" x14ac:dyDescent="0.2">
      <c r="A199" s="160" t="s">
        <v>826</v>
      </c>
      <c r="B199" s="160">
        <v>702358000</v>
      </c>
      <c r="C199" s="160" t="s">
        <v>567</v>
      </c>
      <c r="D199" s="160" t="s">
        <v>827</v>
      </c>
      <c r="E199" s="160" t="s">
        <v>8315</v>
      </c>
      <c r="F199" s="160" t="s">
        <v>829</v>
      </c>
      <c r="G199" s="160" t="s">
        <v>8316</v>
      </c>
      <c r="H199" s="160" t="s">
        <v>8317</v>
      </c>
      <c r="I199" s="160" t="s">
        <v>8318</v>
      </c>
      <c r="J199" s="160" t="s">
        <v>8319</v>
      </c>
      <c r="K199" s="160" t="s">
        <v>8060</v>
      </c>
      <c r="L199" s="160" t="s">
        <v>31</v>
      </c>
      <c r="M199" s="160" t="s">
        <v>833</v>
      </c>
      <c r="N199" s="160" t="s">
        <v>832</v>
      </c>
      <c r="O199" s="160" t="s">
        <v>3050</v>
      </c>
      <c r="P199" s="160">
        <v>0</v>
      </c>
      <c r="Q199" s="160" t="s">
        <v>834</v>
      </c>
      <c r="R199" s="160" t="s">
        <v>8320</v>
      </c>
      <c r="S199" s="161">
        <v>37970</v>
      </c>
      <c r="T199" s="160">
        <v>4400</v>
      </c>
      <c r="U199" s="162">
        <v>18778533</v>
      </c>
      <c r="V199" s="162">
        <v>194481999</v>
      </c>
      <c r="W199" s="161">
        <v>44135</v>
      </c>
      <c r="X199" s="160" t="s">
        <v>3112</v>
      </c>
      <c r="Y199" s="160" t="s">
        <v>3113</v>
      </c>
      <c r="Z199" s="160" t="s">
        <v>3170</v>
      </c>
    </row>
    <row r="200" spans="1:26" x14ac:dyDescent="0.2">
      <c r="A200" s="160" t="s">
        <v>826</v>
      </c>
      <c r="B200" s="160">
        <v>702358000</v>
      </c>
      <c r="C200" s="160" t="s">
        <v>567</v>
      </c>
      <c r="D200" s="160" t="s">
        <v>827</v>
      </c>
      <c r="E200" s="160" t="s">
        <v>8315</v>
      </c>
      <c r="F200" s="160" t="s">
        <v>829</v>
      </c>
      <c r="G200" s="160" t="s">
        <v>8316</v>
      </c>
      <c r="H200" s="160" t="s">
        <v>8317</v>
      </c>
      <c r="I200" s="160" t="s">
        <v>8318</v>
      </c>
      <c r="J200" s="160" t="s">
        <v>8319</v>
      </c>
      <c r="K200" s="160" t="s">
        <v>8060</v>
      </c>
      <c r="L200" s="160" t="s">
        <v>31</v>
      </c>
      <c r="M200" s="160" t="s">
        <v>833</v>
      </c>
      <c r="N200" s="160" t="s">
        <v>832</v>
      </c>
      <c r="O200" s="160" t="s">
        <v>3050</v>
      </c>
      <c r="P200" s="160">
        <v>0</v>
      </c>
      <c r="Q200" s="160" t="s">
        <v>834</v>
      </c>
      <c r="R200" s="160" t="s">
        <v>8320</v>
      </c>
      <c r="S200" s="161">
        <v>37970</v>
      </c>
      <c r="T200" s="160">
        <v>4400</v>
      </c>
      <c r="U200" s="162">
        <v>15925695</v>
      </c>
      <c r="V200" s="162">
        <v>156279812</v>
      </c>
      <c r="W200" s="161">
        <v>44135</v>
      </c>
      <c r="X200" s="160" t="s">
        <v>3112</v>
      </c>
      <c r="Y200" s="160" t="s">
        <v>3113</v>
      </c>
      <c r="Z200" s="160" t="s">
        <v>3219</v>
      </c>
    </row>
    <row r="201" spans="1:26" x14ac:dyDescent="0.2">
      <c r="A201" s="160" t="s">
        <v>843</v>
      </c>
      <c r="B201" s="160">
        <v>711789006</v>
      </c>
      <c r="C201" s="160" t="s">
        <v>567</v>
      </c>
      <c r="D201" s="160" t="s">
        <v>844</v>
      </c>
      <c r="E201" s="160" t="s">
        <v>2849</v>
      </c>
      <c r="F201" s="160" t="s">
        <v>843</v>
      </c>
      <c r="G201" s="160" t="s">
        <v>845</v>
      </c>
      <c r="H201" s="160" t="s">
        <v>846</v>
      </c>
      <c r="I201" s="160" t="s">
        <v>847</v>
      </c>
      <c r="J201" s="160" t="s">
        <v>848</v>
      </c>
      <c r="K201" s="160" t="s">
        <v>850</v>
      </c>
      <c r="L201" s="160" t="s">
        <v>31</v>
      </c>
      <c r="M201" s="160" t="s">
        <v>852</v>
      </c>
      <c r="N201" s="160" t="s">
        <v>851</v>
      </c>
      <c r="O201" s="160" t="s">
        <v>849</v>
      </c>
      <c r="P201" s="160">
        <v>0</v>
      </c>
      <c r="Q201" s="160">
        <v>93401</v>
      </c>
      <c r="R201" s="160" t="s">
        <v>2895</v>
      </c>
      <c r="S201" s="161">
        <v>37970</v>
      </c>
      <c r="T201" s="160">
        <v>4425</v>
      </c>
      <c r="U201" s="162">
        <v>67850779</v>
      </c>
      <c r="V201" s="162">
        <v>498294757</v>
      </c>
      <c r="W201" s="161">
        <v>44135</v>
      </c>
      <c r="X201" s="160" t="s">
        <v>3112</v>
      </c>
      <c r="Y201" s="160" t="s">
        <v>3113</v>
      </c>
      <c r="Z201" s="160" t="s">
        <v>3173</v>
      </c>
    </row>
    <row r="202" spans="1:26" x14ac:dyDescent="0.2">
      <c r="A202" s="160" t="s">
        <v>843</v>
      </c>
      <c r="B202" s="160">
        <v>711789006</v>
      </c>
      <c r="C202" s="160" t="s">
        <v>567</v>
      </c>
      <c r="D202" s="160" t="s">
        <v>844</v>
      </c>
      <c r="E202" s="160" t="s">
        <v>2849</v>
      </c>
      <c r="F202" s="160" t="s">
        <v>843</v>
      </c>
      <c r="G202" s="160" t="s">
        <v>845</v>
      </c>
      <c r="H202" s="160" t="s">
        <v>846</v>
      </c>
      <c r="I202" s="160" t="s">
        <v>847</v>
      </c>
      <c r="J202" s="160" t="s">
        <v>848</v>
      </c>
      <c r="K202" s="160" t="s">
        <v>850</v>
      </c>
      <c r="L202" s="160" t="s">
        <v>31</v>
      </c>
      <c r="M202" s="160" t="s">
        <v>852</v>
      </c>
      <c r="N202" s="160" t="s">
        <v>851</v>
      </c>
      <c r="O202" s="160" t="s">
        <v>849</v>
      </c>
      <c r="P202" s="160">
        <v>0</v>
      </c>
      <c r="Q202" s="160">
        <v>93401</v>
      </c>
      <c r="R202" s="160" t="s">
        <v>2895</v>
      </c>
      <c r="S202" s="161">
        <v>37970</v>
      </c>
      <c r="T202" s="160">
        <v>4425</v>
      </c>
      <c r="U202" s="162">
        <v>17840451</v>
      </c>
      <c r="V202" s="162">
        <v>172576014</v>
      </c>
      <c r="W202" s="161">
        <v>44135</v>
      </c>
      <c r="X202" s="160" t="s">
        <v>3112</v>
      </c>
      <c r="Y202" s="160" t="s">
        <v>3113</v>
      </c>
      <c r="Z202" s="160" t="s">
        <v>3220</v>
      </c>
    </row>
    <row r="203" spans="1:26" x14ac:dyDescent="0.2">
      <c r="A203" s="160" t="s">
        <v>885</v>
      </c>
      <c r="B203" s="160">
        <v>706786007</v>
      </c>
      <c r="C203" s="160" t="s">
        <v>567</v>
      </c>
      <c r="D203" s="160" t="s">
        <v>886</v>
      </c>
      <c r="E203" s="160" t="s">
        <v>2910</v>
      </c>
      <c r="F203" s="160" t="s">
        <v>887</v>
      </c>
      <c r="G203" s="160" t="s">
        <v>2911</v>
      </c>
      <c r="H203" s="160" t="s">
        <v>888</v>
      </c>
      <c r="I203" s="160" t="s">
        <v>889</v>
      </c>
      <c r="J203" s="160" t="s">
        <v>890</v>
      </c>
      <c r="K203" s="160" t="s">
        <v>892</v>
      </c>
      <c r="L203" s="160" t="s">
        <v>31</v>
      </c>
      <c r="M203" s="160" t="s">
        <v>300</v>
      </c>
      <c r="N203" s="160">
        <v>0</v>
      </c>
      <c r="O203" s="160" t="s">
        <v>891</v>
      </c>
      <c r="P203" s="160">
        <v>0</v>
      </c>
      <c r="Q203" s="160">
        <v>93401</v>
      </c>
      <c r="R203" s="160" t="s">
        <v>2900</v>
      </c>
      <c r="S203" s="161">
        <v>37970</v>
      </c>
      <c r="T203" s="160">
        <v>4450</v>
      </c>
      <c r="U203" s="162">
        <v>12052800</v>
      </c>
      <c r="V203" s="162">
        <v>95643994</v>
      </c>
      <c r="W203" s="161">
        <v>44135</v>
      </c>
      <c r="X203" s="160" t="s">
        <v>3112</v>
      </c>
      <c r="Y203" s="160" t="s">
        <v>3113</v>
      </c>
      <c r="Z203" s="160" t="s">
        <v>3133</v>
      </c>
    </row>
    <row r="204" spans="1:26" x14ac:dyDescent="0.2">
      <c r="A204" s="160" t="s">
        <v>885</v>
      </c>
      <c r="B204" s="160">
        <v>706786007</v>
      </c>
      <c r="C204" s="160" t="s">
        <v>567</v>
      </c>
      <c r="D204" s="160" t="s">
        <v>886</v>
      </c>
      <c r="E204" s="160" t="s">
        <v>2910</v>
      </c>
      <c r="F204" s="160" t="s">
        <v>887</v>
      </c>
      <c r="G204" s="160" t="s">
        <v>2911</v>
      </c>
      <c r="H204" s="160" t="s">
        <v>888</v>
      </c>
      <c r="I204" s="160" t="s">
        <v>889</v>
      </c>
      <c r="J204" s="160" t="s">
        <v>890</v>
      </c>
      <c r="K204" s="160" t="s">
        <v>892</v>
      </c>
      <c r="L204" s="160" t="s">
        <v>31</v>
      </c>
      <c r="M204" s="160" t="s">
        <v>300</v>
      </c>
      <c r="N204" s="160">
        <v>0</v>
      </c>
      <c r="O204" s="160" t="s">
        <v>891</v>
      </c>
      <c r="P204" s="160">
        <v>0</v>
      </c>
      <c r="Q204" s="160">
        <v>93401</v>
      </c>
      <c r="R204" s="160" t="s">
        <v>2900</v>
      </c>
      <c r="S204" s="161">
        <v>37970</v>
      </c>
      <c r="T204" s="160">
        <v>4450</v>
      </c>
      <c r="U204" s="162">
        <v>8072363</v>
      </c>
      <c r="V204" s="162">
        <v>81153009</v>
      </c>
      <c r="W204" s="161">
        <v>44135</v>
      </c>
      <c r="X204" s="160" t="s">
        <v>3112</v>
      </c>
      <c r="Y204" s="160" t="s">
        <v>3113</v>
      </c>
      <c r="Z204" s="160" t="s">
        <v>3194</v>
      </c>
    </row>
    <row r="205" spans="1:26" x14ac:dyDescent="0.2">
      <c r="A205" s="160" t="s">
        <v>885</v>
      </c>
      <c r="B205" s="160">
        <v>706786007</v>
      </c>
      <c r="C205" s="160" t="s">
        <v>567</v>
      </c>
      <c r="D205" s="160" t="s">
        <v>886</v>
      </c>
      <c r="E205" s="160" t="s">
        <v>2910</v>
      </c>
      <c r="F205" s="160" t="s">
        <v>887</v>
      </c>
      <c r="G205" s="160" t="s">
        <v>2911</v>
      </c>
      <c r="H205" s="160" t="s">
        <v>888</v>
      </c>
      <c r="I205" s="160" t="s">
        <v>889</v>
      </c>
      <c r="J205" s="160" t="s">
        <v>890</v>
      </c>
      <c r="K205" s="160" t="s">
        <v>892</v>
      </c>
      <c r="L205" s="160" t="s">
        <v>31</v>
      </c>
      <c r="M205" s="160" t="s">
        <v>300</v>
      </c>
      <c r="N205" s="160">
        <v>0</v>
      </c>
      <c r="O205" s="160" t="s">
        <v>891</v>
      </c>
      <c r="P205" s="160">
        <v>0</v>
      </c>
      <c r="Q205" s="160">
        <v>93401</v>
      </c>
      <c r="R205" s="160" t="s">
        <v>2900</v>
      </c>
      <c r="S205" s="161">
        <v>37970</v>
      </c>
      <c r="T205" s="160">
        <v>4450</v>
      </c>
      <c r="U205" s="162">
        <v>7005690</v>
      </c>
      <c r="V205" s="162">
        <v>68625630</v>
      </c>
      <c r="W205" s="161">
        <v>44135</v>
      </c>
      <c r="X205" s="160" t="s">
        <v>3112</v>
      </c>
      <c r="Y205" s="160" t="s">
        <v>3113</v>
      </c>
      <c r="Z205" s="160" t="s">
        <v>3117</v>
      </c>
    </row>
    <row r="206" spans="1:26" x14ac:dyDescent="0.2">
      <c r="A206" s="160" t="s">
        <v>885</v>
      </c>
      <c r="B206" s="160">
        <v>706786007</v>
      </c>
      <c r="C206" s="160" t="s">
        <v>567</v>
      </c>
      <c r="D206" s="160" t="s">
        <v>886</v>
      </c>
      <c r="E206" s="160" t="s">
        <v>2910</v>
      </c>
      <c r="F206" s="160" t="s">
        <v>887</v>
      </c>
      <c r="G206" s="160" t="s">
        <v>2911</v>
      </c>
      <c r="H206" s="160" t="s">
        <v>888</v>
      </c>
      <c r="I206" s="160" t="s">
        <v>889</v>
      </c>
      <c r="J206" s="160" t="s">
        <v>890</v>
      </c>
      <c r="K206" s="160" t="s">
        <v>892</v>
      </c>
      <c r="L206" s="160" t="s">
        <v>31</v>
      </c>
      <c r="M206" s="160" t="s">
        <v>300</v>
      </c>
      <c r="N206" s="160">
        <v>0</v>
      </c>
      <c r="O206" s="160" t="s">
        <v>891</v>
      </c>
      <c r="P206" s="160">
        <v>0</v>
      </c>
      <c r="Q206" s="160">
        <v>93401</v>
      </c>
      <c r="R206" s="160" t="s">
        <v>2900</v>
      </c>
      <c r="S206" s="161">
        <v>37970</v>
      </c>
      <c r="T206" s="160">
        <v>4450</v>
      </c>
      <c r="U206" s="162">
        <v>6870096</v>
      </c>
      <c r="V206" s="162">
        <v>96634169</v>
      </c>
      <c r="W206" s="161">
        <v>44135</v>
      </c>
      <c r="X206" s="160" t="s">
        <v>3112</v>
      </c>
      <c r="Y206" s="160" t="s">
        <v>3113</v>
      </c>
      <c r="Z206" s="160" t="s">
        <v>3141</v>
      </c>
    </row>
    <row r="207" spans="1:26" x14ac:dyDescent="0.2">
      <c r="A207" s="160" t="s">
        <v>885</v>
      </c>
      <c r="B207" s="160">
        <v>706786007</v>
      </c>
      <c r="C207" s="160" t="s">
        <v>567</v>
      </c>
      <c r="D207" s="160" t="s">
        <v>886</v>
      </c>
      <c r="E207" s="160" t="s">
        <v>2910</v>
      </c>
      <c r="F207" s="160" t="s">
        <v>887</v>
      </c>
      <c r="G207" s="160" t="s">
        <v>2911</v>
      </c>
      <c r="H207" s="160" t="s">
        <v>888</v>
      </c>
      <c r="I207" s="160" t="s">
        <v>889</v>
      </c>
      <c r="J207" s="160" t="s">
        <v>890</v>
      </c>
      <c r="K207" s="160" t="s">
        <v>892</v>
      </c>
      <c r="L207" s="160" t="s">
        <v>31</v>
      </c>
      <c r="M207" s="160" t="s">
        <v>300</v>
      </c>
      <c r="N207" s="160">
        <v>0</v>
      </c>
      <c r="O207" s="160" t="s">
        <v>891</v>
      </c>
      <c r="P207" s="160">
        <v>0</v>
      </c>
      <c r="Q207" s="160">
        <v>93401</v>
      </c>
      <c r="R207" s="160" t="s">
        <v>2900</v>
      </c>
      <c r="S207" s="161">
        <v>37970</v>
      </c>
      <c r="T207" s="160">
        <v>4450</v>
      </c>
      <c r="U207" s="162">
        <v>7814734</v>
      </c>
      <c r="V207" s="162">
        <v>78319092</v>
      </c>
      <c r="W207" s="161">
        <v>44135</v>
      </c>
      <c r="X207" s="160" t="s">
        <v>3112</v>
      </c>
      <c r="Y207" s="160" t="s">
        <v>3113</v>
      </c>
      <c r="Z207" s="160" t="s">
        <v>3221</v>
      </c>
    </row>
    <row r="208" spans="1:26" x14ac:dyDescent="0.2">
      <c r="A208" s="160" t="s">
        <v>885</v>
      </c>
      <c r="B208" s="160">
        <v>706786007</v>
      </c>
      <c r="C208" s="160" t="s">
        <v>567</v>
      </c>
      <c r="D208" s="160" t="s">
        <v>886</v>
      </c>
      <c r="E208" s="160" t="s">
        <v>2910</v>
      </c>
      <c r="F208" s="160" t="s">
        <v>887</v>
      </c>
      <c r="G208" s="160" t="s">
        <v>2911</v>
      </c>
      <c r="H208" s="160" t="s">
        <v>888</v>
      </c>
      <c r="I208" s="160" t="s">
        <v>889</v>
      </c>
      <c r="J208" s="160" t="s">
        <v>890</v>
      </c>
      <c r="K208" s="160" t="s">
        <v>892</v>
      </c>
      <c r="L208" s="160" t="s">
        <v>31</v>
      </c>
      <c r="M208" s="160" t="s">
        <v>300</v>
      </c>
      <c r="N208" s="160">
        <v>0</v>
      </c>
      <c r="O208" s="160" t="s">
        <v>891</v>
      </c>
      <c r="P208" s="160">
        <v>0</v>
      </c>
      <c r="Q208" s="160">
        <v>93401</v>
      </c>
      <c r="R208" s="160" t="s">
        <v>2900</v>
      </c>
      <c r="S208" s="161">
        <v>37970</v>
      </c>
      <c r="T208" s="160">
        <v>4450</v>
      </c>
      <c r="U208" s="162">
        <v>10124352</v>
      </c>
      <c r="V208" s="162">
        <v>76514217</v>
      </c>
      <c r="W208" s="161">
        <v>44135</v>
      </c>
      <c r="X208" s="160" t="s">
        <v>3112</v>
      </c>
      <c r="Y208" s="160" t="s">
        <v>3113</v>
      </c>
      <c r="Z208" s="160" t="s">
        <v>80</v>
      </c>
    </row>
    <row r="209" spans="1:26" x14ac:dyDescent="0.2">
      <c r="A209" s="160" t="s">
        <v>885</v>
      </c>
      <c r="B209" s="160">
        <v>706786007</v>
      </c>
      <c r="C209" s="160" t="s">
        <v>567</v>
      </c>
      <c r="D209" s="160" t="s">
        <v>886</v>
      </c>
      <c r="E209" s="160" t="s">
        <v>2910</v>
      </c>
      <c r="F209" s="160" t="s">
        <v>887</v>
      </c>
      <c r="G209" s="160" t="s">
        <v>2911</v>
      </c>
      <c r="H209" s="160" t="s">
        <v>888</v>
      </c>
      <c r="I209" s="160" t="s">
        <v>889</v>
      </c>
      <c r="J209" s="160" t="s">
        <v>890</v>
      </c>
      <c r="K209" s="160" t="s">
        <v>892</v>
      </c>
      <c r="L209" s="160" t="s">
        <v>31</v>
      </c>
      <c r="M209" s="160" t="s">
        <v>300</v>
      </c>
      <c r="N209" s="160">
        <v>0</v>
      </c>
      <c r="O209" s="160" t="s">
        <v>891</v>
      </c>
      <c r="P209" s="160">
        <v>0</v>
      </c>
      <c r="Q209" s="160">
        <v>93401</v>
      </c>
      <c r="R209" s="160" t="s">
        <v>2900</v>
      </c>
      <c r="S209" s="161">
        <v>37970</v>
      </c>
      <c r="T209" s="160">
        <v>4450</v>
      </c>
      <c r="U209" s="162">
        <v>9642240</v>
      </c>
      <c r="V209" s="162">
        <v>94817550</v>
      </c>
      <c r="W209" s="161">
        <v>44135</v>
      </c>
      <c r="X209" s="160" t="s">
        <v>3112</v>
      </c>
      <c r="Y209" s="160" t="s">
        <v>3113</v>
      </c>
      <c r="Z209" s="160" t="s">
        <v>3222</v>
      </c>
    </row>
    <row r="210" spans="1:26" x14ac:dyDescent="0.2">
      <c r="A210" s="160" t="s">
        <v>885</v>
      </c>
      <c r="B210" s="160">
        <v>706786007</v>
      </c>
      <c r="C210" s="160" t="s">
        <v>567</v>
      </c>
      <c r="D210" s="160" t="s">
        <v>886</v>
      </c>
      <c r="E210" s="160" t="s">
        <v>2910</v>
      </c>
      <c r="F210" s="160" t="s">
        <v>887</v>
      </c>
      <c r="G210" s="160" t="s">
        <v>2911</v>
      </c>
      <c r="H210" s="160" t="s">
        <v>888</v>
      </c>
      <c r="I210" s="160" t="s">
        <v>889</v>
      </c>
      <c r="J210" s="160" t="s">
        <v>890</v>
      </c>
      <c r="K210" s="160" t="s">
        <v>892</v>
      </c>
      <c r="L210" s="160" t="s">
        <v>31</v>
      </c>
      <c r="M210" s="160" t="s">
        <v>300</v>
      </c>
      <c r="N210" s="160">
        <v>0</v>
      </c>
      <c r="O210" s="160" t="s">
        <v>891</v>
      </c>
      <c r="P210" s="160">
        <v>0</v>
      </c>
      <c r="Q210" s="160">
        <v>93401</v>
      </c>
      <c r="R210" s="160" t="s">
        <v>2900</v>
      </c>
      <c r="S210" s="161">
        <v>37970</v>
      </c>
      <c r="T210" s="160">
        <v>4450</v>
      </c>
      <c r="U210" s="162">
        <v>5725080</v>
      </c>
      <c r="V210" s="162">
        <v>55516005</v>
      </c>
      <c r="W210" s="161">
        <v>44135</v>
      </c>
      <c r="X210" s="160" t="s">
        <v>3112</v>
      </c>
      <c r="Y210" s="160" t="s">
        <v>3113</v>
      </c>
      <c r="Z210" s="160" t="s">
        <v>3223</v>
      </c>
    </row>
    <row r="211" spans="1:26" x14ac:dyDescent="0.2">
      <c r="A211" s="160" t="s">
        <v>885</v>
      </c>
      <c r="B211" s="160">
        <v>706786007</v>
      </c>
      <c r="C211" s="160" t="s">
        <v>567</v>
      </c>
      <c r="D211" s="160" t="s">
        <v>886</v>
      </c>
      <c r="E211" s="160" t="s">
        <v>2910</v>
      </c>
      <c r="F211" s="160" t="s">
        <v>887</v>
      </c>
      <c r="G211" s="160" t="s">
        <v>2911</v>
      </c>
      <c r="H211" s="160" t="s">
        <v>888</v>
      </c>
      <c r="I211" s="160" t="s">
        <v>889</v>
      </c>
      <c r="J211" s="160" t="s">
        <v>890</v>
      </c>
      <c r="K211" s="160" t="s">
        <v>892</v>
      </c>
      <c r="L211" s="160" t="s">
        <v>31</v>
      </c>
      <c r="M211" s="160" t="s">
        <v>300</v>
      </c>
      <c r="N211" s="160">
        <v>0</v>
      </c>
      <c r="O211" s="160" t="s">
        <v>891</v>
      </c>
      <c r="P211" s="160">
        <v>0</v>
      </c>
      <c r="Q211" s="160">
        <v>93401</v>
      </c>
      <c r="R211" s="160" t="s">
        <v>2900</v>
      </c>
      <c r="S211" s="161">
        <v>37970</v>
      </c>
      <c r="T211" s="160">
        <v>4450</v>
      </c>
      <c r="U211" s="162">
        <v>18079200</v>
      </c>
      <c r="V211" s="162">
        <v>225539847</v>
      </c>
      <c r="W211" s="161">
        <v>44135</v>
      </c>
      <c r="X211" s="160" t="s">
        <v>3112</v>
      </c>
      <c r="Y211" s="160" t="s">
        <v>3113</v>
      </c>
      <c r="Z211" s="160" t="s">
        <v>3224</v>
      </c>
    </row>
    <row r="212" spans="1:26" x14ac:dyDescent="0.2">
      <c r="A212" s="160" t="s">
        <v>885</v>
      </c>
      <c r="B212" s="160">
        <v>706786007</v>
      </c>
      <c r="C212" s="160" t="s">
        <v>567</v>
      </c>
      <c r="D212" s="160" t="s">
        <v>886</v>
      </c>
      <c r="E212" s="160" t="s">
        <v>2910</v>
      </c>
      <c r="F212" s="160" t="s">
        <v>887</v>
      </c>
      <c r="G212" s="160" t="s">
        <v>2911</v>
      </c>
      <c r="H212" s="160" t="s">
        <v>888</v>
      </c>
      <c r="I212" s="160" t="s">
        <v>889</v>
      </c>
      <c r="J212" s="160" t="s">
        <v>890</v>
      </c>
      <c r="K212" s="160" t="s">
        <v>892</v>
      </c>
      <c r="L212" s="160" t="s">
        <v>31</v>
      </c>
      <c r="M212" s="160" t="s">
        <v>300</v>
      </c>
      <c r="N212" s="160">
        <v>0</v>
      </c>
      <c r="O212" s="160" t="s">
        <v>891</v>
      </c>
      <c r="P212" s="160">
        <v>0</v>
      </c>
      <c r="Q212" s="160">
        <v>93401</v>
      </c>
      <c r="R212" s="160" t="s">
        <v>2900</v>
      </c>
      <c r="S212" s="161">
        <v>37970</v>
      </c>
      <c r="T212" s="160">
        <v>4450</v>
      </c>
      <c r="U212" s="162">
        <v>5800410</v>
      </c>
      <c r="V212" s="162">
        <v>59736690</v>
      </c>
      <c r="W212" s="161">
        <v>44135</v>
      </c>
      <c r="X212" s="160" t="s">
        <v>3112</v>
      </c>
      <c r="Y212" s="160" t="s">
        <v>3113</v>
      </c>
      <c r="Z212" s="160" t="s">
        <v>3225</v>
      </c>
    </row>
    <row r="213" spans="1:26" x14ac:dyDescent="0.2">
      <c r="A213" s="160" t="s">
        <v>885</v>
      </c>
      <c r="B213" s="160">
        <v>706786007</v>
      </c>
      <c r="C213" s="160" t="s">
        <v>567</v>
      </c>
      <c r="D213" s="160" t="s">
        <v>886</v>
      </c>
      <c r="E213" s="160" t="s">
        <v>2910</v>
      </c>
      <c r="F213" s="160" t="s">
        <v>887</v>
      </c>
      <c r="G213" s="160" t="s">
        <v>2911</v>
      </c>
      <c r="H213" s="160" t="s">
        <v>888</v>
      </c>
      <c r="I213" s="160" t="s">
        <v>889</v>
      </c>
      <c r="J213" s="160" t="s">
        <v>890</v>
      </c>
      <c r="K213" s="160" t="s">
        <v>892</v>
      </c>
      <c r="L213" s="160" t="s">
        <v>31</v>
      </c>
      <c r="M213" s="160" t="s">
        <v>300</v>
      </c>
      <c r="N213" s="160">
        <v>0</v>
      </c>
      <c r="O213" s="160" t="s">
        <v>891</v>
      </c>
      <c r="P213" s="160">
        <v>0</v>
      </c>
      <c r="Q213" s="160">
        <v>93401</v>
      </c>
      <c r="R213" s="160" t="s">
        <v>2900</v>
      </c>
      <c r="S213" s="161">
        <v>37970</v>
      </c>
      <c r="T213" s="160">
        <v>4450</v>
      </c>
      <c r="U213" s="162">
        <v>6955972</v>
      </c>
      <c r="V213" s="162">
        <v>71416321</v>
      </c>
      <c r="W213" s="161">
        <v>44135</v>
      </c>
      <c r="X213" s="160" t="s">
        <v>3112</v>
      </c>
      <c r="Y213" s="160" t="s">
        <v>3113</v>
      </c>
      <c r="Z213" s="160" t="s">
        <v>3226</v>
      </c>
    </row>
    <row r="214" spans="1:26" x14ac:dyDescent="0.2">
      <c r="A214" s="160" t="s">
        <v>885</v>
      </c>
      <c r="B214" s="160">
        <v>706786007</v>
      </c>
      <c r="C214" s="160" t="s">
        <v>567</v>
      </c>
      <c r="D214" s="160" t="s">
        <v>886</v>
      </c>
      <c r="E214" s="160" t="s">
        <v>2910</v>
      </c>
      <c r="F214" s="160" t="s">
        <v>887</v>
      </c>
      <c r="G214" s="160" t="s">
        <v>2911</v>
      </c>
      <c r="H214" s="160" t="s">
        <v>888</v>
      </c>
      <c r="I214" s="160" t="s">
        <v>889</v>
      </c>
      <c r="J214" s="160" t="s">
        <v>890</v>
      </c>
      <c r="K214" s="160" t="s">
        <v>892</v>
      </c>
      <c r="L214" s="160" t="s">
        <v>31</v>
      </c>
      <c r="M214" s="160" t="s">
        <v>300</v>
      </c>
      <c r="N214" s="160">
        <v>0</v>
      </c>
      <c r="O214" s="160" t="s">
        <v>891</v>
      </c>
      <c r="P214" s="160">
        <v>0</v>
      </c>
      <c r="Q214" s="160">
        <v>93401</v>
      </c>
      <c r="R214" s="160" t="s">
        <v>2900</v>
      </c>
      <c r="S214" s="161">
        <v>37970</v>
      </c>
      <c r="T214" s="160">
        <v>4450</v>
      </c>
      <c r="U214" s="162">
        <v>11088576</v>
      </c>
      <c r="V214" s="162">
        <v>115321190</v>
      </c>
      <c r="W214" s="161">
        <v>44135</v>
      </c>
      <c r="X214" s="160" t="s">
        <v>3112</v>
      </c>
      <c r="Y214" s="160" t="s">
        <v>3113</v>
      </c>
      <c r="Z214" s="160" t="s">
        <v>3227</v>
      </c>
    </row>
    <row r="215" spans="1:26" x14ac:dyDescent="0.2">
      <c r="A215" s="160" t="s">
        <v>885</v>
      </c>
      <c r="B215" s="160">
        <v>706786007</v>
      </c>
      <c r="C215" s="160" t="s">
        <v>567</v>
      </c>
      <c r="D215" s="160" t="s">
        <v>886</v>
      </c>
      <c r="E215" s="160" t="s">
        <v>2910</v>
      </c>
      <c r="F215" s="160" t="s">
        <v>887</v>
      </c>
      <c r="G215" s="160" t="s">
        <v>2911</v>
      </c>
      <c r="H215" s="160" t="s">
        <v>888</v>
      </c>
      <c r="I215" s="160" t="s">
        <v>889</v>
      </c>
      <c r="J215" s="160" t="s">
        <v>890</v>
      </c>
      <c r="K215" s="160" t="s">
        <v>892</v>
      </c>
      <c r="L215" s="160" t="s">
        <v>31</v>
      </c>
      <c r="M215" s="160" t="s">
        <v>300</v>
      </c>
      <c r="N215" s="160">
        <v>0</v>
      </c>
      <c r="O215" s="160" t="s">
        <v>891</v>
      </c>
      <c r="P215" s="160">
        <v>0</v>
      </c>
      <c r="Q215" s="160">
        <v>93401</v>
      </c>
      <c r="R215" s="160" t="s">
        <v>2900</v>
      </c>
      <c r="S215" s="161">
        <v>37970</v>
      </c>
      <c r="T215" s="160">
        <v>4450</v>
      </c>
      <c r="U215" s="162">
        <v>36497385</v>
      </c>
      <c r="V215" s="162">
        <v>413291393</v>
      </c>
      <c r="W215" s="161">
        <v>44135</v>
      </c>
      <c r="X215" s="160" t="s">
        <v>3112</v>
      </c>
      <c r="Y215" s="160" t="s">
        <v>3113</v>
      </c>
      <c r="Z215" s="160" t="s">
        <v>3114</v>
      </c>
    </row>
    <row r="216" spans="1:26" x14ac:dyDescent="0.2">
      <c r="A216" s="160" t="s">
        <v>885</v>
      </c>
      <c r="B216" s="160">
        <v>706786007</v>
      </c>
      <c r="C216" s="160" t="s">
        <v>567</v>
      </c>
      <c r="D216" s="160" t="s">
        <v>886</v>
      </c>
      <c r="E216" s="160" t="s">
        <v>2910</v>
      </c>
      <c r="F216" s="160" t="s">
        <v>887</v>
      </c>
      <c r="G216" s="160" t="s">
        <v>2911</v>
      </c>
      <c r="H216" s="160" t="s">
        <v>888</v>
      </c>
      <c r="I216" s="160" t="s">
        <v>889</v>
      </c>
      <c r="J216" s="160" t="s">
        <v>890</v>
      </c>
      <c r="K216" s="160" t="s">
        <v>892</v>
      </c>
      <c r="L216" s="160" t="s">
        <v>31</v>
      </c>
      <c r="M216" s="160" t="s">
        <v>300</v>
      </c>
      <c r="N216" s="160">
        <v>0</v>
      </c>
      <c r="O216" s="160" t="s">
        <v>891</v>
      </c>
      <c r="P216" s="160">
        <v>0</v>
      </c>
      <c r="Q216" s="160">
        <v>93401</v>
      </c>
      <c r="R216" s="160" t="s">
        <v>2900</v>
      </c>
      <c r="S216" s="161">
        <v>37970</v>
      </c>
      <c r="T216" s="160">
        <v>4450</v>
      </c>
      <c r="U216" s="162">
        <v>6026400</v>
      </c>
      <c r="V216" s="162">
        <v>83902545</v>
      </c>
      <c r="W216" s="161">
        <v>44135</v>
      </c>
      <c r="X216" s="160" t="s">
        <v>3112</v>
      </c>
      <c r="Y216" s="160" t="s">
        <v>3113</v>
      </c>
      <c r="Z216" s="160" t="s">
        <v>3228</v>
      </c>
    </row>
    <row r="217" spans="1:26" x14ac:dyDescent="0.2">
      <c r="A217" s="160" t="s">
        <v>885</v>
      </c>
      <c r="B217" s="160">
        <v>706786007</v>
      </c>
      <c r="C217" s="160" t="s">
        <v>567</v>
      </c>
      <c r="D217" s="160" t="s">
        <v>886</v>
      </c>
      <c r="E217" s="160" t="s">
        <v>2910</v>
      </c>
      <c r="F217" s="160" t="s">
        <v>887</v>
      </c>
      <c r="G217" s="160" t="s">
        <v>2911</v>
      </c>
      <c r="H217" s="160" t="s">
        <v>888</v>
      </c>
      <c r="I217" s="160" t="s">
        <v>889</v>
      </c>
      <c r="J217" s="160" t="s">
        <v>890</v>
      </c>
      <c r="K217" s="160" t="s">
        <v>892</v>
      </c>
      <c r="L217" s="160" t="s">
        <v>31</v>
      </c>
      <c r="M217" s="160" t="s">
        <v>300</v>
      </c>
      <c r="N217" s="160">
        <v>0</v>
      </c>
      <c r="O217" s="160" t="s">
        <v>891</v>
      </c>
      <c r="P217" s="160">
        <v>0</v>
      </c>
      <c r="Q217" s="160">
        <v>93401</v>
      </c>
      <c r="R217" s="160" t="s">
        <v>2900</v>
      </c>
      <c r="S217" s="161">
        <v>37970</v>
      </c>
      <c r="T217" s="160">
        <v>4450</v>
      </c>
      <c r="U217" s="162">
        <v>12806100</v>
      </c>
      <c r="V217" s="162">
        <v>116083530</v>
      </c>
      <c r="W217" s="161">
        <v>44135</v>
      </c>
      <c r="X217" s="160" t="s">
        <v>3112</v>
      </c>
      <c r="Y217" s="160" t="s">
        <v>3113</v>
      </c>
      <c r="Z217" s="160" t="s">
        <v>3159</v>
      </c>
    </row>
    <row r="218" spans="1:26" x14ac:dyDescent="0.2">
      <c r="A218" s="160" t="s">
        <v>885</v>
      </c>
      <c r="B218" s="160">
        <v>706786007</v>
      </c>
      <c r="C218" s="160" t="s">
        <v>567</v>
      </c>
      <c r="D218" s="160" t="s">
        <v>886</v>
      </c>
      <c r="E218" s="160" t="s">
        <v>2910</v>
      </c>
      <c r="F218" s="160" t="s">
        <v>887</v>
      </c>
      <c r="G218" s="160" t="s">
        <v>2911</v>
      </c>
      <c r="H218" s="160" t="s">
        <v>888</v>
      </c>
      <c r="I218" s="160" t="s">
        <v>889</v>
      </c>
      <c r="J218" s="160" t="s">
        <v>890</v>
      </c>
      <c r="K218" s="160" t="s">
        <v>892</v>
      </c>
      <c r="L218" s="160" t="s">
        <v>31</v>
      </c>
      <c r="M218" s="160" t="s">
        <v>300</v>
      </c>
      <c r="N218" s="160">
        <v>0</v>
      </c>
      <c r="O218" s="160" t="s">
        <v>891</v>
      </c>
      <c r="P218" s="160">
        <v>0</v>
      </c>
      <c r="Q218" s="160">
        <v>93401</v>
      </c>
      <c r="R218" s="160" t="s">
        <v>2900</v>
      </c>
      <c r="S218" s="161">
        <v>37970</v>
      </c>
      <c r="T218" s="160">
        <v>4450</v>
      </c>
      <c r="U218" s="162">
        <v>6026400</v>
      </c>
      <c r="V218" s="162">
        <v>61832955</v>
      </c>
      <c r="W218" s="161">
        <v>44135</v>
      </c>
      <c r="X218" s="160" t="s">
        <v>3112</v>
      </c>
      <c r="Y218" s="160" t="s">
        <v>3113</v>
      </c>
      <c r="Z218" s="160" t="s">
        <v>3229</v>
      </c>
    </row>
    <row r="219" spans="1:26" x14ac:dyDescent="0.2">
      <c r="A219" s="160" t="s">
        <v>885</v>
      </c>
      <c r="B219" s="160">
        <v>706786007</v>
      </c>
      <c r="C219" s="160" t="s">
        <v>567</v>
      </c>
      <c r="D219" s="160" t="s">
        <v>886</v>
      </c>
      <c r="E219" s="160" t="s">
        <v>2910</v>
      </c>
      <c r="F219" s="160" t="s">
        <v>887</v>
      </c>
      <c r="G219" s="160" t="s">
        <v>2911</v>
      </c>
      <c r="H219" s="160" t="s">
        <v>888</v>
      </c>
      <c r="I219" s="160" t="s">
        <v>889</v>
      </c>
      <c r="J219" s="160" t="s">
        <v>890</v>
      </c>
      <c r="K219" s="160" t="s">
        <v>892</v>
      </c>
      <c r="L219" s="160" t="s">
        <v>31</v>
      </c>
      <c r="M219" s="160" t="s">
        <v>300</v>
      </c>
      <c r="N219" s="160">
        <v>0</v>
      </c>
      <c r="O219" s="160" t="s">
        <v>891</v>
      </c>
      <c r="P219" s="160">
        <v>0</v>
      </c>
      <c r="Q219" s="160">
        <v>93401</v>
      </c>
      <c r="R219" s="160" t="s">
        <v>2900</v>
      </c>
      <c r="S219" s="161">
        <v>37970</v>
      </c>
      <c r="T219" s="160">
        <v>4450</v>
      </c>
      <c r="U219" s="162">
        <v>6026400</v>
      </c>
      <c r="V219" s="162">
        <v>93407715</v>
      </c>
      <c r="W219" s="161">
        <v>44135</v>
      </c>
      <c r="X219" s="160" t="s">
        <v>3112</v>
      </c>
      <c r="Y219" s="160" t="s">
        <v>3113</v>
      </c>
      <c r="Z219" s="160" t="s">
        <v>3230</v>
      </c>
    </row>
    <row r="220" spans="1:26" x14ac:dyDescent="0.2">
      <c r="A220" s="160" t="s">
        <v>885</v>
      </c>
      <c r="B220" s="160">
        <v>706786007</v>
      </c>
      <c r="C220" s="160" t="s">
        <v>567</v>
      </c>
      <c r="D220" s="160" t="s">
        <v>886</v>
      </c>
      <c r="E220" s="160" t="s">
        <v>2910</v>
      </c>
      <c r="F220" s="160" t="s">
        <v>887</v>
      </c>
      <c r="G220" s="160" t="s">
        <v>2911</v>
      </c>
      <c r="H220" s="160" t="s">
        <v>888</v>
      </c>
      <c r="I220" s="160" t="s">
        <v>889</v>
      </c>
      <c r="J220" s="160" t="s">
        <v>890</v>
      </c>
      <c r="K220" s="160" t="s">
        <v>892</v>
      </c>
      <c r="L220" s="160" t="s">
        <v>31</v>
      </c>
      <c r="M220" s="160" t="s">
        <v>300</v>
      </c>
      <c r="N220" s="160">
        <v>0</v>
      </c>
      <c r="O220" s="160" t="s">
        <v>891</v>
      </c>
      <c r="P220" s="160">
        <v>0</v>
      </c>
      <c r="Q220" s="160">
        <v>93401</v>
      </c>
      <c r="R220" s="160" t="s">
        <v>2900</v>
      </c>
      <c r="S220" s="161">
        <v>37970</v>
      </c>
      <c r="T220" s="160">
        <v>4450</v>
      </c>
      <c r="U220" s="162">
        <v>6629040</v>
      </c>
      <c r="V220" s="162">
        <v>64570320</v>
      </c>
      <c r="W220" s="161">
        <v>44135</v>
      </c>
      <c r="X220" s="160" t="s">
        <v>3112</v>
      </c>
      <c r="Y220" s="160" t="s">
        <v>3113</v>
      </c>
      <c r="Z220" s="160" t="s">
        <v>3231</v>
      </c>
    </row>
    <row r="221" spans="1:26" x14ac:dyDescent="0.2">
      <c r="A221" s="160" t="s">
        <v>885</v>
      </c>
      <c r="B221" s="160">
        <v>706786007</v>
      </c>
      <c r="C221" s="160" t="s">
        <v>567</v>
      </c>
      <c r="D221" s="160" t="s">
        <v>886</v>
      </c>
      <c r="E221" s="160" t="s">
        <v>2910</v>
      </c>
      <c r="F221" s="160" t="s">
        <v>887</v>
      </c>
      <c r="G221" s="160" t="s">
        <v>2911</v>
      </c>
      <c r="H221" s="160" t="s">
        <v>888</v>
      </c>
      <c r="I221" s="160" t="s">
        <v>889</v>
      </c>
      <c r="J221" s="160" t="s">
        <v>890</v>
      </c>
      <c r="K221" s="160" t="s">
        <v>892</v>
      </c>
      <c r="L221" s="160" t="s">
        <v>31</v>
      </c>
      <c r="M221" s="160" t="s">
        <v>300</v>
      </c>
      <c r="N221" s="160">
        <v>0</v>
      </c>
      <c r="O221" s="160" t="s">
        <v>891</v>
      </c>
      <c r="P221" s="160">
        <v>0</v>
      </c>
      <c r="Q221" s="160">
        <v>93401</v>
      </c>
      <c r="R221" s="160" t="s">
        <v>2900</v>
      </c>
      <c r="S221" s="161">
        <v>37970</v>
      </c>
      <c r="T221" s="160">
        <v>4450</v>
      </c>
      <c r="U221" s="162">
        <v>27222756</v>
      </c>
      <c r="V221" s="162">
        <v>239068826</v>
      </c>
      <c r="W221" s="161">
        <v>44135</v>
      </c>
      <c r="X221" s="160" t="s">
        <v>3112</v>
      </c>
      <c r="Y221" s="160" t="s">
        <v>3113</v>
      </c>
      <c r="Z221" s="160" t="s">
        <v>3167</v>
      </c>
    </row>
    <row r="222" spans="1:26" x14ac:dyDescent="0.2">
      <c r="A222" s="160" t="s">
        <v>885</v>
      </c>
      <c r="B222" s="160">
        <v>706786007</v>
      </c>
      <c r="C222" s="160" t="s">
        <v>567</v>
      </c>
      <c r="D222" s="160" t="s">
        <v>886</v>
      </c>
      <c r="E222" s="160" t="s">
        <v>2910</v>
      </c>
      <c r="F222" s="160" t="s">
        <v>887</v>
      </c>
      <c r="G222" s="160" t="s">
        <v>2911</v>
      </c>
      <c r="H222" s="160" t="s">
        <v>888</v>
      </c>
      <c r="I222" s="160" t="s">
        <v>889</v>
      </c>
      <c r="J222" s="160" t="s">
        <v>890</v>
      </c>
      <c r="K222" s="160" t="s">
        <v>892</v>
      </c>
      <c r="L222" s="160" t="s">
        <v>31</v>
      </c>
      <c r="M222" s="160" t="s">
        <v>300</v>
      </c>
      <c r="N222" s="160">
        <v>0</v>
      </c>
      <c r="O222" s="160" t="s">
        <v>891</v>
      </c>
      <c r="P222" s="160">
        <v>0</v>
      </c>
      <c r="Q222" s="160">
        <v>93401</v>
      </c>
      <c r="R222" s="160" t="s">
        <v>2900</v>
      </c>
      <c r="S222" s="161">
        <v>37970</v>
      </c>
      <c r="T222" s="160">
        <v>4450</v>
      </c>
      <c r="U222" s="162">
        <v>0</v>
      </c>
      <c r="V222" s="162">
        <v>75209470</v>
      </c>
      <c r="W222" s="161">
        <v>44135</v>
      </c>
      <c r="X222" s="160" t="s">
        <v>3112</v>
      </c>
      <c r="Y222" s="160" t="s">
        <v>3113</v>
      </c>
      <c r="Z222" s="160" t="s">
        <v>3214</v>
      </c>
    </row>
    <row r="223" spans="1:26" x14ac:dyDescent="0.2">
      <c r="A223" s="160" t="s">
        <v>885</v>
      </c>
      <c r="B223" s="160">
        <v>706786007</v>
      </c>
      <c r="C223" s="160" t="s">
        <v>567</v>
      </c>
      <c r="D223" s="160" t="s">
        <v>886</v>
      </c>
      <c r="E223" s="160" t="s">
        <v>2910</v>
      </c>
      <c r="F223" s="160" t="s">
        <v>887</v>
      </c>
      <c r="G223" s="160" t="s">
        <v>2911</v>
      </c>
      <c r="H223" s="160" t="s">
        <v>888</v>
      </c>
      <c r="I223" s="160" t="s">
        <v>889</v>
      </c>
      <c r="J223" s="160" t="s">
        <v>890</v>
      </c>
      <c r="K223" s="160" t="s">
        <v>892</v>
      </c>
      <c r="L223" s="160" t="s">
        <v>31</v>
      </c>
      <c r="M223" s="160" t="s">
        <v>300</v>
      </c>
      <c r="N223" s="160">
        <v>0</v>
      </c>
      <c r="O223" s="160" t="s">
        <v>891</v>
      </c>
      <c r="P223" s="160">
        <v>0</v>
      </c>
      <c r="Q223" s="160">
        <v>93401</v>
      </c>
      <c r="R223" s="160" t="s">
        <v>2900</v>
      </c>
      <c r="S223" s="161">
        <v>37970</v>
      </c>
      <c r="T223" s="160">
        <v>4450</v>
      </c>
      <c r="U223" s="162">
        <v>6955972</v>
      </c>
      <c r="V223" s="162">
        <v>69044464</v>
      </c>
      <c r="W223" s="161">
        <v>44135</v>
      </c>
      <c r="X223" s="160" t="s">
        <v>3112</v>
      </c>
      <c r="Y223" s="160" t="s">
        <v>3113</v>
      </c>
      <c r="Z223" s="160" t="s">
        <v>3232</v>
      </c>
    </row>
    <row r="224" spans="1:26" x14ac:dyDescent="0.2">
      <c r="A224" s="160" t="s">
        <v>911</v>
      </c>
      <c r="B224" s="160">
        <v>700155609</v>
      </c>
      <c r="C224" s="160" t="s">
        <v>567</v>
      </c>
      <c r="D224" s="160" t="s">
        <v>912</v>
      </c>
      <c r="E224" s="160" t="s">
        <v>913</v>
      </c>
      <c r="F224" s="160" t="s">
        <v>914</v>
      </c>
      <c r="G224" s="160" t="s">
        <v>915</v>
      </c>
      <c r="H224" s="160" t="s">
        <v>916</v>
      </c>
      <c r="I224" s="160" t="s">
        <v>917</v>
      </c>
      <c r="J224" s="160" t="s">
        <v>918</v>
      </c>
      <c r="K224" s="160" t="s">
        <v>919</v>
      </c>
      <c r="L224" s="160" t="s">
        <v>226</v>
      </c>
      <c r="M224" s="160" t="s">
        <v>87</v>
      </c>
      <c r="N224" s="160" t="s">
        <v>920</v>
      </c>
      <c r="O224" s="160" t="s">
        <v>921</v>
      </c>
      <c r="P224" s="160">
        <v>0</v>
      </c>
      <c r="Q224" s="160">
        <v>93401</v>
      </c>
      <c r="R224" s="160" t="s">
        <v>2894</v>
      </c>
      <c r="S224" s="161">
        <v>37970</v>
      </c>
      <c r="T224" s="160">
        <v>4550</v>
      </c>
      <c r="U224" s="162">
        <v>29779053</v>
      </c>
      <c r="V224" s="162">
        <v>307810462</v>
      </c>
      <c r="W224" s="161">
        <v>44135</v>
      </c>
      <c r="X224" s="160" t="s">
        <v>3112</v>
      </c>
      <c r="Y224" s="160" t="s">
        <v>3113</v>
      </c>
      <c r="Z224" s="160" t="s">
        <v>3117</v>
      </c>
    </row>
    <row r="225" spans="1:26" x14ac:dyDescent="0.2">
      <c r="A225" s="160" t="s">
        <v>911</v>
      </c>
      <c r="B225" s="160">
        <v>700155609</v>
      </c>
      <c r="C225" s="160" t="s">
        <v>567</v>
      </c>
      <c r="D225" s="160" t="s">
        <v>912</v>
      </c>
      <c r="E225" s="160" t="s">
        <v>913</v>
      </c>
      <c r="F225" s="160" t="s">
        <v>914</v>
      </c>
      <c r="G225" s="160" t="s">
        <v>915</v>
      </c>
      <c r="H225" s="160" t="s">
        <v>916</v>
      </c>
      <c r="I225" s="160" t="s">
        <v>917</v>
      </c>
      <c r="J225" s="160" t="s">
        <v>918</v>
      </c>
      <c r="K225" s="160" t="s">
        <v>919</v>
      </c>
      <c r="L225" s="160" t="s">
        <v>226</v>
      </c>
      <c r="M225" s="160" t="s">
        <v>87</v>
      </c>
      <c r="N225" s="160" t="s">
        <v>920</v>
      </c>
      <c r="O225" s="160" t="s">
        <v>921</v>
      </c>
      <c r="P225" s="160">
        <v>0</v>
      </c>
      <c r="Q225" s="160">
        <v>93401</v>
      </c>
      <c r="R225" s="160" t="s">
        <v>2894</v>
      </c>
      <c r="S225" s="161">
        <v>37970</v>
      </c>
      <c r="T225" s="160">
        <v>4550</v>
      </c>
      <c r="U225" s="162">
        <v>15972828</v>
      </c>
      <c r="V225" s="162">
        <v>171879434</v>
      </c>
      <c r="W225" s="161">
        <v>44135</v>
      </c>
      <c r="X225" s="160" t="s">
        <v>3112</v>
      </c>
      <c r="Y225" s="160" t="s">
        <v>3113</v>
      </c>
      <c r="Z225" s="160" t="s">
        <v>3233</v>
      </c>
    </row>
    <row r="226" spans="1:26" x14ac:dyDescent="0.2">
      <c r="A226" s="160" t="s">
        <v>911</v>
      </c>
      <c r="B226" s="160">
        <v>700155609</v>
      </c>
      <c r="C226" s="160" t="s">
        <v>567</v>
      </c>
      <c r="D226" s="160" t="s">
        <v>912</v>
      </c>
      <c r="E226" s="160" t="s">
        <v>913</v>
      </c>
      <c r="F226" s="160" t="s">
        <v>914</v>
      </c>
      <c r="G226" s="160" t="s">
        <v>915</v>
      </c>
      <c r="H226" s="160" t="s">
        <v>916</v>
      </c>
      <c r="I226" s="160" t="s">
        <v>917</v>
      </c>
      <c r="J226" s="160" t="s">
        <v>918</v>
      </c>
      <c r="K226" s="160" t="s">
        <v>919</v>
      </c>
      <c r="L226" s="160" t="s">
        <v>226</v>
      </c>
      <c r="M226" s="160" t="s">
        <v>87</v>
      </c>
      <c r="N226" s="160" t="s">
        <v>920</v>
      </c>
      <c r="O226" s="160" t="s">
        <v>921</v>
      </c>
      <c r="P226" s="160">
        <v>0</v>
      </c>
      <c r="Q226" s="160">
        <v>93401</v>
      </c>
      <c r="R226" s="160" t="s">
        <v>2894</v>
      </c>
      <c r="S226" s="161">
        <v>37970</v>
      </c>
      <c r="T226" s="160">
        <v>4550</v>
      </c>
      <c r="U226" s="162">
        <v>20948257</v>
      </c>
      <c r="V226" s="162">
        <v>221526323</v>
      </c>
      <c r="W226" s="161">
        <v>44135</v>
      </c>
      <c r="X226" s="160" t="s">
        <v>3112</v>
      </c>
      <c r="Y226" s="160" t="s">
        <v>3113</v>
      </c>
      <c r="Z226" s="160" t="s">
        <v>3234</v>
      </c>
    </row>
    <row r="227" spans="1:26" x14ac:dyDescent="0.2">
      <c r="A227" s="160" t="s">
        <v>911</v>
      </c>
      <c r="B227" s="160">
        <v>700155609</v>
      </c>
      <c r="C227" s="160" t="s">
        <v>567</v>
      </c>
      <c r="D227" s="160" t="s">
        <v>912</v>
      </c>
      <c r="E227" s="160" t="s">
        <v>913</v>
      </c>
      <c r="F227" s="160" t="s">
        <v>914</v>
      </c>
      <c r="G227" s="160" t="s">
        <v>915</v>
      </c>
      <c r="H227" s="160" t="s">
        <v>916</v>
      </c>
      <c r="I227" s="160" t="s">
        <v>917</v>
      </c>
      <c r="J227" s="160" t="s">
        <v>918</v>
      </c>
      <c r="K227" s="160" t="s">
        <v>919</v>
      </c>
      <c r="L227" s="160" t="s">
        <v>226</v>
      </c>
      <c r="M227" s="160" t="s">
        <v>87</v>
      </c>
      <c r="N227" s="160" t="s">
        <v>920</v>
      </c>
      <c r="O227" s="160" t="s">
        <v>921</v>
      </c>
      <c r="P227" s="160">
        <v>0</v>
      </c>
      <c r="Q227" s="160">
        <v>93401</v>
      </c>
      <c r="R227" s="160" t="s">
        <v>2894</v>
      </c>
      <c r="S227" s="161">
        <v>37970</v>
      </c>
      <c r="T227" s="160">
        <v>4550</v>
      </c>
      <c r="U227" s="162">
        <v>27319278</v>
      </c>
      <c r="V227" s="162">
        <v>292135073</v>
      </c>
      <c r="W227" s="161">
        <v>44135</v>
      </c>
      <c r="X227" s="160" t="s">
        <v>3112</v>
      </c>
      <c r="Y227" s="160" t="s">
        <v>3113</v>
      </c>
      <c r="Z227" s="160" t="s">
        <v>3118</v>
      </c>
    </row>
    <row r="228" spans="1:26" x14ac:dyDescent="0.2">
      <c r="A228" s="160" t="s">
        <v>911</v>
      </c>
      <c r="B228" s="160">
        <v>700155609</v>
      </c>
      <c r="C228" s="160" t="s">
        <v>567</v>
      </c>
      <c r="D228" s="160" t="s">
        <v>912</v>
      </c>
      <c r="E228" s="160" t="s">
        <v>913</v>
      </c>
      <c r="F228" s="160" t="s">
        <v>914</v>
      </c>
      <c r="G228" s="160" t="s">
        <v>915</v>
      </c>
      <c r="H228" s="160" t="s">
        <v>916</v>
      </c>
      <c r="I228" s="160" t="s">
        <v>917</v>
      </c>
      <c r="J228" s="160" t="s">
        <v>918</v>
      </c>
      <c r="K228" s="160" t="s">
        <v>919</v>
      </c>
      <c r="L228" s="160" t="s">
        <v>226</v>
      </c>
      <c r="M228" s="160" t="s">
        <v>87</v>
      </c>
      <c r="N228" s="160" t="s">
        <v>920</v>
      </c>
      <c r="O228" s="160" t="s">
        <v>921</v>
      </c>
      <c r="P228" s="160">
        <v>0</v>
      </c>
      <c r="Q228" s="160">
        <v>93401</v>
      </c>
      <c r="R228" s="160" t="s">
        <v>2894</v>
      </c>
      <c r="S228" s="161">
        <v>37970</v>
      </c>
      <c r="T228" s="160">
        <v>4550</v>
      </c>
      <c r="U228" s="162">
        <v>25011240</v>
      </c>
      <c r="V228" s="162">
        <v>282682387</v>
      </c>
      <c r="W228" s="161">
        <v>44135</v>
      </c>
      <c r="X228" s="160" t="s">
        <v>3112</v>
      </c>
      <c r="Y228" s="160" t="s">
        <v>3113</v>
      </c>
      <c r="Z228" s="160" t="s">
        <v>3119</v>
      </c>
    </row>
    <row r="229" spans="1:26" x14ac:dyDescent="0.2">
      <c r="A229" s="160" t="s">
        <v>911</v>
      </c>
      <c r="B229" s="160">
        <v>700155609</v>
      </c>
      <c r="C229" s="160" t="s">
        <v>567</v>
      </c>
      <c r="D229" s="160" t="s">
        <v>912</v>
      </c>
      <c r="E229" s="160" t="s">
        <v>913</v>
      </c>
      <c r="F229" s="160" t="s">
        <v>914</v>
      </c>
      <c r="G229" s="160" t="s">
        <v>915</v>
      </c>
      <c r="H229" s="160" t="s">
        <v>916</v>
      </c>
      <c r="I229" s="160" t="s">
        <v>917</v>
      </c>
      <c r="J229" s="160" t="s">
        <v>918</v>
      </c>
      <c r="K229" s="160" t="s">
        <v>919</v>
      </c>
      <c r="L229" s="160" t="s">
        <v>226</v>
      </c>
      <c r="M229" s="160" t="s">
        <v>87</v>
      </c>
      <c r="N229" s="160" t="s">
        <v>920</v>
      </c>
      <c r="O229" s="160" t="s">
        <v>921</v>
      </c>
      <c r="P229" s="160">
        <v>0</v>
      </c>
      <c r="Q229" s="160">
        <v>93401</v>
      </c>
      <c r="R229" s="160" t="s">
        <v>2894</v>
      </c>
      <c r="S229" s="161">
        <v>37970</v>
      </c>
      <c r="T229" s="160">
        <v>4550</v>
      </c>
      <c r="U229" s="162">
        <v>4514778</v>
      </c>
      <c r="V229" s="162">
        <v>43123914</v>
      </c>
      <c r="W229" s="161">
        <v>44135</v>
      </c>
      <c r="X229" s="160" t="s">
        <v>3112</v>
      </c>
      <c r="Y229" s="160" t="s">
        <v>3113</v>
      </c>
      <c r="Z229" s="160" t="s">
        <v>3121</v>
      </c>
    </row>
    <row r="230" spans="1:26" x14ac:dyDescent="0.2">
      <c r="A230" s="160" t="s">
        <v>911</v>
      </c>
      <c r="B230" s="160">
        <v>700155609</v>
      </c>
      <c r="C230" s="160" t="s">
        <v>567</v>
      </c>
      <c r="D230" s="160" t="s">
        <v>912</v>
      </c>
      <c r="E230" s="160" t="s">
        <v>913</v>
      </c>
      <c r="F230" s="160" t="s">
        <v>914</v>
      </c>
      <c r="G230" s="160" t="s">
        <v>915</v>
      </c>
      <c r="H230" s="160" t="s">
        <v>916</v>
      </c>
      <c r="I230" s="160" t="s">
        <v>917</v>
      </c>
      <c r="J230" s="160" t="s">
        <v>918</v>
      </c>
      <c r="K230" s="160" t="s">
        <v>919</v>
      </c>
      <c r="L230" s="160" t="s">
        <v>226</v>
      </c>
      <c r="M230" s="160" t="s">
        <v>87</v>
      </c>
      <c r="N230" s="160" t="s">
        <v>920</v>
      </c>
      <c r="O230" s="160" t="s">
        <v>921</v>
      </c>
      <c r="P230" s="160">
        <v>0</v>
      </c>
      <c r="Q230" s="160">
        <v>93401</v>
      </c>
      <c r="R230" s="160" t="s">
        <v>2894</v>
      </c>
      <c r="S230" s="161">
        <v>37970</v>
      </c>
      <c r="T230" s="160">
        <v>4550</v>
      </c>
      <c r="U230" s="162">
        <v>23258410</v>
      </c>
      <c r="V230" s="162">
        <v>268305629</v>
      </c>
      <c r="W230" s="161">
        <v>44135</v>
      </c>
      <c r="X230" s="160" t="s">
        <v>3112</v>
      </c>
      <c r="Y230" s="160" t="s">
        <v>3113</v>
      </c>
      <c r="Z230" s="160" t="s">
        <v>3171</v>
      </c>
    </row>
    <row r="231" spans="1:26" x14ac:dyDescent="0.2">
      <c r="A231" s="185" t="s">
        <v>1009</v>
      </c>
      <c r="B231" s="160">
        <v>690411008</v>
      </c>
      <c r="C231" s="160" t="s">
        <v>1014</v>
      </c>
      <c r="D231" s="160" t="s">
        <v>1026</v>
      </c>
      <c r="E231" s="160" t="s">
        <v>26</v>
      </c>
      <c r="F231" s="160" t="s">
        <v>1027</v>
      </c>
      <c r="G231" s="160" t="s">
        <v>27</v>
      </c>
      <c r="H231" s="160">
        <v>0</v>
      </c>
      <c r="I231" s="160">
        <v>0</v>
      </c>
      <c r="J231" s="160" t="s">
        <v>5869</v>
      </c>
      <c r="K231" s="160" t="s">
        <v>5870</v>
      </c>
      <c r="L231" s="160" t="s">
        <v>2455</v>
      </c>
      <c r="M231" s="160" t="s">
        <v>5871</v>
      </c>
      <c r="N231" s="160" t="s">
        <v>5872</v>
      </c>
      <c r="O231" s="160">
        <v>0</v>
      </c>
      <c r="P231" s="160">
        <v>0</v>
      </c>
      <c r="Q231" s="160">
        <v>91001</v>
      </c>
      <c r="R231" s="160" t="s">
        <v>1033</v>
      </c>
      <c r="S231" s="161">
        <v>41394</v>
      </c>
      <c r="T231" s="160">
        <v>5070</v>
      </c>
      <c r="U231" s="162">
        <v>6992231</v>
      </c>
      <c r="V231" s="162">
        <v>65956505</v>
      </c>
      <c r="W231" s="161">
        <v>44135</v>
      </c>
      <c r="X231" s="160" t="s">
        <v>3112</v>
      </c>
      <c r="Y231" s="160" t="s">
        <v>3113</v>
      </c>
      <c r="Z231" s="160" t="s">
        <v>3235</v>
      </c>
    </row>
    <row r="232" spans="1:26" x14ac:dyDescent="0.2">
      <c r="A232" s="160" t="s">
        <v>1251</v>
      </c>
      <c r="B232" s="160">
        <v>692403002</v>
      </c>
      <c r="C232" s="160" t="s">
        <v>1014</v>
      </c>
      <c r="D232" s="160" t="s">
        <v>1026</v>
      </c>
      <c r="E232" s="160" t="s">
        <v>26</v>
      </c>
      <c r="F232" s="160" t="s">
        <v>1027</v>
      </c>
      <c r="G232" s="160" t="s">
        <v>27</v>
      </c>
      <c r="H232" s="160">
        <v>0</v>
      </c>
      <c r="I232" s="160">
        <v>0</v>
      </c>
      <c r="J232" s="160" t="s">
        <v>1252</v>
      </c>
      <c r="K232" s="160" t="s">
        <v>1253</v>
      </c>
      <c r="L232" s="160" t="s">
        <v>303</v>
      </c>
      <c r="M232" s="160" t="s">
        <v>304</v>
      </c>
      <c r="N232" s="160">
        <v>0</v>
      </c>
      <c r="O232" s="160">
        <v>0</v>
      </c>
      <c r="P232" s="160">
        <v>0</v>
      </c>
      <c r="Q232" s="160">
        <v>91001</v>
      </c>
      <c r="R232" s="160" t="s">
        <v>1030</v>
      </c>
      <c r="S232" s="161">
        <v>37970</v>
      </c>
      <c r="T232" s="160">
        <v>5150</v>
      </c>
      <c r="U232" s="162">
        <v>6391332</v>
      </c>
      <c r="V232" s="162">
        <v>57709070</v>
      </c>
      <c r="W232" s="161">
        <v>44135</v>
      </c>
      <c r="X232" s="160" t="s">
        <v>3112</v>
      </c>
      <c r="Y232" s="160" t="s">
        <v>3113</v>
      </c>
      <c r="Z232" s="160" t="s">
        <v>3236</v>
      </c>
    </row>
    <row r="233" spans="1:26" x14ac:dyDescent="0.2">
      <c r="A233" s="160" t="s">
        <v>1414</v>
      </c>
      <c r="B233" s="160">
        <v>690707004</v>
      </c>
      <c r="C233" s="160" t="s">
        <v>1414</v>
      </c>
      <c r="D233" s="160" t="s">
        <v>1026</v>
      </c>
      <c r="E233" s="160" t="s">
        <v>26</v>
      </c>
      <c r="F233" s="160" t="s">
        <v>1027</v>
      </c>
      <c r="G233" s="160" t="s">
        <v>27</v>
      </c>
      <c r="H233" s="160">
        <v>0</v>
      </c>
      <c r="I233" s="160">
        <v>0</v>
      </c>
      <c r="J233" s="160" t="s">
        <v>1415</v>
      </c>
      <c r="K233" s="160" t="s">
        <v>1416</v>
      </c>
      <c r="L233" s="160" t="s">
        <v>31</v>
      </c>
      <c r="M233" s="160" t="s">
        <v>249</v>
      </c>
      <c r="N233" s="160" t="s">
        <v>1417</v>
      </c>
      <c r="O233" s="160">
        <v>0</v>
      </c>
      <c r="P233" s="160">
        <v>0</v>
      </c>
      <c r="Q233" s="160">
        <v>91001</v>
      </c>
      <c r="R233" s="160" t="s">
        <v>1030</v>
      </c>
      <c r="S233" s="161">
        <v>37970</v>
      </c>
      <c r="T233" s="160">
        <v>5200</v>
      </c>
      <c r="U233" s="162">
        <v>0</v>
      </c>
      <c r="V233" s="162">
        <v>81617518</v>
      </c>
      <c r="W233" s="161">
        <v>44135</v>
      </c>
      <c r="X233" s="160" t="s">
        <v>3112</v>
      </c>
      <c r="Y233" s="160" t="s">
        <v>3113</v>
      </c>
      <c r="Z233" s="160" t="s">
        <v>3192</v>
      </c>
    </row>
    <row r="234" spans="1:26" x14ac:dyDescent="0.2">
      <c r="A234" s="160" t="s">
        <v>2321</v>
      </c>
      <c r="B234" s="160">
        <v>708967009</v>
      </c>
      <c r="C234" s="160" t="s">
        <v>2322</v>
      </c>
      <c r="D234" s="160" t="s">
        <v>2323</v>
      </c>
      <c r="E234" s="160" t="s">
        <v>2324</v>
      </c>
      <c r="F234" s="160" t="s">
        <v>2325</v>
      </c>
      <c r="G234" s="160" t="s">
        <v>27</v>
      </c>
      <c r="H234" s="160">
        <v>0</v>
      </c>
      <c r="I234" s="160">
        <v>0</v>
      </c>
      <c r="J234" s="160" t="s">
        <v>2326</v>
      </c>
      <c r="K234" s="160" t="s">
        <v>2327</v>
      </c>
      <c r="L234" s="160" t="s">
        <v>2455</v>
      </c>
      <c r="M234" s="160" t="s">
        <v>1384</v>
      </c>
      <c r="N234" s="160" t="s">
        <v>2328</v>
      </c>
      <c r="O234" s="160" t="s">
        <v>8498</v>
      </c>
      <c r="P234" s="160">
        <v>0</v>
      </c>
      <c r="Q234" s="160" t="s">
        <v>2329</v>
      </c>
      <c r="R234" s="160" t="s">
        <v>2330</v>
      </c>
      <c r="S234" s="161">
        <v>37970</v>
      </c>
      <c r="T234" s="160">
        <v>5650</v>
      </c>
      <c r="U234" s="162">
        <v>3435048</v>
      </c>
      <c r="V234" s="162">
        <v>72763099</v>
      </c>
      <c r="W234" s="161">
        <v>44135</v>
      </c>
      <c r="X234" s="160" t="s">
        <v>3112</v>
      </c>
      <c r="Y234" s="160" t="s">
        <v>3113</v>
      </c>
      <c r="Z234" s="160" t="s">
        <v>3237</v>
      </c>
    </row>
    <row r="235" spans="1:26" x14ac:dyDescent="0.2">
      <c r="A235" s="160" t="s">
        <v>480</v>
      </c>
      <c r="B235" s="160">
        <v>700159108</v>
      </c>
      <c r="C235" s="160" t="s">
        <v>51</v>
      </c>
      <c r="D235" s="160" t="s">
        <v>481</v>
      </c>
      <c r="E235" s="160" t="s">
        <v>482</v>
      </c>
      <c r="F235" s="160" t="s">
        <v>483</v>
      </c>
      <c r="G235" s="160" t="s">
        <v>484</v>
      </c>
      <c r="H235" s="160" t="s">
        <v>485</v>
      </c>
      <c r="I235" s="160" t="s">
        <v>486</v>
      </c>
      <c r="J235" s="160" t="s">
        <v>487</v>
      </c>
      <c r="K235" s="160" t="s">
        <v>489</v>
      </c>
      <c r="L235" s="160" t="s">
        <v>31</v>
      </c>
      <c r="M235" s="160" t="s">
        <v>491</v>
      </c>
      <c r="N235" s="160" t="s">
        <v>490</v>
      </c>
      <c r="O235" s="160" t="s">
        <v>488</v>
      </c>
      <c r="P235" s="160">
        <v>0</v>
      </c>
      <c r="Q235" s="160">
        <v>93401</v>
      </c>
      <c r="R235" s="160" t="s">
        <v>3027</v>
      </c>
      <c r="S235" s="161">
        <v>37970</v>
      </c>
      <c r="T235" s="160">
        <v>5800</v>
      </c>
      <c r="U235" s="162">
        <v>0</v>
      </c>
      <c r="V235" s="162">
        <v>369198898</v>
      </c>
      <c r="W235" s="161">
        <v>44135</v>
      </c>
      <c r="X235" s="160" t="s">
        <v>3112</v>
      </c>
      <c r="Y235" s="160" t="s">
        <v>3113</v>
      </c>
      <c r="Z235" s="160" t="s">
        <v>3209</v>
      </c>
    </row>
    <row r="236" spans="1:26" x14ac:dyDescent="0.2">
      <c r="A236" s="160" t="s">
        <v>2341</v>
      </c>
      <c r="B236" s="160">
        <v>700270009</v>
      </c>
      <c r="C236" s="160" t="s">
        <v>2342</v>
      </c>
      <c r="D236" s="160" t="s">
        <v>2343</v>
      </c>
      <c r="E236" s="160" t="s">
        <v>2344</v>
      </c>
      <c r="F236" s="160" t="s">
        <v>2055</v>
      </c>
      <c r="G236" s="160" t="s">
        <v>27</v>
      </c>
      <c r="H236" s="160">
        <v>0</v>
      </c>
      <c r="I236" s="160">
        <v>0</v>
      </c>
      <c r="J236" s="160" t="s">
        <v>2819</v>
      </c>
      <c r="K236" s="160" t="s">
        <v>2345</v>
      </c>
      <c r="L236" s="160" t="s">
        <v>31</v>
      </c>
      <c r="M236" s="160" t="s">
        <v>28</v>
      </c>
      <c r="N236" s="160" t="s">
        <v>2346</v>
      </c>
      <c r="O236" s="160">
        <v>0</v>
      </c>
      <c r="P236" s="160">
        <v>0</v>
      </c>
      <c r="Q236" s="160" t="s">
        <v>2347</v>
      </c>
      <c r="R236" s="160" t="s">
        <v>2624</v>
      </c>
      <c r="S236" s="161">
        <v>37970</v>
      </c>
      <c r="T236" s="160">
        <v>5850</v>
      </c>
      <c r="U236" s="162">
        <v>692695</v>
      </c>
      <c r="V236" s="162">
        <v>129213149</v>
      </c>
      <c r="W236" s="161">
        <v>44135</v>
      </c>
      <c r="X236" s="160" t="s">
        <v>3112</v>
      </c>
      <c r="Y236" s="160" t="s">
        <v>3113</v>
      </c>
      <c r="Z236" s="160" t="s">
        <v>3199</v>
      </c>
    </row>
    <row r="237" spans="1:26" x14ac:dyDescent="0.2">
      <c r="A237" s="160" t="s">
        <v>2341</v>
      </c>
      <c r="B237" s="160">
        <v>700270009</v>
      </c>
      <c r="C237" s="160" t="s">
        <v>2342</v>
      </c>
      <c r="D237" s="160" t="s">
        <v>2343</v>
      </c>
      <c r="E237" s="160" t="s">
        <v>2344</v>
      </c>
      <c r="F237" s="160" t="s">
        <v>2055</v>
      </c>
      <c r="G237" s="160" t="s">
        <v>27</v>
      </c>
      <c r="H237" s="160">
        <v>0</v>
      </c>
      <c r="I237" s="160">
        <v>0</v>
      </c>
      <c r="J237" s="160" t="s">
        <v>2819</v>
      </c>
      <c r="K237" s="160" t="s">
        <v>2345</v>
      </c>
      <c r="L237" s="160" t="s">
        <v>31</v>
      </c>
      <c r="M237" s="160" t="s">
        <v>28</v>
      </c>
      <c r="N237" s="160" t="s">
        <v>2346</v>
      </c>
      <c r="O237" s="160">
        <v>0</v>
      </c>
      <c r="P237" s="160">
        <v>0</v>
      </c>
      <c r="Q237" s="160" t="s">
        <v>2347</v>
      </c>
      <c r="R237" s="160" t="s">
        <v>2624</v>
      </c>
      <c r="S237" s="161">
        <v>37970</v>
      </c>
      <c r="T237" s="160">
        <v>5850</v>
      </c>
      <c r="U237" s="162">
        <v>18913081</v>
      </c>
      <c r="V237" s="162">
        <v>210672973</v>
      </c>
      <c r="W237" s="161">
        <v>44135</v>
      </c>
      <c r="X237" s="160" t="s">
        <v>3112</v>
      </c>
      <c r="Y237" s="160" t="s">
        <v>3113</v>
      </c>
      <c r="Z237" s="160" t="s">
        <v>3216</v>
      </c>
    </row>
    <row r="238" spans="1:26" x14ac:dyDescent="0.2">
      <c r="A238" s="160" t="s">
        <v>2373</v>
      </c>
      <c r="B238" s="160">
        <v>823695004</v>
      </c>
      <c r="C238" s="160" t="s">
        <v>93</v>
      </c>
      <c r="D238" s="160" t="s">
        <v>2374</v>
      </c>
      <c r="E238" s="160" t="s">
        <v>2375</v>
      </c>
      <c r="F238" s="160" t="s">
        <v>95</v>
      </c>
      <c r="G238" s="160" t="s">
        <v>27</v>
      </c>
      <c r="H238" s="160">
        <v>0</v>
      </c>
      <c r="I238" s="160">
        <v>0</v>
      </c>
      <c r="J238" s="160" t="s">
        <v>2376</v>
      </c>
      <c r="K238" s="160" t="s">
        <v>2377</v>
      </c>
      <c r="L238" s="160" t="s">
        <v>226</v>
      </c>
      <c r="M238" s="160" t="s">
        <v>164</v>
      </c>
      <c r="N238" s="160" t="s">
        <v>2378</v>
      </c>
      <c r="O238" s="160">
        <v>0</v>
      </c>
      <c r="P238" s="160">
        <v>0</v>
      </c>
      <c r="Q238" s="160">
        <v>93910</v>
      </c>
      <c r="R238" s="160" t="s">
        <v>3038</v>
      </c>
      <c r="S238" s="161">
        <v>37970</v>
      </c>
      <c r="T238" s="160">
        <v>5900</v>
      </c>
      <c r="U238" s="162">
        <v>23829789</v>
      </c>
      <c r="V238" s="162">
        <v>239957839</v>
      </c>
      <c r="W238" s="161">
        <v>44135</v>
      </c>
      <c r="X238" s="160" t="s">
        <v>3112</v>
      </c>
      <c r="Y238" s="160" t="s">
        <v>3113</v>
      </c>
      <c r="Z238" s="160" t="s">
        <v>3122</v>
      </c>
    </row>
    <row r="239" spans="1:26" x14ac:dyDescent="0.2">
      <c r="A239" s="160" t="s">
        <v>875</v>
      </c>
      <c r="B239" s="160">
        <v>708401005</v>
      </c>
      <c r="C239" s="160" t="s">
        <v>565</v>
      </c>
      <c r="D239" s="160" t="s">
        <v>876</v>
      </c>
      <c r="E239" s="160" t="s">
        <v>8328</v>
      </c>
      <c r="F239" s="160" t="s">
        <v>877</v>
      </c>
      <c r="G239" s="160" t="s">
        <v>8329</v>
      </c>
      <c r="H239" s="160" t="s">
        <v>8330</v>
      </c>
      <c r="I239" s="160" t="s">
        <v>8331</v>
      </c>
      <c r="J239" s="160" t="s">
        <v>8332</v>
      </c>
      <c r="K239" s="160" t="s">
        <v>883</v>
      </c>
      <c r="L239" s="160" t="s">
        <v>226</v>
      </c>
      <c r="M239" s="160" t="s">
        <v>87</v>
      </c>
      <c r="N239" s="160" t="s">
        <v>884</v>
      </c>
      <c r="O239" s="160" t="s">
        <v>882</v>
      </c>
      <c r="P239" s="160">
        <v>0</v>
      </c>
      <c r="Q239" s="160" t="s">
        <v>52</v>
      </c>
      <c r="R239" s="160" t="s">
        <v>8333</v>
      </c>
      <c r="S239" s="161">
        <v>37970</v>
      </c>
      <c r="T239" s="160">
        <v>5950</v>
      </c>
      <c r="U239" s="162">
        <v>74882863</v>
      </c>
      <c r="V239" s="162">
        <v>729096213</v>
      </c>
      <c r="W239" s="161">
        <v>44135</v>
      </c>
      <c r="X239" s="160" t="s">
        <v>3112</v>
      </c>
      <c r="Y239" s="160" t="s">
        <v>3113</v>
      </c>
      <c r="Z239" s="160" t="s">
        <v>3121</v>
      </c>
    </row>
    <row r="240" spans="1:26" x14ac:dyDescent="0.2">
      <c r="A240" s="160" t="s">
        <v>875</v>
      </c>
      <c r="B240" s="160">
        <v>708401005</v>
      </c>
      <c r="C240" s="160" t="s">
        <v>565</v>
      </c>
      <c r="D240" s="160" t="s">
        <v>876</v>
      </c>
      <c r="E240" s="160" t="s">
        <v>8328</v>
      </c>
      <c r="F240" s="160" t="s">
        <v>877</v>
      </c>
      <c r="G240" s="160" t="s">
        <v>8329</v>
      </c>
      <c r="H240" s="160" t="s">
        <v>8330</v>
      </c>
      <c r="I240" s="160" t="s">
        <v>8331</v>
      </c>
      <c r="J240" s="160" t="s">
        <v>8332</v>
      </c>
      <c r="K240" s="160" t="s">
        <v>883</v>
      </c>
      <c r="L240" s="160" t="s">
        <v>226</v>
      </c>
      <c r="M240" s="160" t="s">
        <v>87</v>
      </c>
      <c r="N240" s="160" t="s">
        <v>884</v>
      </c>
      <c r="O240" s="160" t="s">
        <v>882</v>
      </c>
      <c r="P240" s="160">
        <v>0</v>
      </c>
      <c r="Q240" s="160" t="s">
        <v>52</v>
      </c>
      <c r="R240" s="160" t="s">
        <v>8333</v>
      </c>
      <c r="S240" s="161">
        <v>37970</v>
      </c>
      <c r="T240" s="160">
        <v>5950</v>
      </c>
      <c r="U240" s="162">
        <v>21976930</v>
      </c>
      <c r="V240" s="162">
        <v>217742777</v>
      </c>
      <c r="W240" s="161">
        <v>44135</v>
      </c>
      <c r="X240" s="160" t="s">
        <v>3112</v>
      </c>
      <c r="Y240" s="160" t="s">
        <v>3113</v>
      </c>
      <c r="Z240" s="160" t="s">
        <v>3122</v>
      </c>
    </row>
    <row r="241" spans="1:26" x14ac:dyDescent="0.2">
      <c r="A241" s="160" t="s">
        <v>2384</v>
      </c>
      <c r="B241" s="160">
        <v>700124509</v>
      </c>
      <c r="C241" s="160" t="s">
        <v>51</v>
      </c>
      <c r="D241" s="160" t="s">
        <v>2385</v>
      </c>
      <c r="E241" s="160" t="s">
        <v>8507</v>
      </c>
      <c r="F241" s="160" t="s">
        <v>2386</v>
      </c>
      <c r="G241" s="160" t="s">
        <v>8508</v>
      </c>
      <c r="H241" s="160" t="s">
        <v>2387</v>
      </c>
      <c r="I241" s="160" t="s">
        <v>2974</v>
      </c>
      <c r="J241" s="160" t="s">
        <v>2388</v>
      </c>
      <c r="K241" s="160" t="s">
        <v>2390</v>
      </c>
      <c r="L241" s="160" t="s">
        <v>31</v>
      </c>
      <c r="M241" s="160" t="s">
        <v>2392</v>
      </c>
      <c r="N241" s="160" t="s">
        <v>2391</v>
      </c>
      <c r="O241" s="160" t="s">
        <v>2389</v>
      </c>
      <c r="P241" s="160">
        <v>0</v>
      </c>
      <c r="Q241" s="160">
        <v>93401</v>
      </c>
      <c r="R241" s="160" t="s">
        <v>8509</v>
      </c>
      <c r="S241" s="161">
        <v>37970</v>
      </c>
      <c r="T241" s="160">
        <v>6100</v>
      </c>
      <c r="U241" s="162">
        <v>98888645</v>
      </c>
      <c r="V241" s="162">
        <v>247615732</v>
      </c>
      <c r="W241" s="161">
        <v>44135</v>
      </c>
      <c r="X241" s="160" t="s">
        <v>3112</v>
      </c>
      <c r="Y241" s="160" t="s">
        <v>3113</v>
      </c>
      <c r="Z241" s="160" t="s">
        <v>3139</v>
      </c>
    </row>
    <row r="242" spans="1:26" x14ac:dyDescent="0.2">
      <c r="A242" s="160" t="s">
        <v>2384</v>
      </c>
      <c r="B242" s="160">
        <v>700124509</v>
      </c>
      <c r="C242" s="160" t="s">
        <v>51</v>
      </c>
      <c r="D242" s="160" t="s">
        <v>2385</v>
      </c>
      <c r="E242" s="160" t="s">
        <v>8507</v>
      </c>
      <c r="F242" s="160" t="s">
        <v>2386</v>
      </c>
      <c r="G242" s="160" t="s">
        <v>8508</v>
      </c>
      <c r="H242" s="160" t="s">
        <v>2387</v>
      </c>
      <c r="I242" s="160" t="s">
        <v>2974</v>
      </c>
      <c r="J242" s="160" t="s">
        <v>2388</v>
      </c>
      <c r="K242" s="160" t="s">
        <v>2390</v>
      </c>
      <c r="L242" s="160" t="s">
        <v>31</v>
      </c>
      <c r="M242" s="160" t="s">
        <v>2392</v>
      </c>
      <c r="N242" s="160" t="s">
        <v>2391</v>
      </c>
      <c r="O242" s="160" t="s">
        <v>2389</v>
      </c>
      <c r="P242" s="160">
        <v>0</v>
      </c>
      <c r="Q242" s="160">
        <v>93401</v>
      </c>
      <c r="R242" s="160" t="s">
        <v>8509</v>
      </c>
      <c r="S242" s="161">
        <v>37970</v>
      </c>
      <c r="T242" s="160">
        <v>6100</v>
      </c>
      <c r="U242" s="162">
        <v>0</v>
      </c>
      <c r="V242" s="162">
        <v>13637747</v>
      </c>
      <c r="W242" s="161">
        <v>44135</v>
      </c>
      <c r="X242" s="160" t="s">
        <v>3112</v>
      </c>
      <c r="Y242" s="160" t="s">
        <v>3113</v>
      </c>
      <c r="Z242" s="160" t="s">
        <v>91</v>
      </c>
    </row>
    <row r="243" spans="1:26" x14ac:dyDescent="0.2">
      <c r="A243" s="160" t="s">
        <v>2384</v>
      </c>
      <c r="B243" s="160">
        <v>700124509</v>
      </c>
      <c r="C243" s="160" t="s">
        <v>51</v>
      </c>
      <c r="D243" s="160" t="s">
        <v>2385</v>
      </c>
      <c r="E243" s="160" t="s">
        <v>8507</v>
      </c>
      <c r="F243" s="160" t="s">
        <v>2386</v>
      </c>
      <c r="G243" s="160" t="s">
        <v>8508</v>
      </c>
      <c r="H243" s="160" t="s">
        <v>2387</v>
      </c>
      <c r="I243" s="160" t="s">
        <v>2974</v>
      </c>
      <c r="J243" s="160" t="s">
        <v>2388</v>
      </c>
      <c r="K243" s="160" t="s">
        <v>2390</v>
      </c>
      <c r="L243" s="160" t="s">
        <v>31</v>
      </c>
      <c r="M243" s="160" t="s">
        <v>2392</v>
      </c>
      <c r="N243" s="160" t="s">
        <v>2391</v>
      </c>
      <c r="O243" s="160" t="s">
        <v>2389</v>
      </c>
      <c r="P243" s="160">
        <v>0</v>
      </c>
      <c r="Q243" s="160">
        <v>93401</v>
      </c>
      <c r="R243" s="160" t="s">
        <v>8509</v>
      </c>
      <c r="S243" s="161">
        <v>37970</v>
      </c>
      <c r="T243" s="160">
        <v>6100</v>
      </c>
      <c r="U243" s="162">
        <v>8888940</v>
      </c>
      <c r="V243" s="162">
        <v>80678430</v>
      </c>
      <c r="W243" s="161">
        <v>44135</v>
      </c>
      <c r="X243" s="160" t="s">
        <v>3112</v>
      </c>
      <c r="Y243" s="160" t="s">
        <v>3113</v>
      </c>
      <c r="Z243" s="160" t="s">
        <v>3129</v>
      </c>
    </row>
    <row r="244" spans="1:26" x14ac:dyDescent="0.2">
      <c r="A244" s="160" t="s">
        <v>2384</v>
      </c>
      <c r="B244" s="160">
        <v>700124509</v>
      </c>
      <c r="C244" s="160" t="s">
        <v>51</v>
      </c>
      <c r="D244" s="160" t="s">
        <v>2385</v>
      </c>
      <c r="E244" s="160" t="s">
        <v>8507</v>
      </c>
      <c r="F244" s="160" t="s">
        <v>2386</v>
      </c>
      <c r="G244" s="160" t="s">
        <v>8508</v>
      </c>
      <c r="H244" s="160" t="s">
        <v>2387</v>
      </c>
      <c r="I244" s="160" t="s">
        <v>2974</v>
      </c>
      <c r="J244" s="160" t="s">
        <v>2388</v>
      </c>
      <c r="K244" s="160" t="s">
        <v>2390</v>
      </c>
      <c r="L244" s="160" t="s">
        <v>31</v>
      </c>
      <c r="M244" s="160" t="s">
        <v>2392</v>
      </c>
      <c r="N244" s="160" t="s">
        <v>2391</v>
      </c>
      <c r="O244" s="160" t="s">
        <v>2389</v>
      </c>
      <c r="P244" s="160">
        <v>0</v>
      </c>
      <c r="Q244" s="160">
        <v>93401</v>
      </c>
      <c r="R244" s="160" t="s">
        <v>8509</v>
      </c>
      <c r="S244" s="161">
        <v>37970</v>
      </c>
      <c r="T244" s="160">
        <v>6100</v>
      </c>
      <c r="U244" s="162">
        <v>14341325</v>
      </c>
      <c r="V244" s="162">
        <v>305608345</v>
      </c>
      <c r="W244" s="161">
        <v>44135</v>
      </c>
      <c r="X244" s="160" t="s">
        <v>3112</v>
      </c>
      <c r="Y244" s="160" t="s">
        <v>3113</v>
      </c>
      <c r="Z244" s="160" t="s">
        <v>3143</v>
      </c>
    </row>
    <row r="245" spans="1:26" x14ac:dyDescent="0.2">
      <c r="A245" s="160" t="s">
        <v>2384</v>
      </c>
      <c r="B245" s="160">
        <v>700124509</v>
      </c>
      <c r="C245" s="160" t="s">
        <v>51</v>
      </c>
      <c r="D245" s="160" t="s">
        <v>2385</v>
      </c>
      <c r="E245" s="160" t="s">
        <v>8507</v>
      </c>
      <c r="F245" s="160" t="s">
        <v>2386</v>
      </c>
      <c r="G245" s="160" t="s">
        <v>8508</v>
      </c>
      <c r="H245" s="160" t="s">
        <v>2387</v>
      </c>
      <c r="I245" s="160" t="s">
        <v>2974</v>
      </c>
      <c r="J245" s="160" t="s">
        <v>2388</v>
      </c>
      <c r="K245" s="160" t="s">
        <v>2390</v>
      </c>
      <c r="L245" s="160" t="s">
        <v>31</v>
      </c>
      <c r="M245" s="160" t="s">
        <v>2392</v>
      </c>
      <c r="N245" s="160" t="s">
        <v>2391</v>
      </c>
      <c r="O245" s="160" t="s">
        <v>2389</v>
      </c>
      <c r="P245" s="160">
        <v>0</v>
      </c>
      <c r="Q245" s="160">
        <v>93401</v>
      </c>
      <c r="R245" s="160" t="s">
        <v>8509</v>
      </c>
      <c r="S245" s="161">
        <v>37970</v>
      </c>
      <c r="T245" s="160">
        <v>6100</v>
      </c>
      <c r="U245" s="162">
        <v>17753474</v>
      </c>
      <c r="V245" s="162">
        <v>176076370</v>
      </c>
      <c r="W245" s="161">
        <v>44135</v>
      </c>
      <c r="X245" s="160" t="s">
        <v>3112</v>
      </c>
      <c r="Y245" s="160" t="s">
        <v>3113</v>
      </c>
      <c r="Z245" s="160" t="s">
        <v>60</v>
      </c>
    </row>
    <row r="246" spans="1:26" x14ac:dyDescent="0.2">
      <c r="A246" s="160" t="s">
        <v>2384</v>
      </c>
      <c r="B246" s="160">
        <v>700124509</v>
      </c>
      <c r="C246" s="160" t="s">
        <v>51</v>
      </c>
      <c r="D246" s="160" t="s">
        <v>2385</v>
      </c>
      <c r="E246" s="160" t="s">
        <v>8507</v>
      </c>
      <c r="F246" s="160" t="s">
        <v>2386</v>
      </c>
      <c r="G246" s="160" t="s">
        <v>8508</v>
      </c>
      <c r="H246" s="160" t="s">
        <v>2387</v>
      </c>
      <c r="I246" s="160" t="s">
        <v>2974</v>
      </c>
      <c r="J246" s="160" t="s">
        <v>2388</v>
      </c>
      <c r="K246" s="160" t="s">
        <v>2390</v>
      </c>
      <c r="L246" s="160" t="s">
        <v>31</v>
      </c>
      <c r="M246" s="160" t="s">
        <v>2392</v>
      </c>
      <c r="N246" s="160" t="s">
        <v>2391</v>
      </c>
      <c r="O246" s="160" t="s">
        <v>2389</v>
      </c>
      <c r="P246" s="160">
        <v>0</v>
      </c>
      <c r="Q246" s="160">
        <v>93401</v>
      </c>
      <c r="R246" s="160" t="s">
        <v>8509</v>
      </c>
      <c r="S246" s="161">
        <v>37970</v>
      </c>
      <c r="T246" s="160">
        <v>6100</v>
      </c>
      <c r="U246" s="162">
        <v>9340920</v>
      </c>
      <c r="V246" s="162">
        <v>84176253</v>
      </c>
      <c r="W246" s="161">
        <v>44135</v>
      </c>
      <c r="X246" s="160" t="s">
        <v>3112</v>
      </c>
      <c r="Y246" s="160" t="s">
        <v>3113</v>
      </c>
      <c r="Z246" s="160" t="s">
        <v>3191</v>
      </c>
    </row>
    <row r="247" spans="1:26" x14ac:dyDescent="0.2">
      <c r="A247" s="160" t="s">
        <v>2384</v>
      </c>
      <c r="B247" s="160">
        <v>700124509</v>
      </c>
      <c r="C247" s="160" t="s">
        <v>51</v>
      </c>
      <c r="D247" s="160" t="s">
        <v>2385</v>
      </c>
      <c r="E247" s="160" t="s">
        <v>8507</v>
      </c>
      <c r="F247" s="160" t="s">
        <v>2386</v>
      </c>
      <c r="G247" s="160" t="s">
        <v>8508</v>
      </c>
      <c r="H247" s="160" t="s">
        <v>2387</v>
      </c>
      <c r="I247" s="160" t="s">
        <v>2974</v>
      </c>
      <c r="J247" s="160" t="s">
        <v>2388</v>
      </c>
      <c r="K247" s="160" t="s">
        <v>2390</v>
      </c>
      <c r="L247" s="160" t="s">
        <v>31</v>
      </c>
      <c r="M247" s="160" t="s">
        <v>2392</v>
      </c>
      <c r="N247" s="160" t="s">
        <v>2391</v>
      </c>
      <c r="O247" s="160" t="s">
        <v>2389</v>
      </c>
      <c r="P247" s="160">
        <v>0</v>
      </c>
      <c r="Q247" s="160">
        <v>93401</v>
      </c>
      <c r="R247" s="160" t="s">
        <v>8509</v>
      </c>
      <c r="S247" s="161">
        <v>37970</v>
      </c>
      <c r="T247" s="160">
        <v>6100</v>
      </c>
      <c r="U247" s="162">
        <v>56564263</v>
      </c>
      <c r="V247" s="162">
        <v>547194626</v>
      </c>
      <c r="W247" s="161">
        <v>44135</v>
      </c>
      <c r="X247" s="160" t="s">
        <v>3112</v>
      </c>
      <c r="Y247" s="160" t="s">
        <v>3113</v>
      </c>
      <c r="Z247" s="160" t="s">
        <v>3175</v>
      </c>
    </row>
    <row r="248" spans="1:26" x14ac:dyDescent="0.2">
      <c r="A248" s="160" t="s">
        <v>2384</v>
      </c>
      <c r="B248" s="160">
        <v>700124509</v>
      </c>
      <c r="C248" s="160" t="s">
        <v>51</v>
      </c>
      <c r="D248" s="160" t="s">
        <v>2385</v>
      </c>
      <c r="E248" s="160" t="s">
        <v>8507</v>
      </c>
      <c r="F248" s="160" t="s">
        <v>2386</v>
      </c>
      <c r="G248" s="160" t="s">
        <v>8508</v>
      </c>
      <c r="H248" s="160" t="s">
        <v>2387</v>
      </c>
      <c r="I248" s="160" t="s">
        <v>2974</v>
      </c>
      <c r="J248" s="160" t="s">
        <v>2388</v>
      </c>
      <c r="K248" s="160" t="s">
        <v>2390</v>
      </c>
      <c r="L248" s="160" t="s">
        <v>31</v>
      </c>
      <c r="M248" s="160" t="s">
        <v>2392</v>
      </c>
      <c r="N248" s="160" t="s">
        <v>2391</v>
      </c>
      <c r="O248" s="160" t="s">
        <v>2389</v>
      </c>
      <c r="P248" s="160">
        <v>0</v>
      </c>
      <c r="Q248" s="160">
        <v>93401</v>
      </c>
      <c r="R248" s="160" t="s">
        <v>8509</v>
      </c>
      <c r="S248" s="161">
        <v>37970</v>
      </c>
      <c r="T248" s="160">
        <v>6100</v>
      </c>
      <c r="U248" s="162">
        <v>8964270</v>
      </c>
      <c r="V248" s="162">
        <v>85574880</v>
      </c>
      <c r="W248" s="161">
        <v>44135</v>
      </c>
      <c r="X248" s="160" t="s">
        <v>3112</v>
      </c>
      <c r="Y248" s="160" t="s">
        <v>3113</v>
      </c>
      <c r="Z248" s="160" t="s">
        <v>3238</v>
      </c>
    </row>
    <row r="249" spans="1:26" x14ac:dyDescent="0.2">
      <c r="A249" s="160" t="s">
        <v>2384</v>
      </c>
      <c r="B249" s="160">
        <v>700124509</v>
      </c>
      <c r="C249" s="160" t="s">
        <v>51</v>
      </c>
      <c r="D249" s="160" t="s">
        <v>2385</v>
      </c>
      <c r="E249" s="160" t="s">
        <v>8507</v>
      </c>
      <c r="F249" s="160" t="s">
        <v>2386</v>
      </c>
      <c r="G249" s="160" t="s">
        <v>8508</v>
      </c>
      <c r="H249" s="160" t="s">
        <v>2387</v>
      </c>
      <c r="I249" s="160" t="s">
        <v>2974</v>
      </c>
      <c r="J249" s="160" t="s">
        <v>2388</v>
      </c>
      <c r="K249" s="160" t="s">
        <v>2390</v>
      </c>
      <c r="L249" s="160" t="s">
        <v>31</v>
      </c>
      <c r="M249" s="160" t="s">
        <v>2392</v>
      </c>
      <c r="N249" s="160" t="s">
        <v>2391</v>
      </c>
      <c r="O249" s="160" t="s">
        <v>2389</v>
      </c>
      <c r="P249" s="160">
        <v>0</v>
      </c>
      <c r="Q249" s="160">
        <v>93401</v>
      </c>
      <c r="R249" s="160" t="s">
        <v>8509</v>
      </c>
      <c r="S249" s="161">
        <v>37970</v>
      </c>
      <c r="T249" s="160">
        <v>6100</v>
      </c>
      <c r="U249" s="162">
        <v>12730770</v>
      </c>
      <c r="V249" s="162">
        <v>124369830</v>
      </c>
      <c r="W249" s="161">
        <v>44135</v>
      </c>
      <c r="X249" s="160" t="s">
        <v>3112</v>
      </c>
      <c r="Y249" s="160" t="s">
        <v>3113</v>
      </c>
      <c r="Z249" s="160" t="s">
        <v>3192</v>
      </c>
    </row>
    <row r="250" spans="1:26" x14ac:dyDescent="0.2">
      <c r="A250" s="160" t="s">
        <v>2384</v>
      </c>
      <c r="B250" s="160">
        <v>700124509</v>
      </c>
      <c r="C250" s="160" t="s">
        <v>51</v>
      </c>
      <c r="D250" s="160" t="s">
        <v>2385</v>
      </c>
      <c r="E250" s="160" t="s">
        <v>8507</v>
      </c>
      <c r="F250" s="160" t="s">
        <v>2386</v>
      </c>
      <c r="G250" s="160" t="s">
        <v>8508</v>
      </c>
      <c r="H250" s="160" t="s">
        <v>2387</v>
      </c>
      <c r="I250" s="160" t="s">
        <v>2974</v>
      </c>
      <c r="J250" s="160" t="s">
        <v>2388</v>
      </c>
      <c r="K250" s="160" t="s">
        <v>2390</v>
      </c>
      <c r="L250" s="160" t="s">
        <v>31</v>
      </c>
      <c r="M250" s="160" t="s">
        <v>2392</v>
      </c>
      <c r="N250" s="160" t="s">
        <v>2391</v>
      </c>
      <c r="O250" s="160" t="s">
        <v>2389</v>
      </c>
      <c r="P250" s="160">
        <v>0</v>
      </c>
      <c r="Q250" s="160">
        <v>93401</v>
      </c>
      <c r="R250" s="160" t="s">
        <v>8509</v>
      </c>
      <c r="S250" s="161">
        <v>37970</v>
      </c>
      <c r="T250" s="160">
        <v>6100</v>
      </c>
      <c r="U250" s="162">
        <v>12022668</v>
      </c>
      <c r="V250" s="162">
        <v>110353697</v>
      </c>
      <c r="W250" s="161">
        <v>44135</v>
      </c>
      <c r="X250" s="160" t="s">
        <v>3112</v>
      </c>
      <c r="Y250" s="160" t="s">
        <v>3113</v>
      </c>
      <c r="Z250" s="160" t="s">
        <v>3126</v>
      </c>
    </row>
    <row r="251" spans="1:26" x14ac:dyDescent="0.2">
      <c r="A251" s="160" t="s">
        <v>2384</v>
      </c>
      <c r="B251" s="160">
        <v>700124509</v>
      </c>
      <c r="C251" s="160" t="s">
        <v>51</v>
      </c>
      <c r="D251" s="160" t="s">
        <v>2385</v>
      </c>
      <c r="E251" s="160" t="s">
        <v>8507</v>
      </c>
      <c r="F251" s="160" t="s">
        <v>2386</v>
      </c>
      <c r="G251" s="160" t="s">
        <v>8508</v>
      </c>
      <c r="H251" s="160" t="s">
        <v>2387</v>
      </c>
      <c r="I251" s="160" t="s">
        <v>2974</v>
      </c>
      <c r="J251" s="160" t="s">
        <v>2388</v>
      </c>
      <c r="K251" s="160" t="s">
        <v>2390</v>
      </c>
      <c r="L251" s="160" t="s">
        <v>31</v>
      </c>
      <c r="M251" s="160" t="s">
        <v>2392</v>
      </c>
      <c r="N251" s="160" t="s">
        <v>2391</v>
      </c>
      <c r="O251" s="160" t="s">
        <v>2389</v>
      </c>
      <c r="P251" s="160">
        <v>0</v>
      </c>
      <c r="Q251" s="160">
        <v>93401</v>
      </c>
      <c r="R251" s="160" t="s">
        <v>8509</v>
      </c>
      <c r="S251" s="161">
        <v>37970</v>
      </c>
      <c r="T251" s="160">
        <v>6100</v>
      </c>
      <c r="U251" s="162">
        <v>8964270</v>
      </c>
      <c r="V251" s="162">
        <v>75581730</v>
      </c>
      <c r="W251" s="161">
        <v>44135</v>
      </c>
      <c r="X251" s="160" t="s">
        <v>3112</v>
      </c>
      <c r="Y251" s="160" t="s">
        <v>3113</v>
      </c>
      <c r="Z251" s="160" t="s">
        <v>3153</v>
      </c>
    </row>
    <row r="252" spans="1:26" x14ac:dyDescent="0.2">
      <c r="A252" s="160" t="s">
        <v>2384</v>
      </c>
      <c r="B252" s="160">
        <v>700124509</v>
      </c>
      <c r="C252" s="160" t="s">
        <v>51</v>
      </c>
      <c r="D252" s="160" t="s">
        <v>2385</v>
      </c>
      <c r="E252" s="160" t="s">
        <v>8507</v>
      </c>
      <c r="F252" s="160" t="s">
        <v>2386</v>
      </c>
      <c r="G252" s="160" t="s">
        <v>8508</v>
      </c>
      <c r="H252" s="160" t="s">
        <v>2387</v>
      </c>
      <c r="I252" s="160" t="s">
        <v>2974</v>
      </c>
      <c r="J252" s="160" t="s">
        <v>2388</v>
      </c>
      <c r="K252" s="160" t="s">
        <v>2390</v>
      </c>
      <c r="L252" s="160" t="s">
        <v>31</v>
      </c>
      <c r="M252" s="160" t="s">
        <v>2392</v>
      </c>
      <c r="N252" s="160" t="s">
        <v>2391</v>
      </c>
      <c r="O252" s="160" t="s">
        <v>2389</v>
      </c>
      <c r="P252" s="160">
        <v>0</v>
      </c>
      <c r="Q252" s="160">
        <v>93401</v>
      </c>
      <c r="R252" s="160" t="s">
        <v>8509</v>
      </c>
      <c r="S252" s="161">
        <v>37970</v>
      </c>
      <c r="T252" s="160">
        <v>6100</v>
      </c>
      <c r="U252" s="162">
        <v>10696860</v>
      </c>
      <c r="V252" s="162">
        <v>102524130</v>
      </c>
      <c r="W252" s="161">
        <v>44135</v>
      </c>
      <c r="X252" s="160" t="s">
        <v>3112</v>
      </c>
      <c r="Y252" s="160" t="s">
        <v>3113</v>
      </c>
      <c r="Z252" s="160" t="s">
        <v>3158</v>
      </c>
    </row>
    <row r="253" spans="1:26" x14ac:dyDescent="0.2">
      <c r="A253" s="160" t="s">
        <v>2384</v>
      </c>
      <c r="B253" s="160">
        <v>700124509</v>
      </c>
      <c r="C253" s="160" t="s">
        <v>51</v>
      </c>
      <c r="D253" s="160" t="s">
        <v>2385</v>
      </c>
      <c r="E253" s="160" t="s">
        <v>8507</v>
      </c>
      <c r="F253" s="160" t="s">
        <v>2386</v>
      </c>
      <c r="G253" s="160" t="s">
        <v>8508</v>
      </c>
      <c r="H253" s="160" t="s">
        <v>2387</v>
      </c>
      <c r="I253" s="160" t="s">
        <v>2974</v>
      </c>
      <c r="J253" s="160" t="s">
        <v>2388</v>
      </c>
      <c r="K253" s="160" t="s">
        <v>2390</v>
      </c>
      <c r="L253" s="160" t="s">
        <v>31</v>
      </c>
      <c r="M253" s="160" t="s">
        <v>2392</v>
      </c>
      <c r="N253" s="160" t="s">
        <v>2391</v>
      </c>
      <c r="O253" s="160" t="s">
        <v>2389</v>
      </c>
      <c r="P253" s="160">
        <v>0</v>
      </c>
      <c r="Q253" s="160">
        <v>93401</v>
      </c>
      <c r="R253" s="160" t="s">
        <v>8509</v>
      </c>
      <c r="S253" s="161">
        <v>37970</v>
      </c>
      <c r="T253" s="160">
        <v>6100</v>
      </c>
      <c r="U253" s="162">
        <v>96819886</v>
      </c>
      <c r="V253" s="162">
        <v>1216499619</v>
      </c>
      <c r="W253" s="161">
        <v>44135</v>
      </c>
      <c r="X253" s="160" t="s">
        <v>3112</v>
      </c>
      <c r="Y253" s="160" t="s">
        <v>3113</v>
      </c>
      <c r="Z253" s="160" t="s">
        <v>3159</v>
      </c>
    </row>
    <row r="254" spans="1:26" x14ac:dyDescent="0.2">
      <c r="A254" s="160" t="s">
        <v>2384</v>
      </c>
      <c r="B254" s="160">
        <v>700124509</v>
      </c>
      <c r="C254" s="160" t="s">
        <v>51</v>
      </c>
      <c r="D254" s="160" t="s">
        <v>2385</v>
      </c>
      <c r="E254" s="160" t="s">
        <v>8507</v>
      </c>
      <c r="F254" s="160" t="s">
        <v>2386</v>
      </c>
      <c r="G254" s="160" t="s">
        <v>8508</v>
      </c>
      <c r="H254" s="160" t="s">
        <v>2387</v>
      </c>
      <c r="I254" s="160" t="s">
        <v>2974</v>
      </c>
      <c r="J254" s="160" t="s">
        <v>2388</v>
      </c>
      <c r="K254" s="160" t="s">
        <v>2390</v>
      </c>
      <c r="L254" s="160" t="s">
        <v>31</v>
      </c>
      <c r="M254" s="160" t="s">
        <v>2392</v>
      </c>
      <c r="N254" s="160" t="s">
        <v>2391</v>
      </c>
      <c r="O254" s="160" t="s">
        <v>2389</v>
      </c>
      <c r="P254" s="160">
        <v>0</v>
      </c>
      <c r="Q254" s="160">
        <v>93401</v>
      </c>
      <c r="R254" s="160" t="s">
        <v>8509</v>
      </c>
      <c r="S254" s="161">
        <v>37970</v>
      </c>
      <c r="T254" s="160">
        <v>6100</v>
      </c>
      <c r="U254" s="162">
        <v>19435140</v>
      </c>
      <c r="V254" s="162">
        <v>183277890</v>
      </c>
      <c r="W254" s="161">
        <v>44135</v>
      </c>
      <c r="X254" s="160" t="s">
        <v>3112</v>
      </c>
      <c r="Y254" s="160" t="s">
        <v>3113</v>
      </c>
      <c r="Z254" s="160" t="s">
        <v>3199</v>
      </c>
    </row>
    <row r="255" spans="1:26" x14ac:dyDescent="0.2">
      <c r="A255" s="160" t="s">
        <v>2384</v>
      </c>
      <c r="B255" s="160">
        <v>700124509</v>
      </c>
      <c r="C255" s="160" t="s">
        <v>51</v>
      </c>
      <c r="D255" s="160" t="s">
        <v>2385</v>
      </c>
      <c r="E255" s="160" t="s">
        <v>8507</v>
      </c>
      <c r="F255" s="160" t="s">
        <v>2386</v>
      </c>
      <c r="G255" s="160" t="s">
        <v>8508</v>
      </c>
      <c r="H255" s="160" t="s">
        <v>2387</v>
      </c>
      <c r="I255" s="160" t="s">
        <v>2974</v>
      </c>
      <c r="J255" s="160" t="s">
        <v>2388</v>
      </c>
      <c r="K255" s="160" t="s">
        <v>2390</v>
      </c>
      <c r="L255" s="160" t="s">
        <v>31</v>
      </c>
      <c r="M255" s="160" t="s">
        <v>2392</v>
      </c>
      <c r="N255" s="160" t="s">
        <v>2391</v>
      </c>
      <c r="O255" s="160" t="s">
        <v>2389</v>
      </c>
      <c r="P255" s="160">
        <v>0</v>
      </c>
      <c r="Q255" s="160">
        <v>93401</v>
      </c>
      <c r="R255" s="160" t="s">
        <v>8509</v>
      </c>
      <c r="S255" s="161">
        <v>37970</v>
      </c>
      <c r="T255" s="160">
        <v>6100</v>
      </c>
      <c r="U255" s="162">
        <v>15370295</v>
      </c>
      <c r="V255" s="162">
        <v>153235205</v>
      </c>
      <c r="W255" s="161">
        <v>44135</v>
      </c>
      <c r="X255" s="160" t="s">
        <v>3112</v>
      </c>
      <c r="Y255" s="160" t="s">
        <v>3113</v>
      </c>
      <c r="Z255" s="160" t="s">
        <v>3165</v>
      </c>
    </row>
    <row r="256" spans="1:26" x14ac:dyDescent="0.2">
      <c r="A256" s="160" t="s">
        <v>2384</v>
      </c>
      <c r="B256" s="160">
        <v>700124509</v>
      </c>
      <c r="C256" s="160" t="s">
        <v>51</v>
      </c>
      <c r="D256" s="160" t="s">
        <v>2385</v>
      </c>
      <c r="E256" s="160" t="s">
        <v>8507</v>
      </c>
      <c r="F256" s="160" t="s">
        <v>2386</v>
      </c>
      <c r="G256" s="160" t="s">
        <v>8508</v>
      </c>
      <c r="H256" s="160" t="s">
        <v>2387</v>
      </c>
      <c r="I256" s="160" t="s">
        <v>2974</v>
      </c>
      <c r="J256" s="160" t="s">
        <v>2388</v>
      </c>
      <c r="K256" s="160" t="s">
        <v>2390</v>
      </c>
      <c r="L256" s="160" t="s">
        <v>31</v>
      </c>
      <c r="M256" s="160" t="s">
        <v>2392</v>
      </c>
      <c r="N256" s="160" t="s">
        <v>2391</v>
      </c>
      <c r="O256" s="160" t="s">
        <v>2389</v>
      </c>
      <c r="P256" s="160">
        <v>0</v>
      </c>
      <c r="Q256" s="160">
        <v>93401</v>
      </c>
      <c r="R256" s="160" t="s">
        <v>8509</v>
      </c>
      <c r="S256" s="161">
        <v>37970</v>
      </c>
      <c r="T256" s="160">
        <v>6100</v>
      </c>
      <c r="U256" s="162">
        <v>11751480</v>
      </c>
      <c r="V256" s="162">
        <v>105580017</v>
      </c>
      <c r="W256" s="161">
        <v>44135</v>
      </c>
      <c r="X256" s="160" t="s">
        <v>3112</v>
      </c>
      <c r="Y256" s="160" t="s">
        <v>3113</v>
      </c>
      <c r="Z256" s="160" t="s">
        <v>3201</v>
      </c>
    </row>
    <row r="257" spans="1:26" x14ac:dyDescent="0.2">
      <c r="A257" s="160" t="s">
        <v>2384</v>
      </c>
      <c r="B257" s="160">
        <v>700124509</v>
      </c>
      <c r="C257" s="160" t="s">
        <v>51</v>
      </c>
      <c r="D257" s="160" t="s">
        <v>2385</v>
      </c>
      <c r="E257" s="160" t="s">
        <v>8507</v>
      </c>
      <c r="F257" s="160" t="s">
        <v>2386</v>
      </c>
      <c r="G257" s="160" t="s">
        <v>8508</v>
      </c>
      <c r="H257" s="160" t="s">
        <v>2387</v>
      </c>
      <c r="I257" s="160" t="s">
        <v>2974</v>
      </c>
      <c r="J257" s="160" t="s">
        <v>2388</v>
      </c>
      <c r="K257" s="160" t="s">
        <v>2390</v>
      </c>
      <c r="L257" s="160" t="s">
        <v>31</v>
      </c>
      <c r="M257" s="160" t="s">
        <v>2392</v>
      </c>
      <c r="N257" s="160" t="s">
        <v>2391</v>
      </c>
      <c r="O257" s="160" t="s">
        <v>2389</v>
      </c>
      <c r="P257" s="160">
        <v>0</v>
      </c>
      <c r="Q257" s="160">
        <v>93401</v>
      </c>
      <c r="R257" s="160" t="s">
        <v>8509</v>
      </c>
      <c r="S257" s="161">
        <v>37970</v>
      </c>
      <c r="T257" s="160">
        <v>6100</v>
      </c>
      <c r="U257" s="162">
        <v>6026400</v>
      </c>
      <c r="V257" s="162">
        <v>59962680</v>
      </c>
      <c r="W257" s="161">
        <v>44135</v>
      </c>
      <c r="X257" s="160" t="s">
        <v>3112</v>
      </c>
      <c r="Y257" s="160" t="s">
        <v>3113</v>
      </c>
      <c r="Z257" s="160" t="s">
        <v>3239</v>
      </c>
    </row>
    <row r="258" spans="1:26" x14ac:dyDescent="0.2">
      <c r="A258" s="160" t="s">
        <v>2384</v>
      </c>
      <c r="B258" s="160">
        <v>700124509</v>
      </c>
      <c r="C258" s="160" t="s">
        <v>51</v>
      </c>
      <c r="D258" s="160" t="s">
        <v>2385</v>
      </c>
      <c r="E258" s="160" t="s">
        <v>8507</v>
      </c>
      <c r="F258" s="160" t="s">
        <v>2386</v>
      </c>
      <c r="G258" s="160" t="s">
        <v>8508</v>
      </c>
      <c r="H258" s="160" t="s">
        <v>2387</v>
      </c>
      <c r="I258" s="160" t="s">
        <v>2974</v>
      </c>
      <c r="J258" s="160" t="s">
        <v>2388</v>
      </c>
      <c r="K258" s="160" t="s">
        <v>2390</v>
      </c>
      <c r="L258" s="160" t="s">
        <v>31</v>
      </c>
      <c r="M258" s="160" t="s">
        <v>2392</v>
      </c>
      <c r="N258" s="160" t="s">
        <v>2391</v>
      </c>
      <c r="O258" s="160" t="s">
        <v>2389</v>
      </c>
      <c r="P258" s="160">
        <v>0</v>
      </c>
      <c r="Q258" s="160">
        <v>93401</v>
      </c>
      <c r="R258" s="160" t="s">
        <v>8509</v>
      </c>
      <c r="S258" s="161">
        <v>37970</v>
      </c>
      <c r="T258" s="160">
        <v>6100</v>
      </c>
      <c r="U258" s="162">
        <v>13710060</v>
      </c>
      <c r="V258" s="162">
        <v>119789766</v>
      </c>
      <c r="W258" s="161">
        <v>44135</v>
      </c>
      <c r="X258" s="160" t="s">
        <v>3112</v>
      </c>
      <c r="Y258" s="160" t="s">
        <v>3113</v>
      </c>
      <c r="Z258" s="160" t="s">
        <v>2719</v>
      </c>
    </row>
    <row r="259" spans="1:26" x14ac:dyDescent="0.2">
      <c r="A259" s="160" t="s">
        <v>2384</v>
      </c>
      <c r="B259" s="160">
        <v>700124509</v>
      </c>
      <c r="C259" s="160" t="s">
        <v>51</v>
      </c>
      <c r="D259" s="160" t="s">
        <v>2385</v>
      </c>
      <c r="E259" s="160" t="s">
        <v>8507</v>
      </c>
      <c r="F259" s="160" t="s">
        <v>2386</v>
      </c>
      <c r="G259" s="160" t="s">
        <v>8508</v>
      </c>
      <c r="H259" s="160" t="s">
        <v>2387</v>
      </c>
      <c r="I259" s="160" t="s">
        <v>2974</v>
      </c>
      <c r="J259" s="160" t="s">
        <v>2388</v>
      </c>
      <c r="K259" s="160" t="s">
        <v>2390</v>
      </c>
      <c r="L259" s="160" t="s">
        <v>31</v>
      </c>
      <c r="M259" s="160" t="s">
        <v>2392</v>
      </c>
      <c r="N259" s="160" t="s">
        <v>2391</v>
      </c>
      <c r="O259" s="160" t="s">
        <v>2389</v>
      </c>
      <c r="P259" s="160">
        <v>0</v>
      </c>
      <c r="Q259" s="160">
        <v>93401</v>
      </c>
      <c r="R259" s="160" t="s">
        <v>8509</v>
      </c>
      <c r="S259" s="161">
        <v>37970</v>
      </c>
      <c r="T259" s="160">
        <v>6100</v>
      </c>
      <c r="U259" s="162">
        <v>34474098</v>
      </c>
      <c r="V259" s="162">
        <v>330756357</v>
      </c>
      <c r="W259" s="161">
        <v>44135</v>
      </c>
      <c r="X259" s="160" t="s">
        <v>3112</v>
      </c>
      <c r="Y259" s="160" t="s">
        <v>3113</v>
      </c>
      <c r="Z259" s="160" t="s">
        <v>3197</v>
      </c>
    </row>
    <row r="260" spans="1:26" x14ac:dyDescent="0.2">
      <c r="A260" s="160" t="s">
        <v>2384</v>
      </c>
      <c r="B260" s="160">
        <v>700124509</v>
      </c>
      <c r="C260" s="160" t="s">
        <v>51</v>
      </c>
      <c r="D260" s="160" t="s">
        <v>2385</v>
      </c>
      <c r="E260" s="160" t="s">
        <v>8507</v>
      </c>
      <c r="F260" s="160" t="s">
        <v>2386</v>
      </c>
      <c r="G260" s="160" t="s">
        <v>8508</v>
      </c>
      <c r="H260" s="160" t="s">
        <v>2387</v>
      </c>
      <c r="I260" s="160" t="s">
        <v>2974</v>
      </c>
      <c r="J260" s="160" t="s">
        <v>2388</v>
      </c>
      <c r="K260" s="160" t="s">
        <v>2390</v>
      </c>
      <c r="L260" s="160" t="s">
        <v>31</v>
      </c>
      <c r="M260" s="160" t="s">
        <v>2392</v>
      </c>
      <c r="N260" s="160" t="s">
        <v>2391</v>
      </c>
      <c r="O260" s="160" t="s">
        <v>2389</v>
      </c>
      <c r="P260" s="160">
        <v>0</v>
      </c>
      <c r="Q260" s="160">
        <v>93401</v>
      </c>
      <c r="R260" s="160" t="s">
        <v>8509</v>
      </c>
      <c r="S260" s="161">
        <v>37970</v>
      </c>
      <c r="T260" s="160">
        <v>6100</v>
      </c>
      <c r="U260" s="162">
        <v>4081982</v>
      </c>
      <c r="V260" s="162">
        <v>39754956</v>
      </c>
      <c r="W260" s="161">
        <v>44135</v>
      </c>
      <c r="X260" s="160" t="s">
        <v>3112</v>
      </c>
      <c r="Y260" s="160" t="s">
        <v>3113</v>
      </c>
      <c r="Z260" s="160" t="s">
        <v>82</v>
      </c>
    </row>
    <row r="261" spans="1:26" x14ac:dyDescent="0.2">
      <c r="A261" s="160" t="s">
        <v>2393</v>
      </c>
      <c r="B261" s="160">
        <v>702758009</v>
      </c>
      <c r="C261" s="160" t="s">
        <v>51</v>
      </c>
      <c r="D261" s="160" t="s">
        <v>2394</v>
      </c>
      <c r="E261" s="160" t="s">
        <v>2395</v>
      </c>
      <c r="F261" s="160" t="s">
        <v>2396</v>
      </c>
      <c r="G261" s="160" t="s">
        <v>2397</v>
      </c>
      <c r="H261" s="160" t="s">
        <v>2398</v>
      </c>
      <c r="I261" s="160" t="s">
        <v>2399</v>
      </c>
      <c r="J261" s="160" t="s">
        <v>2400</v>
      </c>
      <c r="K261" s="160" t="s">
        <v>2401</v>
      </c>
      <c r="L261" s="160" t="s">
        <v>2458</v>
      </c>
      <c r="M261" s="160" t="s">
        <v>2403</v>
      </c>
      <c r="N261" s="160" t="s">
        <v>2402</v>
      </c>
      <c r="O261" s="160" t="s">
        <v>2871</v>
      </c>
      <c r="P261" s="160">
        <v>0</v>
      </c>
      <c r="Q261" s="160">
        <v>93401</v>
      </c>
      <c r="R261" s="160" t="s">
        <v>2872</v>
      </c>
      <c r="S261" s="161">
        <v>37970</v>
      </c>
      <c r="T261" s="160">
        <v>6150</v>
      </c>
      <c r="U261" s="162">
        <v>39810221</v>
      </c>
      <c r="V261" s="162">
        <v>369964508</v>
      </c>
      <c r="W261" s="161">
        <v>44135</v>
      </c>
      <c r="X261" s="160" t="s">
        <v>3112</v>
      </c>
      <c r="Y261" s="160" t="s">
        <v>3113</v>
      </c>
      <c r="Z261" s="160" t="s">
        <v>3170</v>
      </c>
    </row>
    <row r="262" spans="1:26" x14ac:dyDescent="0.2">
      <c r="A262" s="160" t="s">
        <v>2339</v>
      </c>
      <c r="B262" s="160">
        <v>817325009</v>
      </c>
      <c r="C262" s="160" t="s">
        <v>56</v>
      </c>
      <c r="D262" s="160" t="s">
        <v>2340</v>
      </c>
      <c r="E262" s="160" t="s">
        <v>26</v>
      </c>
      <c r="F262" s="160" t="s">
        <v>58</v>
      </c>
      <c r="G262" s="160" t="s">
        <v>27</v>
      </c>
      <c r="H262" s="160">
        <v>0</v>
      </c>
      <c r="I262" s="160">
        <v>0</v>
      </c>
      <c r="J262" s="160" t="s">
        <v>2697</v>
      </c>
      <c r="K262" s="160" t="s">
        <v>2695</v>
      </c>
      <c r="L262" s="160" t="s">
        <v>32</v>
      </c>
      <c r="M262" s="160" t="s">
        <v>583</v>
      </c>
      <c r="N262" s="160" t="s">
        <v>2694</v>
      </c>
      <c r="O262" s="160" t="s">
        <v>2696</v>
      </c>
      <c r="P262" s="160">
        <v>0</v>
      </c>
      <c r="Q262" s="160">
        <v>93910</v>
      </c>
      <c r="R262" s="160" t="s">
        <v>2693</v>
      </c>
      <c r="S262" s="161">
        <v>37970</v>
      </c>
      <c r="T262" s="160">
        <v>6350</v>
      </c>
      <c r="U262" s="162">
        <v>0</v>
      </c>
      <c r="V262" s="162">
        <v>77897049</v>
      </c>
      <c r="W262" s="161">
        <v>44135</v>
      </c>
      <c r="X262" s="160" t="s">
        <v>3112</v>
      </c>
      <c r="Y262" s="160" t="s">
        <v>3113</v>
      </c>
      <c r="Z262" s="160" t="s">
        <v>3240</v>
      </c>
    </row>
    <row r="263" spans="1:26" x14ac:dyDescent="0.2">
      <c r="A263" s="160" t="s">
        <v>430</v>
      </c>
      <c r="B263" s="160">
        <v>714506005</v>
      </c>
      <c r="C263" s="160" t="s">
        <v>51</v>
      </c>
      <c r="D263" s="160" t="s">
        <v>431</v>
      </c>
      <c r="E263" s="160" t="s">
        <v>8146</v>
      </c>
      <c r="F263" s="160" t="s">
        <v>432</v>
      </c>
      <c r="G263" s="160" t="s">
        <v>8147</v>
      </c>
      <c r="H263" s="160" t="s">
        <v>433</v>
      </c>
      <c r="I263" s="160" t="s">
        <v>8148</v>
      </c>
      <c r="J263" s="160" t="s">
        <v>2924</v>
      </c>
      <c r="K263" s="160" t="s">
        <v>3051</v>
      </c>
      <c r="L263" s="160" t="s">
        <v>2452</v>
      </c>
      <c r="M263" s="160" t="s">
        <v>434</v>
      </c>
      <c r="N263" s="160" t="s">
        <v>2920</v>
      </c>
      <c r="O263" s="160" t="s">
        <v>2921</v>
      </c>
      <c r="P263" s="160">
        <v>0</v>
      </c>
      <c r="Q263" s="160">
        <v>93401</v>
      </c>
      <c r="R263" s="160" t="s">
        <v>8149</v>
      </c>
      <c r="S263" s="161">
        <v>37970</v>
      </c>
      <c r="T263" s="160">
        <v>6400</v>
      </c>
      <c r="U263" s="162">
        <v>20376334</v>
      </c>
      <c r="V263" s="162">
        <v>210406015</v>
      </c>
      <c r="W263" s="161">
        <v>44135</v>
      </c>
      <c r="X263" s="160" t="s">
        <v>3112</v>
      </c>
      <c r="Y263" s="160" t="s">
        <v>3113</v>
      </c>
      <c r="Z263" s="160" t="s">
        <v>3241</v>
      </c>
    </row>
    <row r="264" spans="1:26" x14ac:dyDescent="0.2">
      <c r="A264" s="160" t="s">
        <v>446</v>
      </c>
      <c r="B264" s="160">
        <v>709836005</v>
      </c>
      <c r="C264" s="160" t="s">
        <v>51</v>
      </c>
      <c r="D264" s="160" t="s">
        <v>447</v>
      </c>
      <c r="E264" s="160" t="s">
        <v>2504</v>
      </c>
      <c r="F264" s="160" t="s">
        <v>448</v>
      </c>
      <c r="G264" s="160" t="s">
        <v>2505</v>
      </c>
      <c r="H264" s="160" t="s">
        <v>449</v>
      </c>
      <c r="I264" s="160" t="s">
        <v>450</v>
      </c>
      <c r="J264" s="160" t="s">
        <v>451</v>
      </c>
      <c r="K264" s="160" t="s">
        <v>452</v>
      </c>
      <c r="L264" s="160" t="s">
        <v>226</v>
      </c>
      <c r="M264" s="160" t="s">
        <v>280</v>
      </c>
      <c r="N264" s="160">
        <v>0</v>
      </c>
      <c r="O264" s="160">
        <v>0</v>
      </c>
      <c r="P264" s="160">
        <v>0</v>
      </c>
      <c r="Q264" s="160">
        <v>93401</v>
      </c>
      <c r="R264" s="160" t="s">
        <v>2791</v>
      </c>
      <c r="S264" s="161">
        <v>37970</v>
      </c>
      <c r="T264" s="160">
        <v>6410</v>
      </c>
      <c r="U264" s="162">
        <v>27963797</v>
      </c>
      <c r="V264" s="162">
        <v>302879338</v>
      </c>
      <c r="W264" s="161">
        <v>44135</v>
      </c>
      <c r="X264" s="160" t="s">
        <v>3112</v>
      </c>
      <c r="Y264" s="160" t="s">
        <v>3113</v>
      </c>
      <c r="Z264" s="160" t="s">
        <v>3171</v>
      </c>
    </row>
    <row r="265" spans="1:26" x14ac:dyDescent="0.2">
      <c r="A265" s="160" t="s">
        <v>2331</v>
      </c>
      <c r="B265" s="160">
        <v>703130003</v>
      </c>
      <c r="C265" s="160" t="s">
        <v>55</v>
      </c>
      <c r="D265" s="160" t="s">
        <v>2332</v>
      </c>
      <c r="E265" s="160" t="s">
        <v>2324</v>
      </c>
      <c r="F265" s="160" t="s">
        <v>2325</v>
      </c>
      <c r="G265" s="160" t="s">
        <v>27</v>
      </c>
      <c r="H265" s="160">
        <v>0</v>
      </c>
      <c r="I265" s="160">
        <v>0</v>
      </c>
      <c r="J265" s="160" t="s">
        <v>3097</v>
      </c>
      <c r="K265" s="160" t="s">
        <v>2333</v>
      </c>
      <c r="L265" s="160" t="s">
        <v>226</v>
      </c>
      <c r="M265" s="160" t="s">
        <v>2477</v>
      </c>
      <c r="N265" s="160" t="s">
        <v>2334</v>
      </c>
      <c r="O265" s="160" t="s">
        <v>3098</v>
      </c>
      <c r="P265" s="160">
        <v>0</v>
      </c>
      <c r="Q265" s="160" t="s">
        <v>2329</v>
      </c>
      <c r="R265" s="160" t="s">
        <v>3099</v>
      </c>
      <c r="S265" s="161">
        <v>37970</v>
      </c>
      <c r="T265" s="160">
        <v>6430</v>
      </c>
      <c r="U265" s="162">
        <v>52646859</v>
      </c>
      <c r="V265" s="162">
        <v>533521319</v>
      </c>
      <c r="W265" s="161">
        <v>44135</v>
      </c>
      <c r="X265" s="160" t="s">
        <v>3112</v>
      </c>
      <c r="Y265" s="160" t="s">
        <v>3113</v>
      </c>
      <c r="Z265" s="160" t="s">
        <v>3242</v>
      </c>
    </row>
    <row r="266" spans="1:26" x14ac:dyDescent="0.2">
      <c r="A266" s="160" t="s">
        <v>2331</v>
      </c>
      <c r="B266" s="160">
        <v>703130003</v>
      </c>
      <c r="C266" s="160" t="s">
        <v>55</v>
      </c>
      <c r="D266" s="160" t="s">
        <v>2332</v>
      </c>
      <c r="E266" s="160" t="s">
        <v>2324</v>
      </c>
      <c r="F266" s="160" t="s">
        <v>2325</v>
      </c>
      <c r="G266" s="160" t="s">
        <v>27</v>
      </c>
      <c r="H266" s="160">
        <v>0</v>
      </c>
      <c r="I266" s="160">
        <v>0</v>
      </c>
      <c r="J266" s="160" t="s">
        <v>3097</v>
      </c>
      <c r="K266" s="160" t="s">
        <v>2333</v>
      </c>
      <c r="L266" s="160" t="s">
        <v>226</v>
      </c>
      <c r="M266" s="160" t="s">
        <v>2477</v>
      </c>
      <c r="N266" s="160" t="s">
        <v>2334</v>
      </c>
      <c r="O266" s="160" t="s">
        <v>3098</v>
      </c>
      <c r="P266" s="160">
        <v>0</v>
      </c>
      <c r="Q266" s="160" t="s">
        <v>2329</v>
      </c>
      <c r="R266" s="160" t="s">
        <v>3099</v>
      </c>
      <c r="S266" s="161">
        <v>37970</v>
      </c>
      <c r="T266" s="160">
        <v>6430</v>
      </c>
      <c r="U266" s="162">
        <v>48563302</v>
      </c>
      <c r="V266" s="162">
        <v>449777624</v>
      </c>
      <c r="W266" s="161">
        <v>44135</v>
      </c>
      <c r="X266" s="160" t="s">
        <v>3112</v>
      </c>
      <c r="Y266" s="160" t="s">
        <v>3113</v>
      </c>
      <c r="Z266" s="160" t="s">
        <v>3120</v>
      </c>
    </row>
    <row r="267" spans="1:26" x14ac:dyDescent="0.2">
      <c r="A267" s="160" t="s">
        <v>820</v>
      </c>
      <c r="B267" s="160">
        <v>716316009</v>
      </c>
      <c r="C267" s="160" t="s">
        <v>567</v>
      </c>
      <c r="D267" s="160" t="s">
        <v>821</v>
      </c>
      <c r="E267" s="160" t="s">
        <v>8309</v>
      </c>
      <c r="F267" s="160" t="s">
        <v>822</v>
      </c>
      <c r="G267" s="160" t="s">
        <v>8310</v>
      </c>
      <c r="H267" s="160" t="s">
        <v>823</v>
      </c>
      <c r="I267" s="160" t="s">
        <v>8311</v>
      </c>
      <c r="J267" s="160" t="s">
        <v>824</v>
      </c>
      <c r="K267" s="160" t="s">
        <v>8312</v>
      </c>
      <c r="L267" s="160" t="s">
        <v>31</v>
      </c>
      <c r="M267" s="160" t="s">
        <v>271</v>
      </c>
      <c r="N267" s="160" t="s">
        <v>8313</v>
      </c>
      <c r="O267" s="160" t="s">
        <v>2167</v>
      </c>
      <c r="P267" s="160">
        <v>0</v>
      </c>
      <c r="Q267" s="160">
        <v>93401</v>
      </c>
      <c r="R267" s="160" t="s">
        <v>8314</v>
      </c>
      <c r="S267" s="161">
        <v>37970</v>
      </c>
      <c r="T267" s="160">
        <v>6470</v>
      </c>
      <c r="U267" s="162">
        <v>25998894</v>
      </c>
      <c r="V267" s="162">
        <v>186288717</v>
      </c>
      <c r="W267" s="161">
        <v>44135</v>
      </c>
      <c r="X267" s="160" t="s">
        <v>3112</v>
      </c>
      <c r="Y267" s="160" t="s">
        <v>3113</v>
      </c>
      <c r="Z267" s="160" t="s">
        <v>3128</v>
      </c>
    </row>
    <row r="268" spans="1:26" x14ac:dyDescent="0.2">
      <c r="A268" s="160" t="s">
        <v>820</v>
      </c>
      <c r="B268" s="160">
        <v>716316009</v>
      </c>
      <c r="C268" s="160" t="s">
        <v>567</v>
      </c>
      <c r="D268" s="160" t="s">
        <v>821</v>
      </c>
      <c r="E268" s="160" t="s">
        <v>8309</v>
      </c>
      <c r="F268" s="160" t="s">
        <v>822</v>
      </c>
      <c r="G268" s="160" t="s">
        <v>8310</v>
      </c>
      <c r="H268" s="160" t="s">
        <v>823</v>
      </c>
      <c r="I268" s="160" t="s">
        <v>8311</v>
      </c>
      <c r="J268" s="160" t="s">
        <v>824</v>
      </c>
      <c r="K268" s="160" t="s">
        <v>8312</v>
      </c>
      <c r="L268" s="160" t="s">
        <v>31</v>
      </c>
      <c r="M268" s="160" t="s">
        <v>271</v>
      </c>
      <c r="N268" s="160" t="s">
        <v>8313</v>
      </c>
      <c r="O268" s="160" t="s">
        <v>2167</v>
      </c>
      <c r="P268" s="160">
        <v>0</v>
      </c>
      <c r="Q268" s="160">
        <v>93401</v>
      </c>
      <c r="R268" s="160" t="s">
        <v>8314</v>
      </c>
      <c r="S268" s="161">
        <v>37970</v>
      </c>
      <c r="T268" s="160">
        <v>6470</v>
      </c>
      <c r="U268" s="162">
        <v>48384459</v>
      </c>
      <c r="V268" s="162">
        <v>451568402</v>
      </c>
      <c r="W268" s="161">
        <v>44135</v>
      </c>
      <c r="X268" s="160" t="s">
        <v>3112</v>
      </c>
      <c r="Y268" s="160" t="s">
        <v>3113</v>
      </c>
      <c r="Z268" s="160" t="s">
        <v>3174</v>
      </c>
    </row>
    <row r="269" spans="1:26" x14ac:dyDescent="0.2">
      <c r="A269" s="160" t="s">
        <v>820</v>
      </c>
      <c r="B269" s="160">
        <v>716316009</v>
      </c>
      <c r="C269" s="160" t="s">
        <v>567</v>
      </c>
      <c r="D269" s="160" t="s">
        <v>821</v>
      </c>
      <c r="E269" s="160" t="s">
        <v>8309</v>
      </c>
      <c r="F269" s="160" t="s">
        <v>822</v>
      </c>
      <c r="G269" s="160" t="s">
        <v>8310</v>
      </c>
      <c r="H269" s="160" t="s">
        <v>823</v>
      </c>
      <c r="I269" s="160" t="s">
        <v>8311</v>
      </c>
      <c r="J269" s="160" t="s">
        <v>824</v>
      </c>
      <c r="K269" s="160" t="s">
        <v>8312</v>
      </c>
      <c r="L269" s="160" t="s">
        <v>31</v>
      </c>
      <c r="M269" s="160" t="s">
        <v>271</v>
      </c>
      <c r="N269" s="160" t="s">
        <v>8313</v>
      </c>
      <c r="O269" s="160" t="s">
        <v>2167</v>
      </c>
      <c r="P269" s="160">
        <v>0</v>
      </c>
      <c r="Q269" s="160">
        <v>93401</v>
      </c>
      <c r="R269" s="160" t="s">
        <v>8314</v>
      </c>
      <c r="S269" s="161">
        <v>37970</v>
      </c>
      <c r="T269" s="160">
        <v>6470</v>
      </c>
      <c r="U269" s="162">
        <v>17747748</v>
      </c>
      <c r="V269" s="162">
        <v>158842346</v>
      </c>
      <c r="W269" s="161">
        <v>44135</v>
      </c>
      <c r="X269" s="160" t="s">
        <v>3112</v>
      </c>
      <c r="Y269" s="160" t="s">
        <v>3113</v>
      </c>
      <c r="Z269" s="160" t="s">
        <v>3145</v>
      </c>
    </row>
    <row r="270" spans="1:26" x14ac:dyDescent="0.2">
      <c r="A270" s="160" t="s">
        <v>820</v>
      </c>
      <c r="B270" s="160">
        <v>716316009</v>
      </c>
      <c r="C270" s="160" t="s">
        <v>567</v>
      </c>
      <c r="D270" s="160" t="s">
        <v>821</v>
      </c>
      <c r="E270" s="160" t="s">
        <v>8309</v>
      </c>
      <c r="F270" s="160" t="s">
        <v>822</v>
      </c>
      <c r="G270" s="160" t="s">
        <v>8310</v>
      </c>
      <c r="H270" s="160" t="s">
        <v>823</v>
      </c>
      <c r="I270" s="160" t="s">
        <v>8311</v>
      </c>
      <c r="J270" s="160" t="s">
        <v>824</v>
      </c>
      <c r="K270" s="160" t="s">
        <v>8312</v>
      </c>
      <c r="L270" s="160" t="s">
        <v>31</v>
      </c>
      <c r="M270" s="160" t="s">
        <v>271</v>
      </c>
      <c r="N270" s="160" t="s">
        <v>8313</v>
      </c>
      <c r="O270" s="160" t="s">
        <v>2167</v>
      </c>
      <c r="P270" s="160">
        <v>0</v>
      </c>
      <c r="Q270" s="160">
        <v>93401</v>
      </c>
      <c r="R270" s="160" t="s">
        <v>8314</v>
      </c>
      <c r="S270" s="161">
        <v>37970</v>
      </c>
      <c r="T270" s="160">
        <v>6470</v>
      </c>
      <c r="U270" s="162">
        <v>20750569</v>
      </c>
      <c r="V270" s="162">
        <v>469675146</v>
      </c>
      <c r="W270" s="161">
        <v>44135</v>
      </c>
      <c r="X270" s="160" t="s">
        <v>3112</v>
      </c>
      <c r="Y270" s="160" t="s">
        <v>3113</v>
      </c>
      <c r="Z270" s="160" t="s">
        <v>98</v>
      </c>
    </row>
    <row r="271" spans="1:26" x14ac:dyDescent="0.2">
      <c r="A271" s="160" t="s">
        <v>820</v>
      </c>
      <c r="B271" s="160">
        <v>716316009</v>
      </c>
      <c r="C271" s="160" t="s">
        <v>567</v>
      </c>
      <c r="D271" s="160" t="s">
        <v>821</v>
      </c>
      <c r="E271" s="160" t="s">
        <v>8309</v>
      </c>
      <c r="F271" s="160" t="s">
        <v>822</v>
      </c>
      <c r="G271" s="160" t="s">
        <v>8310</v>
      </c>
      <c r="H271" s="160" t="s">
        <v>823</v>
      </c>
      <c r="I271" s="160" t="s">
        <v>8311</v>
      </c>
      <c r="J271" s="160" t="s">
        <v>824</v>
      </c>
      <c r="K271" s="160" t="s">
        <v>8312</v>
      </c>
      <c r="L271" s="160" t="s">
        <v>31</v>
      </c>
      <c r="M271" s="160" t="s">
        <v>271</v>
      </c>
      <c r="N271" s="160" t="s">
        <v>8313</v>
      </c>
      <c r="O271" s="160" t="s">
        <v>2167</v>
      </c>
      <c r="P271" s="160">
        <v>0</v>
      </c>
      <c r="Q271" s="160">
        <v>93401</v>
      </c>
      <c r="R271" s="160" t="s">
        <v>8314</v>
      </c>
      <c r="S271" s="161">
        <v>37970</v>
      </c>
      <c r="T271" s="160">
        <v>6470</v>
      </c>
      <c r="U271" s="162">
        <v>15568200</v>
      </c>
      <c r="V271" s="162">
        <v>174903054</v>
      </c>
      <c r="W271" s="161">
        <v>44135</v>
      </c>
      <c r="X271" s="160" t="s">
        <v>3112</v>
      </c>
      <c r="Y271" s="160" t="s">
        <v>3113</v>
      </c>
      <c r="Z271" s="160" t="s">
        <v>3209</v>
      </c>
    </row>
    <row r="272" spans="1:26" x14ac:dyDescent="0.2">
      <c r="A272" s="160" t="s">
        <v>820</v>
      </c>
      <c r="B272" s="160">
        <v>716316009</v>
      </c>
      <c r="C272" s="160" t="s">
        <v>567</v>
      </c>
      <c r="D272" s="160" t="s">
        <v>821</v>
      </c>
      <c r="E272" s="160" t="s">
        <v>8309</v>
      </c>
      <c r="F272" s="160" t="s">
        <v>822</v>
      </c>
      <c r="G272" s="160" t="s">
        <v>8310</v>
      </c>
      <c r="H272" s="160" t="s">
        <v>823</v>
      </c>
      <c r="I272" s="160" t="s">
        <v>8311</v>
      </c>
      <c r="J272" s="160" t="s">
        <v>824</v>
      </c>
      <c r="K272" s="160" t="s">
        <v>8312</v>
      </c>
      <c r="L272" s="160" t="s">
        <v>31</v>
      </c>
      <c r="M272" s="160" t="s">
        <v>271</v>
      </c>
      <c r="N272" s="160" t="s">
        <v>8313</v>
      </c>
      <c r="O272" s="160" t="s">
        <v>2167</v>
      </c>
      <c r="P272" s="160">
        <v>0</v>
      </c>
      <c r="Q272" s="160">
        <v>93401</v>
      </c>
      <c r="R272" s="160" t="s">
        <v>8314</v>
      </c>
      <c r="S272" s="161">
        <v>37970</v>
      </c>
      <c r="T272" s="160">
        <v>6470</v>
      </c>
      <c r="U272" s="162">
        <v>58094497</v>
      </c>
      <c r="V272" s="162">
        <v>463693170</v>
      </c>
      <c r="W272" s="161">
        <v>44135</v>
      </c>
      <c r="X272" s="160" t="s">
        <v>3112</v>
      </c>
      <c r="Y272" s="160" t="s">
        <v>3113</v>
      </c>
      <c r="Z272" s="160" t="s">
        <v>3153</v>
      </c>
    </row>
    <row r="273" spans="1:26" x14ac:dyDescent="0.2">
      <c r="A273" s="160" t="s">
        <v>820</v>
      </c>
      <c r="B273" s="160">
        <v>716316009</v>
      </c>
      <c r="C273" s="160" t="s">
        <v>567</v>
      </c>
      <c r="D273" s="160" t="s">
        <v>821</v>
      </c>
      <c r="E273" s="160" t="s">
        <v>8309</v>
      </c>
      <c r="F273" s="160" t="s">
        <v>822</v>
      </c>
      <c r="G273" s="160" t="s">
        <v>8310</v>
      </c>
      <c r="H273" s="160" t="s">
        <v>823</v>
      </c>
      <c r="I273" s="160" t="s">
        <v>8311</v>
      </c>
      <c r="J273" s="160" t="s">
        <v>824</v>
      </c>
      <c r="K273" s="160" t="s">
        <v>8312</v>
      </c>
      <c r="L273" s="160" t="s">
        <v>31</v>
      </c>
      <c r="M273" s="160" t="s">
        <v>271</v>
      </c>
      <c r="N273" s="160" t="s">
        <v>8313</v>
      </c>
      <c r="O273" s="160" t="s">
        <v>2167</v>
      </c>
      <c r="P273" s="160">
        <v>0</v>
      </c>
      <c r="Q273" s="160">
        <v>93401</v>
      </c>
      <c r="R273" s="160" t="s">
        <v>8314</v>
      </c>
      <c r="S273" s="161">
        <v>37970</v>
      </c>
      <c r="T273" s="160">
        <v>6470</v>
      </c>
      <c r="U273" s="162">
        <v>16657974</v>
      </c>
      <c r="V273" s="162">
        <v>147119490</v>
      </c>
      <c r="W273" s="161">
        <v>44135</v>
      </c>
      <c r="X273" s="160" t="s">
        <v>3112</v>
      </c>
      <c r="Y273" s="160" t="s">
        <v>3113</v>
      </c>
      <c r="Z273" s="160" t="s">
        <v>3243</v>
      </c>
    </row>
    <row r="274" spans="1:26" x14ac:dyDescent="0.2">
      <c r="A274" s="160" t="s">
        <v>820</v>
      </c>
      <c r="B274" s="160">
        <v>716316009</v>
      </c>
      <c r="C274" s="160" t="s">
        <v>567</v>
      </c>
      <c r="D274" s="160" t="s">
        <v>821</v>
      </c>
      <c r="E274" s="160" t="s">
        <v>8309</v>
      </c>
      <c r="F274" s="160" t="s">
        <v>822</v>
      </c>
      <c r="G274" s="160" t="s">
        <v>8310</v>
      </c>
      <c r="H274" s="160" t="s">
        <v>823</v>
      </c>
      <c r="I274" s="160" t="s">
        <v>8311</v>
      </c>
      <c r="J274" s="160" t="s">
        <v>824</v>
      </c>
      <c r="K274" s="160" t="s">
        <v>8312</v>
      </c>
      <c r="L274" s="160" t="s">
        <v>31</v>
      </c>
      <c r="M274" s="160" t="s">
        <v>271</v>
      </c>
      <c r="N274" s="160" t="s">
        <v>8313</v>
      </c>
      <c r="O274" s="160" t="s">
        <v>2167</v>
      </c>
      <c r="P274" s="160">
        <v>0</v>
      </c>
      <c r="Q274" s="160">
        <v>93401</v>
      </c>
      <c r="R274" s="160" t="s">
        <v>8314</v>
      </c>
      <c r="S274" s="161">
        <v>37970</v>
      </c>
      <c r="T274" s="160">
        <v>6470</v>
      </c>
      <c r="U274" s="162">
        <v>97449399</v>
      </c>
      <c r="V274" s="162">
        <v>894809659</v>
      </c>
      <c r="W274" s="161">
        <v>44135</v>
      </c>
      <c r="X274" s="160" t="s">
        <v>3112</v>
      </c>
      <c r="Y274" s="160" t="s">
        <v>3113</v>
      </c>
      <c r="Z274" s="160" t="s">
        <v>3159</v>
      </c>
    </row>
    <row r="275" spans="1:26" x14ac:dyDescent="0.2">
      <c r="A275" s="160" t="s">
        <v>820</v>
      </c>
      <c r="B275" s="160">
        <v>716316009</v>
      </c>
      <c r="C275" s="160" t="s">
        <v>567</v>
      </c>
      <c r="D275" s="160" t="s">
        <v>821</v>
      </c>
      <c r="E275" s="160" t="s">
        <v>8309</v>
      </c>
      <c r="F275" s="160" t="s">
        <v>822</v>
      </c>
      <c r="G275" s="160" t="s">
        <v>8310</v>
      </c>
      <c r="H275" s="160" t="s">
        <v>823</v>
      </c>
      <c r="I275" s="160" t="s">
        <v>8311</v>
      </c>
      <c r="J275" s="160" t="s">
        <v>824</v>
      </c>
      <c r="K275" s="160" t="s">
        <v>8312</v>
      </c>
      <c r="L275" s="160" t="s">
        <v>31</v>
      </c>
      <c r="M275" s="160" t="s">
        <v>271</v>
      </c>
      <c r="N275" s="160" t="s">
        <v>8313</v>
      </c>
      <c r="O275" s="160" t="s">
        <v>2167</v>
      </c>
      <c r="P275" s="160">
        <v>0</v>
      </c>
      <c r="Q275" s="160">
        <v>93401</v>
      </c>
      <c r="R275" s="160" t="s">
        <v>8314</v>
      </c>
      <c r="S275" s="161">
        <v>37970</v>
      </c>
      <c r="T275" s="160">
        <v>6470</v>
      </c>
      <c r="U275" s="162">
        <v>16095008</v>
      </c>
      <c r="V275" s="162">
        <v>153479351</v>
      </c>
      <c r="W275" s="161">
        <v>44135</v>
      </c>
      <c r="X275" s="160" t="s">
        <v>3112</v>
      </c>
      <c r="Y275" s="160" t="s">
        <v>3113</v>
      </c>
      <c r="Z275" s="160" t="s">
        <v>3199</v>
      </c>
    </row>
    <row r="276" spans="1:26" x14ac:dyDescent="0.2">
      <c r="A276" s="160" t="s">
        <v>820</v>
      </c>
      <c r="B276" s="160">
        <v>716316009</v>
      </c>
      <c r="C276" s="160" t="s">
        <v>567</v>
      </c>
      <c r="D276" s="160" t="s">
        <v>821</v>
      </c>
      <c r="E276" s="160" t="s">
        <v>8309</v>
      </c>
      <c r="F276" s="160" t="s">
        <v>822</v>
      </c>
      <c r="G276" s="160" t="s">
        <v>8310</v>
      </c>
      <c r="H276" s="160" t="s">
        <v>823</v>
      </c>
      <c r="I276" s="160" t="s">
        <v>8311</v>
      </c>
      <c r="J276" s="160" t="s">
        <v>824</v>
      </c>
      <c r="K276" s="160" t="s">
        <v>8312</v>
      </c>
      <c r="L276" s="160" t="s">
        <v>31</v>
      </c>
      <c r="M276" s="160" t="s">
        <v>271</v>
      </c>
      <c r="N276" s="160" t="s">
        <v>8313</v>
      </c>
      <c r="O276" s="160" t="s">
        <v>2167</v>
      </c>
      <c r="P276" s="160">
        <v>0</v>
      </c>
      <c r="Q276" s="160">
        <v>93401</v>
      </c>
      <c r="R276" s="160" t="s">
        <v>8314</v>
      </c>
      <c r="S276" s="161">
        <v>37970</v>
      </c>
      <c r="T276" s="160">
        <v>6470</v>
      </c>
      <c r="U276" s="162">
        <v>40032873</v>
      </c>
      <c r="V276" s="162">
        <v>329866550</v>
      </c>
      <c r="W276" s="161">
        <v>44135</v>
      </c>
      <c r="X276" s="160" t="s">
        <v>3112</v>
      </c>
      <c r="Y276" s="160" t="s">
        <v>3113</v>
      </c>
      <c r="Z276" s="160" t="s">
        <v>3200</v>
      </c>
    </row>
    <row r="277" spans="1:26" x14ac:dyDescent="0.2">
      <c r="A277" s="160" t="s">
        <v>820</v>
      </c>
      <c r="B277" s="160">
        <v>716316009</v>
      </c>
      <c r="C277" s="160" t="s">
        <v>567</v>
      </c>
      <c r="D277" s="160" t="s">
        <v>821</v>
      </c>
      <c r="E277" s="160" t="s">
        <v>8309</v>
      </c>
      <c r="F277" s="160" t="s">
        <v>822</v>
      </c>
      <c r="G277" s="160" t="s">
        <v>8310</v>
      </c>
      <c r="H277" s="160" t="s">
        <v>823</v>
      </c>
      <c r="I277" s="160" t="s">
        <v>8311</v>
      </c>
      <c r="J277" s="160" t="s">
        <v>824</v>
      </c>
      <c r="K277" s="160" t="s">
        <v>8312</v>
      </c>
      <c r="L277" s="160" t="s">
        <v>31</v>
      </c>
      <c r="M277" s="160" t="s">
        <v>271</v>
      </c>
      <c r="N277" s="160" t="s">
        <v>8313</v>
      </c>
      <c r="O277" s="160" t="s">
        <v>2167</v>
      </c>
      <c r="P277" s="160">
        <v>0</v>
      </c>
      <c r="Q277" s="160">
        <v>93401</v>
      </c>
      <c r="R277" s="160" t="s">
        <v>8314</v>
      </c>
      <c r="S277" s="161">
        <v>37970</v>
      </c>
      <c r="T277" s="160">
        <v>6470</v>
      </c>
      <c r="U277" s="162">
        <v>83661498</v>
      </c>
      <c r="V277" s="162">
        <v>588459724</v>
      </c>
      <c r="W277" s="161">
        <v>44135</v>
      </c>
      <c r="X277" s="160" t="s">
        <v>3112</v>
      </c>
      <c r="Y277" s="160" t="s">
        <v>3113</v>
      </c>
      <c r="Z277" s="160" t="s">
        <v>3201</v>
      </c>
    </row>
    <row r="278" spans="1:26" x14ac:dyDescent="0.2">
      <c r="A278" s="160" t="s">
        <v>820</v>
      </c>
      <c r="B278" s="160">
        <v>716316009</v>
      </c>
      <c r="C278" s="160" t="s">
        <v>567</v>
      </c>
      <c r="D278" s="160" t="s">
        <v>821</v>
      </c>
      <c r="E278" s="160" t="s">
        <v>8309</v>
      </c>
      <c r="F278" s="160" t="s">
        <v>822</v>
      </c>
      <c r="G278" s="160" t="s">
        <v>8310</v>
      </c>
      <c r="H278" s="160" t="s">
        <v>823</v>
      </c>
      <c r="I278" s="160" t="s">
        <v>8311</v>
      </c>
      <c r="J278" s="160" t="s">
        <v>824</v>
      </c>
      <c r="K278" s="160" t="s">
        <v>8312</v>
      </c>
      <c r="L278" s="160" t="s">
        <v>31</v>
      </c>
      <c r="M278" s="160" t="s">
        <v>271</v>
      </c>
      <c r="N278" s="160" t="s">
        <v>8313</v>
      </c>
      <c r="O278" s="160" t="s">
        <v>2167</v>
      </c>
      <c r="P278" s="160">
        <v>0</v>
      </c>
      <c r="Q278" s="160">
        <v>93401</v>
      </c>
      <c r="R278" s="160" t="s">
        <v>8314</v>
      </c>
      <c r="S278" s="161">
        <v>37970</v>
      </c>
      <c r="T278" s="160">
        <v>6470</v>
      </c>
      <c r="U278" s="162">
        <v>22448340</v>
      </c>
      <c r="V278" s="162">
        <v>200403510</v>
      </c>
      <c r="W278" s="161">
        <v>44135</v>
      </c>
      <c r="X278" s="160" t="s">
        <v>3112</v>
      </c>
      <c r="Y278" s="160" t="s">
        <v>3113</v>
      </c>
      <c r="Z278" s="160" t="s">
        <v>3166</v>
      </c>
    </row>
    <row r="279" spans="1:26" x14ac:dyDescent="0.2">
      <c r="A279" s="160" t="s">
        <v>820</v>
      </c>
      <c r="B279" s="160">
        <v>716316009</v>
      </c>
      <c r="C279" s="160" t="s">
        <v>567</v>
      </c>
      <c r="D279" s="160" t="s">
        <v>821</v>
      </c>
      <c r="E279" s="160" t="s">
        <v>8309</v>
      </c>
      <c r="F279" s="160" t="s">
        <v>822</v>
      </c>
      <c r="G279" s="160" t="s">
        <v>8310</v>
      </c>
      <c r="H279" s="160" t="s">
        <v>823</v>
      </c>
      <c r="I279" s="160" t="s">
        <v>8311</v>
      </c>
      <c r="J279" s="160" t="s">
        <v>824</v>
      </c>
      <c r="K279" s="160" t="s">
        <v>8312</v>
      </c>
      <c r="L279" s="160" t="s">
        <v>31</v>
      </c>
      <c r="M279" s="160" t="s">
        <v>271</v>
      </c>
      <c r="N279" s="160" t="s">
        <v>8313</v>
      </c>
      <c r="O279" s="160" t="s">
        <v>2167</v>
      </c>
      <c r="P279" s="160">
        <v>0</v>
      </c>
      <c r="Q279" s="160">
        <v>93401</v>
      </c>
      <c r="R279" s="160" t="s">
        <v>8314</v>
      </c>
      <c r="S279" s="161">
        <v>37970</v>
      </c>
      <c r="T279" s="160">
        <v>6470</v>
      </c>
      <c r="U279" s="162">
        <v>8425028</v>
      </c>
      <c r="V279" s="162">
        <v>91595174</v>
      </c>
      <c r="W279" s="161">
        <v>44135</v>
      </c>
      <c r="X279" s="160" t="s">
        <v>3112</v>
      </c>
      <c r="Y279" s="160" t="s">
        <v>3113</v>
      </c>
      <c r="Z279" s="160" t="s">
        <v>3167</v>
      </c>
    </row>
    <row r="280" spans="1:26" x14ac:dyDescent="0.2">
      <c r="A280" s="160" t="s">
        <v>820</v>
      </c>
      <c r="B280" s="160">
        <v>716316009</v>
      </c>
      <c r="C280" s="160" t="s">
        <v>567</v>
      </c>
      <c r="D280" s="160" t="s">
        <v>821</v>
      </c>
      <c r="E280" s="160" t="s">
        <v>8309</v>
      </c>
      <c r="F280" s="160" t="s">
        <v>822</v>
      </c>
      <c r="G280" s="160" t="s">
        <v>8310</v>
      </c>
      <c r="H280" s="160" t="s">
        <v>823</v>
      </c>
      <c r="I280" s="160" t="s">
        <v>8311</v>
      </c>
      <c r="J280" s="160" t="s">
        <v>824</v>
      </c>
      <c r="K280" s="160" t="s">
        <v>8312</v>
      </c>
      <c r="L280" s="160" t="s">
        <v>31</v>
      </c>
      <c r="M280" s="160" t="s">
        <v>271</v>
      </c>
      <c r="N280" s="160" t="s">
        <v>8313</v>
      </c>
      <c r="O280" s="160" t="s">
        <v>2167</v>
      </c>
      <c r="P280" s="160">
        <v>0</v>
      </c>
      <c r="Q280" s="160">
        <v>93401</v>
      </c>
      <c r="R280" s="160" t="s">
        <v>8314</v>
      </c>
      <c r="S280" s="161">
        <v>37970</v>
      </c>
      <c r="T280" s="160">
        <v>6470</v>
      </c>
      <c r="U280" s="162">
        <v>8873874</v>
      </c>
      <c r="V280" s="162">
        <v>99706788</v>
      </c>
      <c r="W280" s="161">
        <v>44135</v>
      </c>
      <c r="X280" s="160" t="s">
        <v>3112</v>
      </c>
      <c r="Y280" s="160" t="s">
        <v>3113</v>
      </c>
      <c r="Z280" s="160" t="s">
        <v>3213</v>
      </c>
    </row>
    <row r="281" spans="1:26" x14ac:dyDescent="0.2">
      <c r="A281" s="160" t="s">
        <v>820</v>
      </c>
      <c r="B281" s="160">
        <v>716316009</v>
      </c>
      <c r="C281" s="160" t="s">
        <v>567</v>
      </c>
      <c r="D281" s="160" t="s">
        <v>821</v>
      </c>
      <c r="E281" s="160" t="s">
        <v>8309</v>
      </c>
      <c r="F281" s="160" t="s">
        <v>822</v>
      </c>
      <c r="G281" s="160" t="s">
        <v>8310</v>
      </c>
      <c r="H281" s="160" t="s">
        <v>823</v>
      </c>
      <c r="I281" s="160" t="s">
        <v>8311</v>
      </c>
      <c r="J281" s="160" t="s">
        <v>824</v>
      </c>
      <c r="K281" s="160" t="s">
        <v>8312</v>
      </c>
      <c r="L281" s="160" t="s">
        <v>31</v>
      </c>
      <c r="M281" s="160" t="s">
        <v>271</v>
      </c>
      <c r="N281" s="160" t="s">
        <v>8313</v>
      </c>
      <c r="O281" s="160" t="s">
        <v>2167</v>
      </c>
      <c r="P281" s="160">
        <v>0</v>
      </c>
      <c r="Q281" s="160">
        <v>93401</v>
      </c>
      <c r="R281" s="160" t="s">
        <v>8314</v>
      </c>
      <c r="S281" s="161">
        <v>37970</v>
      </c>
      <c r="T281" s="160">
        <v>6470</v>
      </c>
      <c r="U281" s="162">
        <v>12454560</v>
      </c>
      <c r="V281" s="162">
        <v>135131976</v>
      </c>
      <c r="W281" s="161">
        <v>44135</v>
      </c>
      <c r="X281" s="160" t="s">
        <v>3112</v>
      </c>
      <c r="Y281" s="160" t="s">
        <v>3113</v>
      </c>
      <c r="Z281" s="160" t="s">
        <v>3220</v>
      </c>
    </row>
    <row r="282" spans="1:26" x14ac:dyDescent="0.2">
      <c r="A282" s="160" t="s">
        <v>820</v>
      </c>
      <c r="B282" s="160">
        <v>716316009</v>
      </c>
      <c r="C282" s="160" t="s">
        <v>567</v>
      </c>
      <c r="D282" s="160" t="s">
        <v>821</v>
      </c>
      <c r="E282" s="160" t="s">
        <v>8309</v>
      </c>
      <c r="F282" s="160" t="s">
        <v>822</v>
      </c>
      <c r="G282" s="160" t="s">
        <v>8310</v>
      </c>
      <c r="H282" s="160" t="s">
        <v>823</v>
      </c>
      <c r="I282" s="160" t="s">
        <v>8311</v>
      </c>
      <c r="J282" s="160" t="s">
        <v>824</v>
      </c>
      <c r="K282" s="160" t="s">
        <v>8312</v>
      </c>
      <c r="L282" s="160" t="s">
        <v>31</v>
      </c>
      <c r="M282" s="160" t="s">
        <v>271</v>
      </c>
      <c r="N282" s="160" t="s">
        <v>8313</v>
      </c>
      <c r="O282" s="160" t="s">
        <v>2167</v>
      </c>
      <c r="P282" s="160">
        <v>0</v>
      </c>
      <c r="Q282" s="160">
        <v>93401</v>
      </c>
      <c r="R282" s="160" t="s">
        <v>8314</v>
      </c>
      <c r="S282" s="161">
        <v>37970</v>
      </c>
      <c r="T282" s="160">
        <v>6470</v>
      </c>
      <c r="U282" s="162">
        <v>32550093</v>
      </c>
      <c r="V282" s="162">
        <v>318766428</v>
      </c>
      <c r="W282" s="161">
        <v>44135</v>
      </c>
      <c r="X282" s="160" t="s">
        <v>3112</v>
      </c>
      <c r="Y282" s="160" t="s">
        <v>3113</v>
      </c>
      <c r="Z282" s="160" t="s">
        <v>3168</v>
      </c>
    </row>
    <row r="283" spans="1:26" x14ac:dyDescent="0.2">
      <c r="A283" s="160" t="s">
        <v>820</v>
      </c>
      <c r="B283" s="160">
        <v>716316009</v>
      </c>
      <c r="C283" s="160" t="s">
        <v>567</v>
      </c>
      <c r="D283" s="160" t="s">
        <v>821</v>
      </c>
      <c r="E283" s="160" t="s">
        <v>8309</v>
      </c>
      <c r="F283" s="160" t="s">
        <v>822</v>
      </c>
      <c r="G283" s="160" t="s">
        <v>8310</v>
      </c>
      <c r="H283" s="160" t="s">
        <v>823</v>
      </c>
      <c r="I283" s="160" t="s">
        <v>8311</v>
      </c>
      <c r="J283" s="160" t="s">
        <v>824</v>
      </c>
      <c r="K283" s="160" t="s">
        <v>8312</v>
      </c>
      <c r="L283" s="160" t="s">
        <v>31</v>
      </c>
      <c r="M283" s="160" t="s">
        <v>271</v>
      </c>
      <c r="N283" s="160" t="s">
        <v>8313</v>
      </c>
      <c r="O283" s="160" t="s">
        <v>2167</v>
      </c>
      <c r="P283" s="160">
        <v>0</v>
      </c>
      <c r="Q283" s="160">
        <v>93401</v>
      </c>
      <c r="R283" s="160" t="s">
        <v>8314</v>
      </c>
      <c r="S283" s="161">
        <v>37970</v>
      </c>
      <c r="T283" s="160">
        <v>6470</v>
      </c>
      <c r="U283" s="162">
        <v>34674399</v>
      </c>
      <c r="V283" s="162">
        <v>312393510</v>
      </c>
      <c r="W283" s="161">
        <v>44135</v>
      </c>
      <c r="X283" s="160" t="s">
        <v>3112</v>
      </c>
      <c r="Y283" s="160" t="s">
        <v>3113</v>
      </c>
      <c r="Z283" s="160" t="s">
        <v>3169</v>
      </c>
    </row>
    <row r="284" spans="1:26" x14ac:dyDescent="0.2">
      <c r="A284" s="160" t="s">
        <v>820</v>
      </c>
      <c r="B284" s="160">
        <v>716316009</v>
      </c>
      <c r="C284" s="160" t="s">
        <v>567</v>
      </c>
      <c r="D284" s="160" t="s">
        <v>821</v>
      </c>
      <c r="E284" s="160" t="s">
        <v>8309</v>
      </c>
      <c r="F284" s="160" t="s">
        <v>822</v>
      </c>
      <c r="G284" s="160" t="s">
        <v>8310</v>
      </c>
      <c r="H284" s="160" t="s">
        <v>823</v>
      </c>
      <c r="I284" s="160" t="s">
        <v>8311</v>
      </c>
      <c r="J284" s="160" t="s">
        <v>824</v>
      </c>
      <c r="K284" s="160" t="s">
        <v>8312</v>
      </c>
      <c r="L284" s="160" t="s">
        <v>31</v>
      </c>
      <c r="M284" s="160" t="s">
        <v>271</v>
      </c>
      <c r="N284" s="160" t="s">
        <v>8313</v>
      </c>
      <c r="O284" s="160" t="s">
        <v>2167</v>
      </c>
      <c r="P284" s="160">
        <v>0</v>
      </c>
      <c r="Q284" s="160">
        <v>93401</v>
      </c>
      <c r="R284" s="160" t="s">
        <v>8314</v>
      </c>
      <c r="S284" s="161">
        <v>37970</v>
      </c>
      <c r="T284" s="160">
        <v>6470</v>
      </c>
      <c r="U284" s="162">
        <v>26621622</v>
      </c>
      <c r="V284" s="162">
        <v>390320590</v>
      </c>
      <c r="W284" s="161">
        <v>44135</v>
      </c>
      <c r="X284" s="160" t="s">
        <v>3112</v>
      </c>
      <c r="Y284" s="160" t="s">
        <v>3113</v>
      </c>
      <c r="Z284" s="160" t="s">
        <v>3138</v>
      </c>
    </row>
    <row r="285" spans="1:26" x14ac:dyDescent="0.2">
      <c r="A285" s="160" t="s">
        <v>820</v>
      </c>
      <c r="B285" s="160">
        <v>716316009</v>
      </c>
      <c r="C285" s="160" t="s">
        <v>567</v>
      </c>
      <c r="D285" s="160" t="s">
        <v>821</v>
      </c>
      <c r="E285" s="160" t="s">
        <v>8309</v>
      </c>
      <c r="F285" s="160" t="s">
        <v>822</v>
      </c>
      <c r="G285" s="160" t="s">
        <v>8310</v>
      </c>
      <c r="H285" s="160" t="s">
        <v>823</v>
      </c>
      <c r="I285" s="160" t="s">
        <v>8311</v>
      </c>
      <c r="J285" s="160" t="s">
        <v>824</v>
      </c>
      <c r="K285" s="160" t="s">
        <v>8312</v>
      </c>
      <c r="L285" s="160" t="s">
        <v>31</v>
      </c>
      <c r="M285" s="160" t="s">
        <v>271</v>
      </c>
      <c r="N285" s="160" t="s">
        <v>8313</v>
      </c>
      <c r="O285" s="160" t="s">
        <v>2167</v>
      </c>
      <c r="P285" s="160">
        <v>0</v>
      </c>
      <c r="Q285" s="160">
        <v>93401</v>
      </c>
      <c r="R285" s="160" t="s">
        <v>8314</v>
      </c>
      <c r="S285" s="161">
        <v>37970</v>
      </c>
      <c r="T285" s="160">
        <v>6470</v>
      </c>
      <c r="U285" s="162">
        <v>7628418</v>
      </c>
      <c r="V285" s="162">
        <v>73099221</v>
      </c>
      <c r="W285" s="161">
        <v>44135</v>
      </c>
      <c r="X285" s="160" t="s">
        <v>3112</v>
      </c>
      <c r="Y285" s="160" t="s">
        <v>3113</v>
      </c>
      <c r="Z285" s="160" t="s">
        <v>3121</v>
      </c>
    </row>
    <row r="286" spans="1:26" x14ac:dyDescent="0.2">
      <c r="A286" s="160" t="s">
        <v>813</v>
      </c>
      <c r="B286" s="160">
        <v>716569004</v>
      </c>
      <c r="C286" s="160" t="s">
        <v>567</v>
      </c>
      <c r="D286" s="160" t="s">
        <v>814</v>
      </c>
      <c r="E286" s="160" t="s">
        <v>8304</v>
      </c>
      <c r="F286" s="160" t="s">
        <v>815</v>
      </c>
      <c r="G286" s="160" t="s">
        <v>2930</v>
      </c>
      <c r="H286" s="160" t="s">
        <v>816</v>
      </c>
      <c r="I286" s="160" t="s">
        <v>8305</v>
      </c>
      <c r="J286" s="160" t="s">
        <v>818</v>
      </c>
      <c r="K286" s="160" t="s">
        <v>819</v>
      </c>
      <c r="L286" s="160" t="s">
        <v>31</v>
      </c>
      <c r="M286" s="160" t="s">
        <v>760</v>
      </c>
      <c r="N286" s="160" t="s">
        <v>8306</v>
      </c>
      <c r="O286" s="160" t="s">
        <v>8307</v>
      </c>
      <c r="P286" s="160">
        <v>0</v>
      </c>
      <c r="Q286" s="160">
        <v>93105</v>
      </c>
      <c r="R286" s="160" t="s">
        <v>8308</v>
      </c>
      <c r="S286" s="161">
        <v>37970</v>
      </c>
      <c r="T286" s="160">
        <v>6560</v>
      </c>
      <c r="U286" s="162">
        <v>0</v>
      </c>
      <c r="V286" s="162">
        <v>222096069</v>
      </c>
      <c r="W286" s="161">
        <v>44135</v>
      </c>
      <c r="X286" s="160" t="s">
        <v>3112</v>
      </c>
      <c r="Y286" s="160" t="s">
        <v>3113</v>
      </c>
      <c r="Z286" s="160" t="s">
        <v>3157</v>
      </c>
    </row>
    <row r="287" spans="1:26" x14ac:dyDescent="0.2">
      <c r="A287" s="160" t="s">
        <v>2673</v>
      </c>
      <c r="B287" s="160">
        <v>717150007</v>
      </c>
      <c r="C287" s="160" t="s">
        <v>51</v>
      </c>
      <c r="D287" s="160" t="s">
        <v>295</v>
      </c>
      <c r="E287" s="160" t="s">
        <v>2674</v>
      </c>
      <c r="F287" s="160" t="s">
        <v>296</v>
      </c>
      <c r="G287" s="160" t="s">
        <v>2675</v>
      </c>
      <c r="H287" s="160" t="s">
        <v>297</v>
      </c>
      <c r="I287" s="160" t="s">
        <v>2676</v>
      </c>
      <c r="J287" s="160" t="s">
        <v>298</v>
      </c>
      <c r="K287" s="160" t="s">
        <v>299</v>
      </c>
      <c r="L287" s="160" t="s">
        <v>31</v>
      </c>
      <c r="M287" s="160" t="s">
        <v>300</v>
      </c>
      <c r="N287" s="160" t="s">
        <v>2677</v>
      </c>
      <c r="O287" s="160">
        <v>0</v>
      </c>
      <c r="P287" s="160">
        <v>0</v>
      </c>
      <c r="Q287" s="160" t="s">
        <v>162</v>
      </c>
      <c r="R287" s="160" t="s">
        <v>8108</v>
      </c>
      <c r="S287" s="161">
        <v>37970</v>
      </c>
      <c r="T287" s="160">
        <v>6570</v>
      </c>
      <c r="U287" s="162">
        <v>81442644</v>
      </c>
      <c r="V287" s="162">
        <v>636604206</v>
      </c>
      <c r="W287" s="161">
        <v>44135</v>
      </c>
      <c r="X287" s="160" t="s">
        <v>3112</v>
      </c>
      <c r="Y287" s="160" t="s">
        <v>3113</v>
      </c>
      <c r="Z287" s="160" t="s">
        <v>3244</v>
      </c>
    </row>
    <row r="288" spans="1:26" x14ac:dyDescent="0.2">
      <c r="A288" s="160" t="s">
        <v>2673</v>
      </c>
      <c r="B288" s="160">
        <v>717150007</v>
      </c>
      <c r="C288" s="160" t="s">
        <v>51</v>
      </c>
      <c r="D288" s="160" t="s">
        <v>295</v>
      </c>
      <c r="E288" s="160" t="s">
        <v>2674</v>
      </c>
      <c r="F288" s="160" t="s">
        <v>296</v>
      </c>
      <c r="G288" s="160" t="s">
        <v>2675</v>
      </c>
      <c r="H288" s="160" t="s">
        <v>297</v>
      </c>
      <c r="I288" s="160" t="s">
        <v>2676</v>
      </c>
      <c r="J288" s="160" t="s">
        <v>298</v>
      </c>
      <c r="K288" s="160" t="s">
        <v>299</v>
      </c>
      <c r="L288" s="160" t="s">
        <v>31</v>
      </c>
      <c r="M288" s="160" t="s">
        <v>300</v>
      </c>
      <c r="N288" s="160" t="s">
        <v>2677</v>
      </c>
      <c r="O288" s="160">
        <v>0</v>
      </c>
      <c r="P288" s="160">
        <v>0</v>
      </c>
      <c r="Q288" s="160" t="s">
        <v>162</v>
      </c>
      <c r="R288" s="160" t="s">
        <v>8108</v>
      </c>
      <c r="S288" s="161">
        <v>37970</v>
      </c>
      <c r="T288" s="160">
        <v>6570</v>
      </c>
      <c r="U288" s="162">
        <v>58961034</v>
      </c>
      <c r="V288" s="162">
        <v>689259472</v>
      </c>
      <c r="W288" s="161">
        <v>44135</v>
      </c>
      <c r="X288" s="160" t="s">
        <v>3112</v>
      </c>
      <c r="Y288" s="160" t="s">
        <v>3113</v>
      </c>
      <c r="Z288" s="160" t="s">
        <v>3245</v>
      </c>
    </row>
    <row r="289" spans="1:26" x14ac:dyDescent="0.2">
      <c r="A289" s="160" t="s">
        <v>2673</v>
      </c>
      <c r="B289" s="160">
        <v>717150007</v>
      </c>
      <c r="C289" s="160" t="s">
        <v>51</v>
      </c>
      <c r="D289" s="160" t="s">
        <v>295</v>
      </c>
      <c r="E289" s="160" t="s">
        <v>2674</v>
      </c>
      <c r="F289" s="160" t="s">
        <v>296</v>
      </c>
      <c r="G289" s="160" t="s">
        <v>2675</v>
      </c>
      <c r="H289" s="160" t="s">
        <v>297</v>
      </c>
      <c r="I289" s="160" t="s">
        <v>2676</v>
      </c>
      <c r="J289" s="160" t="s">
        <v>298</v>
      </c>
      <c r="K289" s="160" t="s">
        <v>299</v>
      </c>
      <c r="L289" s="160" t="s">
        <v>31</v>
      </c>
      <c r="M289" s="160" t="s">
        <v>300</v>
      </c>
      <c r="N289" s="160" t="s">
        <v>2677</v>
      </c>
      <c r="O289" s="160">
        <v>0</v>
      </c>
      <c r="P289" s="160">
        <v>0</v>
      </c>
      <c r="Q289" s="160" t="s">
        <v>162</v>
      </c>
      <c r="R289" s="160" t="s">
        <v>8108</v>
      </c>
      <c r="S289" s="161">
        <v>37970</v>
      </c>
      <c r="T289" s="160">
        <v>6570</v>
      </c>
      <c r="U289" s="162">
        <v>2958340</v>
      </c>
      <c r="V289" s="162">
        <v>26434296</v>
      </c>
      <c r="W289" s="161">
        <v>44135</v>
      </c>
      <c r="X289" s="160" t="s">
        <v>3112</v>
      </c>
      <c r="Y289" s="160" t="s">
        <v>3113</v>
      </c>
      <c r="Z289" s="160" t="s">
        <v>3141</v>
      </c>
    </row>
    <row r="290" spans="1:26" x14ac:dyDescent="0.2">
      <c r="A290" s="160" t="s">
        <v>2673</v>
      </c>
      <c r="B290" s="160">
        <v>717150007</v>
      </c>
      <c r="C290" s="160" t="s">
        <v>51</v>
      </c>
      <c r="D290" s="160" t="s">
        <v>295</v>
      </c>
      <c r="E290" s="160" t="s">
        <v>2674</v>
      </c>
      <c r="F290" s="160" t="s">
        <v>296</v>
      </c>
      <c r="G290" s="160" t="s">
        <v>2675</v>
      </c>
      <c r="H290" s="160" t="s">
        <v>297</v>
      </c>
      <c r="I290" s="160" t="s">
        <v>2676</v>
      </c>
      <c r="J290" s="160" t="s">
        <v>298</v>
      </c>
      <c r="K290" s="160" t="s">
        <v>299</v>
      </c>
      <c r="L290" s="160" t="s">
        <v>31</v>
      </c>
      <c r="M290" s="160" t="s">
        <v>300</v>
      </c>
      <c r="N290" s="160" t="s">
        <v>2677</v>
      </c>
      <c r="O290" s="160">
        <v>0</v>
      </c>
      <c r="P290" s="160">
        <v>0</v>
      </c>
      <c r="Q290" s="160" t="s">
        <v>162</v>
      </c>
      <c r="R290" s="160" t="s">
        <v>8108</v>
      </c>
      <c r="S290" s="161">
        <v>37970</v>
      </c>
      <c r="T290" s="160">
        <v>6570</v>
      </c>
      <c r="U290" s="162">
        <v>14780750</v>
      </c>
      <c r="V290" s="162">
        <v>146670523</v>
      </c>
      <c r="W290" s="161">
        <v>44135</v>
      </c>
      <c r="X290" s="160" t="s">
        <v>3112</v>
      </c>
      <c r="Y290" s="160" t="s">
        <v>3113</v>
      </c>
      <c r="Z290" s="160" t="s">
        <v>3246</v>
      </c>
    </row>
    <row r="291" spans="1:26" x14ac:dyDescent="0.2">
      <c r="A291" s="160" t="s">
        <v>2673</v>
      </c>
      <c r="B291" s="160">
        <v>717150007</v>
      </c>
      <c r="C291" s="160" t="s">
        <v>51</v>
      </c>
      <c r="D291" s="160" t="s">
        <v>295</v>
      </c>
      <c r="E291" s="160" t="s">
        <v>2674</v>
      </c>
      <c r="F291" s="160" t="s">
        <v>296</v>
      </c>
      <c r="G291" s="160" t="s">
        <v>2675</v>
      </c>
      <c r="H291" s="160" t="s">
        <v>297</v>
      </c>
      <c r="I291" s="160" t="s">
        <v>2676</v>
      </c>
      <c r="J291" s="160" t="s">
        <v>298</v>
      </c>
      <c r="K291" s="160" t="s">
        <v>299</v>
      </c>
      <c r="L291" s="160" t="s">
        <v>31</v>
      </c>
      <c r="M291" s="160" t="s">
        <v>300</v>
      </c>
      <c r="N291" s="160" t="s">
        <v>2677</v>
      </c>
      <c r="O291" s="160">
        <v>0</v>
      </c>
      <c r="P291" s="160">
        <v>0</v>
      </c>
      <c r="Q291" s="160" t="s">
        <v>162</v>
      </c>
      <c r="R291" s="160" t="s">
        <v>8108</v>
      </c>
      <c r="S291" s="161">
        <v>37970</v>
      </c>
      <c r="T291" s="160">
        <v>6570</v>
      </c>
      <c r="U291" s="162">
        <v>56262511</v>
      </c>
      <c r="V291" s="162">
        <v>648248442</v>
      </c>
      <c r="W291" s="161">
        <v>44135</v>
      </c>
      <c r="X291" s="160" t="s">
        <v>3112</v>
      </c>
      <c r="Y291" s="160" t="s">
        <v>3113</v>
      </c>
      <c r="Z291" s="160" t="s">
        <v>3236</v>
      </c>
    </row>
    <row r="292" spans="1:26" x14ac:dyDescent="0.2">
      <c r="A292" s="160" t="s">
        <v>2673</v>
      </c>
      <c r="B292" s="160">
        <v>717150007</v>
      </c>
      <c r="C292" s="160" t="s">
        <v>51</v>
      </c>
      <c r="D292" s="160" t="s">
        <v>295</v>
      </c>
      <c r="E292" s="160" t="s">
        <v>2674</v>
      </c>
      <c r="F292" s="160" t="s">
        <v>296</v>
      </c>
      <c r="G292" s="160" t="s">
        <v>2675</v>
      </c>
      <c r="H292" s="160" t="s">
        <v>297</v>
      </c>
      <c r="I292" s="160" t="s">
        <v>2676</v>
      </c>
      <c r="J292" s="160" t="s">
        <v>298</v>
      </c>
      <c r="K292" s="160" t="s">
        <v>299</v>
      </c>
      <c r="L292" s="160" t="s">
        <v>31</v>
      </c>
      <c r="M292" s="160" t="s">
        <v>300</v>
      </c>
      <c r="N292" s="160" t="s">
        <v>2677</v>
      </c>
      <c r="O292" s="160">
        <v>0</v>
      </c>
      <c r="P292" s="160">
        <v>0</v>
      </c>
      <c r="Q292" s="160" t="s">
        <v>162</v>
      </c>
      <c r="R292" s="160" t="s">
        <v>8108</v>
      </c>
      <c r="S292" s="161">
        <v>37970</v>
      </c>
      <c r="T292" s="160">
        <v>6570</v>
      </c>
      <c r="U292" s="162">
        <v>39474427</v>
      </c>
      <c r="V292" s="162">
        <v>364747638</v>
      </c>
      <c r="W292" s="161">
        <v>44135</v>
      </c>
      <c r="X292" s="160" t="s">
        <v>3112</v>
      </c>
      <c r="Y292" s="160" t="s">
        <v>3113</v>
      </c>
      <c r="Z292" s="160" t="s">
        <v>60</v>
      </c>
    </row>
    <row r="293" spans="1:26" x14ac:dyDescent="0.2">
      <c r="A293" s="160" t="s">
        <v>2673</v>
      </c>
      <c r="B293" s="160">
        <v>717150007</v>
      </c>
      <c r="C293" s="160" t="s">
        <v>51</v>
      </c>
      <c r="D293" s="160" t="s">
        <v>295</v>
      </c>
      <c r="E293" s="160" t="s">
        <v>2674</v>
      </c>
      <c r="F293" s="160" t="s">
        <v>296</v>
      </c>
      <c r="G293" s="160" t="s">
        <v>2675</v>
      </c>
      <c r="H293" s="160" t="s">
        <v>297</v>
      </c>
      <c r="I293" s="160" t="s">
        <v>2676</v>
      </c>
      <c r="J293" s="160" t="s">
        <v>298</v>
      </c>
      <c r="K293" s="160" t="s">
        <v>299</v>
      </c>
      <c r="L293" s="160" t="s">
        <v>31</v>
      </c>
      <c r="M293" s="160" t="s">
        <v>300</v>
      </c>
      <c r="N293" s="160" t="s">
        <v>2677</v>
      </c>
      <c r="O293" s="160">
        <v>0</v>
      </c>
      <c r="P293" s="160">
        <v>0</v>
      </c>
      <c r="Q293" s="160" t="s">
        <v>162</v>
      </c>
      <c r="R293" s="160" t="s">
        <v>8108</v>
      </c>
      <c r="S293" s="161">
        <v>37970</v>
      </c>
      <c r="T293" s="160">
        <v>6570</v>
      </c>
      <c r="U293" s="162">
        <v>20010996</v>
      </c>
      <c r="V293" s="162">
        <v>193775544</v>
      </c>
      <c r="W293" s="161">
        <v>44135</v>
      </c>
      <c r="X293" s="160" t="s">
        <v>3112</v>
      </c>
      <c r="Y293" s="160" t="s">
        <v>3113</v>
      </c>
      <c r="Z293" s="160" t="s">
        <v>3191</v>
      </c>
    </row>
    <row r="294" spans="1:26" x14ac:dyDescent="0.2">
      <c r="A294" s="160" t="s">
        <v>2673</v>
      </c>
      <c r="B294" s="160">
        <v>717150007</v>
      </c>
      <c r="C294" s="160" t="s">
        <v>51</v>
      </c>
      <c r="D294" s="160" t="s">
        <v>295</v>
      </c>
      <c r="E294" s="160" t="s">
        <v>2674</v>
      </c>
      <c r="F294" s="160" t="s">
        <v>296</v>
      </c>
      <c r="G294" s="160" t="s">
        <v>2675</v>
      </c>
      <c r="H294" s="160" t="s">
        <v>297</v>
      </c>
      <c r="I294" s="160" t="s">
        <v>2676</v>
      </c>
      <c r="J294" s="160" t="s">
        <v>298</v>
      </c>
      <c r="K294" s="160" t="s">
        <v>299</v>
      </c>
      <c r="L294" s="160" t="s">
        <v>31</v>
      </c>
      <c r="M294" s="160" t="s">
        <v>300</v>
      </c>
      <c r="N294" s="160" t="s">
        <v>2677</v>
      </c>
      <c r="O294" s="160">
        <v>0</v>
      </c>
      <c r="P294" s="160">
        <v>0</v>
      </c>
      <c r="Q294" s="160" t="s">
        <v>162</v>
      </c>
      <c r="R294" s="160" t="s">
        <v>8108</v>
      </c>
      <c r="S294" s="161">
        <v>37970</v>
      </c>
      <c r="T294" s="160">
        <v>6570</v>
      </c>
      <c r="U294" s="162">
        <v>11676150</v>
      </c>
      <c r="V294" s="162">
        <v>127938705</v>
      </c>
      <c r="W294" s="161">
        <v>44135</v>
      </c>
      <c r="X294" s="160" t="s">
        <v>3112</v>
      </c>
      <c r="Y294" s="160" t="s">
        <v>3113</v>
      </c>
      <c r="Z294" s="160" t="s">
        <v>3124</v>
      </c>
    </row>
    <row r="295" spans="1:26" x14ac:dyDescent="0.2">
      <c r="A295" s="160" t="s">
        <v>2673</v>
      </c>
      <c r="B295" s="160">
        <v>717150007</v>
      </c>
      <c r="C295" s="160" t="s">
        <v>51</v>
      </c>
      <c r="D295" s="160" t="s">
        <v>295</v>
      </c>
      <c r="E295" s="160" t="s">
        <v>2674</v>
      </c>
      <c r="F295" s="160" t="s">
        <v>296</v>
      </c>
      <c r="G295" s="160" t="s">
        <v>2675</v>
      </c>
      <c r="H295" s="160" t="s">
        <v>297</v>
      </c>
      <c r="I295" s="160" t="s">
        <v>2676</v>
      </c>
      <c r="J295" s="160" t="s">
        <v>298</v>
      </c>
      <c r="K295" s="160" t="s">
        <v>299</v>
      </c>
      <c r="L295" s="160" t="s">
        <v>31</v>
      </c>
      <c r="M295" s="160" t="s">
        <v>300</v>
      </c>
      <c r="N295" s="160" t="s">
        <v>2677</v>
      </c>
      <c r="O295" s="160">
        <v>0</v>
      </c>
      <c r="P295" s="160">
        <v>0</v>
      </c>
      <c r="Q295" s="160" t="s">
        <v>162</v>
      </c>
      <c r="R295" s="160" t="s">
        <v>8108</v>
      </c>
      <c r="S295" s="161">
        <v>37970</v>
      </c>
      <c r="T295" s="160">
        <v>6570</v>
      </c>
      <c r="U295" s="162">
        <v>53876820</v>
      </c>
      <c r="V295" s="162">
        <v>697666498</v>
      </c>
      <c r="W295" s="161">
        <v>44135</v>
      </c>
      <c r="X295" s="160" t="s">
        <v>3112</v>
      </c>
      <c r="Y295" s="160" t="s">
        <v>3113</v>
      </c>
      <c r="Z295" s="160" t="s">
        <v>3186</v>
      </c>
    </row>
    <row r="296" spans="1:26" x14ac:dyDescent="0.2">
      <c r="A296" s="160" t="s">
        <v>2673</v>
      </c>
      <c r="B296" s="160">
        <v>717150007</v>
      </c>
      <c r="C296" s="160" t="s">
        <v>51</v>
      </c>
      <c r="D296" s="160" t="s">
        <v>295</v>
      </c>
      <c r="E296" s="160" t="s">
        <v>2674</v>
      </c>
      <c r="F296" s="160" t="s">
        <v>296</v>
      </c>
      <c r="G296" s="160" t="s">
        <v>2675</v>
      </c>
      <c r="H296" s="160" t="s">
        <v>297</v>
      </c>
      <c r="I296" s="160" t="s">
        <v>2676</v>
      </c>
      <c r="J296" s="160" t="s">
        <v>298</v>
      </c>
      <c r="K296" s="160" t="s">
        <v>299</v>
      </c>
      <c r="L296" s="160" t="s">
        <v>31</v>
      </c>
      <c r="M296" s="160" t="s">
        <v>300</v>
      </c>
      <c r="N296" s="160" t="s">
        <v>2677</v>
      </c>
      <c r="O296" s="160">
        <v>0</v>
      </c>
      <c r="P296" s="160">
        <v>0</v>
      </c>
      <c r="Q296" s="160" t="s">
        <v>162</v>
      </c>
      <c r="R296" s="160" t="s">
        <v>8108</v>
      </c>
      <c r="S296" s="161">
        <v>37970</v>
      </c>
      <c r="T296" s="160">
        <v>6570</v>
      </c>
      <c r="U296" s="162">
        <v>19136652</v>
      </c>
      <c r="V296" s="162">
        <v>292671796</v>
      </c>
      <c r="W296" s="161">
        <v>44135</v>
      </c>
      <c r="X296" s="160" t="s">
        <v>3112</v>
      </c>
      <c r="Y296" s="160" t="s">
        <v>3113</v>
      </c>
      <c r="Z296" s="160" t="s">
        <v>3125</v>
      </c>
    </row>
    <row r="297" spans="1:26" x14ac:dyDescent="0.2">
      <c r="A297" s="160" t="s">
        <v>2673</v>
      </c>
      <c r="B297" s="160">
        <v>717150007</v>
      </c>
      <c r="C297" s="160" t="s">
        <v>51</v>
      </c>
      <c r="D297" s="160" t="s">
        <v>295</v>
      </c>
      <c r="E297" s="160" t="s">
        <v>2674</v>
      </c>
      <c r="F297" s="160" t="s">
        <v>296</v>
      </c>
      <c r="G297" s="160" t="s">
        <v>2675</v>
      </c>
      <c r="H297" s="160" t="s">
        <v>297</v>
      </c>
      <c r="I297" s="160" t="s">
        <v>2676</v>
      </c>
      <c r="J297" s="160" t="s">
        <v>298</v>
      </c>
      <c r="K297" s="160" t="s">
        <v>299</v>
      </c>
      <c r="L297" s="160" t="s">
        <v>31</v>
      </c>
      <c r="M297" s="160" t="s">
        <v>300</v>
      </c>
      <c r="N297" s="160" t="s">
        <v>2677</v>
      </c>
      <c r="O297" s="160">
        <v>0</v>
      </c>
      <c r="P297" s="160">
        <v>0</v>
      </c>
      <c r="Q297" s="160" t="s">
        <v>162</v>
      </c>
      <c r="R297" s="160" t="s">
        <v>8108</v>
      </c>
      <c r="S297" s="161">
        <v>37970</v>
      </c>
      <c r="T297" s="160">
        <v>6570</v>
      </c>
      <c r="U297" s="162">
        <v>28396393</v>
      </c>
      <c r="V297" s="162">
        <v>231273145</v>
      </c>
      <c r="W297" s="161">
        <v>44135</v>
      </c>
      <c r="X297" s="160" t="s">
        <v>3112</v>
      </c>
      <c r="Y297" s="160" t="s">
        <v>3113</v>
      </c>
      <c r="Z297" s="160" t="s">
        <v>3145</v>
      </c>
    </row>
    <row r="298" spans="1:26" x14ac:dyDescent="0.2">
      <c r="A298" s="160" t="s">
        <v>2673</v>
      </c>
      <c r="B298" s="160">
        <v>717150007</v>
      </c>
      <c r="C298" s="160" t="s">
        <v>51</v>
      </c>
      <c r="D298" s="160" t="s">
        <v>295</v>
      </c>
      <c r="E298" s="160" t="s">
        <v>2674</v>
      </c>
      <c r="F298" s="160" t="s">
        <v>296</v>
      </c>
      <c r="G298" s="160" t="s">
        <v>2675</v>
      </c>
      <c r="H298" s="160" t="s">
        <v>297</v>
      </c>
      <c r="I298" s="160" t="s">
        <v>2676</v>
      </c>
      <c r="J298" s="160" t="s">
        <v>298</v>
      </c>
      <c r="K298" s="160" t="s">
        <v>299</v>
      </c>
      <c r="L298" s="160" t="s">
        <v>31</v>
      </c>
      <c r="M298" s="160" t="s">
        <v>300</v>
      </c>
      <c r="N298" s="160" t="s">
        <v>2677</v>
      </c>
      <c r="O298" s="160">
        <v>0</v>
      </c>
      <c r="P298" s="160">
        <v>0</v>
      </c>
      <c r="Q298" s="160" t="s">
        <v>162</v>
      </c>
      <c r="R298" s="160" t="s">
        <v>8108</v>
      </c>
      <c r="S298" s="161">
        <v>37970</v>
      </c>
      <c r="T298" s="160">
        <v>6570</v>
      </c>
      <c r="U298" s="162">
        <v>14396400</v>
      </c>
      <c r="V298" s="162">
        <v>138637332</v>
      </c>
      <c r="W298" s="161">
        <v>44135</v>
      </c>
      <c r="X298" s="160" t="s">
        <v>3112</v>
      </c>
      <c r="Y298" s="160" t="s">
        <v>3113</v>
      </c>
      <c r="Z298" s="160" t="s">
        <v>3181</v>
      </c>
    </row>
    <row r="299" spans="1:26" x14ac:dyDescent="0.2">
      <c r="A299" s="160" t="s">
        <v>2673</v>
      </c>
      <c r="B299" s="160">
        <v>717150007</v>
      </c>
      <c r="C299" s="160" t="s">
        <v>51</v>
      </c>
      <c r="D299" s="160" t="s">
        <v>295</v>
      </c>
      <c r="E299" s="160" t="s">
        <v>2674</v>
      </c>
      <c r="F299" s="160" t="s">
        <v>296</v>
      </c>
      <c r="G299" s="160" t="s">
        <v>2675</v>
      </c>
      <c r="H299" s="160" t="s">
        <v>297</v>
      </c>
      <c r="I299" s="160" t="s">
        <v>2676</v>
      </c>
      <c r="J299" s="160" t="s">
        <v>298</v>
      </c>
      <c r="K299" s="160" t="s">
        <v>299</v>
      </c>
      <c r="L299" s="160" t="s">
        <v>31</v>
      </c>
      <c r="M299" s="160" t="s">
        <v>300</v>
      </c>
      <c r="N299" s="160" t="s">
        <v>2677</v>
      </c>
      <c r="O299" s="160">
        <v>0</v>
      </c>
      <c r="P299" s="160">
        <v>0</v>
      </c>
      <c r="Q299" s="160" t="s">
        <v>162</v>
      </c>
      <c r="R299" s="160" t="s">
        <v>8108</v>
      </c>
      <c r="S299" s="161">
        <v>37970</v>
      </c>
      <c r="T299" s="160">
        <v>6570</v>
      </c>
      <c r="U299" s="162">
        <v>0</v>
      </c>
      <c r="V299" s="162">
        <v>84516156</v>
      </c>
      <c r="W299" s="161">
        <v>44135</v>
      </c>
      <c r="X299" s="160" t="s">
        <v>3112</v>
      </c>
      <c r="Y299" s="160" t="s">
        <v>3113</v>
      </c>
      <c r="Z299" s="160" t="s">
        <v>3198</v>
      </c>
    </row>
    <row r="300" spans="1:26" x14ac:dyDescent="0.2">
      <c r="A300" s="160" t="s">
        <v>2673</v>
      </c>
      <c r="B300" s="160">
        <v>717150007</v>
      </c>
      <c r="C300" s="160" t="s">
        <v>51</v>
      </c>
      <c r="D300" s="160" t="s">
        <v>295</v>
      </c>
      <c r="E300" s="160" t="s">
        <v>2674</v>
      </c>
      <c r="F300" s="160" t="s">
        <v>296</v>
      </c>
      <c r="G300" s="160" t="s">
        <v>2675</v>
      </c>
      <c r="H300" s="160" t="s">
        <v>297</v>
      </c>
      <c r="I300" s="160" t="s">
        <v>2676</v>
      </c>
      <c r="J300" s="160" t="s">
        <v>298</v>
      </c>
      <c r="K300" s="160" t="s">
        <v>299</v>
      </c>
      <c r="L300" s="160" t="s">
        <v>31</v>
      </c>
      <c r="M300" s="160" t="s">
        <v>300</v>
      </c>
      <c r="N300" s="160" t="s">
        <v>2677</v>
      </c>
      <c r="O300" s="160">
        <v>0</v>
      </c>
      <c r="P300" s="160">
        <v>0</v>
      </c>
      <c r="Q300" s="160" t="s">
        <v>162</v>
      </c>
      <c r="R300" s="160" t="s">
        <v>8108</v>
      </c>
      <c r="S300" s="161">
        <v>37970</v>
      </c>
      <c r="T300" s="160">
        <v>6570</v>
      </c>
      <c r="U300" s="162">
        <v>12236940</v>
      </c>
      <c r="V300" s="162">
        <v>102214440</v>
      </c>
      <c r="W300" s="161">
        <v>44135</v>
      </c>
      <c r="X300" s="160" t="s">
        <v>3112</v>
      </c>
      <c r="Y300" s="160" t="s">
        <v>3113</v>
      </c>
      <c r="Z300" s="160" t="s">
        <v>98</v>
      </c>
    </row>
    <row r="301" spans="1:26" x14ac:dyDescent="0.2">
      <c r="A301" s="160" t="s">
        <v>2673</v>
      </c>
      <c r="B301" s="160">
        <v>717150007</v>
      </c>
      <c r="C301" s="160" t="s">
        <v>51</v>
      </c>
      <c r="D301" s="160" t="s">
        <v>295</v>
      </c>
      <c r="E301" s="160" t="s">
        <v>2674</v>
      </c>
      <c r="F301" s="160" t="s">
        <v>296</v>
      </c>
      <c r="G301" s="160" t="s">
        <v>2675</v>
      </c>
      <c r="H301" s="160" t="s">
        <v>297</v>
      </c>
      <c r="I301" s="160" t="s">
        <v>2676</v>
      </c>
      <c r="J301" s="160" t="s">
        <v>298</v>
      </c>
      <c r="K301" s="160" t="s">
        <v>299</v>
      </c>
      <c r="L301" s="160" t="s">
        <v>31</v>
      </c>
      <c r="M301" s="160" t="s">
        <v>300</v>
      </c>
      <c r="N301" s="160" t="s">
        <v>2677</v>
      </c>
      <c r="O301" s="160">
        <v>0</v>
      </c>
      <c r="P301" s="160">
        <v>0</v>
      </c>
      <c r="Q301" s="160" t="s">
        <v>162</v>
      </c>
      <c r="R301" s="160" t="s">
        <v>8108</v>
      </c>
      <c r="S301" s="161">
        <v>37970</v>
      </c>
      <c r="T301" s="160">
        <v>6570</v>
      </c>
      <c r="U301" s="162">
        <v>138654627</v>
      </c>
      <c r="V301" s="162">
        <v>1099772670</v>
      </c>
      <c r="W301" s="161">
        <v>44135</v>
      </c>
      <c r="X301" s="160" t="s">
        <v>3112</v>
      </c>
      <c r="Y301" s="160" t="s">
        <v>3113</v>
      </c>
      <c r="Z301" s="160" t="s">
        <v>80</v>
      </c>
    </row>
    <row r="302" spans="1:26" x14ac:dyDescent="0.2">
      <c r="A302" s="160" t="s">
        <v>2673</v>
      </c>
      <c r="B302" s="160">
        <v>717150007</v>
      </c>
      <c r="C302" s="160" t="s">
        <v>51</v>
      </c>
      <c r="D302" s="160" t="s">
        <v>295</v>
      </c>
      <c r="E302" s="160" t="s">
        <v>2674</v>
      </c>
      <c r="F302" s="160" t="s">
        <v>296</v>
      </c>
      <c r="G302" s="160" t="s">
        <v>2675</v>
      </c>
      <c r="H302" s="160" t="s">
        <v>297</v>
      </c>
      <c r="I302" s="160" t="s">
        <v>2676</v>
      </c>
      <c r="J302" s="160" t="s">
        <v>298</v>
      </c>
      <c r="K302" s="160" t="s">
        <v>299</v>
      </c>
      <c r="L302" s="160" t="s">
        <v>31</v>
      </c>
      <c r="M302" s="160" t="s">
        <v>300</v>
      </c>
      <c r="N302" s="160" t="s">
        <v>2677</v>
      </c>
      <c r="O302" s="160">
        <v>0</v>
      </c>
      <c r="P302" s="160">
        <v>0</v>
      </c>
      <c r="Q302" s="160" t="s">
        <v>162</v>
      </c>
      <c r="R302" s="160" t="s">
        <v>8108</v>
      </c>
      <c r="S302" s="161">
        <v>37970</v>
      </c>
      <c r="T302" s="160">
        <v>6570</v>
      </c>
      <c r="U302" s="162">
        <v>39187336</v>
      </c>
      <c r="V302" s="162">
        <v>516536286</v>
      </c>
      <c r="W302" s="161">
        <v>44135</v>
      </c>
      <c r="X302" s="160" t="s">
        <v>3112</v>
      </c>
      <c r="Y302" s="160" t="s">
        <v>3113</v>
      </c>
      <c r="Z302" s="160" t="s">
        <v>3176</v>
      </c>
    </row>
    <row r="303" spans="1:26" x14ac:dyDescent="0.2">
      <c r="A303" s="160" t="s">
        <v>2673</v>
      </c>
      <c r="B303" s="160">
        <v>717150007</v>
      </c>
      <c r="C303" s="160" t="s">
        <v>51</v>
      </c>
      <c r="D303" s="160" t="s">
        <v>295</v>
      </c>
      <c r="E303" s="160" t="s">
        <v>2674</v>
      </c>
      <c r="F303" s="160" t="s">
        <v>296</v>
      </c>
      <c r="G303" s="160" t="s">
        <v>2675</v>
      </c>
      <c r="H303" s="160" t="s">
        <v>297</v>
      </c>
      <c r="I303" s="160" t="s">
        <v>2676</v>
      </c>
      <c r="J303" s="160" t="s">
        <v>298</v>
      </c>
      <c r="K303" s="160" t="s">
        <v>299</v>
      </c>
      <c r="L303" s="160" t="s">
        <v>31</v>
      </c>
      <c r="M303" s="160" t="s">
        <v>300</v>
      </c>
      <c r="N303" s="160" t="s">
        <v>2677</v>
      </c>
      <c r="O303" s="160">
        <v>0</v>
      </c>
      <c r="P303" s="160">
        <v>0</v>
      </c>
      <c r="Q303" s="160" t="s">
        <v>162</v>
      </c>
      <c r="R303" s="160" t="s">
        <v>8108</v>
      </c>
      <c r="S303" s="161">
        <v>37970</v>
      </c>
      <c r="T303" s="160">
        <v>6570</v>
      </c>
      <c r="U303" s="162">
        <v>73572171</v>
      </c>
      <c r="V303" s="162">
        <v>566249000</v>
      </c>
      <c r="W303" s="161">
        <v>44135</v>
      </c>
      <c r="X303" s="160" t="s">
        <v>3112</v>
      </c>
      <c r="Y303" s="160" t="s">
        <v>3113</v>
      </c>
      <c r="Z303" s="160" t="s">
        <v>3192</v>
      </c>
    </row>
    <row r="304" spans="1:26" x14ac:dyDescent="0.2">
      <c r="A304" s="160" t="s">
        <v>2673</v>
      </c>
      <c r="B304" s="160">
        <v>717150007</v>
      </c>
      <c r="C304" s="160" t="s">
        <v>51</v>
      </c>
      <c r="D304" s="160" t="s">
        <v>295</v>
      </c>
      <c r="E304" s="160" t="s">
        <v>2674</v>
      </c>
      <c r="F304" s="160" t="s">
        <v>296</v>
      </c>
      <c r="G304" s="160" t="s">
        <v>2675</v>
      </c>
      <c r="H304" s="160" t="s">
        <v>297</v>
      </c>
      <c r="I304" s="160" t="s">
        <v>2676</v>
      </c>
      <c r="J304" s="160" t="s">
        <v>298</v>
      </c>
      <c r="K304" s="160" t="s">
        <v>299</v>
      </c>
      <c r="L304" s="160" t="s">
        <v>31</v>
      </c>
      <c r="M304" s="160" t="s">
        <v>300</v>
      </c>
      <c r="N304" s="160" t="s">
        <v>2677</v>
      </c>
      <c r="O304" s="160">
        <v>0</v>
      </c>
      <c r="P304" s="160">
        <v>0</v>
      </c>
      <c r="Q304" s="160" t="s">
        <v>162</v>
      </c>
      <c r="R304" s="160" t="s">
        <v>8108</v>
      </c>
      <c r="S304" s="161">
        <v>37970</v>
      </c>
      <c r="T304" s="160">
        <v>6570</v>
      </c>
      <c r="U304" s="162">
        <v>28801170</v>
      </c>
      <c r="V304" s="162">
        <v>254612232</v>
      </c>
      <c r="W304" s="161">
        <v>44135</v>
      </c>
      <c r="X304" s="160" t="s">
        <v>3112</v>
      </c>
      <c r="Y304" s="160" t="s">
        <v>3113</v>
      </c>
      <c r="Z304" s="160" t="s">
        <v>3208</v>
      </c>
    </row>
    <row r="305" spans="1:26" x14ac:dyDescent="0.2">
      <c r="A305" s="160" t="s">
        <v>2673</v>
      </c>
      <c r="B305" s="160">
        <v>717150007</v>
      </c>
      <c r="C305" s="160" t="s">
        <v>51</v>
      </c>
      <c r="D305" s="160" t="s">
        <v>295</v>
      </c>
      <c r="E305" s="160" t="s">
        <v>2674</v>
      </c>
      <c r="F305" s="160" t="s">
        <v>296</v>
      </c>
      <c r="G305" s="160" t="s">
        <v>2675</v>
      </c>
      <c r="H305" s="160" t="s">
        <v>297</v>
      </c>
      <c r="I305" s="160" t="s">
        <v>2676</v>
      </c>
      <c r="J305" s="160" t="s">
        <v>298</v>
      </c>
      <c r="K305" s="160" t="s">
        <v>299</v>
      </c>
      <c r="L305" s="160" t="s">
        <v>31</v>
      </c>
      <c r="M305" s="160" t="s">
        <v>300</v>
      </c>
      <c r="N305" s="160" t="s">
        <v>2677</v>
      </c>
      <c r="O305" s="160">
        <v>0</v>
      </c>
      <c r="P305" s="160">
        <v>0</v>
      </c>
      <c r="Q305" s="160" t="s">
        <v>162</v>
      </c>
      <c r="R305" s="160" t="s">
        <v>8108</v>
      </c>
      <c r="S305" s="161">
        <v>37970</v>
      </c>
      <c r="T305" s="160">
        <v>6570</v>
      </c>
      <c r="U305" s="162">
        <v>12522022</v>
      </c>
      <c r="V305" s="162">
        <v>131607705</v>
      </c>
      <c r="W305" s="161">
        <v>44135</v>
      </c>
      <c r="X305" s="160" t="s">
        <v>3112</v>
      </c>
      <c r="Y305" s="160" t="s">
        <v>3113</v>
      </c>
      <c r="Z305" s="160" t="s">
        <v>3173</v>
      </c>
    </row>
    <row r="306" spans="1:26" x14ac:dyDescent="0.2">
      <c r="A306" s="160" t="s">
        <v>2673</v>
      </c>
      <c r="B306" s="160">
        <v>717150007</v>
      </c>
      <c r="C306" s="160" t="s">
        <v>51</v>
      </c>
      <c r="D306" s="160" t="s">
        <v>295</v>
      </c>
      <c r="E306" s="160" t="s">
        <v>2674</v>
      </c>
      <c r="F306" s="160" t="s">
        <v>296</v>
      </c>
      <c r="G306" s="160" t="s">
        <v>2675</v>
      </c>
      <c r="H306" s="160" t="s">
        <v>297</v>
      </c>
      <c r="I306" s="160" t="s">
        <v>2676</v>
      </c>
      <c r="J306" s="160" t="s">
        <v>298</v>
      </c>
      <c r="K306" s="160" t="s">
        <v>299</v>
      </c>
      <c r="L306" s="160" t="s">
        <v>31</v>
      </c>
      <c r="M306" s="160" t="s">
        <v>300</v>
      </c>
      <c r="N306" s="160" t="s">
        <v>2677</v>
      </c>
      <c r="O306" s="160">
        <v>0</v>
      </c>
      <c r="P306" s="160">
        <v>0</v>
      </c>
      <c r="Q306" s="160" t="s">
        <v>162</v>
      </c>
      <c r="R306" s="160" t="s">
        <v>8108</v>
      </c>
      <c r="S306" s="161">
        <v>37970</v>
      </c>
      <c r="T306" s="160">
        <v>6570</v>
      </c>
      <c r="U306" s="162">
        <v>27909771</v>
      </c>
      <c r="V306" s="162">
        <v>242854214</v>
      </c>
      <c r="W306" s="161">
        <v>44135</v>
      </c>
      <c r="X306" s="160" t="s">
        <v>3112</v>
      </c>
      <c r="Y306" s="160" t="s">
        <v>3113</v>
      </c>
      <c r="Z306" s="160" t="s">
        <v>3224</v>
      </c>
    </row>
    <row r="307" spans="1:26" x14ac:dyDescent="0.2">
      <c r="A307" s="160" t="s">
        <v>2673</v>
      </c>
      <c r="B307" s="160">
        <v>717150007</v>
      </c>
      <c r="C307" s="160" t="s">
        <v>51</v>
      </c>
      <c r="D307" s="160" t="s">
        <v>295</v>
      </c>
      <c r="E307" s="160" t="s">
        <v>2674</v>
      </c>
      <c r="F307" s="160" t="s">
        <v>296</v>
      </c>
      <c r="G307" s="160" t="s">
        <v>2675</v>
      </c>
      <c r="H307" s="160" t="s">
        <v>297</v>
      </c>
      <c r="I307" s="160" t="s">
        <v>2676</v>
      </c>
      <c r="J307" s="160" t="s">
        <v>298</v>
      </c>
      <c r="K307" s="160" t="s">
        <v>299</v>
      </c>
      <c r="L307" s="160" t="s">
        <v>31</v>
      </c>
      <c r="M307" s="160" t="s">
        <v>300</v>
      </c>
      <c r="N307" s="160" t="s">
        <v>2677</v>
      </c>
      <c r="O307" s="160">
        <v>0</v>
      </c>
      <c r="P307" s="160">
        <v>0</v>
      </c>
      <c r="Q307" s="160" t="s">
        <v>162</v>
      </c>
      <c r="R307" s="160" t="s">
        <v>8108</v>
      </c>
      <c r="S307" s="161">
        <v>37970</v>
      </c>
      <c r="T307" s="160">
        <v>6570</v>
      </c>
      <c r="U307" s="162">
        <v>8406828</v>
      </c>
      <c r="V307" s="162">
        <v>89828514</v>
      </c>
      <c r="W307" s="161">
        <v>44135</v>
      </c>
      <c r="X307" s="160" t="s">
        <v>3112</v>
      </c>
      <c r="Y307" s="160" t="s">
        <v>3113</v>
      </c>
      <c r="Z307" s="160" t="s">
        <v>3225</v>
      </c>
    </row>
    <row r="308" spans="1:26" x14ac:dyDescent="0.2">
      <c r="A308" s="160" t="s">
        <v>2673</v>
      </c>
      <c r="B308" s="160">
        <v>717150007</v>
      </c>
      <c r="C308" s="160" t="s">
        <v>51</v>
      </c>
      <c r="D308" s="160" t="s">
        <v>295</v>
      </c>
      <c r="E308" s="160" t="s">
        <v>2674</v>
      </c>
      <c r="F308" s="160" t="s">
        <v>296</v>
      </c>
      <c r="G308" s="160" t="s">
        <v>2675</v>
      </c>
      <c r="H308" s="160" t="s">
        <v>297</v>
      </c>
      <c r="I308" s="160" t="s">
        <v>2676</v>
      </c>
      <c r="J308" s="160" t="s">
        <v>298</v>
      </c>
      <c r="K308" s="160" t="s">
        <v>299</v>
      </c>
      <c r="L308" s="160" t="s">
        <v>31</v>
      </c>
      <c r="M308" s="160" t="s">
        <v>300</v>
      </c>
      <c r="N308" s="160" t="s">
        <v>2677</v>
      </c>
      <c r="O308" s="160">
        <v>0</v>
      </c>
      <c r="P308" s="160">
        <v>0</v>
      </c>
      <c r="Q308" s="160" t="s">
        <v>162</v>
      </c>
      <c r="R308" s="160" t="s">
        <v>8108</v>
      </c>
      <c r="S308" s="161">
        <v>37970</v>
      </c>
      <c r="T308" s="160">
        <v>6570</v>
      </c>
      <c r="U308" s="162">
        <v>25729882</v>
      </c>
      <c r="V308" s="162">
        <v>247877234</v>
      </c>
      <c r="W308" s="161">
        <v>44135</v>
      </c>
      <c r="X308" s="160" t="s">
        <v>3112</v>
      </c>
      <c r="Y308" s="160" t="s">
        <v>3113</v>
      </c>
      <c r="Z308" s="160" t="s">
        <v>3210</v>
      </c>
    </row>
    <row r="309" spans="1:26" x14ac:dyDescent="0.2">
      <c r="A309" s="160" t="s">
        <v>2673</v>
      </c>
      <c r="B309" s="160">
        <v>717150007</v>
      </c>
      <c r="C309" s="160" t="s">
        <v>51</v>
      </c>
      <c r="D309" s="160" t="s">
        <v>295</v>
      </c>
      <c r="E309" s="160" t="s">
        <v>2674</v>
      </c>
      <c r="F309" s="160" t="s">
        <v>296</v>
      </c>
      <c r="G309" s="160" t="s">
        <v>2675</v>
      </c>
      <c r="H309" s="160" t="s">
        <v>297</v>
      </c>
      <c r="I309" s="160" t="s">
        <v>2676</v>
      </c>
      <c r="J309" s="160" t="s">
        <v>298</v>
      </c>
      <c r="K309" s="160" t="s">
        <v>299</v>
      </c>
      <c r="L309" s="160" t="s">
        <v>31</v>
      </c>
      <c r="M309" s="160" t="s">
        <v>300</v>
      </c>
      <c r="N309" s="160" t="s">
        <v>2677</v>
      </c>
      <c r="O309" s="160">
        <v>0</v>
      </c>
      <c r="P309" s="160">
        <v>0</v>
      </c>
      <c r="Q309" s="160" t="s">
        <v>162</v>
      </c>
      <c r="R309" s="160" t="s">
        <v>8108</v>
      </c>
      <c r="S309" s="161">
        <v>37970</v>
      </c>
      <c r="T309" s="160">
        <v>6570</v>
      </c>
      <c r="U309" s="162">
        <v>19978521</v>
      </c>
      <c r="V309" s="162">
        <v>215832669</v>
      </c>
      <c r="W309" s="161">
        <v>44135</v>
      </c>
      <c r="X309" s="160" t="s">
        <v>3112</v>
      </c>
      <c r="Y309" s="160" t="s">
        <v>3113</v>
      </c>
      <c r="Z309" s="160" t="s">
        <v>3153</v>
      </c>
    </row>
    <row r="310" spans="1:26" x14ac:dyDescent="0.2">
      <c r="A310" s="160" t="s">
        <v>2673</v>
      </c>
      <c r="B310" s="160">
        <v>717150007</v>
      </c>
      <c r="C310" s="160" t="s">
        <v>51</v>
      </c>
      <c r="D310" s="160" t="s">
        <v>295</v>
      </c>
      <c r="E310" s="160" t="s">
        <v>2674</v>
      </c>
      <c r="F310" s="160" t="s">
        <v>296</v>
      </c>
      <c r="G310" s="160" t="s">
        <v>2675</v>
      </c>
      <c r="H310" s="160" t="s">
        <v>297</v>
      </c>
      <c r="I310" s="160" t="s">
        <v>2676</v>
      </c>
      <c r="J310" s="160" t="s">
        <v>298</v>
      </c>
      <c r="K310" s="160" t="s">
        <v>299</v>
      </c>
      <c r="L310" s="160" t="s">
        <v>31</v>
      </c>
      <c r="M310" s="160" t="s">
        <v>300</v>
      </c>
      <c r="N310" s="160" t="s">
        <v>2677</v>
      </c>
      <c r="O310" s="160">
        <v>0</v>
      </c>
      <c r="P310" s="160">
        <v>0</v>
      </c>
      <c r="Q310" s="160" t="s">
        <v>162</v>
      </c>
      <c r="R310" s="160" t="s">
        <v>8108</v>
      </c>
      <c r="S310" s="161">
        <v>37970</v>
      </c>
      <c r="T310" s="160">
        <v>6570</v>
      </c>
      <c r="U310" s="162">
        <v>0</v>
      </c>
      <c r="V310" s="162">
        <v>96311916</v>
      </c>
      <c r="W310" s="161">
        <v>44135</v>
      </c>
      <c r="X310" s="160" t="s">
        <v>3112</v>
      </c>
      <c r="Y310" s="160" t="s">
        <v>3113</v>
      </c>
      <c r="Z310" s="160" t="s">
        <v>3154</v>
      </c>
    </row>
    <row r="311" spans="1:26" x14ac:dyDescent="0.2">
      <c r="A311" s="160" t="s">
        <v>2673</v>
      </c>
      <c r="B311" s="160">
        <v>717150007</v>
      </c>
      <c r="C311" s="160" t="s">
        <v>51</v>
      </c>
      <c r="D311" s="160" t="s">
        <v>295</v>
      </c>
      <c r="E311" s="160" t="s">
        <v>2674</v>
      </c>
      <c r="F311" s="160" t="s">
        <v>296</v>
      </c>
      <c r="G311" s="160" t="s">
        <v>2675</v>
      </c>
      <c r="H311" s="160" t="s">
        <v>297</v>
      </c>
      <c r="I311" s="160" t="s">
        <v>2676</v>
      </c>
      <c r="J311" s="160" t="s">
        <v>298</v>
      </c>
      <c r="K311" s="160" t="s">
        <v>299</v>
      </c>
      <c r="L311" s="160" t="s">
        <v>31</v>
      </c>
      <c r="M311" s="160" t="s">
        <v>300</v>
      </c>
      <c r="N311" s="160" t="s">
        <v>2677</v>
      </c>
      <c r="O311" s="160">
        <v>0</v>
      </c>
      <c r="P311" s="160">
        <v>0</v>
      </c>
      <c r="Q311" s="160" t="s">
        <v>162</v>
      </c>
      <c r="R311" s="160" t="s">
        <v>8108</v>
      </c>
      <c r="S311" s="161">
        <v>37970</v>
      </c>
      <c r="T311" s="160">
        <v>6570</v>
      </c>
      <c r="U311" s="162">
        <v>20338296</v>
      </c>
      <c r="V311" s="162">
        <v>212625365</v>
      </c>
      <c r="W311" s="161">
        <v>44135</v>
      </c>
      <c r="X311" s="160" t="s">
        <v>3112</v>
      </c>
      <c r="Y311" s="160" t="s">
        <v>3113</v>
      </c>
      <c r="Z311" s="160" t="s">
        <v>3227</v>
      </c>
    </row>
    <row r="312" spans="1:26" x14ac:dyDescent="0.2">
      <c r="A312" s="160" t="s">
        <v>2673</v>
      </c>
      <c r="B312" s="160">
        <v>717150007</v>
      </c>
      <c r="C312" s="160" t="s">
        <v>51</v>
      </c>
      <c r="D312" s="160" t="s">
        <v>295</v>
      </c>
      <c r="E312" s="160" t="s">
        <v>2674</v>
      </c>
      <c r="F312" s="160" t="s">
        <v>296</v>
      </c>
      <c r="G312" s="160" t="s">
        <v>2675</v>
      </c>
      <c r="H312" s="160" t="s">
        <v>297</v>
      </c>
      <c r="I312" s="160" t="s">
        <v>2676</v>
      </c>
      <c r="J312" s="160" t="s">
        <v>298</v>
      </c>
      <c r="K312" s="160" t="s">
        <v>299</v>
      </c>
      <c r="L312" s="160" t="s">
        <v>31</v>
      </c>
      <c r="M312" s="160" t="s">
        <v>300</v>
      </c>
      <c r="N312" s="160" t="s">
        <v>2677</v>
      </c>
      <c r="O312" s="160">
        <v>0</v>
      </c>
      <c r="P312" s="160">
        <v>0</v>
      </c>
      <c r="Q312" s="160" t="s">
        <v>162</v>
      </c>
      <c r="R312" s="160" t="s">
        <v>8108</v>
      </c>
      <c r="S312" s="161">
        <v>37970</v>
      </c>
      <c r="T312" s="160">
        <v>6570</v>
      </c>
      <c r="U312" s="162">
        <v>61142850</v>
      </c>
      <c r="V312" s="162">
        <v>557362454</v>
      </c>
      <c r="W312" s="161">
        <v>44135</v>
      </c>
      <c r="X312" s="160" t="s">
        <v>3112</v>
      </c>
      <c r="Y312" s="160" t="s">
        <v>3113</v>
      </c>
      <c r="Z312" s="160" t="s">
        <v>3178</v>
      </c>
    </row>
    <row r="313" spans="1:26" x14ac:dyDescent="0.2">
      <c r="A313" s="160" t="s">
        <v>2673</v>
      </c>
      <c r="B313" s="160">
        <v>717150007</v>
      </c>
      <c r="C313" s="160" t="s">
        <v>51</v>
      </c>
      <c r="D313" s="160" t="s">
        <v>295</v>
      </c>
      <c r="E313" s="160" t="s">
        <v>2674</v>
      </c>
      <c r="F313" s="160" t="s">
        <v>296</v>
      </c>
      <c r="G313" s="160" t="s">
        <v>2675</v>
      </c>
      <c r="H313" s="160" t="s">
        <v>297</v>
      </c>
      <c r="I313" s="160" t="s">
        <v>2676</v>
      </c>
      <c r="J313" s="160" t="s">
        <v>298</v>
      </c>
      <c r="K313" s="160" t="s">
        <v>299</v>
      </c>
      <c r="L313" s="160" t="s">
        <v>31</v>
      </c>
      <c r="M313" s="160" t="s">
        <v>300</v>
      </c>
      <c r="N313" s="160" t="s">
        <v>2677</v>
      </c>
      <c r="O313" s="160">
        <v>0</v>
      </c>
      <c r="P313" s="160">
        <v>0</v>
      </c>
      <c r="Q313" s="160" t="s">
        <v>162</v>
      </c>
      <c r="R313" s="160" t="s">
        <v>8108</v>
      </c>
      <c r="S313" s="161">
        <v>37970</v>
      </c>
      <c r="T313" s="160">
        <v>6570</v>
      </c>
      <c r="U313" s="162">
        <v>12795554</v>
      </c>
      <c r="V313" s="162">
        <v>122508043</v>
      </c>
      <c r="W313" s="161">
        <v>44135</v>
      </c>
      <c r="X313" s="160" t="s">
        <v>3112</v>
      </c>
      <c r="Y313" s="160" t="s">
        <v>3113</v>
      </c>
      <c r="Z313" s="160" t="s">
        <v>3188</v>
      </c>
    </row>
    <row r="314" spans="1:26" x14ac:dyDescent="0.2">
      <c r="A314" s="160" t="s">
        <v>2673</v>
      </c>
      <c r="B314" s="160">
        <v>717150007</v>
      </c>
      <c r="C314" s="160" t="s">
        <v>51</v>
      </c>
      <c r="D314" s="160" t="s">
        <v>295</v>
      </c>
      <c r="E314" s="160" t="s">
        <v>2674</v>
      </c>
      <c r="F314" s="160" t="s">
        <v>296</v>
      </c>
      <c r="G314" s="160" t="s">
        <v>2675</v>
      </c>
      <c r="H314" s="160" t="s">
        <v>297</v>
      </c>
      <c r="I314" s="160" t="s">
        <v>2676</v>
      </c>
      <c r="J314" s="160" t="s">
        <v>298</v>
      </c>
      <c r="K314" s="160" t="s">
        <v>299</v>
      </c>
      <c r="L314" s="160" t="s">
        <v>31</v>
      </c>
      <c r="M314" s="160" t="s">
        <v>300</v>
      </c>
      <c r="N314" s="160" t="s">
        <v>2677</v>
      </c>
      <c r="O314" s="160">
        <v>0</v>
      </c>
      <c r="P314" s="160">
        <v>0</v>
      </c>
      <c r="Q314" s="160" t="s">
        <v>162</v>
      </c>
      <c r="R314" s="160" t="s">
        <v>8108</v>
      </c>
      <c r="S314" s="161">
        <v>37970</v>
      </c>
      <c r="T314" s="160">
        <v>6570</v>
      </c>
      <c r="U314" s="162">
        <v>15568200</v>
      </c>
      <c r="V314" s="162">
        <v>204309956</v>
      </c>
      <c r="W314" s="161">
        <v>44135</v>
      </c>
      <c r="X314" s="160" t="s">
        <v>3112</v>
      </c>
      <c r="Y314" s="160" t="s">
        <v>3113</v>
      </c>
      <c r="Z314" s="160" t="s">
        <v>3183</v>
      </c>
    </row>
    <row r="315" spans="1:26" x14ac:dyDescent="0.2">
      <c r="A315" s="160" t="s">
        <v>2673</v>
      </c>
      <c r="B315" s="160">
        <v>717150007</v>
      </c>
      <c r="C315" s="160" t="s">
        <v>51</v>
      </c>
      <c r="D315" s="160" t="s">
        <v>295</v>
      </c>
      <c r="E315" s="160" t="s">
        <v>2674</v>
      </c>
      <c r="F315" s="160" t="s">
        <v>296</v>
      </c>
      <c r="G315" s="160" t="s">
        <v>2675</v>
      </c>
      <c r="H315" s="160" t="s">
        <v>297</v>
      </c>
      <c r="I315" s="160" t="s">
        <v>2676</v>
      </c>
      <c r="J315" s="160" t="s">
        <v>298</v>
      </c>
      <c r="K315" s="160" t="s">
        <v>299</v>
      </c>
      <c r="L315" s="160" t="s">
        <v>31</v>
      </c>
      <c r="M315" s="160" t="s">
        <v>300</v>
      </c>
      <c r="N315" s="160" t="s">
        <v>2677</v>
      </c>
      <c r="O315" s="160">
        <v>0</v>
      </c>
      <c r="P315" s="160">
        <v>0</v>
      </c>
      <c r="Q315" s="160" t="s">
        <v>162</v>
      </c>
      <c r="R315" s="160" t="s">
        <v>8108</v>
      </c>
      <c r="S315" s="161">
        <v>37970</v>
      </c>
      <c r="T315" s="160">
        <v>6570</v>
      </c>
      <c r="U315" s="162">
        <v>15568200</v>
      </c>
      <c r="V315" s="162">
        <v>147968338</v>
      </c>
      <c r="W315" s="161">
        <v>44135</v>
      </c>
      <c r="X315" s="160" t="s">
        <v>3112</v>
      </c>
      <c r="Y315" s="160" t="s">
        <v>3113</v>
      </c>
      <c r="Z315" s="160" t="s">
        <v>3193</v>
      </c>
    </row>
    <row r="316" spans="1:26" x14ac:dyDescent="0.2">
      <c r="A316" s="160" t="s">
        <v>2673</v>
      </c>
      <c r="B316" s="160">
        <v>717150007</v>
      </c>
      <c r="C316" s="160" t="s">
        <v>51</v>
      </c>
      <c r="D316" s="160" t="s">
        <v>295</v>
      </c>
      <c r="E316" s="160" t="s">
        <v>2674</v>
      </c>
      <c r="F316" s="160" t="s">
        <v>296</v>
      </c>
      <c r="G316" s="160" t="s">
        <v>2675</v>
      </c>
      <c r="H316" s="160" t="s">
        <v>297</v>
      </c>
      <c r="I316" s="160" t="s">
        <v>2676</v>
      </c>
      <c r="J316" s="160" t="s">
        <v>298</v>
      </c>
      <c r="K316" s="160" t="s">
        <v>299</v>
      </c>
      <c r="L316" s="160" t="s">
        <v>31</v>
      </c>
      <c r="M316" s="160" t="s">
        <v>300</v>
      </c>
      <c r="N316" s="160" t="s">
        <v>2677</v>
      </c>
      <c r="O316" s="160">
        <v>0</v>
      </c>
      <c r="P316" s="160">
        <v>0</v>
      </c>
      <c r="Q316" s="160" t="s">
        <v>162</v>
      </c>
      <c r="R316" s="160" t="s">
        <v>8108</v>
      </c>
      <c r="S316" s="161">
        <v>37970</v>
      </c>
      <c r="T316" s="160">
        <v>6570</v>
      </c>
      <c r="U316" s="162">
        <v>8873874</v>
      </c>
      <c r="V316" s="162">
        <v>91541016</v>
      </c>
      <c r="W316" s="161">
        <v>44135</v>
      </c>
      <c r="X316" s="160" t="s">
        <v>3112</v>
      </c>
      <c r="Y316" s="160" t="s">
        <v>3113</v>
      </c>
      <c r="Z316" s="160" t="s">
        <v>49</v>
      </c>
    </row>
    <row r="317" spans="1:26" x14ac:dyDescent="0.2">
      <c r="A317" s="160" t="s">
        <v>2673</v>
      </c>
      <c r="B317" s="160">
        <v>717150007</v>
      </c>
      <c r="C317" s="160" t="s">
        <v>51</v>
      </c>
      <c r="D317" s="160" t="s">
        <v>295</v>
      </c>
      <c r="E317" s="160" t="s">
        <v>2674</v>
      </c>
      <c r="F317" s="160" t="s">
        <v>296</v>
      </c>
      <c r="G317" s="160" t="s">
        <v>2675</v>
      </c>
      <c r="H317" s="160" t="s">
        <v>297</v>
      </c>
      <c r="I317" s="160" t="s">
        <v>2676</v>
      </c>
      <c r="J317" s="160" t="s">
        <v>298</v>
      </c>
      <c r="K317" s="160" t="s">
        <v>299</v>
      </c>
      <c r="L317" s="160" t="s">
        <v>31</v>
      </c>
      <c r="M317" s="160" t="s">
        <v>300</v>
      </c>
      <c r="N317" s="160" t="s">
        <v>2677</v>
      </c>
      <c r="O317" s="160">
        <v>0</v>
      </c>
      <c r="P317" s="160">
        <v>0</v>
      </c>
      <c r="Q317" s="160" t="s">
        <v>162</v>
      </c>
      <c r="R317" s="160" t="s">
        <v>8108</v>
      </c>
      <c r="S317" s="161">
        <v>37970</v>
      </c>
      <c r="T317" s="160">
        <v>6570</v>
      </c>
      <c r="U317" s="162">
        <v>16293042</v>
      </c>
      <c r="V317" s="162">
        <v>182675436</v>
      </c>
      <c r="W317" s="161">
        <v>44135</v>
      </c>
      <c r="X317" s="160" t="s">
        <v>3112</v>
      </c>
      <c r="Y317" s="160" t="s">
        <v>3113</v>
      </c>
      <c r="Z317" s="160" t="s">
        <v>3158</v>
      </c>
    </row>
    <row r="318" spans="1:26" x14ac:dyDescent="0.2">
      <c r="A318" s="160" t="s">
        <v>2673</v>
      </c>
      <c r="B318" s="160">
        <v>717150007</v>
      </c>
      <c r="C318" s="160" t="s">
        <v>51</v>
      </c>
      <c r="D318" s="160" t="s">
        <v>295</v>
      </c>
      <c r="E318" s="160" t="s">
        <v>2674</v>
      </c>
      <c r="F318" s="160" t="s">
        <v>296</v>
      </c>
      <c r="G318" s="160" t="s">
        <v>2675</v>
      </c>
      <c r="H318" s="160" t="s">
        <v>297</v>
      </c>
      <c r="I318" s="160" t="s">
        <v>2676</v>
      </c>
      <c r="J318" s="160" t="s">
        <v>298</v>
      </c>
      <c r="K318" s="160" t="s">
        <v>299</v>
      </c>
      <c r="L318" s="160" t="s">
        <v>31</v>
      </c>
      <c r="M318" s="160" t="s">
        <v>300</v>
      </c>
      <c r="N318" s="160" t="s">
        <v>2677</v>
      </c>
      <c r="O318" s="160">
        <v>0</v>
      </c>
      <c r="P318" s="160">
        <v>0</v>
      </c>
      <c r="Q318" s="160" t="s">
        <v>162</v>
      </c>
      <c r="R318" s="160" t="s">
        <v>8108</v>
      </c>
      <c r="S318" s="161">
        <v>37970</v>
      </c>
      <c r="T318" s="160">
        <v>6570</v>
      </c>
      <c r="U318" s="162">
        <v>36448002</v>
      </c>
      <c r="V318" s="162">
        <v>299602657</v>
      </c>
      <c r="W318" s="161">
        <v>44135</v>
      </c>
      <c r="X318" s="160" t="s">
        <v>3112</v>
      </c>
      <c r="Y318" s="160" t="s">
        <v>3113</v>
      </c>
      <c r="Z318" s="160" t="s">
        <v>3159</v>
      </c>
    </row>
    <row r="319" spans="1:26" x14ac:dyDescent="0.2">
      <c r="A319" s="160" t="s">
        <v>2673</v>
      </c>
      <c r="B319" s="160">
        <v>717150007</v>
      </c>
      <c r="C319" s="160" t="s">
        <v>51</v>
      </c>
      <c r="D319" s="160" t="s">
        <v>295</v>
      </c>
      <c r="E319" s="160" t="s">
        <v>2674</v>
      </c>
      <c r="F319" s="160" t="s">
        <v>296</v>
      </c>
      <c r="G319" s="160" t="s">
        <v>2675</v>
      </c>
      <c r="H319" s="160" t="s">
        <v>297</v>
      </c>
      <c r="I319" s="160" t="s">
        <v>2676</v>
      </c>
      <c r="J319" s="160" t="s">
        <v>298</v>
      </c>
      <c r="K319" s="160" t="s">
        <v>299</v>
      </c>
      <c r="L319" s="160" t="s">
        <v>31</v>
      </c>
      <c r="M319" s="160" t="s">
        <v>300</v>
      </c>
      <c r="N319" s="160" t="s">
        <v>2677</v>
      </c>
      <c r="O319" s="160">
        <v>0</v>
      </c>
      <c r="P319" s="160">
        <v>0</v>
      </c>
      <c r="Q319" s="160" t="s">
        <v>162</v>
      </c>
      <c r="R319" s="160" t="s">
        <v>8108</v>
      </c>
      <c r="S319" s="161">
        <v>37970</v>
      </c>
      <c r="T319" s="160">
        <v>6570</v>
      </c>
      <c r="U319" s="162">
        <v>26621622</v>
      </c>
      <c r="V319" s="162">
        <v>214095398</v>
      </c>
      <c r="W319" s="161">
        <v>44135</v>
      </c>
      <c r="X319" s="160" t="s">
        <v>3112</v>
      </c>
      <c r="Y319" s="160" t="s">
        <v>3113</v>
      </c>
      <c r="Z319" s="160" t="s">
        <v>3247</v>
      </c>
    </row>
    <row r="320" spans="1:26" x14ac:dyDescent="0.2">
      <c r="A320" s="160" t="s">
        <v>2673</v>
      </c>
      <c r="B320" s="160">
        <v>717150007</v>
      </c>
      <c r="C320" s="160" t="s">
        <v>51</v>
      </c>
      <c r="D320" s="160" t="s">
        <v>295</v>
      </c>
      <c r="E320" s="160" t="s">
        <v>2674</v>
      </c>
      <c r="F320" s="160" t="s">
        <v>296</v>
      </c>
      <c r="G320" s="160" t="s">
        <v>2675</v>
      </c>
      <c r="H320" s="160" t="s">
        <v>297</v>
      </c>
      <c r="I320" s="160" t="s">
        <v>2676</v>
      </c>
      <c r="J320" s="160" t="s">
        <v>298</v>
      </c>
      <c r="K320" s="160" t="s">
        <v>299</v>
      </c>
      <c r="L320" s="160" t="s">
        <v>31</v>
      </c>
      <c r="M320" s="160" t="s">
        <v>300</v>
      </c>
      <c r="N320" s="160" t="s">
        <v>2677</v>
      </c>
      <c r="O320" s="160">
        <v>0</v>
      </c>
      <c r="P320" s="160">
        <v>0</v>
      </c>
      <c r="Q320" s="160" t="s">
        <v>162</v>
      </c>
      <c r="R320" s="160" t="s">
        <v>8108</v>
      </c>
      <c r="S320" s="161">
        <v>37970</v>
      </c>
      <c r="T320" s="160">
        <v>6570</v>
      </c>
      <c r="U320" s="162">
        <v>47639715</v>
      </c>
      <c r="V320" s="162">
        <v>526080071</v>
      </c>
      <c r="W320" s="161">
        <v>44135</v>
      </c>
      <c r="X320" s="160" t="s">
        <v>3112</v>
      </c>
      <c r="Y320" s="160" t="s">
        <v>3113</v>
      </c>
      <c r="Z320" s="160" t="s">
        <v>3190</v>
      </c>
    </row>
    <row r="321" spans="1:26" x14ac:dyDescent="0.2">
      <c r="A321" s="160" t="s">
        <v>2673</v>
      </c>
      <c r="B321" s="160">
        <v>717150007</v>
      </c>
      <c r="C321" s="160" t="s">
        <v>51</v>
      </c>
      <c r="D321" s="160" t="s">
        <v>295</v>
      </c>
      <c r="E321" s="160" t="s">
        <v>2674</v>
      </c>
      <c r="F321" s="160" t="s">
        <v>296</v>
      </c>
      <c r="G321" s="160" t="s">
        <v>2675</v>
      </c>
      <c r="H321" s="160" t="s">
        <v>297</v>
      </c>
      <c r="I321" s="160" t="s">
        <v>2676</v>
      </c>
      <c r="J321" s="160" t="s">
        <v>298</v>
      </c>
      <c r="K321" s="160" t="s">
        <v>299</v>
      </c>
      <c r="L321" s="160" t="s">
        <v>31</v>
      </c>
      <c r="M321" s="160" t="s">
        <v>300</v>
      </c>
      <c r="N321" s="160" t="s">
        <v>2677</v>
      </c>
      <c r="O321" s="160">
        <v>0</v>
      </c>
      <c r="P321" s="160">
        <v>0</v>
      </c>
      <c r="Q321" s="160" t="s">
        <v>162</v>
      </c>
      <c r="R321" s="160" t="s">
        <v>8108</v>
      </c>
      <c r="S321" s="161">
        <v>37970</v>
      </c>
      <c r="T321" s="160">
        <v>6570</v>
      </c>
      <c r="U321" s="162">
        <v>16015158</v>
      </c>
      <c r="V321" s="162">
        <v>242928756</v>
      </c>
      <c r="W321" s="161">
        <v>44135</v>
      </c>
      <c r="X321" s="160" t="s">
        <v>3112</v>
      </c>
      <c r="Y321" s="160" t="s">
        <v>3113</v>
      </c>
      <c r="Z321" s="160" t="s">
        <v>3248</v>
      </c>
    </row>
    <row r="322" spans="1:26" x14ac:dyDescent="0.2">
      <c r="A322" s="160" t="s">
        <v>2673</v>
      </c>
      <c r="B322" s="160">
        <v>717150007</v>
      </c>
      <c r="C322" s="160" t="s">
        <v>51</v>
      </c>
      <c r="D322" s="160" t="s">
        <v>295</v>
      </c>
      <c r="E322" s="160" t="s">
        <v>2674</v>
      </c>
      <c r="F322" s="160" t="s">
        <v>296</v>
      </c>
      <c r="G322" s="160" t="s">
        <v>2675</v>
      </c>
      <c r="H322" s="160" t="s">
        <v>297</v>
      </c>
      <c r="I322" s="160" t="s">
        <v>2676</v>
      </c>
      <c r="J322" s="160" t="s">
        <v>298</v>
      </c>
      <c r="K322" s="160" t="s">
        <v>299</v>
      </c>
      <c r="L322" s="160" t="s">
        <v>31</v>
      </c>
      <c r="M322" s="160" t="s">
        <v>300</v>
      </c>
      <c r="N322" s="160" t="s">
        <v>2677</v>
      </c>
      <c r="O322" s="160">
        <v>0</v>
      </c>
      <c r="P322" s="160">
        <v>0</v>
      </c>
      <c r="Q322" s="160" t="s">
        <v>162</v>
      </c>
      <c r="R322" s="160" t="s">
        <v>8108</v>
      </c>
      <c r="S322" s="161">
        <v>37970</v>
      </c>
      <c r="T322" s="160">
        <v>6570</v>
      </c>
      <c r="U322" s="162">
        <v>43561664</v>
      </c>
      <c r="V322" s="162">
        <v>585786070</v>
      </c>
      <c r="W322" s="161">
        <v>44135</v>
      </c>
      <c r="X322" s="160" t="s">
        <v>3112</v>
      </c>
      <c r="Y322" s="160" t="s">
        <v>3113</v>
      </c>
      <c r="Z322" s="160" t="s">
        <v>3131</v>
      </c>
    </row>
    <row r="323" spans="1:26" x14ac:dyDescent="0.2">
      <c r="A323" s="160" t="s">
        <v>2673</v>
      </c>
      <c r="B323" s="160">
        <v>717150007</v>
      </c>
      <c r="C323" s="160" t="s">
        <v>51</v>
      </c>
      <c r="D323" s="160" t="s">
        <v>295</v>
      </c>
      <c r="E323" s="160" t="s">
        <v>2674</v>
      </c>
      <c r="F323" s="160" t="s">
        <v>296</v>
      </c>
      <c r="G323" s="160" t="s">
        <v>2675</v>
      </c>
      <c r="H323" s="160" t="s">
        <v>297</v>
      </c>
      <c r="I323" s="160" t="s">
        <v>2676</v>
      </c>
      <c r="J323" s="160" t="s">
        <v>298</v>
      </c>
      <c r="K323" s="160" t="s">
        <v>299</v>
      </c>
      <c r="L323" s="160" t="s">
        <v>31</v>
      </c>
      <c r="M323" s="160" t="s">
        <v>300</v>
      </c>
      <c r="N323" s="160" t="s">
        <v>2677</v>
      </c>
      <c r="O323" s="160">
        <v>0</v>
      </c>
      <c r="P323" s="160">
        <v>0</v>
      </c>
      <c r="Q323" s="160" t="s">
        <v>162</v>
      </c>
      <c r="R323" s="160" t="s">
        <v>8108</v>
      </c>
      <c r="S323" s="161">
        <v>37970</v>
      </c>
      <c r="T323" s="160">
        <v>6570</v>
      </c>
      <c r="U323" s="162">
        <v>55234467</v>
      </c>
      <c r="V323" s="162">
        <v>453763136</v>
      </c>
      <c r="W323" s="161">
        <v>44135</v>
      </c>
      <c r="X323" s="160" t="s">
        <v>3112</v>
      </c>
      <c r="Y323" s="160" t="s">
        <v>3113</v>
      </c>
      <c r="Z323" s="160" t="s">
        <v>3199</v>
      </c>
    </row>
    <row r="324" spans="1:26" x14ac:dyDescent="0.2">
      <c r="A324" s="160" t="s">
        <v>2673</v>
      </c>
      <c r="B324" s="160">
        <v>717150007</v>
      </c>
      <c r="C324" s="160" t="s">
        <v>51</v>
      </c>
      <c r="D324" s="160" t="s">
        <v>295</v>
      </c>
      <c r="E324" s="160" t="s">
        <v>2674</v>
      </c>
      <c r="F324" s="160" t="s">
        <v>296</v>
      </c>
      <c r="G324" s="160" t="s">
        <v>2675</v>
      </c>
      <c r="H324" s="160" t="s">
        <v>297</v>
      </c>
      <c r="I324" s="160" t="s">
        <v>2676</v>
      </c>
      <c r="J324" s="160" t="s">
        <v>298</v>
      </c>
      <c r="K324" s="160" t="s">
        <v>299</v>
      </c>
      <c r="L324" s="160" t="s">
        <v>31</v>
      </c>
      <c r="M324" s="160" t="s">
        <v>300</v>
      </c>
      <c r="N324" s="160" t="s">
        <v>2677</v>
      </c>
      <c r="O324" s="160">
        <v>0</v>
      </c>
      <c r="P324" s="160">
        <v>0</v>
      </c>
      <c r="Q324" s="160" t="s">
        <v>162</v>
      </c>
      <c r="R324" s="160" t="s">
        <v>8108</v>
      </c>
      <c r="S324" s="161">
        <v>37970</v>
      </c>
      <c r="T324" s="160">
        <v>6570</v>
      </c>
      <c r="U324" s="162">
        <v>38599092</v>
      </c>
      <c r="V324" s="162">
        <v>328294400</v>
      </c>
      <c r="W324" s="161">
        <v>44135</v>
      </c>
      <c r="X324" s="160" t="s">
        <v>3112</v>
      </c>
      <c r="Y324" s="160" t="s">
        <v>3113</v>
      </c>
      <c r="Z324" s="160" t="s">
        <v>3200</v>
      </c>
    </row>
    <row r="325" spans="1:26" x14ac:dyDescent="0.2">
      <c r="A325" s="160" t="s">
        <v>2673</v>
      </c>
      <c r="B325" s="160">
        <v>717150007</v>
      </c>
      <c r="C325" s="160" t="s">
        <v>51</v>
      </c>
      <c r="D325" s="160" t="s">
        <v>295</v>
      </c>
      <c r="E325" s="160" t="s">
        <v>2674</v>
      </c>
      <c r="F325" s="160" t="s">
        <v>296</v>
      </c>
      <c r="G325" s="160" t="s">
        <v>2675</v>
      </c>
      <c r="H325" s="160" t="s">
        <v>297</v>
      </c>
      <c r="I325" s="160" t="s">
        <v>2676</v>
      </c>
      <c r="J325" s="160" t="s">
        <v>298</v>
      </c>
      <c r="K325" s="160" t="s">
        <v>299</v>
      </c>
      <c r="L325" s="160" t="s">
        <v>31</v>
      </c>
      <c r="M325" s="160" t="s">
        <v>300</v>
      </c>
      <c r="N325" s="160" t="s">
        <v>2677</v>
      </c>
      <c r="O325" s="160">
        <v>0</v>
      </c>
      <c r="P325" s="160">
        <v>0</v>
      </c>
      <c r="Q325" s="160" t="s">
        <v>162</v>
      </c>
      <c r="R325" s="160" t="s">
        <v>8108</v>
      </c>
      <c r="S325" s="161">
        <v>37970</v>
      </c>
      <c r="T325" s="160">
        <v>6570</v>
      </c>
      <c r="U325" s="162">
        <v>0</v>
      </c>
      <c r="V325" s="162">
        <v>114739308</v>
      </c>
      <c r="W325" s="161">
        <v>44135</v>
      </c>
      <c r="X325" s="160" t="s">
        <v>3112</v>
      </c>
      <c r="Y325" s="160" t="s">
        <v>3113</v>
      </c>
      <c r="Z325" s="160" t="s">
        <v>3201</v>
      </c>
    </row>
    <row r="326" spans="1:26" x14ac:dyDescent="0.2">
      <c r="A326" s="160" t="s">
        <v>2673</v>
      </c>
      <c r="B326" s="160">
        <v>717150007</v>
      </c>
      <c r="C326" s="160" t="s">
        <v>51</v>
      </c>
      <c r="D326" s="160" t="s">
        <v>295</v>
      </c>
      <c r="E326" s="160" t="s">
        <v>2674</v>
      </c>
      <c r="F326" s="160" t="s">
        <v>296</v>
      </c>
      <c r="G326" s="160" t="s">
        <v>2675</v>
      </c>
      <c r="H326" s="160" t="s">
        <v>297</v>
      </c>
      <c r="I326" s="160" t="s">
        <v>2676</v>
      </c>
      <c r="J326" s="160" t="s">
        <v>298</v>
      </c>
      <c r="K326" s="160" t="s">
        <v>299</v>
      </c>
      <c r="L326" s="160" t="s">
        <v>31</v>
      </c>
      <c r="M326" s="160" t="s">
        <v>300</v>
      </c>
      <c r="N326" s="160" t="s">
        <v>2677</v>
      </c>
      <c r="O326" s="160">
        <v>0</v>
      </c>
      <c r="P326" s="160">
        <v>0</v>
      </c>
      <c r="Q326" s="160" t="s">
        <v>162</v>
      </c>
      <c r="R326" s="160" t="s">
        <v>8108</v>
      </c>
      <c r="S326" s="161">
        <v>37970</v>
      </c>
      <c r="T326" s="160">
        <v>6570</v>
      </c>
      <c r="U326" s="162">
        <v>7986486</v>
      </c>
      <c r="V326" s="162">
        <v>76108469</v>
      </c>
      <c r="W326" s="161">
        <v>44135</v>
      </c>
      <c r="X326" s="160" t="s">
        <v>3112</v>
      </c>
      <c r="Y326" s="160" t="s">
        <v>3113</v>
      </c>
      <c r="Z326" s="160" t="s">
        <v>3212</v>
      </c>
    </row>
    <row r="327" spans="1:26" x14ac:dyDescent="0.2">
      <c r="A327" s="160" t="s">
        <v>2673</v>
      </c>
      <c r="B327" s="160">
        <v>717150007</v>
      </c>
      <c r="C327" s="160" t="s">
        <v>51</v>
      </c>
      <c r="D327" s="160" t="s">
        <v>295</v>
      </c>
      <c r="E327" s="160" t="s">
        <v>2674</v>
      </c>
      <c r="F327" s="160" t="s">
        <v>296</v>
      </c>
      <c r="G327" s="160" t="s">
        <v>2675</v>
      </c>
      <c r="H327" s="160" t="s">
        <v>297</v>
      </c>
      <c r="I327" s="160" t="s">
        <v>2676</v>
      </c>
      <c r="J327" s="160" t="s">
        <v>298</v>
      </c>
      <c r="K327" s="160" t="s">
        <v>299</v>
      </c>
      <c r="L327" s="160" t="s">
        <v>31</v>
      </c>
      <c r="M327" s="160" t="s">
        <v>300</v>
      </c>
      <c r="N327" s="160" t="s">
        <v>2677</v>
      </c>
      <c r="O327" s="160">
        <v>0</v>
      </c>
      <c r="P327" s="160">
        <v>0</v>
      </c>
      <c r="Q327" s="160" t="s">
        <v>162</v>
      </c>
      <c r="R327" s="160" t="s">
        <v>8108</v>
      </c>
      <c r="S327" s="161">
        <v>37970</v>
      </c>
      <c r="T327" s="160">
        <v>6570</v>
      </c>
      <c r="U327" s="162">
        <v>58106214</v>
      </c>
      <c r="V327" s="162">
        <v>519645778</v>
      </c>
      <c r="W327" s="161">
        <v>44135</v>
      </c>
      <c r="X327" s="160" t="s">
        <v>3112</v>
      </c>
      <c r="Y327" s="160" t="s">
        <v>3113</v>
      </c>
      <c r="Z327" s="160" t="s">
        <v>3166</v>
      </c>
    </row>
    <row r="328" spans="1:26" x14ac:dyDescent="0.2">
      <c r="A328" s="160" t="s">
        <v>2673</v>
      </c>
      <c r="B328" s="160">
        <v>717150007</v>
      </c>
      <c r="C328" s="160" t="s">
        <v>51</v>
      </c>
      <c r="D328" s="160" t="s">
        <v>295</v>
      </c>
      <c r="E328" s="160" t="s">
        <v>2674</v>
      </c>
      <c r="F328" s="160" t="s">
        <v>296</v>
      </c>
      <c r="G328" s="160" t="s">
        <v>2675</v>
      </c>
      <c r="H328" s="160" t="s">
        <v>297</v>
      </c>
      <c r="I328" s="160" t="s">
        <v>2676</v>
      </c>
      <c r="J328" s="160" t="s">
        <v>298</v>
      </c>
      <c r="K328" s="160" t="s">
        <v>299</v>
      </c>
      <c r="L328" s="160" t="s">
        <v>31</v>
      </c>
      <c r="M328" s="160" t="s">
        <v>300</v>
      </c>
      <c r="N328" s="160" t="s">
        <v>2677</v>
      </c>
      <c r="O328" s="160">
        <v>0</v>
      </c>
      <c r="P328" s="160">
        <v>0</v>
      </c>
      <c r="Q328" s="160" t="s">
        <v>162</v>
      </c>
      <c r="R328" s="160" t="s">
        <v>8108</v>
      </c>
      <c r="S328" s="161">
        <v>37970</v>
      </c>
      <c r="T328" s="160">
        <v>6570</v>
      </c>
      <c r="U328" s="162">
        <v>54011777</v>
      </c>
      <c r="V328" s="162">
        <v>541878284</v>
      </c>
      <c r="W328" s="161">
        <v>44135</v>
      </c>
      <c r="X328" s="160" t="s">
        <v>3112</v>
      </c>
      <c r="Y328" s="160" t="s">
        <v>3113</v>
      </c>
      <c r="Z328" s="160" t="s">
        <v>3231</v>
      </c>
    </row>
    <row r="329" spans="1:26" x14ac:dyDescent="0.2">
      <c r="A329" s="160" t="s">
        <v>2673</v>
      </c>
      <c r="B329" s="160">
        <v>717150007</v>
      </c>
      <c r="C329" s="160" t="s">
        <v>51</v>
      </c>
      <c r="D329" s="160" t="s">
        <v>295</v>
      </c>
      <c r="E329" s="160" t="s">
        <v>2674</v>
      </c>
      <c r="F329" s="160" t="s">
        <v>296</v>
      </c>
      <c r="G329" s="160" t="s">
        <v>2675</v>
      </c>
      <c r="H329" s="160" t="s">
        <v>297</v>
      </c>
      <c r="I329" s="160" t="s">
        <v>2676</v>
      </c>
      <c r="J329" s="160" t="s">
        <v>298</v>
      </c>
      <c r="K329" s="160" t="s">
        <v>299</v>
      </c>
      <c r="L329" s="160" t="s">
        <v>31</v>
      </c>
      <c r="M329" s="160" t="s">
        <v>300</v>
      </c>
      <c r="N329" s="160" t="s">
        <v>2677</v>
      </c>
      <c r="O329" s="160">
        <v>0</v>
      </c>
      <c r="P329" s="160">
        <v>0</v>
      </c>
      <c r="Q329" s="160" t="s">
        <v>162</v>
      </c>
      <c r="R329" s="160" t="s">
        <v>8108</v>
      </c>
      <c r="S329" s="161">
        <v>37970</v>
      </c>
      <c r="T329" s="160">
        <v>6570</v>
      </c>
      <c r="U329" s="162">
        <v>20901564</v>
      </c>
      <c r="V329" s="162">
        <v>210962502</v>
      </c>
      <c r="W329" s="161">
        <v>44135</v>
      </c>
      <c r="X329" s="160" t="s">
        <v>3112</v>
      </c>
      <c r="Y329" s="160" t="s">
        <v>3113</v>
      </c>
      <c r="Z329" s="160" t="s">
        <v>3168</v>
      </c>
    </row>
    <row r="330" spans="1:26" x14ac:dyDescent="0.2">
      <c r="A330" s="160" t="s">
        <v>2673</v>
      </c>
      <c r="B330" s="160">
        <v>717150007</v>
      </c>
      <c r="C330" s="160" t="s">
        <v>51</v>
      </c>
      <c r="D330" s="160" t="s">
        <v>295</v>
      </c>
      <c r="E330" s="160" t="s">
        <v>2674</v>
      </c>
      <c r="F330" s="160" t="s">
        <v>296</v>
      </c>
      <c r="G330" s="160" t="s">
        <v>2675</v>
      </c>
      <c r="H330" s="160" t="s">
        <v>297</v>
      </c>
      <c r="I330" s="160" t="s">
        <v>2676</v>
      </c>
      <c r="J330" s="160" t="s">
        <v>298</v>
      </c>
      <c r="K330" s="160" t="s">
        <v>299</v>
      </c>
      <c r="L330" s="160" t="s">
        <v>31</v>
      </c>
      <c r="M330" s="160" t="s">
        <v>300</v>
      </c>
      <c r="N330" s="160" t="s">
        <v>2677</v>
      </c>
      <c r="O330" s="160">
        <v>0</v>
      </c>
      <c r="P330" s="160">
        <v>0</v>
      </c>
      <c r="Q330" s="160" t="s">
        <v>162</v>
      </c>
      <c r="R330" s="160" t="s">
        <v>8108</v>
      </c>
      <c r="S330" s="161">
        <v>37970</v>
      </c>
      <c r="T330" s="160">
        <v>6570</v>
      </c>
      <c r="U330" s="162">
        <v>66831604</v>
      </c>
      <c r="V330" s="162">
        <v>657875418</v>
      </c>
      <c r="W330" s="161">
        <v>44135</v>
      </c>
      <c r="X330" s="160" t="s">
        <v>3112</v>
      </c>
      <c r="Y330" s="160" t="s">
        <v>3113</v>
      </c>
      <c r="Z330" s="160" t="s">
        <v>2719</v>
      </c>
    </row>
    <row r="331" spans="1:26" x14ac:dyDescent="0.2">
      <c r="A331" s="160" t="s">
        <v>2673</v>
      </c>
      <c r="B331" s="160">
        <v>717150007</v>
      </c>
      <c r="C331" s="160" t="s">
        <v>51</v>
      </c>
      <c r="D331" s="160" t="s">
        <v>295</v>
      </c>
      <c r="E331" s="160" t="s">
        <v>2674</v>
      </c>
      <c r="F331" s="160" t="s">
        <v>296</v>
      </c>
      <c r="G331" s="160" t="s">
        <v>2675</v>
      </c>
      <c r="H331" s="160" t="s">
        <v>297</v>
      </c>
      <c r="I331" s="160" t="s">
        <v>2676</v>
      </c>
      <c r="J331" s="160" t="s">
        <v>298</v>
      </c>
      <c r="K331" s="160" t="s">
        <v>299</v>
      </c>
      <c r="L331" s="160" t="s">
        <v>31</v>
      </c>
      <c r="M331" s="160" t="s">
        <v>300</v>
      </c>
      <c r="N331" s="160" t="s">
        <v>2677</v>
      </c>
      <c r="O331" s="160">
        <v>0</v>
      </c>
      <c r="P331" s="160">
        <v>0</v>
      </c>
      <c r="Q331" s="160" t="s">
        <v>162</v>
      </c>
      <c r="R331" s="160" t="s">
        <v>8108</v>
      </c>
      <c r="S331" s="161">
        <v>37970</v>
      </c>
      <c r="T331" s="160">
        <v>6570</v>
      </c>
      <c r="U331" s="162">
        <v>19460250</v>
      </c>
      <c r="V331" s="162">
        <v>335871944</v>
      </c>
      <c r="W331" s="161">
        <v>44135</v>
      </c>
      <c r="X331" s="160" t="s">
        <v>3112</v>
      </c>
      <c r="Y331" s="160" t="s">
        <v>3113</v>
      </c>
      <c r="Z331" s="160" t="s">
        <v>3132</v>
      </c>
    </row>
    <row r="332" spans="1:26" x14ac:dyDescent="0.2">
      <c r="A332" s="160" t="s">
        <v>381</v>
      </c>
      <c r="B332" s="160">
        <v>714523007</v>
      </c>
      <c r="C332" s="160" t="s">
        <v>51</v>
      </c>
      <c r="D332" s="160" t="s">
        <v>382</v>
      </c>
      <c r="E332" s="160" t="s">
        <v>2665</v>
      </c>
      <c r="F332" s="160" t="s">
        <v>383</v>
      </c>
      <c r="G332" s="160" t="s">
        <v>384</v>
      </c>
      <c r="H332" s="160" t="s">
        <v>385</v>
      </c>
      <c r="I332" s="160" t="s">
        <v>2666</v>
      </c>
      <c r="J332" s="160" t="s">
        <v>386</v>
      </c>
      <c r="K332" s="160" t="s">
        <v>387</v>
      </c>
      <c r="L332" s="160" t="s">
        <v>31</v>
      </c>
      <c r="M332" s="160" t="s">
        <v>388</v>
      </c>
      <c r="N332" s="160" t="s">
        <v>2667</v>
      </c>
      <c r="O332" s="160" t="s">
        <v>2668</v>
      </c>
      <c r="P332" s="160">
        <v>0</v>
      </c>
      <c r="Q332" s="160">
        <v>93401</v>
      </c>
      <c r="R332" s="160" t="s">
        <v>2669</v>
      </c>
      <c r="S332" s="161">
        <v>37970</v>
      </c>
      <c r="T332" s="160">
        <v>6580</v>
      </c>
      <c r="U332" s="162">
        <v>1461871</v>
      </c>
      <c r="V332" s="162">
        <v>247519537</v>
      </c>
      <c r="W332" s="161">
        <v>44135</v>
      </c>
      <c r="X332" s="160" t="s">
        <v>3112</v>
      </c>
      <c r="Y332" s="160" t="s">
        <v>3113</v>
      </c>
      <c r="Z332" s="160" t="s">
        <v>3173</v>
      </c>
    </row>
    <row r="333" spans="1:26" x14ac:dyDescent="0.2">
      <c r="A333" s="160" t="s">
        <v>2369</v>
      </c>
      <c r="B333" s="160" t="s">
        <v>3368</v>
      </c>
      <c r="C333" s="160" t="s">
        <v>56</v>
      </c>
      <c r="D333" s="160" t="s">
        <v>2370</v>
      </c>
      <c r="E333" s="160" t="s">
        <v>26</v>
      </c>
      <c r="F333" s="160" t="s">
        <v>2362</v>
      </c>
      <c r="G333" s="160" t="s">
        <v>27</v>
      </c>
      <c r="H333" s="160">
        <v>0</v>
      </c>
      <c r="I333" s="160">
        <v>0</v>
      </c>
      <c r="J333" s="160" t="s">
        <v>3100</v>
      </c>
      <c r="K333" s="160" t="s">
        <v>2371</v>
      </c>
      <c r="L333" s="160" t="s">
        <v>133</v>
      </c>
      <c r="M333" s="160" t="s">
        <v>2372</v>
      </c>
      <c r="N333" s="160" t="s">
        <v>2907</v>
      </c>
      <c r="O333" s="160" t="s">
        <v>2908</v>
      </c>
      <c r="P333" s="160">
        <v>0</v>
      </c>
      <c r="Q333" s="160" t="s">
        <v>112</v>
      </c>
      <c r="R333" s="160" t="s">
        <v>2690</v>
      </c>
      <c r="S333" s="161">
        <v>37970</v>
      </c>
      <c r="T333" s="160">
        <v>6650</v>
      </c>
      <c r="U333" s="162">
        <v>7041848</v>
      </c>
      <c r="V333" s="162">
        <v>69721419</v>
      </c>
      <c r="W333" s="161">
        <v>44135</v>
      </c>
      <c r="X333" s="160" t="s">
        <v>3112</v>
      </c>
      <c r="Y333" s="160" t="s">
        <v>3113</v>
      </c>
      <c r="Z333" s="160" t="s">
        <v>3249</v>
      </c>
    </row>
    <row r="334" spans="1:26" x14ac:dyDescent="0.2">
      <c r="A334" s="160" t="s">
        <v>2335</v>
      </c>
      <c r="B334" s="160">
        <v>703553001</v>
      </c>
      <c r="C334" s="160" t="s">
        <v>55</v>
      </c>
      <c r="D334" s="160" t="s">
        <v>8499</v>
      </c>
      <c r="E334" s="160" t="s">
        <v>8500</v>
      </c>
      <c r="F334" s="160" t="s">
        <v>2336</v>
      </c>
      <c r="G334" s="160" t="s">
        <v>27</v>
      </c>
      <c r="H334" s="160" t="s">
        <v>8501</v>
      </c>
      <c r="I334" s="160" t="s">
        <v>8501</v>
      </c>
      <c r="J334" s="160" t="s">
        <v>8502</v>
      </c>
      <c r="K334" s="160" t="s">
        <v>2856</v>
      </c>
      <c r="L334" s="160" t="s">
        <v>2458</v>
      </c>
      <c r="M334" s="160" t="s">
        <v>398</v>
      </c>
      <c r="N334" s="160" t="s">
        <v>2338</v>
      </c>
      <c r="O334" s="160" t="s">
        <v>8503</v>
      </c>
      <c r="P334" s="160" t="s">
        <v>2857</v>
      </c>
      <c r="Q334" s="160" t="s">
        <v>2329</v>
      </c>
      <c r="R334" s="160" t="s">
        <v>8504</v>
      </c>
      <c r="S334" s="161">
        <v>37970</v>
      </c>
      <c r="T334" s="160">
        <v>6690</v>
      </c>
      <c r="U334" s="162">
        <v>21422340</v>
      </c>
      <c r="V334" s="162">
        <v>233766285</v>
      </c>
      <c r="W334" s="161">
        <v>44135</v>
      </c>
      <c r="X334" s="160" t="s">
        <v>3112</v>
      </c>
      <c r="Y334" s="160" t="s">
        <v>3113</v>
      </c>
      <c r="Z334" s="160" t="s">
        <v>3170</v>
      </c>
    </row>
    <row r="335" spans="1:26" x14ac:dyDescent="0.2">
      <c r="A335" s="185" t="s">
        <v>2335</v>
      </c>
      <c r="B335" s="160">
        <v>690811006</v>
      </c>
      <c r="C335" s="160" t="s">
        <v>1014</v>
      </c>
      <c r="D335" s="160" t="s">
        <v>227</v>
      </c>
      <c r="E335" s="160" t="s">
        <v>26</v>
      </c>
      <c r="F335" s="160" t="s">
        <v>228</v>
      </c>
      <c r="G335" s="160" t="s">
        <v>27</v>
      </c>
      <c r="H335" s="160">
        <v>0</v>
      </c>
      <c r="I335" s="160">
        <v>0</v>
      </c>
      <c r="J335" s="160" t="s">
        <v>6017</v>
      </c>
      <c r="K335" s="160" t="s">
        <v>6018</v>
      </c>
      <c r="L335" s="160" t="s">
        <v>31</v>
      </c>
      <c r="M335" s="160" t="s">
        <v>538</v>
      </c>
      <c r="N335" s="160" t="s">
        <v>6019</v>
      </c>
      <c r="O335" s="160" t="s">
        <v>6020</v>
      </c>
      <c r="P335" s="160">
        <v>0</v>
      </c>
      <c r="Q335" s="160">
        <v>91001</v>
      </c>
      <c r="R335" s="160" t="s">
        <v>1172</v>
      </c>
      <c r="S335" s="161">
        <v>42032</v>
      </c>
      <c r="T335" s="160">
        <v>6720</v>
      </c>
      <c r="U335" s="162">
        <v>0</v>
      </c>
      <c r="V335" s="162">
        <v>36263862</v>
      </c>
      <c r="W335" s="161">
        <v>44135</v>
      </c>
      <c r="X335" s="160" t="s">
        <v>3112</v>
      </c>
      <c r="Y335" s="160" t="s">
        <v>3113</v>
      </c>
      <c r="Z335" s="160" t="s">
        <v>3250</v>
      </c>
    </row>
    <row r="336" spans="1:26" x14ac:dyDescent="0.2">
      <c r="A336" s="160" t="s">
        <v>738</v>
      </c>
      <c r="B336" s="160">
        <v>714792008</v>
      </c>
      <c r="C336" s="160" t="s">
        <v>565</v>
      </c>
      <c r="D336" s="160" t="s">
        <v>739</v>
      </c>
      <c r="E336" s="160" t="s">
        <v>2528</v>
      </c>
      <c r="F336" s="160" t="s">
        <v>740</v>
      </c>
      <c r="G336" s="160" t="s">
        <v>741</v>
      </c>
      <c r="H336" s="160" t="s">
        <v>742</v>
      </c>
      <c r="I336" s="160" t="s">
        <v>743</v>
      </c>
      <c r="J336" s="160" t="s">
        <v>744</v>
      </c>
      <c r="K336" s="160" t="s">
        <v>2640</v>
      </c>
      <c r="L336" s="160" t="s">
        <v>2452</v>
      </c>
      <c r="M336" s="160" t="s">
        <v>746</v>
      </c>
      <c r="N336" s="160" t="s">
        <v>745</v>
      </c>
      <c r="O336" s="160" t="s">
        <v>2555</v>
      </c>
      <c r="P336" s="160" t="s">
        <v>2639</v>
      </c>
      <c r="Q336" s="160" t="s">
        <v>470</v>
      </c>
      <c r="R336" s="160" t="s">
        <v>5228</v>
      </c>
      <c r="S336" s="161">
        <v>37970</v>
      </c>
      <c r="T336" s="160">
        <v>6740</v>
      </c>
      <c r="U336" s="162">
        <v>37242556</v>
      </c>
      <c r="V336" s="162">
        <v>261886322</v>
      </c>
      <c r="W336" s="161">
        <v>44135</v>
      </c>
      <c r="X336" s="160" t="s">
        <v>3112</v>
      </c>
      <c r="Y336" s="160" t="s">
        <v>3113</v>
      </c>
      <c r="Z336" s="160" t="s">
        <v>3145</v>
      </c>
    </row>
    <row r="337" spans="1:26" x14ac:dyDescent="0.2">
      <c r="A337" s="160" t="s">
        <v>738</v>
      </c>
      <c r="B337" s="160">
        <v>714792008</v>
      </c>
      <c r="C337" s="160" t="s">
        <v>565</v>
      </c>
      <c r="D337" s="160" t="s">
        <v>739</v>
      </c>
      <c r="E337" s="160" t="s">
        <v>2528</v>
      </c>
      <c r="F337" s="160" t="s">
        <v>740</v>
      </c>
      <c r="G337" s="160" t="s">
        <v>741</v>
      </c>
      <c r="H337" s="160" t="s">
        <v>742</v>
      </c>
      <c r="I337" s="160" t="s">
        <v>743</v>
      </c>
      <c r="J337" s="160" t="s">
        <v>744</v>
      </c>
      <c r="K337" s="160" t="s">
        <v>2640</v>
      </c>
      <c r="L337" s="160" t="s">
        <v>2452</v>
      </c>
      <c r="M337" s="160" t="s">
        <v>746</v>
      </c>
      <c r="N337" s="160" t="s">
        <v>745</v>
      </c>
      <c r="O337" s="160" t="s">
        <v>2555</v>
      </c>
      <c r="P337" s="160" t="s">
        <v>2639</v>
      </c>
      <c r="Q337" s="160" t="s">
        <v>470</v>
      </c>
      <c r="R337" s="160" t="s">
        <v>5228</v>
      </c>
      <c r="S337" s="161">
        <v>37970</v>
      </c>
      <c r="T337" s="160">
        <v>6740</v>
      </c>
      <c r="U337" s="162">
        <v>80738612</v>
      </c>
      <c r="V337" s="162">
        <v>254778311</v>
      </c>
      <c r="W337" s="161">
        <v>44135</v>
      </c>
      <c r="X337" s="160" t="s">
        <v>3112</v>
      </c>
      <c r="Y337" s="160" t="s">
        <v>3113</v>
      </c>
      <c r="Z337" s="160" t="s">
        <v>3114</v>
      </c>
    </row>
    <row r="338" spans="1:26" x14ac:dyDescent="0.2">
      <c r="A338" s="160" t="s">
        <v>738</v>
      </c>
      <c r="B338" s="160">
        <v>714792008</v>
      </c>
      <c r="C338" s="160" t="s">
        <v>565</v>
      </c>
      <c r="D338" s="160" t="s">
        <v>739</v>
      </c>
      <c r="E338" s="160" t="s">
        <v>2528</v>
      </c>
      <c r="F338" s="160" t="s">
        <v>740</v>
      </c>
      <c r="G338" s="160" t="s">
        <v>741</v>
      </c>
      <c r="H338" s="160" t="s">
        <v>742</v>
      </c>
      <c r="I338" s="160" t="s">
        <v>743</v>
      </c>
      <c r="J338" s="160" t="s">
        <v>744</v>
      </c>
      <c r="K338" s="160" t="s">
        <v>2640</v>
      </c>
      <c r="L338" s="160" t="s">
        <v>2452</v>
      </c>
      <c r="M338" s="160" t="s">
        <v>746</v>
      </c>
      <c r="N338" s="160" t="s">
        <v>745</v>
      </c>
      <c r="O338" s="160" t="s">
        <v>2555</v>
      </c>
      <c r="P338" s="160" t="s">
        <v>2639</v>
      </c>
      <c r="Q338" s="160" t="s">
        <v>470</v>
      </c>
      <c r="R338" s="160" t="s">
        <v>5228</v>
      </c>
      <c r="S338" s="161">
        <v>37970</v>
      </c>
      <c r="T338" s="160">
        <v>6740</v>
      </c>
      <c r="U338" s="162">
        <v>24721445</v>
      </c>
      <c r="V338" s="162">
        <v>286354285</v>
      </c>
      <c r="W338" s="161">
        <v>44135</v>
      </c>
      <c r="X338" s="160" t="s">
        <v>3112</v>
      </c>
      <c r="Y338" s="160" t="s">
        <v>3113</v>
      </c>
      <c r="Z338" s="160" t="s">
        <v>3160</v>
      </c>
    </row>
    <row r="339" spans="1:26" x14ac:dyDescent="0.2">
      <c r="A339" s="160" t="s">
        <v>738</v>
      </c>
      <c r="B339" s="160">
        <v>714792008</v>
      </c>
      <c r="C339" s="160" t="s">
        <v>565</v>
      </c>
      <c r="D339" s="160" t="s">
        <v>739</v>
      </c>
      <c r="E339" s="160" t="s">
        <v>2528</v>
      </c>
      <c r="F339" s="160" t="s">
        <v>740</v>
      </c>
      <c r="G339" s="160" t="s">
        <v>741</v>
      </c>
      <c r="H339" s="160" t="s">
        <v>742</v>
      </c>
      <c r="I339" s="160" t="s">
        <v>743</v>
      </c>
      <c r="J339" s="160" t="s">
        <v>744</v>
      </c>
      <c r="K339" s="160" t="s">
        <v>2640</v>
      </c>
      <c r="L339" s="160" t="s">
        <v>2452</v>
      </c>
      <c r="M339" s="160" t="s">
        <v>746</v>
      </c>
      <c r="N339" s="160" t="s">
        <v>745</v>
      </c>
      <c r="O339" s="160" t="s">
        <v>2555</v>
      </c>
      <c r="P339" s="160" t="s">
        <v>2639</v>
      </c>
      <c r="Q339" s="160" t="s">
        <v>470</v>
      </c>
      <c r="R339" s="160" t="s">
        <v>5228</v>
      </c>
      <c r="S339" s="161">
        <v>37970</v>
      </c>
      <c r="T339" s="160">
        <v>6740</v>
      </c>
      <c r="U339" s="162">
        <v>75512769</v>
      </c>
      <c r="V339" s="162">
        <v>885532520</v>
      </c>
      <c r="W339" s="161">
        <v>44135</v>
      </c>
      <c r="X339" s="160" t="s">
        <v>3112</v>
      </c>
      <c r="Y339" s="160" t="s">
        <v>3113</v>
      </c>
      <c r="Z339" s="160" t="s">
        <v>3251</v>
      </c>
    </row>
    <row r="340" spans="1:26" x14ac:dyDescent="0.2">
      <c r="A340" s="160" t="s">
        <v>100</v>
      </c>
      <c r="B340" s="160">
        <v>718362008</v>
      </c>
      <c r="C340" s="160" t="s">
        <v>51</v>
      </c>
      <c r="D340" s="160" t="s">
        <v>101</v>
      </c>
      <c r="E340" s="160" t="s">
        <v>2769</v>
      </c>
      <c r="F340" s="160" t="s">
        <v>102</v>
      </c>
      <c r="G340" s="160" t="s">
        <v>103</v>
      </c>
      <c r="H340" s="160" t="s">
        <v>104</v>
      </c>
      <c r="I340" s="160" t="s">
        <v>2796</v>
      </c>
      <c r="J340" s="160" t="s">
        <v>2797</v>
      </c>
      <c r="K340" s="160" t="s">
        <v>2772</v>
      </c>
      <c r="L340" s="160" t="s">
        <v>226</v>
      </c>
      <c r="M340" s="160" t="s">
        <v>87</v>
      </c>
      <c r="N340" s="160" t="s">
        <v>2770</v>
      </c>
      <c r="O340" s="160" t="s">
        <v>2771</v>
      </c>
      <c r="P340" s="160">
        <v>0</v>
      </c>
      <c r="Q340" s="160" t="s">
        <v>52</v>
      </c>
      <c r="R340" s="160" t="s">
        <v>2795</v>
      </c>
      <c r="S340" s="161">
        <v>37970</v>
      </c>
      <c r="T340" s="160">
        <v>6760</v>
      </c>
      <c r="U340" s="162">
        <v>9190260</v>
      </c>
      <c r="V340" s="162">
        <v>86780160</v>
      </c>
      <c r="W340" s="161">
        <v>44135</v>
      </c>
      <c r="X340" s="160" t="s">
        <v>3112</v>
      </c>
      <c r="Y340" s="160" t="s">
        <v>3113</v>
      </c>
      <c r="Z340" s="160" t="s">
        <v>3122</v>
      </c>
    </row>
    <row r="341" spans="1:26" x14ac:dyDescent="0.2">
      <c r="A341" s="160" t="s">
        <v>289</v>
      </c>
      <c r="B341" s="160">
        <v>717449002</v>
      </c>
      <c r="C341" s="160" t="s">
        <v>51</v>
      </c>
      <c r="D341" s="160" t="s">
        <v>290</v>
      </c>
      <c r="E341" s="160" t="s">
        <v>8105</v>
      </c>
      <c r="F341" s="160" t="s">
        <v>291</v>
      </c>
      <c r="G341" s="160" t="s">
        <v>8106</v>
      </c>
      <c r="H341" s="160" t="s">
        <v>292</v>
      </c>
      <c r="I341" s="160" t="s">
        <v>2662</v>
      </c>
      <c r="J341" s="160" t="s">
        <v>293</v>
      </c>
      <c r="K341" s="160" t="s">
        <v>294</v>
      </c>
      <c r="L341" s="160" t="s">
        <v>90</v>
      </c>
      <c r="M341" s="160" t="s">
        <v>185</v>
      </c>
      <c r="N341" s="160" t="s">
        <v>2663</v>
      </c>
      <c r="O341" s="160" t="s">
        <v>2664</v>
      </c>
      <c r="P341" s="160">
        <v>0</v>
      </c>
      <c r="Q341" s="160" t="s">
        <v>162</v>
      </c>
      <c r="R341" s="160" t="s">
        <v>8107</v>
      </c>
      <c r="S341" s="161">
        <v>37970</v>
      </c>
      <c r="T341" s="160">
        <v>6830</v>
      </c>
      <c r="U341" s="162">
        <v>80506921</v>
      </c>
      <c r="V341" s="162">
        <v>790213718</v>
      </c>
      <c r="W341" s="161">
        <v>44135</v>
      </c>
      <c r="X341" s="160" t="s">
        <v>3112</v>
      </c>
      <c r="Y341" s="160" t="s">
        <v>3113</v>
      </c>
      <c r="Z341" s="160" t="s">
        <v>3133</v>
      </c>
    </row>
    <row r="342" spans="1:26" x14ac:dyDescent="0.2">
      <c r="A342" s="160" t="s">
        <v>700</v>
      </c>
      <c r="B342" s="160">
        <v>721476006</v>
      </c>
      <c r="C342" s="160" t="s">
        <v>581</v>
      </c>
      <c r="D342" s="160" t="s">
        <v>701</v>
      </c>
      <c r="E342" s="160" t="s">
        <v>702</v>
      </c>
      <c r="F342" s="160" t="s">
        <v>702</v>
      </c>
      <c r="G342" s="160" t="s">
        <v>703</v>
      </c>
      <c r="H342" s="160" t="s">
        <v>397</v>
      </c>
      <c r="I342" s="160" t="s">
        <v>704</v>
      </c>
      <c r="J342" s="160" t="s">
        <v>705</v>
      </c>
      <c r="K342" s="160" t="s">
        <v>707</v>
      </c>
      <c r="L342" s="160" t="s">
        <v>2474</v>
      </c>
      <c r="M342" s="160" t="s">
        <v>709</v>
      </c>
      <c r="N342" s="160" t="s">
        <v>708</v>
      </c>
      <c r="O342" s="160" t="s">
        <v>706</v>
      </c>
      <c r="P342" s="160">
        <v>0</v>
      </c>
      <c r="Q342" s="160">
        <v>93910</v>
      </c>
      <c r="R342" s="160" t="s">
        <v>8265</v>
      </c>
      <c r="S342" s="161">
        <v>37970</v>
      </c>
      <c r="T342" s="160">
        <v>6864</v>
      </c>
      <c r="U342" s="162">
        <v>28442942</v>
      </c>
      <c r="V342" s="162">
        <v>300557367</v>
      </c>
      <c r="W342" s="161">
        <v>44135</v>
      </c>
      <c r="X342" s="160" t="s">
        <v>3112</v>
      </c>
      <c r="Y342" s="160" t="s">
        <v>3113</v>
      </c>
      <c r="Z342" s="160" t="s">
        <v>3227</v>
      </c>
    </row>
    <row r="343" spans="1:26" x14ac:dyDescent="0.2">
      <c r="A343" s="160" t="s">
        <v>700</v>
      </c>
      <c r="B343" s="160">
        <v>721476006</v>
      </c>
      <c r="C343" s="160" t="s">
        <v>581</v>
      </c>
      <c r="D343" s="160" t="s">
        <v>701</v>
      </c>
      <c r="E343" s="160" t="s">
        <v>702</v>
      </c>
      <c r="F343" s="160" t="s">
        <v>702</v>
      </c>
      <c r="G343" s="160" t="s">
        <v>703</v>
      </c>
      <c r="H343" s="160" t="s">
        <v>397</v>
      </c>
      <c r="I343" s="160" t="s">
        <v>704</v>
      </c>
      <c r="J343" s="160" t="s">
        <v>705</v>
      </c>
      <c r="K343" s="160" t="s">
        <v>707</v>
      </c>
      <c r="L343" s="160" t="s">
        <v>2474</v>
      </c>
      <c r="M343" s="160" t="s">
        <v>709</v>
      </c>
      <c r="N343" s="160" t="s">
        <v>708</v>
      </c>
      <c r="O343" s="160" t="s">
        <v>706</v>
      </c>
      <c r="P343" s="160">
        <v>0</v>
      </c>
      <c r="Q343" s="160">
        <v>93910</v>
      </c>
      <c r="R343" s="160" t="s">
        <v>8265</v>
      </c>
      <c r="S343" s="161">
        <v>37970</v>
      </c>
      <c r="T343" s="160">
        <v>6864</v>
      </c>
      <c r="U343" s="162">
        <v>9702504</v>
      </c>
      <c r="V343" s="162">
        <v>97440864</v>
      </c>
      <c r="W343" s="161">
        <v>44135</v>
      </c>
      <c r="X343" s="160" t="s">
        <v>3112</v>
      </c>
      <c r="Y343" s="160" t="s">
        <v>3113</v>
      </c>
      <c r="Z343" s="160" t="s">
        <v>3252</v>
      </c>
    </row>
    <row r="344" spans="1:26" x14ac:dyDescent="0.2">
      <c r="A344" s="160" t="s">
        <v>700</v>
      </c>
      <c r="B344" s="160">
        <v>721476006</v>
      </c>
      <c r="C344" s="160" t="s">
        <v>581</v>
      </c>
      <c r="D344" s="160" t="s">
        <v>701</v>
      </c>
      <c r="E344" s="160" t="s">
        <v>702</v>
      </c>
      <c r="F344" s="160" t="s">
        <v>702</v>
      </c>
      <c r="G344" s="160" t="s">
        <v>703</v>
      </c>
      <c r="H344" s="160" t="s">
        <v>397</v>
      </c>
      <c r="I344" s="160" t="s">
        <v>704</v>
      </c>
      <c r="J344" s="160" t="s">
        <v>705</v>
      </c>
      <c r="K344" s="160" t="s">
        <v>707</v>
      </c>
      <c r="L344" s="160" t="s">
        <v>2474</v>
      </c>
      <c r="M344" s="160" t="s">
        <v>709</v>
      </c>
      <c r="N344" s="160" t="s">
        <v>708</v>
      </c>
      <c r="O344" s="160" t="s">
        <v>706</v>
      </c>
      <c r="P344" s="160">
        <v>0</v>
      </c>
      <c r="Q344" s="160">
        <v>93910</v>
      </c>
      <c r="R344" s="160" t="s">
        <v>8265</v>
      </c>
      <c r="S344" s="161">
        <v>37970</v>
      </c>
      <c r="T344" s="160">
        <v>6864</v>
      </c>
      <c r="U344" s="162">
        <v>63019872</v>
      </c>
      <c r="V344" s="162">
        <v>674065794</v>
      </c>
      <c r="W344" s="161">
        <v>44135</v>
      </c>
      <c r="X344" s="160" t="s">
        <v>3112</v>
      </c>
      <c r="Y344" s="160" t="s">
        <v>3113</v>
      </c>
      <c r="Z344" s="160" t="s">
        <v>3190</v>
      </c>
    </row>
    <row r="345" spans="1:26" x14ac:dyDescent="0.2">
      <c r="A345" s="160" t="s">
        <v>216</v>
      </c>
      <c r="B345" s="160">
        <v>719926002</v>
      </c>
      <c r="C345" s="160" t="s">
        <v>33</v>
      </c>
      <c r="D345" s="160" t="s">
        <v>217</v>
      </c>
      <c r="E345" s="160" t="s">
        <v>2901</v>
      </c>
      <c r="F345" s="160" t="s">
        <v>218</v>
      </c>
      <c r="G345" s="160" t="s">
        <v>2902</v>
      </c>
      <c r="H345" s="160" t="s">
        <v>219</v>
      </c>
      <c r="I345" s="160" t="s">
        <v>2903</v>
      </c>
      <c r="J345" s="160" t="s">
        <v>220</v>
      </c>
      <c r="K345" s="160" t="s">
        <v>3062</v>
      </c>
      <c r="L345" s="160" t="s">
        <v>2454</v>
      </c>
      <c r="M345" s="160" t="s">
        <v>221</v>
      </c>
      <c r="N345" s="160" t="s">
        <v>2904</v>
      </c>
      <c r="O345" s="160" t="s">
        <v>2905</v>
      </c>
      <c r="P345" s="160">
        <v>0</v>
      </c>
      <c r="Q345" s="160" t="s">
        <v>162</v>
      </c>
      <c r="R345" s="160" t="s">
        <v>3067</v>
      </c>
      <c r="S345" s="161">
        <v>37970</v>
      </c>
      <c r="T345" s="160">
        <v>6866</v>
      </c>
      <c r="U345" s="162">
        <v>10305144</v>
      </c>
      <c r="V345" s="162">
        <v>96944585</v>
      </c>
      <c r="W345" s="161">
        <v>44135</v>
      </c>
      <c r="X345" s="160" t="s">
        <v>3112</v>
      </c>
      <c r="Y345" s="160" t="s">
        <v>3113</v>
      </c>
      <c r="Z345" s="160" t="s">
        <v>3253</v>
      </c>
    </row>
    <row r="346" spans="1:26" x14ac:dyDescent="0.2">
      <c r="A346" s="160" t="s">
        <v>216</v>
      </c>
      <c r="B346" s="160">
        <v>719926002</v>
      </c>
      <c r="C346" s="160" t="s">
        <v>33</v>
      </c>
      <c r="D346" s="160" t="s">
        <v>217</v>
      </c>
      <c r="E346" s="160" t="s">
        <v>2901</v>
      </c>
      <c r="F346" s="160" t="s">
        <v>218</v>
      </c>
      <c r="G346" s="160" t="s">
        <v>2902</v>
      </c>
      <c r="H346" s="160" t="s">
        <v>219</v>
      </c>
      <c r="I346" s="160" t="s">
        <v>2903</v>
      </c>
      <c r="J346" s="160" t="s">
        <v>220</v>
      </c>
      <c r="K346" s="160" t="s">
        <v>3062</v>
      </c>
      <c r="L346" s="160" t="s">
        <v>2454</v>
      </c>
      <c r="M346" s="160" t="s">
        <v>221</v>
      </c>
      <c r="N346" s="160" t="s">
        <v>2904</v>
      </c>
      <c r="O346" s="160" t="s">
        <v>2905</v>
      </c>
      <c r="P346" s="160">
        <v>0</v>
      </c>
      <c r="Q346" s="160" t="s">
        <v>162</v>
      </c>
      <c r="R346" s="160" t="s">
        <v>3067</v>
      </c>
      <c r="S346" s="161">
        <v>37970</v>
      </c>
      <c r="T346" s="160">
        <v>6866</v>
      </c>
      <c r="U346" s="162">
        <v>81053976</v>
      </c>
      <c r="V346" s="162">
        <v>415824594</v>
      </c>
      <c r="W346" s="161">
        <v>44135</v>
      </c>
      <c r="X346" s="160" t="s">
        <v>3112</v>
      </c>
      <c r="Y346" s="160" t="s">
        <v>3113</v>
      </c>
      <c r="Z346" s="160" t="s">
        <v>3134</v>
      </c>
    </row>
    <row r="347" spans="1:26" x14ac:dyDescent="0.2">
      <c r="A347" s="160" t="s">
        <v>216</v>
      </c>
      <c r="B347" s="160">
        <v>719926002</v>
      </c>
      <c r="C347" s="160" t="s">
        <v>33</v>
      </c>
      <c r="D347" s="160" t="s">
        <v>217</v>
      </c>
      <c r="E347" s="160" t="s">
        <v>2901</v>
      </c>
      <c r="F347" s="160" t="s">
        <v>218</v>
      </c>
      <c r="G347" s="160" t="s">
        <v>2902</v>
      </c>
      <c r="H347" s="160" t="s">
        <v>219</v>
      </c>
      <c r="I347" s="160" t="s">
        <v>2903</v>
      </c>
      <c r="J347" s="160" t="s">
        <v>220</v>
      </c>
      <c r="K347" s="160" t="s">
        <v>3062</v>
      </c>
      <c r="L347" s="160" t="s">
        <v>2454</v>
      </c>
      <c r="M347" s="160" t="s">
        <v>221</v>
      </c>
      <c r="N347" s="160" t="s">
        <v>2904</v>
      </c>
      <c r="O347" s="160" t="s">
        <v>2905</v>
      </c>
      <c r="P347" s="160">
        <v>0</v>
      </c>
      <c r="Q347" s="160" t="s">
        <v>162</v>
      </c>
      <c r="R347" s="160" t="s">
        <v>3067</v>
      </c>
      <c r="S347" s="161">
        <v>37970</v>
      </c>
      <c r="T347" s="160">
        <v>6866</v>
      </c>
      <c r="U347" s="162">
        <v>183824907</v>
      </c>
      <c r="V347" s="162">
        <v>1511014225</v>
      </c>
      <c r="W347" s="161">
        <v>44135</v>
      </c>
      <c r="X347" s="160" t="s">
        <v>3112</v>
      </c>
      <c r="Y347" s="160" t="s">
        <v>3113</v>
      </c>
      <c r="Z347" s="160" t="s">
        <v>3143</v>
      </c>
    </row>
    <row r="348" spans="1:26" x14ac:dyDescent="0.2">
      <c r="A348" s="160" t="s">
        <v>216</v>
      </c>
      <c r="B348" s="160">
        <v>719926002</v>
      </c>
      <c r="C348" s="160" t="s">
        <v>33</v>
      </c>
      <c r="D348" s="160" t="s">
        <v>217</v>
      </c>
      <c r="E348" s="160" t="s">
        <v>2901</v>
      </c>
      <c r="F348" s="160" t="s">
        <v>218</v>
      </c>
      <c r="G348" s="160" t="s">
        <v>2902</v>
      </c>
      <c r="H348" s="160" t="s">
        <v>219</v>
      </c>
      <c r="I348" s="160" t="s">
        <v>2903</v>
      </c>
      <c r="J348" s="160" t="s">
        <v>220</v>
      </c>
      <c r="K348" s="160" t="s">
        <v>3062</v>
      </c>
      <c r="L348" s="160" t="s">
        <v>2454</v>
      </c>
      <c r="M348" s="160" t="s">
        <v>221</v>
      </c>
      <c r="N348" s="160" t="s">
        <v>2904</v>
      </c>
      <c r="O348" s="160" t="s">
        <v>2905</v>
      </c>
      <c r="P348" s="160">
        <v>0</v>
      </c>
      <c r="Q348" s="160" t="s">
        <v>162</v>
      </c>
      <c r="R348" s="160" t="s">
        <v>3067</v>
      </c>
      <c r="S348" s="161">
        <v>37970</v>
      </c>
      <c r="T348" s="160">
        <v>6866</v>
      </c>
      <c r="U348" s="162">
        <v>8534186</v>
      </c>
      <c r="V348" s="162">
        <v>93490160</v>
      </c>
      <c r="W348" s="161">
        <v>44135</v>
      </c>
      <c r="X348" s="160" t="s">
        <v>3112</v>
      </c>
      <c r="Y348" s="160" t="s">
        <v>3113</v>
      </c>
      <c r="Z348" s="160" t="s">
        <v>60</v>
      </c>
    </row>
    <row r="349" spans="1:26" x14ac:dyDescent="0.2">
      <c r="A349" s="160" t="s">
        <v>216</v>
      </c>
      <c r="B349" s="160">
        <v>719926002</v>
      </c>
      <c r="C349" s="160" t="s">
        <v>33</v>
      </c>
      <c r="D349" s="160" t="s">
        <v>217</v>
      </c>
      <c r="E349" s="160" t="s">
        <v>2901</v>
      </c>
      <c r="F349" s="160" t="s">
        <v>218</v>
      </c>
      <c r="G349" s="160" t="s">
        <v>2902</v>
      </c>
      <c r="H349" s="160" t="s">
        <v>219</v>
      </c>
      <c r="I349" s="160" t="s">
        <v>2903</v>
      </c>
      <c r="J349" s="160" t="s">
        <v>220</v>
      </c>
      <c r="K349" s="160" t="s">
        <v>3062</v>
      </c>
      <c r="L349" s="160" t="s">
        <v>2454</v>
      </c>
      <c r="M349" s="160" t="s">
        <v>221</v>
      </c>
      <c r="N349" s="160" t="s">
        <v>2904</v>
      </c>
      <c r="O349" s="160" t="s">
        <v>2905</v>
      </c>
      <c r="P349" s="160">
        <v>0</v>
      </c>
      <c r="Q349" s="160" t="s">
        <v>162</v>
      </c>
      <c r="R349" s="160" t="s">
        <v>3067</v>
      </c>
      <c r="S349" s="161">
        <v>37970</v>
      </c>
      <c r="T349" s="160">
        <v>6866</v>
      </c>
      <c r="U349" s="162">
        <v>32145822</v>
      </c>
      <c r="V349" s="162">
        <v>259316333</v>
      </c>
      <c r="W349" s="161">
        <v>44135</v>
      </c>
      <c r="X349" s="160" t="s">
        <v>3112</v>
      </c>
      <c r="Y349" s="160" t="s">
        <v>3113</v>
      </c>
      <c r="Z349" s="160" t="s">
        <v>3202</v>
      </c>
    </row>
    <row r="350" spans="1:26" x14ac:dyDescent="0.2">
      <c r="A350" s="160" t="s">
        <v>216</v>
      </c>
      <c r="B350" s="160">
        <v>719926002</v>
      </c>
      <c r="C350" s="160" t="s">
        <v>33</v>
      </c>
      <c r="D350" s="160" t="s">
        <v>217</v>
      </c>
      <c r="E350" s="160" t="s">
        <v>2901</v>
      </c>
      <c r="F350" s="160" t="s">
        <v>218</v>
      </c>
      <c r="G350" s="160" t="s">
        <v>2902</v>
      </c>
      <c r="H350" s="160" t="s">
        <v>219</v>
      </c>
      <c r="I350" s="160" t="s">
        <v>2903</v>
      </c>
      <c r="J350" s="160" t="s">
        <v>220</v>
      </c>
      <c r="K350" s="160" t="s">
        <v>3062</v>
      </c>
      <c r="L350" s="160" t="s">
        <v>2454</v>
      </c>
      <c r="M350" s="160" t="s">
        <v>221</v>
      </c>
      <c r="N350" s="160" t="s">
        <v>2904</v>
      </c>
      <c r="O350" s="160" t="s">
        <v>2905</v>
      </c>
      <c r="P350" s="160">
        <v>0</v>
      </c>
      <c r="Q350" s="160" t="s">
        <v>162</v>
      </c>
      <c r="R350" s="160" t="s">
        <v>3067</v>
      </c>
      <c r="S350" s="161">
        <v>37970</v>
      </c>
      <c r="T350" s="160">
        <v>6866</v>
      </c>
      <c r="U350" s="162">
        <v>120887338</v>
      </c>
      <c r="V350" s="162">
        <v>1154821421</v>
      </c>
      <c r="W350" s="161">
        <v>44135</v>
      </c>
      <c r="X350" s="160" t="s">
        <v>3112</v>
      </c>
      <c r="Y350" s="160" t="s">
        <v>3113</v>
      </c>
      <c r="Z350" s="160" t="s">
        <v>3126</v>
      </c>
    </row>
    <row r="351" spans="1:26" x14ac:dyDescent="0.2">
      <c r="A351" s="160" t="s">
        <v>216</v>
      </c>
      <c r="B351" s="160">
        <v>719926002</v>
      </c>
      <c r="C351" s="160" t="s">
        <v>33</v>
      </c>
      <c r="D351" s="160" t="s">
        <v>217</v>
      </c>
      <c r="E351" s="160" t="s">
        <v>2901</v>
      </c>
      <c r="F351" s="160" t="s">
        <v>218</v>
      </c>
      <c r="G351" s="160" t="s">
        <v>2902</v>
      </c>
      <c r="H351" s="160" t="s">
        <v>219</v>
      </c>
      <c r="I351" s="160" t="s">
        <v>2903</v>
      </c>
      <c r="J351" s="160" t="s">
        <v>220</v>
      </c>
      <c r="K351" s="160" t="s">
        <v>3062</v>
      </c>
      <c r="L351" s="160" t="s">
        <v>2454</v>
      </c>
      <c r="M351" s="160" t="s">
        <v>221</v>
      </c>
      <c r="N351" s="160" t="s">
        <v>2904</v>
      </c>
      <c r="O351" s="160" t="s">
        <v>2905</v>
      </c>
      <c r="P351" s="160">
        <v>0</v>
      </c>
      <c r="Q351" s="160" t="s">
        <v>162</v>
      </c>
      <c r="R351" s="160" t="s">
        <v>3067</v>
      </c>
      <c r="S351" s="161">
        <v>37970</v>
      </c>
      <c r="T351" s="160">
        <v>6866</v>
      </c>
      <c r="U351" s="162">
        <v>15568200</v>
      </c>
      <c r="V351" s="162">
        <v>173090546</v>
      </c>
      <c r="W351" s="161">
        <v>44135</v>
      </c>
      <c r="X351" s="160" t="s">
        <v>3112</v>
      </c>
      <c r="Y351" s="160" t="s">
        <v>3113</v>
      </c>
      <c r="Z351" s="160" t="s">
        <v>3228</v>
      </c>
    </row>
    <row r="352" spans="1:26" x14ac:dyDescent="0.2">
      <c r="A352" s="160" t="s">
        <v>216</v>
      </c>
      <c r="B352" s="160">
        <v>719926002</v>
      </c>
      <c r="C352" s="160" t="s">
        <v>33</v>
      </c>
      <c r="D352" s="160" t="s">
        <v>217</v>
      </c>
      <c r="E352" s="160" t="s">
        <v>2901</v>
      </c>
      <c r="F352" s="160" t="s">
        <v>218</v>
      </c>
      <c r="G352" s="160" t="s">
        <v>2902</v>
      </c>
      <c r="H352" s="160" t="s">
        <v>219</v>
      </c>
      <c r="I352" s="160" t="s">
        <v>2903</v>
      </c>
      <c r="J352" s="160" t="s">
        <v>220</v>
      </c>
      <c r="K352" s="160" t="s">
        <v>3062</v>
      </c>
      <c r="L352" s="160" t="s">
        <v>2454</v>
      </c>
      <c r="M352" s="160" t="s">
        <v>221</v>
      </c>
      <c r="N352" s="160" t="s">
        <v>2904</v>
      </c>
      <c r="O352" s="160" t="s">
        <v>2905</v>
      </c>
      <c r="P352" s="160">
        <v>0</v>
      </c>
      <c r="Q352" s="160" t="s">
        <v>162</v>
      </c>
      <c r="R352" s="160" t="s">
        <v>3067</v>
      </c>
      <c r="S352" s="161">
        <v>37970</v>
      </c>
      <c r="T352" s="160">
        <v>6866</v>
      </c>
      <c r="U352" s="162">
        <v>19493897</v>
      </c>
      <c r="V352" s="162">
        <v>113025646</v>
      </c>
      <c r="W352" s="161">
        <v>44135</v>
      </c>
      <c r="X352" s="160" t="s">
        <v>3112</v>
      </c>
      <c r="Y352" s="160" t="s">
        <v>3113</v>
      </c>
      <c r="Z352" s="160" t="s">
        <v>3254</v>
      </c>
    </row>
    <row r="353" spans="1:26" x14ac:dyDescent="0.2">
      <c r="A353" s="160" t="s">
        <v>216</v>
      </c>
      <c r="B353" s="160">
        <v>719926002</v>
      </c>
      <c r="C353" s="160" t="s">
        <v>33</v>
      </c>
      <c r="D353" s="160" t="s">
        <v>217</v>
      </c>
      <c r="E353" s="160" t="s">
        <v>2901</v>
      </c>
      <c r="F353" s="160" t="s">
        <v>218</v>
      </c>
      <c r="G353" s="160" t="s">
        <v>2902</v>
      </c>
      <c r="H353" s="160" t="s">
        <v>219</v>
      </c>
      <c r="I353" s="160" t="s">
        <v>2903</v>
      </c>
      <c r="J353" s="160" t="s">
        <v>220</v>
      </c>
      <c r="K353" s="160" t="s">
        <v>3062</v>
      </c>
      <c r="L353" s="160" t="s">
        <v>2454</v>
      </c>
      <c r="M353" s="160" t="s">
        <v>221</v>
      </c>
      <c r="N353" s="160" t="s">
        <v>2904</v>
      </c>
      <c r="O353" s="160" t="s">
        <v>2905</v>
      </c>
      <c r="P353" s="160">
        <v>0</v>
      </c>
      <c r="Q353" s="160" t="s">
        <v>162</v>
      </c>
      <c r="R353" s="160" t="s">
        <v>3067</v>
      </c>
      <c r="S353" s="161">
        <v>37970</v>
      </c>
      <c r="T353" s="160">
        <v>6866</v>
      </c>
      <c r="U353" s="162">
        <v>85089420</v>
      </c>
      <c r="V353" s="162">
        <v>746873512</v>
      </c>
      <c r="W353" s="161">
        <v>44135</v>
      </c>
      <c r="X353" s="160" t="s">
        <v>3112</v>
      </c>
      <c r="Y353" s="160" t="s">
        <v>3113</v>
      </c>
      <c r="Z353" s="160" t="s">
        <v>3131</v>
      </c>
    </row>
    <row r="354" spans="1:26" x14ac:dyDescent="0.2">
      <c r="A354" s="160" t="s">
        <v>216</v>
      </c>
      <c r="B354" s="160">
        <v>719926002</v>
      </c>
      <c r="C354" s="160" t="s">
        <v>33</v>
      </c>
      <c r="D354" s="160" t="s">
        <v>217</v>
      </c>
      <c r="E354" s="160" t="s">
        <v>2901</v>
      </c>
      <c r="F354" s="160" t="s">
        <v>218</v>
      </c>
      <c r="G354" s="160" t="s">
        <v>2902</v>
      </c>
      <c r="H354" s="160" t="s">
        <v>219</v>
      </c>
      <c r="I354" s="160" t="s">
        <v>2903</v>
      </c>
      <c r="J354" s="160" t="s">
        <v>220</v>
      </c>
      <c r="K354" s="160" t="s">
        <v>3062</v>
      </c>
      <c r="L354" s="160" t="s">
        <v>2454</v>
      </c>
      <c r="M354" s="160" t="s">
        <v>221</v>
      </c>
      <c r="N354" s="160" t="s">
        <v>2904</v>
      </c>
      <c r="O354" s="160" t="s">
        <v>2905</v>
      </c>
      <c r="P354" s="160">
        <v>0</v>
      </c>
      <c r="Q354" s="160" t="s">
        <v>162</v>
      </c>
      <c r="R354" s="160" t="s">
        <v>3067</v>
      </c>
      <c r="S354" s="161">
        <v>37970</v>
      </c>
      <c r="T354" s="160">
        <v>6866</v>
      </c>
      <c r="U354" s="162">
        <v>5293188</v>
      </c>
      <c r="V354" s="162">
        <v>218259164</v>
      </c>
      <c r="W354" s="161">
        <v>44135</v>
      </c>
      <c r="X354" s="160" t="s">
        <v>3112</v>
      </c>
      <c r="Y354" s="160" t="s">
        <v>3113</v>
      </c>
      <c r="Z354" s="160" t="s">
        <v>3132</v>
      </c>
    </row>
    <row r="355" spans="1:26" x14ac:dyDescent="0.2">
      <c r="A355" s="160" t="s">
        <v>216</v>
      </c>
      <c r="B355" s="160">
        <v>719926002</v>
      </c>
      <c r="C355" s="160" t="s">
        <v>33</v>
      </c>
      <c r="D355" s="160" t="s">
        <v>217</v>
      </c>
      <c r="E355" s="160" t="s">
        <v>2901</v>
      </c>
      <c r="F355" s="160" t="s">
        <v>218</v>
      </c>
      <c r="G355" s="160" t="s">
        <v>2902</v>
      </c>
      <c r="H355" s="160" t="s">
        <v>219</v>
      </c>
      <c r="I355" s="160" t="s">
        <v>2903</v>
      </c>
      <c r="J355" s="160" t="s">
        <v>220</v>
      </c>
      <c r="K355" s="160" t="s">
        <v>3062</v>
      </c>
      <c r="L355" s="160" t="s">
        <v>2454</v>
      </c>
      <c r="M355" s="160" t="s">
        <v>221</v>
      </c>
      <c r="N355" s="160" t="s">
        <v>2904</v>
      </c>
      <c r="O355" s="160" t="s">
        <v>2905</v>
      </c>
      <c r="P355" s="160">
        <v>0</v>
      </c>
      <c r="Q355" s="160" t="s">
        <v>162</v>
      </c>
      <c r="R355" s="160" t="s">
        <v>3067</v>
      </c>
      <c r="S355" s="161">
        <v>37970</v>
      </c>
      <c r="T355" s="160">
        <v>6866</v>
      </c>
      <c r="U355" s="162">
        <v>0</v>
      </c>
      <c r="V355" s="162">
        <v>93432265</v>
      </c>
      <c r="W355" s="161">
        <v>44135</v>
      </c>
      <c r="X355" s="160" t="s">
        <v>3112</v>
      </c>
      <c r="Y355" s="160" t="s">
        <v>3113</v>
      </c>
      <c r="Z355" s="160" t="s">
        <v>3197</v>
      </c>
    </row>
    <row r="356" spans="1:26" x14ac:dyDescent="0.2">
      <c r="A356" s="160" t="s">
        <v>216</v>
      </c>
      <c r="B356" s="160">
        <v>719926002</v>
      </c>
      <c r="C356" s="160" t="s">
        <v>33</v>
      </c>
      <c r="D356" s="160" t="s">
        <v>217</v>
      </c>
      <c r="E356" s="160" t="s">
        <v>2901</v>
      </c>
      <c r="F356" s="160" t="s">
        <v>218</v>
      </c>
      <c r="G356" s="160" t="s">
        <v>2902</v>
      </c>
      <c r="H356" s="160" t="s">
        <v>219</v>
      </c>
      <c r="I356" s="160" t="s">
        <v>2903</v>
      </c>
      <c r="J356" s="160" t="s">
        <v>220</v>
      </c>
      <c r="K356" s="160" t="s">
        <v>3062</v>
      </c>
      <c r="L356" s="160" t="s">
        <v>2454</v>
      </c>
      <c r="M356" s="160" t="s">
        <v>221</v>
      </c>
      <c r="N356" s="160" t="s">
        <v>2904</v>
      </c>
      <c r="O356" s="160" t="s">
        <v>2905</v>
      </c>
      <c r="P356" s="160">
        <v>0</v>
      </c>
      <c r="Q356" s="160" t="s">
        <v>162</v>
      </c>
      <c r="R356" s="160" t="s">
        <v>3067</v>
      </c>
      <c r="S356" s="161">
        <v>37970</v>
      </c>
      <c r="T356" s="160">
        <v>6866</v>
      </c>
      <c r="U356" s="162">
        <v>44204849</v>
      </c>
      <c r="V356" s="162">
        <v>296074675</v>
      </c>
      <c r="W356" s="161">
        <v>44135</v>
      </c>
      <c r="X356" s="160" t="s">
        <v>3112</v>
      </c>
      <c r="Y356" s="160" t="s">
        <v>3113</v>
      </c>
      <c r="Z356" s="160" t="s">
        <v>82</v>
      </c>
    </row>
    <row r="357" spans="1:26" x14ac:dyDescent="0.2">
      <c r="A357" s="160" t="s">
        <v>216</v>
      </c>
      <c r="B357" s="160">
        <v>719926002</v>
      </c>
      <c r="C357" s="160" t="s">
        <v>33</v>
      </c>
      <c r="D357" s="160" t="s">
        <v>217</v>
      </c>
      <c r="E357" s="160" t="s">
        <v>2901</v>
      </c>
      <c r="F357" s="160" t="s">
        <v>218</v>
      </c>
      <c r="G357" s="160" t="s">
        <v>2902</v>
      </c>
      <c r="H357" s="160" t="s">
        <v>219</v>
      </c>
      <c r="I357" s="160" t="s">
        <v>2903</v>
      </c>
      <c r="J357" s="160" t="s">
        <v>220</v>
      </c>
      <c r="K357" s="160" t="s">
        <v>3062</v>
      </c>
      <c r="L357" s="160" t="s">
        <v>2454</v>
      </c>
      <c r="M357" s="160" t="s">
        <v>221</v>
      </c>
      <c r="N357" s="160" t="s">
        <v>2904</v>
      </c>
      <c r="O357" s="160" t="s">
        <v>2905</v>
      </c>
      <c r="P357" s="160">
        <v>0</v>
      </c>
      <c r="Q357" s="160" t="s">
        <v>162</v>
      </c>
      <c r="R357" s="160" t="s">
        <v>3067</v>
      </c>
      <c r="S357" s="161">
        <v>37970</v>
      </c>
      <c r="T357" s="160">
        <v>6866</v>
      </c>
      <c r="U357" s="162">
        <v>30020995</v>
      </c>
      <c r="V357" s="162">
        <v>312792243</v>
      </c>
      <c r="W357" s="161">
        <v>44135</v>
      </c>
      <c r="X357" s="160" t="s">
        <v>3112</v>
      </c>
      <c r="Y357" s="160" t="s">
        <v>3113</v>
      </c>
      <c r="Z357" s="160" t="s">
        <v>3121</v>
      </c>
    </row>
    <row r="358" spans="1:26" x14ac:dyDescent="0.2">
      <c r="A358" s="160" t="s">
        <v>3719</v>
      </c>
      <c r="B358" s="160">
        <v>715787008</v>
      </c>
      <c r="C358" s="160" t="s">
        <v>51</v>
      </c>
      <c r="D358" s="160" t="s">
        <v>3720</v>
      </c>
      <c r="E358" s="160" t="s">
        <v>3721</v>
      </c>
      <c r="F358" s="160" t="s">
        <v>3722</v>
      </c>
      <c r="G358" s="160" t="s">
        <v>3723</v>
      </c>
      <c r="H358" s="160" t="s">
        <v>163</v>
      </c>
      <c r="I358" s="160" t="s">
        <v>3724</v>
      </c>
      <c r="J358" s="160" t="s">
        <v>3725</v>
      </c>
      <c r="K358" s="160" t="s">
        <v>3726</v>
      </c>
      <c r="L358" s="160" t="s">
        <v>226</v>
      </c>
      <c r="M358" s="160" t="s">
        <v>164</v>
      </c>
      <c r="N358" s="160" t="s">
        <v>3727</v>
      </c>
      <c r="O358" s="160" t="s">
        <v>3728</v>
      </c>
      <c r="P358" s="160">
        <v>0</v>
      </c>
      <c r="Q358" s="160" t="s">
        <v>162</v>
      </c>
      <c r="R358" s="160" t="s">
        <v>3729</v>
      </c>
      <c r="S358" s="161">
        <v>37971</v>
      </c>
      <c r="T358" s="160">
        <v>6871</v>
      </c>
      <c r="U358" s="162">
        <v>3163027</v>
      </c>
      <c r="V358" s="162">
        <v>26790379</v>
      </c>
      <c r="W358" s="161">
        <v>44135</v>
      </c>
      <c r="X358" s="160" t="s">
        <v>3112</v>
      </c>
      <c r="Y358" s="160" t="s">
        <v>3113</v>
      </c>
      <c r="Z358" s="160" t="s">
        <v>3122</v>
      </c>
    </row>
    <row r="359" spans="1:26" x14ac:dyDescent="0.2">
      <c r="A359" s="160" t="s">
        <v>1845</v>
      </c>
      <c r="B359" s="160">
        <v>690734001</v>
      </c>
      <c r="C359" s="160" t="s">
        <v>1014</v>
      </c>
      <c r="D359" s="160" t="s">
        <v>1026</v>
      </c>
      <c r="E359" s="160" t="s">
        <v>26</v>
      </c>
      <c r="F359" s="160" t="s">
        <v>1027</v>
      </c>
      <c r="G359" s="160">
        <v>0</v>
      </c>
      <c r="H359" s="160">
        <v>0</v>
      </c>
      <c r="I359" s="160">
        <v>0</v>
      </c>
      <c r="J359" s="160" t="s">
        <v>1847</v>
      </c>
      <c r="K359" s="160" t="s">
        <v>1846</v>
      </c>
      <c r="L359" s="160" t="s">
        <v>226</v>
      </c>
      <c r="M359" s="160" t="s">
        <v>1848</v>
      </c>
      <c r="N359" s="160">
        <v>0</v>
      </c>
      <c r="O359" s="160">
        <v>0</v>
      </c>
      <c r="P359" s="160">
        <v>0</v>
      </c>
      <c r="Q359" s="160">
        <v>91001</v>
      </c>
      <c r="R359" s="160" t="s">
        <v>1353</v>
      </c>
      <c r="S359" s="161">
        <v>38159</v>
      </c>
      <c r="T359" s="160">
        <v>6872</v>
      </c>
      <c r="U359" s="162">
        <v>12504780</v>
      </c>
      <c r="V359" s="162">
        <v>56454525</v>
      </c>
      <c r="W359" s="161">
        <v>44135</v>
      </c>
      <c r="X359" s="160" t="s">
        <v>3112</v>
      </c>
      <c r="Y359" s="160" t="s">
        <v>3113</v>
      </c>
      <c r="Z359" s="160" t="s">
        <v>3165</v>
      </c>
    </row>
    <row r="360" spans="1:26" x14ac:dyDescent="0.2">
      <c r="A360" s="160" t="s">
        <v>1228</v>
      </c>
      <c r="B360" s="160">
        <v>691201007</v>
      </c>
      <c r="C360" s="160" t="s">
        <v>1014</v>
      </c>
      <c r="D360" s="160" t="s">
        <v>1026</v>
      </c>
      <c r="E360" s="160" t="s">
        <v>26</v>
      </c>
      <c r="F360" s="160" t="s">
        <v>1027</v>
      </c>
      <c r="G360" s="160" t="s">
        <v>27</v>
      </c>
      <c r="H360" s="160">
        <v>0</v>
      </c>
      <c r="I360" s="160">
        <v>0</v>
      </c>
      <c r="J360" s="160" t="s">
        <v>1229</v>
      </c>
      <c r="K360" s="160" t="s">
        <v>1230</v>
      </c>
      <c r="L360" s="160" t="s">
        <v>2457</v>
      </c>
      <c r="M360" s="160" t="s">
        <v>1231</v>
      </c>
      <c r="N360" s="160">
        <v>0</v>
      </c>
      <c r="O360" s="160">
        <v>0</v>
      </c>
      <c r="P360" s="160">
        <v>0</v>
      </c>
      <c r="Q360" s="160">
        <v>91001</v>
      </c>
      <c r="R360" s="160" t="s">
        <v>1232</v>
      </c>
      <c r="S360" s="161">
        <v>37970</v>
      </c>
      <c r="T360" s="160">
        <v>6876</v>
      </c>
      <c r="U360" s="162">
        <v>6252390</v>
      </c>
      <c r="V360" s="162">
        <v>156578810</v>
      </c>
      <c r="W360" s="161">
        <v>44135</v>
      </c>
      <c r="X360" s="160" t="s">
        <v>3112</v>
      </c>
      <c r="Y360" s="160" t="s">
        <v>3113</v>
      </c>
      <c r="Z360" s="160" t="s">
        <v>3124</v>
      </c>
    </row>
    <row r="361" spans="1:26" x14ac:dyDescent="0.2">
      <c r="A361" s="160" t="s">
        <v>3024</v>
      </c>
      <c r="B361" s="160">
        <v>705528004</v>
      </c>
      <c r="C361" s="160" t="s">
        <v>565</v>
      </c>
      <c r="D361" s="160" t="s">
        <v>600</v>
      </c>
      <c r="E361" s="160" t="s">
        <v>2887</v>
      </c>
      <c r="F361" s="160" t="s">
        <v>601</v>
      </c>
      <c r="G361" s="160" t="s">
        <v>602</v>
      </c>
      <c r="H361" s="160" t="s">
        <v>292</v>
      </c>
      <c r="I361" s="160" t="s">
        <v>603</v>
      </c>
      <c r="J361" s="160" t="s">
        <v>604</v>
      </c>
      <c r="K361" s="160" t="s">
        <v>606</v>
      </c>
      <c r="L361" s="160" t="s">
        <v>2457</v>
      </c>
      <c r="M361" s="160" t="s">
        <v>380</v>
      </c>
      <c r="N361" s="160" t="s">
        <v>607</v>
      </c>
      <c r="O361" s="160" t="s">
        <v>605</v>
      </c>
      <c r="P361" s="160">
        <v>0</v>
      </c>
      <c r="Q361" s="160">
        <v>93401</v>
      </c>
      <c r="R361" s="160" t="s">
        <v>4826</v>
      </c>
      <c r="S361" s="161">
        <v>37970</v>
      </c>
      <c r="T361" s="160">
        <v>6880</v>
      </c>
      <c r="U361" s="162">
        <v>16288020</v>
      </c>
      <c r="V361" s="162">
        <v>334489196</v>
      </c>
      <c r="W361" s="161">
        <v>44135</v>
      </c>
      <c r="X361" s="160" t="s">
        <v>3112</v>
      </c>
      <c r="Y361" s="160" t="s">
        <v>3113</v>
      </c>
      <c r="Z361" s="160" t="s">
        <v>3146</v>
      </c>
    </row>
    <row r="362" spans="1:26" x14ac:dyDescent="0.2">
      <c r="A362" s="160" t="s">
        <v>3024</v>
      </c>
      <c r="B362" s="160">
        <v>705528004</v>
      </c>
      <c r="C362" s="160" t="s">
        <v>565</v>
      </c>
      <c r="D362" s="160" t="s">
        <v>600</v>
      </c>
      <c r="E362" s="160" t="s">
        <v>2887</v>
      </c>
      <c r="F362" s="160" t="s">
        <v>601</v>
      </c>
      <c r="G362" s="160" t="s">
        <v>602</v>
      </c>
      <c r="H362" s="160" t="s">
        <v>292</v>
      </c>
      <c r="I362" s="160" t="s">
        <v>603</v>
      </c>
      <c r="J362" s="160" t="s">
        <v>604</v>
      </c>
      <c r="K362" s="160" t="s">
        <v>606</v>
      </c>
      <c r="L362" s="160" t="s">
        <v>2457</v>
      </c>
      <c r="M362" s="160" t="s">
        <v>380</v>
      </c>
      <c r="N362" s="160" t="s">
        <v>607</v>
      </c>
      <c r="O362" s="160" t="s">
        <v>605</v>
      </c>
      <c r="P362" s="160">
        <v>0</v>
      </c>
      <c r="Q362" s="160">
        <v>93401</v>
      </c>
      <c r="R362" s="160" t="s">
        <v>4826</v>
      </c>
      <c r="S362" s="161">
        <v>37970</v>
      </c>
      <c r="T362" s="160">
        <v>6880</v>
      </c>
      <c r="U362" s="162">
        <v>45651654</v>
      </c>
      <c r="V362" s="162">
        <v>724191916</v>
      </c>
      <c r="W362" s="161">
        <v>44135</v>
      </c>
      <c r="X362" s="160" t="s">
        <v>3112</v>
      </c>
      <c r="Y362" s="160" t="s">
        <v>3113</v>
      </c>
      <c r="Z362" s="160" t="s">
        <v>3224</v>
      </c>
    </row>
    <row r="363" spans="1:26" x14ac:dyDescent="0.2">
      <c r="A363" s="160" t="s">
        <v>3024</v>
      </c>
      <c r="B363" s="160">
        <v>705528004</v>
      </c>
      <c r="C363" s="160" t="s">
        <v>565</v>
      </c>
      <c r="D363" s="160" t="s">
        <v>600</v>
      </c>
      <c r="E363" s="160" t="s">
        <v>2887</v>
      </c>
      <c r="F363" s="160" t="s">
        <v>601</v>
      </c>
      <c r="G363" s="160" t="s">
        <v>602</v>
      </c>
      <c r="H363" s="160" t="s">
        <v>292</v>
      </c>
      <c r="I363" s="160" t="s">
        <v>603</v>
      </c>
      <c r="J363" s="160" t="s">
        <v>604</v>
      </c>
      <c r="K363" s="160" t="s">
        <v>606</v>
      </c>
      <c r="L363" s="160" t="s">
        <v>2457</v>
      </c>
      <c r="M363" s="160" t="s">
        <v>380</v>
      </c>
      <c r="N363" s="160" t="s">
        <v>607</v>
      </c>
      <c r="O363" s="160" t="s">
        <v>605</v>
      </c>
      <c r="P363" s="160">
        <v>0</v>
      </c>
      <c r="Q363" s="160">
        <v>93401</v>
      </c>
      <c r="R363" s="160" t="s">
        <v>4826</v>
      </c>
      <c r="S363" s="161">
        <v>37970</v>
      </c>
      <c r="T363" s="160">
        <v>6880</v>
      </c>
      <c r="U363" s="162">
        <v>0</v>
      </c>
      <c r="V363" s="162">
        <v>14011380</v>
      </c>
      <c r="W363" s="161">
        <v>44135</v>
      </c>
      <c r="X363" s="160" t="s">
        <v>3112</v>
      </c>
      <c r="Y363" s="160" t="s">
        <v>3113</v>
      </c>
      <c r="Z363" s="160" t="s">
        <v>3127</v>
      </c>
    </row>
    <row r="364" spans="1:26" x14ac:dyDescent="0.2">
      <c r="A364" s="160" t="s">
        <v>3024</v>
      </c>
      <c r="B364" s="160">
        <v>705528004</v>
      </c>
      <c r="C364" s="160" t="s">
        <v>565</v>
      </c>
      <c r="D364" s="160" t="s">
        <v>600</v>
      </c>
      <c r="E364" s="160" t="s">
        <v>2887</v>
      </c>
      <c r="F364" s="160" t="s">
        <v>601</v>
      </c>
      <c r="G364" s="160" t="s">
        <v>602</v>
      </c>
      <c r="H364" s="160" t="s">
        <v>292</v>
      </c>
      <c r="I364" s="160" t="s">
        <v>603</v>
      </c>
      <c r="J364" s="160" t="s">
        <v>604</v>
      </c>
      <c r="K364" s="160" t="s">
        <v>606</v>
      </c>
      <c r="L364" s="160" t="s">
        <v>2457</v>
      </c>
      <c r="M364" s="160" t="s">
        <v>380</v>
      </c>
      <c r="N364" s="160" t="s">
        <v>607</v>
      </c>
      <c r="O364" s="160" t="s">
        <v>605</v>
      </c>
      <c r="P364" s="160">
        <v>0</v>
      </c>
      <c r="Q364" s="160">
        <v>93401</v>
      </c>
      <c r="R364" s="160" t="s">
        <v>4826</v>
      </c>
      <c r="S364" s="161">
        <v>37970</v>
      </c>
      <c r="T364" s="160">
        <v>6880</v>
      </c>
      <c r="U364" s="162">
        <v>18857610</v>
      </c>
      <c r="V364" s="162">
        <v>453638891</v>
      </c>
      <c r="W364" s="161">
        <v>44135</v>
      </c>
      <c r="X364" s="160" t="s">
        <v>3112</v>
      </c>
      <c r="Y364" s="160" t="s">
        <v>3113</v>
      </c>
      <c r="Z364" s="160" t="s">
        <v>3255</v>
      </c>
    </row>
    <row r="365" spans="1:26" x14ac:dyDescent="0.2">
      <c r="A365" s="160" t="s">
        <v>3024</v>
      </c>
      <c r="B365" s="160">
        <v>705528004</v>
      </c>
      <c r="C365" s="160" t="s">
        <v>565</v>
      </c>
      <c r="D365" s="160" t="s">
        <v>600</v>
      </c>
      <c r="E365" s="160" t="s">
        <v>2887</v>
      </c>
      <c r="F365" s="160" t="s">
        <v>601</v>
      </c>
      <c r="G365" s="160" t="s">
        <v>602</v>
      </c>
      <c r="H365" s="160" t="s">
        <v>292</v>
      </c>
      <c r="I365" s="160" t="s">
        <v>603</v>
      </c>
      <c r="J365" s="160" t="s">
        <v>604</v>
      </c>
      <c r="K365" s="160" t="s">
        <v>606</v>
      </c>
      <c r="L365" s="160" t="s">
        <v>2457</v>
      </c>
      <c r="M365" s="160" t="s">
        <v>380</v>
      </c>
      <c r="N365" s="160" t="s">
        <v>607</v>
      </c>
      <c r="O365" s="160" t="s">
        <v>605</v>
      </c>
      <c r="P365" s="160">
        <v>0</v>
      </c>
      <c r="Q365" s="160">
        <v>93401</v>
      </c>
      <c r="R365" s="160" t="s">
        <v>4826</v>
      </c>
      <c r="S365" s="161">
        <v>37970</v>
      </c>
      <c r="T365" s="160">
        <v>6880</v>
      </c>
      <c r="U365" s="162">
        <v>11676150</v>
      </c>
      <c r="V365" s="162">
        <v>158725664</v>
      </c>
      <c r="W365" s="161">
        <v>44135</v>
      </c>
      <c r="X365" s="160" t="s">
        <v>3112</v>
      </c>
      <c r="Y365" s="160" t="s">
        <v>3113</v>
      </c>
      <c r="Z365" s="160" t="s">
        <v>3230</v>
      </c>
    </row>
    <row r="366" spans="1:26" x14ac:dyDescent="0.2">
      <c r="A366" s="160" t="s">
        <v>3024</v>
      </c>
      <c r="B366" s="160">
        <v>705528004</v>
      </c>
      <c r="C366" s="160" t="s">
        <v>565</v>
      </c>
      <c r="D366" s="160" t="s">
        <v>600</v>
      </c>
      <c r="E366" s="160" t="s">
        <v>2887</v>
      </c>
      <c r="F366" s="160" t="s">
        <v>601</v>
      </c>
      <c r="G366" s="160" t="s">
        <v>602</v>
      </c>
      <c r="H366" s="160" t="s">
        <v>292</v>
      </c>
      <c r="I366" s="160" t="s">
        <v>603</v>
      </c>
      <c r="J366" s="160" t="s">
        <v>604</v>
      </c>
      <c r="K366" s="160" t="s">
        <v>606</v>
      </c>
      <c r="L366" s="160" t="s">
        <v>2457</v>
      </c>
      <c r="M366" s="160" t="s">
        <v>380</v>
      </c>
      <c r="N366" s="160" t="s">
        <v>607</v>
      </c>
      <c r="O366" s="160" t="s">
        <v>605</v>
      </c>
      <c r="P366" s="160">
        <v>0</v>
      </c>
      <c r="Q366" s="160">
        <v>93401</v>
      </c>
      <c r="R366" s="160" t="s">
        <v>4826</v>
      </c>
      <c r="S366" s="161">
        <v>37970</v>
      </c>
      <c r="T366" s="160">
        <v>6880</v>
      </c>
      <c r="U366" s="162">
        <v>31136400</v>
      </c>
      <c r="V366" s="162">
        <v>644586324</v>
      </c>
      <c r="W366" s="161">
        <v>44135</v>
      </c>
      <c r="X366" s="160" t="s">
        <v>3112</v>
      </c>
      <c r="Y366" s="160" t="s">
        <v>3113</v>
      </c>
      <c r="Z366" s="160" t="s">
        <v>3132</v>
      </c>
    </row>
    <row r="367" spans="1:26" x14ac:dyDescent="0.2">
      <c r="A367" s="160" t="s">
        <v>689</v>
      </c>
      <c r="B367" s="160">
        <v>715814005</v>
      </c>
      <c r="C367" s="160" t="s">
        <v>565</v>
      </c>
      <c r="D367" s="160" t="s">
        <v>690</v>
      </c>
      <c r="E367" s="160" t="s">
        <v>691</v>
      </c>
      <c r="F367" s="160" t="s">
        <v>692</v>
      </c>
      <c r="G367" s="160" t="s">
        <v>693</v>
      </c>
      <c r="H367" s="160" t="s">
        <v>267</v>
      </c>
      <c r="I367" s="160" t="s">
        <v>694</v>
      </c>
      <c r="J367" s="160" t="s">
        <v>695</v>
      </c>
      <c r="K367" s="160" t="s">
        <v>697</v>
      </c>
      <c r="L367" s="160" t="s">
        <v>31</v>
      </c>
      <c r="M367" s="160" t="s">
        <v>271</v>
      </c>
      <c r="N367" s="160" t="s">
        <v>698</v>
      </c>
      <c r="O367" s="160" t="s">
        <v>696</v>
      </c>
      <c r="P367" s="160">
        <v>0</v>
      </c>
      <c r="Q367" s="160">
        <v>93401</v>
      </c>
      <c r="R367" s="160" t="s">
        <v>699</v>
      </c>
      <c r="S367" s="161">
        <v>37970</v>
      </c>
      <c r="T367" s="160">
        <v>6885</v>
      </c>
      <c r="U367" s="162">
        <v>0</v>
      </c>
      <c r="V367" s="162">
        <v>24105600</v>
      </c>
      <c r="W367" s="161">
        <v>44135</v>
      </c>
      <c r="X367" s="160" t="s">
        <v>3112</v>
      </c>
      <c r="Y367" s="160" t="s">
        <v>3113</v>
      </c>
      <c r="Z367" s="160" t="s">
        <v>3158</v>
      </c>
    </row>
    <row r="368" spans="1:26" x14ac:dyDescent="0.2">
      <c r="A368" s="160" t="s">
        <v>689</v>
      </c>
      <c r="B368" s="160">
        <v>715814005</v>
      </c>
      <c r="C368" s="160" t="s">
        <v>565</v>
      </c>
      <c r="D368" s="160" t="s">
        <v>690</v>
      </c>
      <c r="E368" s="160" t="s">
        <v>691</v>
      </c>
      <c r="F368" s="160" t="s">
        <v>692</v>
      </c>
      <c r="G368" s="160" t="s">
        <v>693</v>
      </c>
      <c r="H368" s="160" t="s">
        <v>267</v>
      </c>
      <c r="I368" s="160" t="s">
        <v>694</v>
      </c>
      <c r="J368" s="160" t="s">
        <v>695</v>
      </c>
      <c r="K368" s="160" t="s">
        <v>697</v>
      </c>
      <c r="L368" s="160" t="s">
        <v>31</v>
      </c>
      <c r="M368" s="160" t="s">
        <v>271</v>
      </c>
      <c r="N368" s="160" t="s">
        <v>698</v>
      </c>
      <c r="O368" s="160" t="s">
        <v>696</v>
      </c>
      <c r="P368" s="160">
        <v>0</v>
      </c>
      <c r="Q368" s="160">
        <v>93401</v>
      </c>
      <c r="R368" s="160" t="s">
        <v>699</v>
      </c>
      <c r="S368" s="161">
        <v>37970</v>
      </c>
      <c r="T368" s="160">
        <v>6885</v>
      </c>
      <c r="U368" s="162">
        <v>0</v>
      </c>
      <c r="V368" s="162">
        <v>25267905</v>
      </c>
      <c r="W368" s="161">
        <v>44135</v>
      </c>
      <c r="X368" s="160" t="s">
        <v>3112</v>
      </c>
      <c r="Y368" s="160" t="s">
        <v>3113</v>
      </c>
      <c r="Z368" s="160" t="s">
        <v>3163</v>
      </c>
    </row>
    <row r="369" spans="1:26" x14ac:dyDescent="0.2">
      <c r="A369" s="160" t="s">
        <v>2413</v>
      </c>
      <c r="B369" s="160">
        <v>609100001</v>
      </c>
      <c r="C369" s="160" t="s">
        <v>2414</v>
      </c>
      <c r="D369" s="160" t="s">
        <v>2415</v>
      </c>
      <c r="E369" s="160" t="s">
        <v>592</v>
      </c>
      <c r="F369" s="160" t="s">
        <v>2416</v>
      </c>
      <c r="G369" s="160" t="s">
        <v>27</v>
      </c>
      <c r="H369" s="160">
        <v>0</v>
      </c>
      <c r="I369" s="160">
        <v>0</v>
      </c>
      <c r="J369" s="160" t="s">
        <v>3005</v>
      </c>
      <c r="K369" s="160" t="s">
        <v>2417</v>
      </c>
      <c r="L369" s="160" t="s">
        <v>31</v>
      </c>
      <c r="M369" s="160" t="s">
        <v>271</v>
      </c>
      <c r="N369" s="160">
        <v>229781046</v>
      </c>
      <c r="O369" s="160" t="s">
        <v>2842</v>
      </c>
      <c r="P369" s="160">
        <v>0</v>
      </c>
      <c r="Q369" s="160">
        <v>93105</v>
      </c>
      <c r="R369" s="160" t="s">
        <v>8520</v>
      </c>
      <c r="S369" s="161">
        <v>37970</v>
      </c>
      <c r="T369" s="160">
        <v>6890</v>
      </c>
      <c r="U369" s="162">
        <v>0</v>
      </c>
      <c r="V369" s="162">
        <v>26400000</v>
      </c>
      <c r="W369" s="161">
        <v>44135</v>
      </c>
      <c r="X369" s="160" t="s">
        <v>3112</v>
      </c>
      <c r="Y369" s="160" t="s">
        <v>3113</v>
      </c>
      <c r="Z369" s="160" t="s">
        <v>2719</v>
      </c>
    </row>
    <row r="370" spans="1:26" x14ac:dyDescent="0.2">
      <c r="A370" s="160" t="s">
        <v>2068</v>
      </c>
      <c r="B370" s="160" t="s">
        <v>3369</v>
      </c>
      <c r="C370" s="160" t="s">
        <v>51</v>
      </c>
      <c r="D370" s="160" t="s">
        <v>2069</v>
      </c>
      <c r="E370" s="160" t="s">
        <v>8376</v>
      </c>
      <c r="F370" s="160" t="s">
        <v>2070</v>
      </c>
      <c r="G370" s="160" t="s">
        <v>8377</v>
      </c>
      <c r="H370" s="160" t="s">
        <v>2071</v>
      </c>
      <c r="I370" s="160" t="s">
        <v>8378</v>
      </c>
      <c r="J370" s="160" t="s">
        <v>8379</v>
      </c>
      <c r="K370" s="160" t="s">
        <v>2074</v>
      </c>
      <c r="L370" s="160" t="s">
        <v>31</v>
      </c>
      <c r="M370" s="160" t="s">
        <v>1522</v>
      </c>
      <c r="N370" s="160" t="s">
        <v>2075</v>
      </c>
      <c r="O370" s="160" t="s">
        <v>2875</v>
      </c>
      <c r="P370" s="160">
        <v>0</v>
      </c>
      <c r="Q370" s="160" t="s">
        <v>162</v>
      </c>
      <c r="R370" s="160" t="s">
        <v>8380</v>
      </c>
      <c r="S370" s="161">
        <v>37970</v>
      </c>
      <c r="T370" s="160">
        <v>6897</v>
      </c>
      <c r="U370" s="162">
        <v>6026400</v>
      </c>
      <c r="V370" s="162">
        <v>60781266</v>
      </c>
      <c r="W370" s="161">
        <v>44135</v>
      </c>
      <c r="X370" s="160" t="s">
        <v>3112</v>
      </c>
      <c r="Y370" s="160" t="s">
        <v>3113</v>
      </c>
      <c r="Z370" s="160" t="s">
        <v>3246</v>
      </c>
    </row>
    <row r="371" spans="1:26" x14ac:dyDescent="0.2">
      <c r="A371" s="160" t="s">
        <v>2068</v>
      </c>
      <c r="B371" s="160" t="s">
        <v>3369</v>
      </c>
      <c r="C371" s="160" t="s">
        <v>51</v>
      </c>
      <c r="D371" s="160" t="s">
        <v>2069</v>
      </c>
      <c r="E371" s="160" t="s">
        <v>8376</v>
      </c>
      <c r="F371" s="160" t="s">
        <v>2070</v>
      </c>
      <c r="G371" s="160" t="s">
        <v>8377</v>
      </c>
      <c r="H371" s="160" t="s">
        <v>2071</v>
      </c>
      <c r="I371" s="160" t="s">
        <v>8378</v>
      </c>
      <c r="J371" s="160" t="s">
        <v>8379</v>
      </c>
      <c r="K371" s="160" t="s">
        <v>2074</v>
      </c>
      <c r="L371" s="160" t="s">
        <v>31</v>
      </c>
      <c r="M371" s="160" t="s">
        <v>1522</v>
      </c>
      <c r="N371" s="160" t="s">
        <v>2075</v>
      </c>
      <c r="O371" s="160" t="s">
        <v>2875</v>
      </c>
      <c r="P371" s="160">
        <v>0</v>
      </c>
      <c r="Q371" s="160" t="s">
        <v>162</v>
      </c>
      <c r="R371" s="160" t="s">
        <v>8380</v>
      </c>
      <c r="S371" s="161">
        <v>37970</v>
      </c>
      <c r="T371" s="160">
        <v>6897</v>
      </c>
      <c r="U371" s="162">
        <v>7307010</v>
      </c>
      <c r="V371" s="162">
        <v>70433550</v>
      </c>
      <c r="W371" s="161">
        <v>44135</v>
      </c>
      <c r="X371" s="160" t="s">
        <v>3112</v>
      </c>
      <c r="Y371" s="160" t="s">
        <v>3113</v>
      </c>
      <c r="Z371" s="160" t="s">
        <v>98</v>
      </c>
    </row>
    <row r="372" spans="1:26" x14ac:dyDescent="0.2">
      <c r="A372" s="160" t="s">
        <v>2068</v>
      </c>
      <c r="B372" s="160" t="s">
        <v>3369</v>
      </c>
      <c r="C372" s="160" t="s">
        <v>51</v>
      </c>
      <c r="D372" s="160" t="s">
        <v>2069</v>
      </c>
      <c r="E372" s="160" t="s">
        <v>8376</v>
      </c>
      <c r="F372" s="160" t="s">
        <v>2070</v>
      </c>
      <c r="G372" s="160" t="s">
        <v>8377</v>
      </c>
      <c r="H372" s="160" t="s">
        <v>2071</v>
      </c>
      <c r="I372" s="160" t="s">
        <v>8378</v>
      </c>
      <c r="J372" s="160" t="s">
        <v>8379</v>
      </c>
      <c r="K372" s="160" t="s">
        <v>2074</v>
      </c>
      <c r="L372" s="160" t="s">
        <v>31</v>
      </c>
      <c r="M372" s="160" t="s">
        <v>1522</v>
      </c>
      <c r="N372" s="160" t="s">
        <v>2075</v>
      </c>
      <c r="O372" s="160" t="s">
        <v>2875</v>
      </c>
      <c r="P372" s="160">
        <v>0</v>
      </c>
      <c r="Q372" s="160" t="s">
        <v>162</v>
      </c>
      <c r="R372" s="160" t="s">
        <v>8380</v>
      </c>
      <c r="S372" s="161">
        <v>37970</v>
      </c>
      <c r="T372" s="160">
        <v>6897</v>
      </c>
      <c r="U372" s="162">
        <v>24180930</v>
      </c>
      <c r="V372" s="162">
        <v>234200970</v>
      </c>
      <c r="W372" s="161">
        <v>44135</v>
      </c>
      <c r="X372" s="160" t="s">
        <v>3112</v>
      </c>
      <c r="Y372" s="160" t="s">
        <v>3113</v>
      </c>
      <c r="Z372" s="160" t="s">
        <v>3192</v>
      </c>
    </row>
    <row r="373" spans="1:26" x14ac:dyDescent="0.2">
      <c r="A373" s="160" t="s">
        <v>2068</v>
      </c>
      <c r="B373" s="160" t="s">
        <v>3369</v>
      </c>
      <c r="C373" s="160" t="s">
        <v>51</v>
      </c>
      <c r="D373" s="160" t="s">
        <v>2069</v>
      </c>
      <c r="E373" s="160" t="s">
        <v>8376</v>
      </c>
      <c r="F373" s="160" t="s">
        <v>2070</v>
      </c>
      <c r="G373" s="160" t="s">
        <v>8377</v>
      </c>
      <c r="H373" s="160" t="s">
        <v>2071</v>
      </c>
      <c r="I373" s="160" t="s">
        <v>8378</v>
      </c>
      <c r="J373" s="160" t="s">
        <v>8379</v>
      </c>
      <c r="K373" s="160" t="s">
        <v>2074</v>
      </c>
      <c r="L373" s="160" t="s">
        <v>31</v>
      </c>
      <c r="M373" s="160" t="s">
        <v>1522</v>
      </c>
      <c r="N373" s="160" t="s">
        <v>2075</v>
      </c>
      <c r="O373" s="160" t="s">
        <v>2875</v>
      </c>
      <c r="P373" s="160">
        <v>0</v>
      </c>
      <c r="Q373" s="160" t="s">
        <v>162</v>
      </c>
      <c r="R373" s="160" t="s">
        <v>8380</v>
      </c>
      <c r="S373" s="161">
        <v>37970</v>
      </c>
      <c r="T373" s="160">
        <v>6897</v>
      </c>
      <c r="U373" s="162">
        <v>1081352</v>
      </c>
      <c r="V373" s="162">
        <v>77541302</v>
      </c>
      <c r="W373" s="161">
        <v>44135</v>
      </c>
      <c r="X373" s="160" t="s">
        <v>3112</v>
      </c>
      <c r="Y373" s="160" t="s">
        <v>3113</v>
      </c>
      <c r="Z373" s="160" t="s">
        <v>3173</v>
      </c>
    </row>
    <row r="374" spans="1:26" x14ac:dyDescent="0.2">
      <c r="A374" s="160" t="s">
        <v>2068</v>
      </c>
      <c r="B374" s="160" t="s">
        <v>3369</v>
      </c>
      <c r="C374" s="160" t="s">
        <v>51</v>
      </c>
      <c r="D374" s="160" t="s">
        <v>2069</v>
      </c>
      <c r="E374" s="160" t="s">
        <v>8376</v>
      </c>
      <c r="F374" s="160" t="s">
        <v>2070</v>
      </c>
      <c r="G374" s="160" t="s">
        <v>8377</v>
      </c>
      <c r="H374" s="160" t="s">
        <v>2071</v>
      </c>
      <c r="I374" s="160" t="s">
        <v>8378</v>
      </c>
      <c r="J374" s="160" t="s">
        <v>8379</v>
      </c>
      <c r="K374" s="160" t="s">
        <v>2074</v>
      </c>
      <c r="L374" s="160" t="s">
        <v>31</v>
      </c>
      <c r="M374" s="160" t="s">
        <v>1522</v>
      </c>
      <c r="N374" s="160" t="s">
        <v>2075</v>
      </c>
      <c r="O374" s="160" t="s">
        <v>2875</v>
      </c>
      <c r="P374" s="160">
        <v>0</v>
      </c>
      <c r="Q374" s="160" t="s">
        <v>162</v>
      </c>
      <c r="R374" s="160" t="s">
        <v>8380</v>
      </c>
      <c r="S374" s="161">
        <v>37970</v>
      </c>
      <c r="T374" s="160">
        <v>6897</v>
      </c>
      <c r="U374" s="162">
        <v>0</v>
      </c>
      <c r="V374" s="162">
        <v>54463590</v>
      </c>
      <c r="W374" s="161">
        <v>44135</v>
      </c>
      <c r="X374" s="160" t="s">
        <v>3112</v>
      </c>
      <c r="Y374" s="160" t="s">
        <v>3113</v>
      </c>
      <c r="Z374" s="160" t="s">
        <v>3210</v>
      </c>
    </row>
    <row r="375" spans="1:26" x14ac:dyDescent="0.2">
      <c r="A375" s="160" t="s">
        <v>2068</v>
      </c>
      <c r="B375" s="160" t="s">
        <v>3369</v>
      </c>
      <c r="C375" s="160" t="s">
        <v>51</v>
      </c>
      <c r="D375" s="160" t="s">
        <v>2069</v>
      </c>
      <c r="E375" s="160" t="s">
        <v>8376</v>
      </c>
      <c r="F375" s="160" t="s">
        <v>2070</v>
      </c>
      <c r="G375" s="160" t="s">
        <v>8377</v>
      </c>
      <c r="H375" s="160" t="s">
        <v>2071</v>
      </c>
      <c r="I375" s="160" t="s">
        <v>8378</v>
      </c>
      <c r="J375" s="160" t="s">
        <v>8379</v>
      </c>
      <c r="K375" s="160" t="s">
        <v>2074</v>
      </c>
      <c r="L375" s="160" t="s">
        <v>31</v>
      </c>
      <c r="M375" s="160" t="s">
        <v>1522</v>
      </c>
      <c r="N375" s="160" t="s">
        <v>2075</v>
      </c>
      <c r="O375" s="160" t="s">
        <v>2875</v>
      </c>
      <c r="P375" s="160">
        <v>0</v>
      </c>
      <c r="Q375" s="160" t="s">
        <v>162</v>
      </c>
      <c r="R375" s="160" t="s">
        <v>8380</v>
      </c>
      <c r="S375" s="161">
        <v>37970</v>
      </c>
      <c r="T375" s="160">
        <v>6897</v>
      </c>
      <c r="U375" s="162">
        <v>7533000</v>
      </c>
      <c r="V375" s="162">
        <v>72166140</v>
      </c>
      <c r="W375" s="161">
        <v>44135</v>
      </c>
      <c r="X375" s="160" t="s">
        <v>3112</v>
      </c>
      <c r="Y375" s="160" t="s">
        <v>3113</v>
      </c>
      <c r="Z375" s="160" t="s">
        <v>3182</v>
      </c>
    </row>
    <row r="376" spans="1:26" x14ac:dyDescent="0.2">
      <c r="A376" s="160" t="s">
        <v>2068</v>
      </c>
      <c r="B376" s="160" t="s">
        <v>3369</v>
      </c>
      <c r="C376" s="160" t="s">
        <v>51</v>
      </c>
      <c r="D376" s="160" t="s">
        <v>2069</v>
      </c>
      <c r="E376" s="160" t="s">
        <v>8376</v>
      </c>
      <c r="F376" s="160" t="s">
        <v>2070</v>
      </c>
      <c r="G376" s="160" t="s">
        <v>8377</v>
      </c>
      <c r="H376" s="160" t="s">
        <v>2071</v>
      </c>
      <c r="I376" s="160" t="s">
        <v>8378</v>
      </c>
      <c r="J376" s="160" t="s">
        <v>8379</v>
      </c>
      <c r="K376" s="160" t="s">
        <v>2074</v>
      </c>
      <c r="L376" s="160" t="s">
        <v>31</v>
      </c>
      <c r="M376" s="160" t="s">
        <v>1522</v>
      </c>
      <c r="N376" s="160" t="s">
        <v>2075</v>
      </c>
      <c r="O376" s="160" t="s">
        <v>2875</v>
      </c>
      <c r="P376" s="160">
        <v>0</v>
      </c>
      <c r="Q376" s="160" t="s">
        <v>162</v>
      </c>
      <c r="R376" s="160" t="s">
        <v>8380</v>
      </c>
      <c r="S376" s="161">
        <v>37970</v>
      </c>
      <c r="T376" s="160">
        <v>6897</v>
      </c>
      <c r="U376" s="162">
        <v>13710060</v>
      </c>
      <c r="V376" s="162">
        <v>132430140</v>
      </c>
      <c r="W376" s="161">
        <v>44135</v>
      </c>
      <c r="X376" s="160" t="s">
        <v>3112</v>
      </c>
      <c r="Y376" s="160" t="s">
        <v>3113</v>
      </c>
      <c r="Z376" s="160" t="s">
        <v>3183</v>
      </c>
    </row>
    <row r="377" spans="1:26" x14ac:dyDescent="0.2">
      <c r="A377" s="160" t="s">
        <v>2068</v>
      </c>
      <c r="B377" s="160" t="s">
        <v>3369</v>
      </c>
      <c r="C377" s="160" t="s">
        <v>51</v>
      </c>
      <c r="D377" s="160" t="s">
        <v>2069</v>
      </c>
      <c r="E377" s="160" t="s">
        <v>8376</v>
      </c>
      <c r="F377" s="160" t="s">
        <v>2070</v>
      </c>
      <c r="G377" s="160" t="s">
        <v>8377</v>
      </c>
      <c r="H377" s="160" t="s">
        <v>2071</v>
      </c>
      <c r="I377" s="160" t="s">
        <v>8378</v>
      </c>
      <c r="J377" s="160" t="s">
        <v>8379</v>
      </c>
      <c r="K377" s="160" t="s">
        <v>2074</v>
      </c>
      <c r="L377" s="160" t="s">
        <v>31</v>
      </c>
      <c r="M377" s="160" t="s">
        <v>1522</v>
      </c>
      <c r="N377" s="160" t="s">
        <v>2075</v>
      </c>
      <c r="O377" s="160" t="s">
        <v>2875</v>
      </c>
      <c r="P377" s="160">
        <v>0</v>
      </c>
      <c r="Q377" s="160" t="s">
        <v>162</v>
      </c>
      <c r="R377" s="160" t="s">
        <v>8380</v>
      </c>
      <c r="S377" s="161">
        <v>37970</v>
      </c>
      <c r="T377" s="160">
        <v>6897</v>
      </c>
      <c r="U377" s="162">
        <v>17853210</v>
      </c>
      <c r="V377" s="162">
        <v>173484990</v>
      </c>
      <c r="W377" s="161">
        <v>44135</v>
      </c>
      <c r="X377" s="160" t="s">
        <v>3112</v>
      </c>
      <c r="Y377" s="160" t="s">
        <v>3113</v>
      </c>
      <c r="Z377" s="160" t="s">
        <v>3193</v>
      </c>
    </row>
    <row r="378" spans="1:26" x14ac:dyDescent="0.2">
      <c r="A378" s="160" t="s">
        <v>2068</v>
      </c>
      <c r="B378" s="160" t="s">
        <v>3369</v>
      </c>
      <c r="C378" s="160" t="s">
        <v>51</v>
      </c>
      <c r="D378" s="160" t="s">
        <v>2069</v>
      </c>
      <c r="E378" s="160" t="s">
        <v>8376</v>
      </c>
      <c r="F378" s="160" t="s">
        <v>2070</v>
      </c>
      <c r="G378" s="160" t="s">
        <v>8377</v>
      </c>
      <c r="H378" s="160" t="s">
        <v>2071</v>
      </c>
      <c r="I378" s="160" t="s">
        <v>8378</v>
      </c>
      <c r="J378" s="160" t="s">
        <v>8379</v>
      </c>
      <c r="K378" s="160" t="s">
        <v>2074</v>
      </c>
      <c r="L378" s="160" t="s">
        <v>31</v>
      </c>
      <c r="M378" s="160" t="s">
        <v>1522</v>
      </c>
      <c r="N378" s="160" t="s">
        <v>2075</v>
      </c>
      <c r="O378" s="160" t="s">
        <v>2875</v>
      </c>
      <c r="P378" s="160">
        <v>0</v>
      </c>
      <c r="Q378" s="160" t="s">
        <v>162</v>
      </c>
      <c r="R378" s="160" t="s">
        <v>8380</v>
      </c>
      <c r="S378" s="161">
        <v>37970</v>
      </c>
      <c r="T378" s="160">
        <v>6897</v>
      </c>
      <c r="U378" s="162">
        <v>12203460</v>
      </c>
      <c r="V378" s="162">
        <v>122109930</v>
      </c>
      <c r="W378" s="161">
        <v>44135</v>
      </c>
      <c r="X378" s="160" t="s">
        <v>3112</v>
      </c>
      <c r="Y378" s="160" t="s">
        <v>3113</v>
      </c>
      <c r="Z378" s="160" t="s">
        <v>3213</v>
      </c>
    </row>
    <row r="379" spans="1:26" x14ac:dyDescent="0.2">
      <c r="A379" s="160" t="s">
        <v>455</v>
      </c>
      <c r="B379" s="160">
        <v>712939001</v>
      </c>
      <c r="C379" s="160" t="s">
        <v>51</v>
      </c>
      <c r="D379" s="160" t="s">
        <v>456</v>
      </c>
      <c r="E379" s="160" t="s">
        <v>2912</v>
      </c>
      <c r="F379" s="160" t="s">
        <v>457</v>
      </c>
      <c r="G379" s="160" t="s">
        <v>2916</v>
      </c>
      <c r="H379" s="160" t="s">
        <v>458</v>
      </c>
      <c r="I379" s="160" t="s">
        <v>2917</v>
      </c>
      <c r="J379" s="160" t="s">
        <v>2918</v>
      </c>
      <c r="K379" s="160" t="s">
        <v>2913</v>
      </c>
      <c r="L379" s="160" t="s">
        <v>31</v>
      </c>
      <c r="M379" s="160" t="s">
        <v>459</v>
      </c>
      <c r="N379" s="160" t="s">
        <v>2914</v>
      </c>
      <c r="O379" s="160" t="s">
        <v>2915</v>
      </c>
      <c r="P379" s="160">
        <v>0</v>
      </c>
      <c r="Q379" s="160">
        <v>93401</v>
      </c>
      <c r="R379" s="160" t="s">
        <v>2949</v>
      </c>
      <c r="S379" s="161">
        <v>37970</v>
      </c>
      <c r="T379" s="160">
        <v>6898</v>
      </c>
      <c r="U379" s="162">
        <v>6252390</v>
      </c>
      <c r="V379" s="162">
        <v>56454525</v>
      </c>
      <c r="W379" s="161">
        <v>44135</v>
      </c>
      <c r="X379" s="160" t="s">
        <v>3112</v>
      </c>
      <c r="Y379" s="160" t="s">
        <v>3113</v>
      </c>
      <c r="Z379" s="160" t="s">
        <v>3154</v>
      </c>
    </row>
    <row r="380" spans="1:26" x14ac:dyDescent="0.2">
      <c r="A380" s="160" t="s">
        <v>312</v>
      </c>
      <c r="B380" s="160">
        <v>719365000</v>
      </c>
      <c r="C380" s="160" t="s">
        <v>51</v>
      </c>
      <c r="D380" s="160" t="s">
        <v>313</v>
      </c>
      <c r="E380" s="160" t="s">
        <v>2979</v>
      </c>
      <c r="F380" s="160" t="s">
        <v>314</v>
      </c>
      <c r="G380" s="160" t="s">
        <v>3019</v>
      </c>
      <c r="H380" s="160" t="s">
        <v>315</v>
      </c>
      <c r="I380" s="160" t="s">
        <v>316</v>
      </c>
      <c r="J380" s="160" t="s">
        <v>3020</v>
      </c>
      <c r="K380" s="160" t="s">
        <v>317</v>
      </c>
      <c r="L380" s="160" t="s">
        <v>31</v>
      </c>
      <c r="M380" s="160" t="s">
        <v>318</v>
      </c>
      <c r="N380" s="160" t="s">
        <v>3021</v>
      </c>
      <c r="O380" s="160" t="s">
        <v>3022</v>
      </c>
      <c r="P380" s="160">
        <v>0</v>
      </c>
      <c r="Q380" s="160" t="s">
        <v>162</v>
      </c>
      <c r="R380" s="160" t="s">
        <v>3023</v>
      </c>
      <c r="S380" s="161">
        <v>37970</v>
      </c>
      <c r="T380" s="160">
        <v>6899</v>
      </c>
      <c r="U380" s="162">
        <v>33016787</v>
      </c>
      <c r="V380" s="162">
        <v>339989482</v>
      </c>
      <c r="W380" s="161">
        <v>44135</v>
      </c>
      <c r="X380" s="160" t="s">
        <v>3112</v>
      </c>
      <c r="Y380" s="160" t="s">
        <v>3113</v>
      </c>
      <c r="Z380" s="160" t="s">
        <v>3173</v>
      </c>
    </row>
    <row r="381" spans="1:26" x14ac:dyDescent="0.2">
      <c r="A381" s="160" t="s">
        <v>276</v>
      </c>
      <c r="B381" s="160" t="s">
        <v>3370</v>
      </c>
      <c r="C381" s="160" t="s">
        <v>33</v>
      </c>
      <c r="D381" s="160" t="s">
        <v>277</v>
      </c>
      <c r="E381" s="160" t="s">
        <v>8101</v>
      </c>
      <c r="F381" s="160" t="s">
        <v>278</v>
      </c>
      <c r="G381" s="160" t="s">
        <v>8102</v>
      </c>
      <c r="H381" s="160" t="s">
        <v>2965</v>
      </c>
      <c r="I381" s="160" t="s">
        <v>2966</v>
      </c>
      <c r="J381" s="160" t="s">
        <v>279</v>
      </c>
      <c r="K381" s="160" t="s">
        <v>2798</v>
      </c>
      <c r="L381" s="160" t="s">
        <v>226</v>
      </c>
      <c r="M381" s="160" t="s">
        <v>280</v>
      </c>
      <c r="N381" s="160" t="s">
        <v>281</v>
      </c>
      <c r="O381" s="160" t="s">
        <v>282</v>
      </c>
      <c r="P381" s="160">
        <v>0</v>
      </c>
      <c r="Q381" s="160">
        <v>93401</v>
      </c>
      <c r="R381" s="160" t="s">
        <v>8103</v>
      </c>
      <c r="S381" s="161">
        <v>37970</v>
      </c>
      <c r="T381" s="160">
        <v>6900</v>
      </c>
      <c r="U381" s="162">
        <v>6629040</v>
      </c>
      <c r="V381" s="162">
        <v>68776290</v>
      </c>
      <c r="W381" s="161">
        <v>44135</v>
      </c>
      <c r="X381" s="160" t="s">
        <v>3112</v>
      </c>
      <c r="Y381" s="160" t="s">
        <v>3113</v>
      </c>
      <c r="Z381" s="160" t="s">
        <v>3256</v>
      </c>
    </row>
    <row r="382" spans="1:26" x14ac:dyDescent="0.2">
      <c r="A382" s="160" t="s">
        <v>276</v>
      </c>
      <c r="B382" s="160" t="s">
        <v>3370</v>
      </c>
      <c r="C382" s="160" t="s">
        <v>33</v>
      </c>
      <c r="D382" s="160" t="s">
        <v>277</v>
      </c>
      <c r="E382" s="160" t="s">
        <v>8101</v>
      </c>
      <c r="F382" s="160" t="s">
        <v>278</v>
      </c>
      <c r="G382" s="160" t="s">
        <v>8102</v>
      </c>
      <c r="H382" s="160" t="s">
        <v>2965</v>
      </c>
      <c r="I382" s="160" t="s">
        <v>2966</v>
      </c>
      <c r="J382" s="160" t="s">
        <v>279</v>
      </c>
      <c r="K382" s="160" t="s">
        <v>2798</v>
      </c>
      <c r="L382" s="160" t="s">
        <v>226</v>
      </c>
      <c r="M382" s="160" t="s">
        <v>280</v>
      </c>
      <c r="N382" s="160" t="s">
        <v>281</v>
      </c>
      <c r="O382" s="160" t="s">
        <v>282</v>
      </c>
      <c r="P382" s="160">
        <v>0</v>
      </c>
      <c r="Q382" s="160">
        <v>93401</v>
      </c>
      <c r="R382" s="160" t="s">
        <v>8103</v>
      </c>
      <c r="S382" s="161">
        <v>37970</v>
      </c>
      <c r="T382" s="160">
        <v>6900</v>
      </c>
      <c r="U382" s="162">
        <v>6327720</v>
      </c>
      <c r="V382" s="162">
        <v>61017300</v>
      </c>
      <c r="W382" s="161">
        <v>44135</v>
      </c>
      <c r="X382" s="160" t="s">
        <v>3112</v>
      </c>
      <c r="Y382" s="160" t="s">
        <v>3113</v>
      </c>
      <c r="Z382" s="160" t="s">
        <v>3257</v>
      </c>
    </row>
    <row r="383" spans="1:26" x14ac:dyDescent="0.2">
      <c r="A383" s="160" t="s">
        <v>276</v>
      </c>
      <c r="B383" s="160" t="s">
        <v>3370</v>
      </c>
      <c r="C383" s="160" t="s">
        <v>33</v>
      </c>
      <c r="D383" s="160" t="s">
        <v>277</v>
      </c>
      <c r="E383" s="160" t="s">
        <v>8101</v>
      </c>
      <c r="F383" s="160" t="s">
        <v>278</v>
      </c>
      <c r="G383" s="160" t="s">
        <v>8102</v>
      </c>
      <c r="H383" s="160" t="s">
        <v>2965</v>
      </c>
      <c r="I383" s="160" t="s">
        <v>2966</v>
      </c>
      <c r="J383" s="160" t="s">
        <v>279</v>
      </c>
      <c r="K383" s="160" t="s">
        <v>2798</v>
      </c>
      <c r="L383" s="160" t="s">
        <v>226</v>
      </c>
      <c r="M383" s="160" t="s">
        <v>280</v>
      </c>
      <c r="N383" s="160" t="s">
        <v>281</v>
      </c>
      <c r="O383" s="160" t="s">
        <v>282</v>
      </c>
      <c r="P383" s="160">
        <v>0</v>
      </c>
      <c r="Q383" s="160">
        <v>93401</v>
      </c>
      <c r="R383" s="160" t="s">
        <v>8103</v>
      </c>
      <c r="S383" s="161">
        <v>37970</v>
      </c>
      <c r="T383" s="160">
        <v>6900</v>
      </c>
      <c r="U383" s="162">
        <v>6784220</v>
      </c>
      <c r="V383" s="162">
        <v>69216217</v>
      </c>
      <c r="W383" s="161">
        <v>44135</v>
      </c>
      <c r="X383" s="160" t="s">
        <v>3112</v>
      </c>
      <c r="Y383" s="160" t="s">
        <v>3113</v>
      </c>
      <c r="Z383" s="160" t="s">
        <v>3258</v>
      </c>
    </row>
    <row r="384" spans="1:26" x14ac:dyDescent="0.2">
      <c r="A384" s="160" t="s">
        <v>276</v>
      </c>
      <c r="B384" s="160" t="s">
        <v>3370</v>
      </c>
      <c r="C384" s="160" t="s">
        <v>33</v>
      </c>
      <c r="D384" s="160" t="s">
        <v>277</v>
      </c>
      <c r="E384" s="160" t="s">
        <v>8101</v>
      </c>
      <c r="F384" s="160" t="s">
        <v>278</v>
      </c>
      <c r="G384" s="160" t="s">
        <v>8102</v>
      </c>
      <c r="H384" s="160" t="s">
        <v>2965</v>
      </c>
      <c r="I384" s="160" t="s">
        <v>2966</v>
      </c>
      <c r="J384" s="160" t="s">
        <v>279</v>
      </c>
      <c r="K384" s="160" t="s">
        <v>2798</v>
      </c>
      <c r="L384" s="160" t="s">
        <v>226</v>
      </c>
      <c r="M384" s="160" t="s">
        <v>280</v>
      </c>
      <c r="N384" s="160" t="s">
        <v>281</v>
      </c>
      <c r="O384" s="160" t="s">
        <v>282</v>
      </c>
      <c r="P384" s="160">
        <v>0</v>
      </c>
      <c r="Q384" s="160">
        <v>93401</v>
      </c>
      <c r="R384" s="160" t="s">
        <v>8103</v>
      </c>
      <c r="S384" s="161">
        <v>37970</v>
      </c>
      <c r="T384" s="160">
        <v>6900</v>
      </c>
      <c r="U384" s="162">
        <v>11826810</v>
      </c>
      <c r="V384" s="162">
        <v>107918420</v>
      </c>
      <c r="W384" s="161">
        <v>44135</v>
      </c>
      <c r="X384" s="160" t="s">
        <v>3112</v>
      </c>
      <c r="Y384" s="160" t="s">
        <v>3113</v>
      </c>
      <c r="Z384" s="160" t="s">
        <v>3136</v>
      </c>
    </row>
    <row r="385" spans="1:26" x14ac:dyDescent="0.2">
      <c r="A385" s="160" t="s">
        <v>276</v>
      </c>
      <c r="B385" s="160" t="s">
        <v>3370</v>
      </c>
      <c r="C385" s="160" t="s">
        <v>33</v>
      </c>
      <c r="D385" s="160" t="s">
        <v>277</v>
      </c>
      <c r="E385" s="160" t="s">
        <v>8101</v>
      </c>
      <c r="F385" s="160" t="s">
        <v>278</v>
      </c>
      <c r="G385" s="160" t="s">
        <v>8102</v>
      </c>
      <c r="H385" s="160" t="s">
        <v>2965</v>
      </c>
      <c r="I385" s="160" t="s">
        <v>2966</v>
      </c>
      <c r="J385" s="160" t="s">
        <v>279</v>
      </c>
      <c r="K385" s="160" t="s">
        <v>2798</v>
      </c>
      <c r="L385" s="160" t="s">
        <v>226</v>
      </c>
      <c r="M385" s="160" t="s">
        <v>280</v>
      </c>
      <c r="N385" s="160" t="s">
        <v>281</v>
      </c>
      <c r="O385" s="160" t="s">
        <v>282</v>
      </c>
      <c r="P385" s="160">
        <v>0</v>
      </c>
      <c r="Q385" s="160">
        <v>93401</v>
      </c>
      <c r="R385" s="160" t="s">
        <v>8103</v>
      </c>
      <c r="S385" s="161">
        <v>37970</v>
      </c>
      <c r="T385" s="160">
        <v>6900</v>
      </c>
      <c r="U385" s="162">
        <v>15668640</v>
      </c>
      <c r="V385" s="162">
        <v>165424680</v>
      </c>
      <c r="W385" s="161">
        <v>44135</v>
      </c>
      <c r="X385" s="160" t="s">
        <v>3112</v>
      </c>
      <c r="Y385" s="160" t="s">
        <v>3113</v>
      </c>
      <c r="Z385" s="160" t="s">
        <v>3234</v>
      </c>
    </row>
    <row r="386" spans="1:26" x14ac:dyDescent="0.2">
      <c r="A386" s="160" t="s">
        <v>276</v>
      </c>
      <c r="B386" s="160" t="s">
        <v>3370</v>
      </c>
      <c r="C386" s="160" t="s">
        <v>33</v>
      </c>
      <c r="D386" s="160" t="s">
        <v>277</v>
      </c>
      <c r="E386" s="160" t="s">
        <v>8101</v>
      </c>
      <c r="F386" s="160" t="s">
        <v>278</v>
      </c>
      <c r="G386" s="160" t="s">
        <v>8102</v>
      </c>
      <c r="H386" s="160" t="s">
        <v>2965</v>
      </c>
      <c r="I386" s="160" t="s">
        <v>2966</v>
      </c>
      <c r="J386" s="160" t="s">
        <v>279</v>
      </c>
      <c r="K386" s="160" t="s">
        <v>2798</v>
      </c>
      <c r="L386" s="160" t="s">
        <v>226</v>
      </c>
      <c r="M386" s="160" t="s">
        <v>280</v>
      </c>
      <c r="N386" s="160" t="s">
        <v>281</v>
      </c>
      <c r="O386" s="160" t="s">
        <v>282</v>
      </c>
      <c r="P386" s="160">
        <v>0</v>
      </c>
      <c r="Q386" s="160">
        <v>93401</v>
      </c>
      <c r="R386" s="160" t="s">
        <v>8103</v>
      </c>
      <c r="S386" s="161">
        <v>37970</v>
      </c>
      <c r="T386" s="160">
        <v>6900</v>
      </c>
      <c r="U386" s="162">
        <v>7213601</v>
      </c>
      <c r="V386" s="162">
        <v>71191370</v>
      </c>
      <c r="W386" s="161">
        <v>44135</v>
      </c>
      <c r="X386" s="160" t="s">
        <v>3112</v>
      </c>
      <c r="Y386" s="160" t="s">
        <v>3113</v>
      </c>
      <c r="Z386" s="160" t="s">
        <v>3259</v>
      </c>
    </row>
    <row r="387" spans="1:26" x14ac:dyDescent="0.2">
      <c r="A387" s="160" t="s">
        <v>276</v>
      </c>
      <c r="B387" s="160" t="s">
        <v>3370</v>
      </c>
      <c r="C387" s="160" t="s">
        <v>33</v>
      </c>
      <c r="D387" s="160" t="s">
        <v>277</v>
      </c>
      <c r="E387" s="160" t="s">
        <v>8101</v>
      </c>
      <c r="F387" s="160" t="s">
        <v>278</v>
      </c>
      <c r="G387" s="160" t="s">
        <v>8102</v>
      </c>
      <c r="H387" s="160" t="s">
        <v>2965</v>
      </c>
      <c r="I387" s="160" t="s">
        <v>2966</v>
      </c>
      <c r="J387" s="160" t="s">
        <v>279</v>
      </c>
      <c r="K387" s="160" t="s">
        <v>2798</v>
      </c>
      <c r="L387" s="160" t="s">
        <v>226</v>
      </c>
      <c r="M387" s="160" t="s">
        <v>280</v>
      </c>
      <c r="N387" s="160" t="s">
        <v>281</v>
      </c>
      <c r="O387" s="160" t="s">
        <v>282</v>
      </c>
      <c r="P387" s="160">
        <v>0</v>
      </c>
      <c r="Q387" s="160">
        <v>93401</v>
      </c>
      <c r="R387" s="160" t="s">
        <v>8103</v>
      </c>
      <c r="S387" s="161">
        <v>37970</v>
      </c>
      <c r="T387" s="160">
        <v>6900</v>
      </c>
      <c r="U387" s="162">
        <v>7005690</v>
      </c>
      <c r="V387" s="162">
        <v>66667050</v>
      </c>
      <c r="W387" s="161">
        <v>44135</v>
      </c>
      <c r="X387" s="160" t="s">
        <v>3112</v>
      </c>
      <c r="Y387" s="160" t="s">
        <v>3113</v>
      </c>
      <c r="Z387" s="160" t="s">
        <v>3260</v>
      </c>
    </row>
    <row r="388" spans="1:26" x14ac:dyDescent="0.2">
      <c r="A388" s="160" t="s">
        <v>276</v>
      </c>
      <c r="B388" s="160" t="s">
        <v>3370</v>
      </c>
      <c r="C388" s="160" t="s">
        <v>33</v>
      </c>
      <c r="D388" s="160" t="s">
        <v>277</v>
      </c>
      <c r="E388" s="160" t="s">
        <v>8101</v>
      </c>
      <c r="F388" s="160" t="s">
        <v>278</v>
      </c>
      <c r="G388" s="160" t="s">
        <v>8102</v>
      </c>
      <c r="H388" s="160" t="s">
        <v>2965</v>
      </c>
      <c r="I388" s="160" t="s">
        <v>2966</v>
      </c>
      <c r="J388" s="160" t="s">
        <v>279</v>
      </c>
      <c r="K388" s="160" t="s">
        <v>2798</v>
      </c>
      <c r="L388" s="160" t="s">
        <v>226</v>
      </c>
      <c r="M388" s="160" t="s">
        <v>280</v>
      </c>
      <c r="N388" s="160" t="s">
        <v>281</v>
      </c>
      <c r="O388" s="160" t="s">
        <v>282</v>
      </c>
      <c r="P388" s="160">
        <v>0</v>
      </c>
      <c r="Q388" s="160">
        <v>93401</v>
      </c>
      <c r="R388" s="160" t="s">
        <v>8103</v>
      </c>
      <c r="S388" s="161">
        <v>37970</v>
      </c>
      <c r="T388" s="160">
        <v>6900</v>
      </c>
      <c r="U388" s="162">
        <v>13258080</v>
      </c>
      <c r="V388" s="162">
        <v>103126770</v>
      </c>
      <c r="W388" s="161">
        <v>44135</v>
      </c>
      <c r="X388" s="160" t="s">
        <v>3112</v>
      </c>
      <c r="Y388" s="160" t="s">
        <v>3113</v>
      </c>
      <c r="Z388" s="160" t="s">
        <v>3261</v>
      </c>
    </row>
    <row r="389" spans="1:26" x14ac:dyDescent="0.2">
      <c r="A389" s="160" t="s">
        <v>276</v>
      </c>
      <c r="B389" s="160" t="s">
        <v>3370</v>
      </c>
      <c r="C389" s="160" t="s">
        <v>33</v>
      </c>
      <c r="D389" s="160" t="s">
        <v>277</v>
      </c>
      <c r="E389" s="160" t="s">
        <v>8101</v>
      </c>
      <c r="F389" s="160" t="s">
        <v>278</v>
      </c>
      <c r="G389" s="160" t="s">
        <v>8102</v>
      </c>
      <c r="H389" s="160" t="s">
        <v>2965</v>
      </c>
      <c r="I389" s="160" t="s">
        <v>2966</v>
      </c>
      <c r="J389" s="160" t="s">
        <v>279</v>
      </c>
      <c r="K389" s="160" t="s">
        <v>2798</v>
      </c>
      <c r="L389" s="160" t="s">
        <v>226</v>
      </c>
      <c r="M389" s="160" t="s">
        <v>280</v>
      </c>
      <c r="N389" s="160" t="s">
        <v>281</v>
      </c>
      <c r="O389" s="160" t="s">
        <v>282</v>
      </c>
      <c r="P389" s="160">
        <v>0</v>
      </c>
      <c r="Q389" s="160">
        <v>93401</v>
      </c>
      <c r="R389" s="160" t="s">
        <v>8103</v>
      </c>
      <c r="S389" s="161">
        <v>37970</v>
      </c>
      <c r="T389" s="160">
        <v>6900</v>
      </c>
      <c r="U389" s="162">
        <v>4971780</v>
      </c>
      <c r="V389" s="162">
        <v>56346840</v>
      </c>
      <c r="W389" s="161">
        <v>44135</v>
      </c>
      <c r="X389" s="160" t="s">
        <v>3112</v>
      </c>
      <c r="Y389" s="160" t="s">
        <v>3113</v>
      </c>
      <c r="Z389" s="160" t="s">
        <v>3262</v>
      </c>
    </row>
    <row r="390" spans="1:26" x14ac:dyDescent="0.2">
      <c r="A390" s="160" t="s">
        <v>276</v>
      </c>
      <c r="B390" s="160" t="s">
        <v>3370</v>
      </c>
      <c r="C390" s="160" t="s">
        <v>33</v>
      </c>
      <c r="D390" s="160" t="s">
        <v>277</v>
      </c>
      <c r="E390" s="160" t="s">
        <v>8101</v>
      </c>
      <c r="F390" s="160" t="s">
        <v>278</v>
      </c>
      <c r="G390" s="160" t="s">
        <v>8102</v>
      </c>
      <c r="H390" s="160" t="s">
        <v>2965</v>
      </c>
      <c r="I390" s="160" t="s">
        <v>2966</v>
      </c>
      <c r="J390" s="160" t="s">
        <v>279</v>
      </c>
      <c r="K390" s="160" t="s">
        <v>2798</v>
      </c>
      <c r="L390" s="160" t="s">
        <v>226</v>
      </c>
      <c r="M390" s="160" t="s">
        <v>280</v>
      </c>
      <c r="N390" s="160" t="s">
        <v>281</v>
      </c>
      <c r="O390" s="160" t="s">
        <v>282</v>
      </c>
      <c r="P390" s="160">
        <v>0</v>
      </c>
      <c r="Q390" s="160">
        <v>93401</v>
      </c>
      <c r="R390" s="160" t="s">
        <v>8103</v>
      </c>
      <c r="S390" s="161">
        <v>37970</v>
      </c>
      <c r="T390" s="160">
        <v>6900</v>
      </c>
      <c r="U390" s="162">
        <v>41070342</v>
      </c>
      <c r="V390" s="162">
        <v>431405292</v>
      </c>
      <c r="W390" s="161">
        <v>44135</v>
      </c>
      <c r="X390" s="160" t="s">
        <v>3112</v>
      </c>
      <c r="Y390" s="160" t="s">
        <v>3113</v>
      </c>
      <c r="Z390" s="160" t="s">
        <v>3118</v>
      </c>
    </row>
    <row r="391" spans="1:26" x14ac:dyDescent="0.2">
      <c r="A391" s="160" t="s">
        <v>276</v>
      </c>
      <c r="B391" s="160" t="s">
        <v>3370</v>
      </c>
      <c r="C391" s="160" t="s">
        <v>33</v>
      </c>
      <c r="D391" s="160" t="s">
        <v>277</v>
      </c>
      <c r="E391" s="160" t="s">
        <v>8101</v>
      </c>
      <c r="F391" s="160" t="s">
        <v>278</v>
      </c>
      <c r="G391" s="160" t="s">
        <v>8102</v>
      </c>
      <c r="H391" s="160" t="s">
        <v>2965</v>
      </c>
      <c r="I391" s="160" t="s">
        <v>2966</v>
      </c>
      <c r="J391" s="160" t="s">
        <v>279</v>
      </c>
      <c r="K391" s="160" t="s">
        <v>2798</v>
      </c>
      <c r="L391" s="160" t="s">
        <v>226</v>
      </c>
      <c r="M391" s="160" t="s">
        <v>280</v>
      </c>
      <c r="N391" s="160" t="s">
        <v>281</v>
      </c>
      <c r="O391" s="160" t="s">
        <v>282</v>
      </c>
      <c r="P391" s="160">
        <v>0</v>
      </c>
      <c r="Q391" s="160">
        <v>93401</v>
      </c>
      <c r="R391" s="160" t="s">
        <v>8103</v>
      </c>
      <c r="S391" s="161">
        <v>37970</v>
      </c>
      <c r="T391" s="160">
        <v>6900</v>
      </c>
      <c r="U391" s="162">
        <v>45484254</v>
      </c>
      <c r="V391" s="162">
        <v>383946718</v>
      </c>
      <c r="W391" s="161">
        <v>44135</v>
      </c>
      <c r="X391" s="160" t="s">
        <v>3112</v>
      </c>
      <c r="Y391" s="160" t="s">
        <v>3113</v>
      </c>
      <c r="Z391" s="160" t="s">
        <v>3119</v>
      </c>
    </row>
    <row r="392" spans="1:26" x14ac:dyDescent="0.2">
      <c r="A392" s="160" t="s">
        <v>276</v>
      </c>
      <c r="B392" s="160" t="s">
        <v>3370</v>
      </c>
      <c r="C392" s="160" t="s">
        <v>33</v>
      </c>
      <c r="D392" s="160" t="s">
        <v>277</v>
      </c>
      <c r="E392" s="160" t="s">
        <v>8101</v>
      </c>
      <c r="F392" s="160" t="s">
        <v>278</v>
      </c>
      <c r="G392" s="160" t="s">
        <v>8102</v>
      </c>
      <c r="H392" s="160" t="s">
        <v>2965</v>
      </c>
      <c r="I392" s="160" t="s">
        <v>2966</v>
      </c>
      <c r="J392" s="160" t="s">
        <v>279</v>
      </c>
      <c r="K392" s="160" t="s">
        <v>2798</v>
      </c>
      <c r="L392" s="160" t="s">
        <v>226</v>
      </c>
      <c r="M392" s="160" t="s">
        <v>280</v>
      </c>
      <c r="N392" s="160" t="s">
        <v>281</v>
      </c>
      <c r="O392" s="160" t="s">
        <v>282</v>
      </c>
      <c r="P392" s="160">
        <v>0</v>
      </c>
      <c r="Q392" s="160">
        <v>93401</v>
      </c>
      <c r="R392" s="160" t="s">
        <v>8103</v>
      </c>
      <c r="S392" s="161">
        <v>37970</v>
      </c>
      <c r="T392" s="160">
        <v>6900</v>
      </c>
      <c r="U392" s="162">
        <v>14162040</v>
      </c>
      <c r="V392" s="162">
        <v>118946070</v>
      </c>
      <c r="W392" s="161">
        <v>44135</v>
      </c>
      <c r="X392" s="160" t="s">
        <v>3112</v>
      </c>
      <c r="Y392" s="160" t="s">
        <v>3113</v>
      </c>
      <c r="Z392" s="160" t="s">
        <v>3130</v>
      </c>
    </row>
    <row r="393" spans="1:26" x14ac:dyDescent="0.2">
      <c r="A393" s="160" t="s">
        <v>276</v>
      </c>
      <c r="B393" s="160" t="s">
        <v>3370</v>
      </c>
      <c r="C393" s="160" t="s">
        <v>33</v>
      </c>
      <c r="D393" s="160" t="s">
        <v>277</v>
      </c>
      <c r="E393" s="160" t="s">
        <v>8101</v>
      </c>
      <c r="F393" s="160" t="s">
        <v>278</v>
      </c>
      <c r="G393" s="160" t="s">
        <v>8102</v>
      </c>
      <c r="H393" s="160" t="s">
        <v>2965</v>
      </c>
      <c r="I393" s="160" t="s">
        <v>2966</v>
      </c>
      <c r="J393" s="160" t="s">
        <v>279</v>
      </c>
      <c r="K393" s="160" t="s">
        <v>2798</v>
      </c>
      <c r="L393" s="160" t="s">
        <v>226</v>
      </c>
      <c r="M393" s="160" t="s">
        <v>280</v>
      </c>
      <c r="N393" s="160" t="s">
        <v>281</v>
      </c>
      <c r="O393" s="160" t="s">
        <v>282</v>
      </c>
      <c r="P393" s="160">
        <v>0</v>
      </c>
      <c r="Q393" s="160">
        <v>93401</v>
      </c>
      <c r="R393" s="160" t="s">
        <v>8103</v>
      </c>
      <c r="S393" s="161">
        <v>37970</v>
      </c>
      <c r="T393" s="160">
        <v>6900</v>
      </c>
      <c r="U393" s="162">
        <v>41639076</v>
      </c>
      <c r="V393" s="162">
        <v>420781662</v>
      </c>
      <c r="W393" s="161">
        <v>44135</v>
      </c>
      <c r="X393" s="160" t="s">
        <v>3112</v>
      </c>
      <c r="Y393" s="160" t="s">
        <v>3113</v>
      </c>
      <c r="Z393" s="160" t="s">
        <v>3171</v>
      </c>
    </row>
    <row r="394" spans="1:26" x14ac:dyDescent="0.2">
      <c r="A394" s="160" t="s">
        <v>35</v>
      </c>
      <c r="B394" s="160">
        <v>700516008</v>
      </c>
      <c r="C394" s="160" t="s">
        <v>33</v>
      </c>
      <c r="D394" s="160" t="s">
        <v>36</v>
      </c>
      <c r="E394" s="160" t="s">
        <v>8064</v>
      </c>
      <c r="F394" s="160" t="s">
        <v>37</v>
      </c>
      <c r="G394" s="160" t="s">
        <v>8065</v>
      </c>
      <c r="H394" s="160" t="s">
        <v>39</v>
      </c>
      <c r="I394" s="160" t="s">
        <v>8066</v>
      </c>
      <c r="J394" s="160" t="s">
        <v>8067</v>
      </c>
      <c r="K394" s="160" t="s">
        <v>40</v>
      </c>
      <c r="L394" s="160" t="s">
        <v>31</v>
      </c>
      <c r="M394" s="160" t="s">
        <v>41</v>
      </c>
      <c r="N394" s="160" t="s">
        <v>42</v>
      </c>
      <c r="O394" s="160" t="s">
        <v>43</v>
      </c>
      <c r="P394" s="160" t="s">
        <v>2478</v>
      </c>
      <c r="Q394" s="160">
        <v>93401</v>
      </c>
      <c r="R394" s="160" t="s">
        <v>8068</v>
      </c>
      <c r="S394" s="161">
        <v>37970</v>
      </c>
      <c r="T394" s="160">
        <v>6902</v>
      </c>
      <c r="U394" s="162">
        <v>11676150</v>
      </c>
      <c r="V394" s="162">
        <v>105271440</v>
      </c>
      <c r="W394" s="161">
        <v>44135</v>
      </c>
      <c r="X394" s="160" t="s">
        <v>3112</v>
      </c>
      <c r="Y394" s="160" t="s">
        <v>3113</v>
      </c>
      <c r="Z394" s="160" t="s">
        <v>3204</v>
      </c>
    </row>
    <row r="395" spans="1:26" x14ac:dyDescent="0.2">
      <c r="A395" s="160" t="s">
        <v>35</v>
      </c>
      <c r="B395" s="160">
        <v>700516008</v>
      </c>
      <c r="C395" s="160" t="s">
        <v>33</v>
      </c>
      <c r="D395" s="160" t="s">
        <v>36</v>
      </c>
      <c r="E395" s="160" t="s">
        <v>8064</v>
      </c>
      <c r="F395" s="160" t="s">
        <v>37</v>
      </c>
      <c r="G395" s="160" t="s">
        <v>8065</v>
      </c>
      <c r="H395" s="160" t="s">
        <v>39</v>
      </c>
      <c r="I395" s="160" t="s">
        <v>8066</v>
      </c>
      <c r="J395" s="160" t="s">
        <v>8067</v>
      </c>
      <c r="K395" s="160" t="s">
        <v>40</v>
      </c>
      <c r="L395" s="160" t="s">
        <v>31</v>
      </c>
      <c r="M395" s="160" t="s">
        <v>41</v>
      </c>
      <c r="N395" s="160" t="s">
        <v>42</v>
      </c>
      <c r="O395" s="160" t="s">
        <v>43</v>
      </c>
      <c r="P395" s="160" t="s">
        <v>2478</v>
      </c>
      <c r="Q395" s="160">
        <v>93401</v>
      </c>
      <c r="R395" s="160" t="s">
        <v>8068</v>
      </c>
      <c r="S395" s="161">
        <v>37970</v>
      </c>
      <c r="T395" s="160">
        <v>6902</v>
      </c>
      <c r="U395" s="162">
        <v>105080329</v>
      </c>
      <c r="V395" s="162">
        <v>975052235</v>
      </c>
      <c r="W395" s="161">
        <v>44135</v>
      </c>
      <c r="X395" s="160" t="s">
        <v>3112</v>
      </c>
      <c r="Y395" s="160" t="s">
        <v>3113</v>
      </c>
      <c r="Z395" s="160" t="s">
        <v>60</v>
      </c>
    </row>
    <row r="396" spans="1:26" x14ac:dyDescent="0.2">
      <c r="A396" s="160" t="s">
        <v>35</v>
      </c>
      <c r="B396" s="160">
        <v>700516008</v>
      </c>
      <c r="C396" s="160" t="s">
        <v>33</v>
      </c>
      <c r="D396" s="160" t="s">
        <v>36</v>
      </c>
      <c r="E396" s="160" t="s">
        <v>8064</v>
      </c>
      <c r="F396" s="160" t="s">
        <v>37</v>
      </c>
      <c r="G396" s="160" t="s">
        <v>8065</v>
      </c>
      <c r="H396" s="160" t="s">
        <v>39</v>
      </c>
      <c r="I396" s="160" t="s">
        <v>8066</v>
      </c>
      <c r="J396" s="160" t="s">
        <v>8067</v>
      </c>
      <c r="K396" s="160" t="s">
        <v>40</v>
      </c>
      <c r="L396" s="160" t="s">
        <v>31</v>
      </c>
      <c r="M396" s="160" t="s">
        <v>41</v>
      </c>
      <c r="N396" s="160" t="s">
        <v>42</v>
      </c>
      <c r="O396" s="160" t="s">
        <v>43</v>
      </c>
      <c r="P396" s="160" t="s">
        <v>2478</v>
      </c>
      <c r="Q396" s="160">
        <v>93401</v>
      </c>
      <c r="R396" s="160" t="s">
        <v>8068</v>
      </c>
      <c r="S396" s="161">
        <v>37970</v>
      </c>
      <c r="T396" s="160">
        <v>6902</v>
      </c>
      <c r="U396" s="162">
        <v>63521885</v>
      </c>
      <c r="V396" s="162">
        <v>560463915</v>
      </c>
      <c r="W396" s="161">
        <v>44135</v>
      </c>
      <c r="X396" s="160" t="s">
        <v>3112</v>
      </c>
      <c r="Y396" s="160" t="s">
        <v>3113</v>
      </c>
      <c r="Z396" s="160" t="s">
        <v>3125</v>
      </c>
    </row>
    <row r="397" spans="1:26" x14ac:dyDescent="0.2">
      <c r="A397" s="160" t="s">
        <v>35</v>
      </c>
      <c r="B397" s="160">
        <v>700516008</v>
      </c>
      <c r="C397" s="160" t="s">
        <v>33</v>
      </c>
      <c r="D397" s="160" t="s">
        <v>36</v>
      </c>
      <c r="E397" s="160" t="s">
        <v>8064</v>
      </c>
      <c r="F397" s="160" t="s">
        <v>37</v>
      </c>
      <c r="G397" s="160" t="s">
        <v>8065</v>
      </c>
      <c r="H397" s="160" t="s">
        <v>39</v>
      </c>
      <c r="I397" s="160" t="s">
        <v>8066</v>
      </c>
      <c r="J397" s="160" t="s">
        <v>8067</v>
      </c>
      <c r="K397" s="160" t="s">
        <v>40</v>
      </c>
      <c r="L397" s="160" t="s">
        <v>31</v>
      </c>
      <c r="M397" s="160" t="s">
        <v>41</v>
      </c>
      <c r="N397" s="160" t="s">
        <v>42</v>
      </c>
      <c r="O397" s="160" t="s">
        <v>43</v>
      </c>
      <c r="P397" s="160" t="s">
        <v>2478</v>
      </c>
      <c r="Q397" s="160">
        <v>93401</v>
      </c>
      <c r="R397" s="160" t="s">
        <v>8068</v>
      </c>
      <c r="S397" s="161">
        <v>37970</v>
      </c>
      <c r="T397" s="160">
        <v>6902</v>
      </c>
      <c r="U397" s="162">
        <v>15568200</v>
      </c>
      <c r="V397" s="162">
        <v>148125750</v>
      </c>
      <c r="W397" s="161">
        <v>44135</v>
      </c>
      <c r="X397" s="160" t="s">
        <v>3112</v>
      </c>
      <c r="Y397" s="160" t="s">
        <v>3113</v>
      </c>
      <c r="Z397" s="160" t="s">
        <v>3263</v>
      </c>
    </row>
    <row r="398" spans="1:26" x14ac:dyDescent="0.2">
      <c r="A398" s="160" t="s">
        <v>35</v>
      </c>
      <c r="B398" s="160">
        <v>700516008</v>
      </c>
      <c r="C398" s="160" t="s">
        <v>33</v>
      </c>
      <c r="D398" s="160" t="s">
        <v>36</v>
      </c>
      <c r="E398" s="160" t="s">
        <v>8064</v>
      </c>
      <c r="F398" s="160" t="s">
        <v>37</v>
      </c>
      <c r="G398" s="160" t="s">
        <v>8065</v>
      </c>
      <c r="H398" s="160" t="s">
        <v>39</v>
      </c>
      <c r="I398" s="160" t="s">
        <v>8066</v>
      </c>
      <c r="J398" s="160" t="s">
        <v>8067</v>
      </c>
      <c r="K398" s="160" t="s">
        <v>40</v>
      </c>
      <c r="L398" s="160" t="s">
        <v>31</v>
      </c>
      <c r="M398" s="160" t="s">
        <v>41</v>
      </c>
      <c r="N398" s="160" t="s">
        <v>42</v>
      </c>
      <c r="O398" s="160" t="s">
        <v>43</v>
      </c>
      <c r="P398" s="160" t="s">
        <v>2478</v>
      </c>
      <c r="Q398" s="160">
        <v>93401</v>
      </c>
      <c r="R398" s="160" t="s">
        <v>8068</v>
      </c>
      <c r="S398" s="161">
        <v>37970</v>
      </c>
      <c r="T398" s="160">
        <v>6902</v>
      </c>
      <c r="U398" s="162">
        <v>32253795</v>
      </c>
      <c r="V398" s="162">
        <v>415046251</v>
      </c>
      <c r="W398" s="161">
        <v>44135</v>
      </c>
      <c r="X398" s="160" t="s">
        <v>3112</v>
      </c>
      <c r="Y398" s="160" t="s">
        <v>3113</v>
      </c>
      <c r="Z398" s="160" t="s">
        <v>3146</v>
      </c>
    </row>
    <row r="399" spans="1:26" x14ac:dyDescent="0.2">
      <c r="A399" s="160" t="s">
        <v>35</v>
      </c>
      <c r="B399" s="160">
        <v>700516008</v>
      </c>
      <c r="C399" s="160" t="s">
        <v>33</v>
      </c>
      <c r="D399" s="160" t="s">
        <v>36</v>
      </c>
      <c r="E399" s="160" t="s">
        <v>8064</v>
      </c>
      <c r="F399" s="160" t="s">
        <v>37</v>
      </c>
      <c r="G399" s="160" t="s">
        <v>8065</v>
      </c>
      <c r="H399" s="160" t="s">
        <v>39</v>
      </c>
      <c r="I399" s="160" t="s">
        <v>8066</v>
      </c>
      <c r="J399" s="160" t="s">
        <v>8067</v>
      </c>
      <c r="K399" s="160" t="s">
        <v>40</v>
      </c>
      <c r="L399" s="160" t="s">
        <v>31</v>
      </c>
      <c r="M399" s="160" t="s">
        <v>41</v>
      </c>
      <c r="N399" s="160" t="s">
        <v>42</v>
      </c>
      <c r="O399" s="160" t="s">
        <v>43</v>
      </c>
      <c r="P399" s="160" t="s">
        <v>2478</v>
      </c>
      <c r="Q399" s="160">
        <v>93401</v>
      </c>
      <c r="R399" s="160" t="s">
        <v>8068</v>
      </c>
      <c r="S399" s="161">
        <v>37970</v>
      </c>
      <c r="T399" s="160">
        <v>6902</v>
      </c>
      <c r="U399" s="162">
        <v>35982263</v>
      </c>
      <c r="V399" s="162">
        <v>361483193</v>
      </c>
      <c r="W399" s="161">
        <v>44135</v>
      </c>
      <c r="X399" s="160" t="s">
        <v>3112</v>
      </c>
      <c r="Y399" s="160" t="s">
        <v>3113</v>
      </c>
      <c r="Z399" s="160" t="s">
        <v>3198</v>
      </c>
    </row>
    <row r="400" spans="1:26" x14ac:dyDescent="0.2">
      <c r="A400" s="160" t="s">
        <v>35</v>
      </c>
      <c r="B400" s="160">
        <v>700516008</v>
      </c>
      <c r="C400" s="160" t="s">
        <v>33</v>
      </c>
      <c r="D400" s="160" t="s">
        <v>36</v>
      </c>
      <c r="E400" s="160" t="s">
        <v>8064</v>
      </c>
      <c r="F400" s="160" t="s">
        <v>37</v>
      </c>
      <c r="G400" s="160" t="s">
        <v>8065</v>
      </c>
      <c r="H400" s="160" t="s">
        <v>39</v>
      </c>
      <c r="I400" s="160" t="s">
        <v>8066</v>
      </c>
      <c r="J400" s="160" t="s">
        <v>8067</v>
      </c>
      <c r="K400" s="160" t="s">
        <v>40</v>
      </c>
      <c r="L400" s="160" t="s">
        <v>31</v>
      </c>
      <c r="M400" s="160" t="s">
        <v>41</v>
      </c>
      <c r="N400" s="160" t="s">
        <v>42</v>
      </c>
      <c r="O400" s="160" t="s">
        <v>43</v>
      </c>
      <c r="P400" s="160" t="s">
        <v>2478</v>
      </c>
      <c r="Q400" s="160">
        <v>93401</v>
      </c>
      <c r="R400" s="160" t="s">
        <v>8068</v>
      </c>
      <c r="S400" s="161">
        <v>37970</v>
      </c>
      <c r="T400" s="160">
        <v>6902</v>
      </c>
      <c r="U400" s="162">
        <v>28060425</v>
      </c>
      <c r="V400" s="162">
        <v>280604250</v>
      </c>
      <c r="W400" s="161">
        <v>44135</v>
      </c>
      <c r="X400" s="160" t="s">
        <v>3112</v>
      </c>
      <c r="Y400" s="160" t="s">
        <v>3113</v>
      </c>
      <c r="Z400" s="160" t="s">
        <v>3176</v>
      </c>
    </row>
    <row r="401" spans="1:26" x14ac:dyDescent="0.2">
      <c r="A401" s="160" t="s">
        <v>35</v>
      </c>
      <c r="B401" s="160">
        <v>700516008</v>
      </c>
      <c r="C401" s="160" t="s">
        <v>33</v>
      </c>
      <c r="D401" s="160" t="s">
        <v>36</v>
      </c>
      <c r="E401" s="160" t="s">
        <v>8064</v>
      </c>
      <c r="F401" s="160" t="s">
        <v>37</v>
      </c>
      <c r="G401" s="160" t="s">
        <v>8065</v>
      </c>
      <c r="H401" s="160" t="s">
        <v>39</v>
      </c>
      <c r="I401" s="160" t="s">
        <v>8066</v>
      </c>
      <c r="J401" s="160" t="s">
        <v>8067</v>
      </c>
      <c r="K401" s="160" t="s">
        <v>40</v>
      </c>
      <c r="L401" s="160" t="s">
        <v>31</v>
      </c>
      <c r="M401" s="160" t="s">
        <v>41</v>
      </c>
      <c r="N401" s="160" t="s">
        <v>42</v>
      </c>
      <c r="O401" s="160" t="s">
        <v>43</v>
      </c>
      <c r="P401" s="160" t="s">
        <v>2478</v>
      </c>
      <c r="Q401" s="160">
        <v>93401</v>
      </c>
      <c r="R401" s="160" t="s">
        <v>8068</v>
      </c>
      <c r="S401" s="161">
        <v>37970</v>
      </c>
      <c r="T401" s="160">
        <v>6902</v>
      </c>
      <c r="U401" s="162">
        <v>47515653</v>
      </c>
      <c r="V401" s="162">
        <v>440208074</v>
      </c>
      <c r="W401" s="161">
        <v>44135</v>
      </c>
      <c r="X401" s="160" t="s">
        <v>3112</v>
      </c>
      <c r="Y401" s="160" t="s">
        <v>3113</v>
      </c>
      <c r="Z401" s="160" t="s">
        <v>3192</v>
      </c>
    </row>
    <row r="402" spans="1:26" x14ac:dyDescent="0.2">
      <c r="A402" s="160" t="s">
        <v>35</v>
      </c>
      <c r="B402" s="160">
        <v>700516008</v>
      </c>
      <c r="C402" s="160" t="s">
        <v>33</v>
      </c>
      <c r="D402" s="160" t="s">
        <v>36</v>
      </c>
      <c r="E402" s="160" t="s">
        <v>8064</v>
      </c>
      <c r="F402" s="160" t="s">
        <v>37</v>
      </c>
      <c r="G402" s="160" t="s">
        <v>8065</v>
      </c>
      <c r="H402" s="160" t="s">
        <v>39</v>
      </c>
      <c r="I402" s="160" t="s">
        <v>8066</v>
      </c>
      <c r="J402" s="160" t="s">
        <v>8067</v>
      </c>
      <c r="K402" s="160" t="s">
        <v>40</v>
      </c>
      <c r="L402" s="160" t="s">
        <v>31</v>
      </c>
      <c r="M402" s="160" t="s">
        <v>41</v>
      </c>
      <c r="N402" s="160" t="s">
        <v>42</v>
      </c>
      <c r="O402" s="160" t="s">
        <v>43</v>
      </c>
      <c r="P402" s="160" t="s">
        <v>2478</v>
      </c>
      <c r="Q402" s="160">
        <v>93401</v>
      </c>
      <c r="R402" s="160" t="s">
        <v>8068</v>
      </c>
      <c r="S402" s="161">
        <v>37970</v>
      </c>
      <c r="T402" s="160">
        <v>6902</v>
      </c>
      <c r="U402" s="162">
        <v>70368892</v>
      </c>
      <c r="V402" s="162">
        <v>488151528</v>
      </c>
      <c r="W402" s="161">
        <v>44135</v>
      </c>
      <c r="X402" s="160" t="s">
        <v>3112</v>
      </c>
      <c r="Y402" s="160" t="s">
        <v>3113</v>
      </c>
      <c r="Z402" s="160" t="s">
        <v>3149</v>
      </c>
    </row>
    <row r="403" spans="1:26" x14ac:dyDescent="0.2">
      <c r="A403" s="160" t="s">
        <v>35</v>
      </c>
      <c r="B403" s="160">
        <v>700516008</v>
      </c>
      <c r="C403" s="160" t="s">
        <v>33</v>
      </c>
      <c r="D403" s="160" t="s">
        <v>36</v>
      </c>
      <c r="E403" s="160" t="s">
        <v>8064</v>
      </c>
      <c r="F403" s="160" t="s">
        <v>37</v>
      </c>
      <c r="G403" s="160" t="s">
        <v>8065</v>
      </c>
      <c r="H403" s="160" t="s">
        <v>39</v>
      </c>
      <c r="I403" s="160" t="s">
        <v>8066</v>
      </c>
      <c r="J403" s="160" t="s">
        <v>8067</v>
      </c>
      <c r="K403" s="160" t="s">
        <v>40</v>
      </c>
      <c r="L403" s="160" t="s">
        <v>31</v>
      </c>
      <c r="M403" s="160" t="s">
        <v>41</v>
      </c>
      <c r="N403" s="160" t="s">
        <v>42</v>
      </c>
      <c r="O403" s="160" t="s">
        <v>43</v>
      </c>
      <c r="P403" s="160" t="s">
        <v>2478</v>
      </c>
      <c r="Q403" s="160">
        <v>93401</v>
      </c>
      <c r="R403" s="160" t="s">
        <v>8068</v>
      </c>
      <c r="S403" s="161">
        <v>37970</v>
      </c>
      <c r="T403" s="160">
        <v>6902</v>
      </c>
      <c r="U403" s="162">
        <v>31229307</v>
      </c>
      <c r="V403" s="162">
        <v>424823532</v>
      </c>
      <c r="W403" s="161">
        <v>44135</v>
      </c>
      <c r="X403" s="160" t="s">
        <v>3112</v>
      </c>
      <c r="Y403" s="160" t="s">
        <v>3113</v>
      </c>
      <c r="Z403" s="160" t="s">
        <v>41</v>
      </c>
    </row>
    <row r="404" spans="1:26" x14ac:dyDescent="0.2">
      <c r="A404" s="160" t="s">
        <v>35</v>
      </c>
      <c r="B404" s="160">
        <v>700516008</v>
      </c>
      <c r="C404" s="160" t="s">
        <v>33</v>
      </c>
      <c r="D404" s="160" t="s">
        <v>36</v>
      </c>
      <c r="E404" s="160" t="s">
        <v>8064</v>
      </c>
      <c r="F404" s="160" t="s">
        <v>37</v>
      </c>
      <c r="G404" s="160" t="s">
        <v>8065</v>
      </c>
      <c r="H404" s="160" t="s">
        <v>39</v>
      </c>
      <c r="I404" s="160" t="s">
        <v>8066</v>
      </c>
      <c r="J404" s="160" t="s">
        <v>8067</v>
      </c>
      <c r="K404" s="160" t="s">
        <v>40</v>
      </c>
      <c r="L404" s="160" t="s">
        <v>31</v>
      </c>
      <c r="M404" s="160" t="s">
        <v>41</v>
      </c>
      <c r="N404" s="160" t="s">
        <v>42</v>
      </c>
      <c r="O404" s="160" t="s">
        <v>43</v>
      </c>
      <c r="P404" s="160" t="s">
        <v>2478</v>
      </c>
      <c r="Q404" s="160">
        <v>93401</v>
      </c>
      <c r="R404" s="160" t="s">
        <v>8068</v>
      </c>
      <c r="S404" s="161">
        <v>37970</v>
      </c>
      <c r="T404" s="160">
        <v>6902</v>
      </c>
      <c r="U404" s="162">
        <v>19184040</v>
      </c>
      <c r="V404" s="162">
        <v>249115374</v>
      </c>
      <c r="W404" s="161">
        <v>44135</v>
      </c>
      <c r="X404" s="160" t="s">
        <v>3112</v>
      </c>
      <c r="Y404" s="160" t="s">
        <v>3113</v>
      </c>
      <c r="Z404" s="160" t="s">
        <v>3224</v>
      </c>
    </row>
    <row r="405" spans="1:26" x14ac:dyDescent="0.2">
      <c r="A405" s="160" t="s">
        <v>35</v>
      </c>
      <c r="B405" s="160">
        <v>700516008</v>
      </c>
      <c r="C405" s="160" t="s">
        <v>33</v>
      </c>
      <c r="D405" s="160" t="s">
        <v>36</v>
      </c>
      <c r="E405" s="160" t="s">
        <v>8064</v>
      </c>
      <c r="F405" s="160" t="s">
        <v>37</v>
      </c>
      <c r="G405" s="160" t="s">
        <v>8065</v>
      </c>
      <c r="H405" s="160" t="s">
        <v>39</v>
      </c>
      <c r="I405" s="160" t="s">
        <v>8066</v>
      </c>
      <c r="J405" s="160" t="s">
        <v>8067</v>
      </c>
      <c r="K405" s="160" t="s">
        <v>40</v>
      </c>
      <c r="L405" s="160" t="s">
        <v>31</v>
      </c>
      <c r="M405" s="160" t="s">
        <v>41</v>
      </c>
      <c r="N405" s="160" t="s">
        <v>42</v>
      </c>
      <c r="O405" s="160" t="s">
        <v>43</v>
      </c>
      <c r="P405" s="160" t="s">
        <v>2478</v>
      </c>
      <c r="Q405" s="160">
        <v>93401</v>
      </c>
      <c r="R405" s="160" t="s">
        <v>8068</v>
      </c>
      <c r="S405" s="161">
        <v>37970</v>
      </c>
      <c r="T405" s="160">
        <v>6902</v>
      </c>
      <c r="U405" s="162">
        <v>41702688</v>
      </c>
      <c r="V405" s="162">
        <v>345523989</v>
      </c>
      <c r="W405" s="161">
        <v>44135</v>
      </c>
      <c r="X405" s="160" t="s">
        <v>3112</v>
      </c>
      <c r="Y405" s="160" t="s">
        <v>3113</v>
      </c>
      <c r="Z405" s="160" t="s">
        <v>3126</v>
      </c>
    </row>
    <row r="406" spans="1:26" x14ac:dyDescent="0.2">
      <c r="A406" s="160" t="s">
        <v>35</v>
      </c>
      <c r="B406" s="160">
        <v>700516008</v>
      </c>
      <c r="C406" s="160" t="s">
        <v>33</v>
      </c>
      <c r="D406" s="160" t="s">
        <v>36</v>
      </c>
      <c r="E406" s="160" t="s">
        <v>8064</v>
      </c>
      <c r="F406" s="160" t="s">
        <v>37</v>
      </c>
      <c r="G406" s="160" t="s">
        <v>8065</v>
      </c>
      <c r="H406" s="160" t="s">
        <v>39</v>
      </c>
      <c r="I406" s="160" t="s">
        <v>8066</v>
      </c>
      <c r="J406" s="160" t="s">
        <v>8067</v>
      </c>
      <c r="K406" s="160" t="s">
        <v>40</v>
      </c>
      <c r="L406" s="160" t="s">
        <v>31</v>
      </c>
      <c r="M406" s="160" t="s">
        <v>41</v>
      </c>
      <c r="N406" s="160" t="s">
        <v>42</v>
      </c>
      <c r="O406" s="160" t="s">
        <v>43</v>
      </c>
      <c r="P406" s="160" t="s">
        <v>2478</v>
      </c>
      <c r="Q406" s="160">
        <v>93401</v>
      </c>
      <c r="R406" s="160" t="s">
        <v>8068</v>
      </c>
      <c r="S406" s="161">
        <v>37970</v>
      </c>
      <c r="T406" s="160">
        <v>6902</v>
      </c>
      <c r="U406" s="162">
        <v>52982100</v>
      </c>
      <c r="V406" s="162">
        <v>513225150</v>
      </c>
      <c r="W406" s="161">
        <v>44135</v>
      </c>
      <c r="X406" s="160" t="s">
        <v>3112</v>
      </c>
      <c r="Y406" s="160" t="s">
        <v>3113</v>
      </c>
      <c r="Z406" s="160" t="s">
        <v>3154</v>
      </c>
    </row>
    <row r="407" spans="1:26" x14ac:dyDescent="0.2">
      <c r="A407" s="160" t="s">
        <v>35</v>
      </c>
      <c r="B407" s="160">
        <v>700516008</v>
      </c>
      <c r="C407" s="160" t="s">
        <v>33</v>
      </c>
      <c r="D407" s="160" t="s">
        <v>36</v>
      </c>
      <c r="E407" s="160" t="s">
        <v>8064</v>
      </c>
      <c r="F407" s="160" t="s">
        <v>37</v>
      </c>
      <c r="G407" s="160" t="s">
        <v>8065</v>
      </c>
      <c r="H407" s="160" t="s">
        <v>39</v>
      </c>
      <c r="I407" s="160" t="s">
        <v>8066</v>
      </c>
      <c r="J407" s="160" t="s">
        <v>8067</v>
      </c>
      <c r="K407" s="160" t="s">
        <v>40</v>
      </c>
      <c r="L407" s="160" t="s">
        <v>31</v>
      </c>
      <c r="M407" s="160" t="s">
        <v>41</v>
      </c>
      <c r="N407" s="160" t="s">
        <v>42</v>
      </c>
      <c r="O407" s="160" t="s">
        <v>43</v>
      </c>
      <c r="P407" s="160" t="s">
        <v>2478</v>
      </c>
      <c r="Q407" s="160">
        <v>93401</v>
      </c>
      <c r="R407" s="160" t="s">
        <v>8068</v>
      </c>
      <c r="S407" s="161">
        <v>37970</v>
      </c>
      <c r="T407" s="160">
        <v>6902</v>
      </c>
      <c r="U407" s="162">
        <v>49127623</v>
      </c>
      <c r="V407" s="162">
        <v>393944696</v>
      </c>
      <c r="W407" s="161">
        <v>44135</v>
      </c>
      <c r="X407" s="160" t="s">
        <v>3112</v>
      </c>
      <c r="Y407" s="160" t="s">
        <v>3113</v>
      </c>
      <c r="Z407" s="160" t="s">
        <v>3188</v>
      </c>
    </row>
    <row r="408" spans="1:26" x14ac:dyDescent="0.2">
      <c r="A408" s="160" t="s">
        <v>35</v>
      </c>
      <c r="B408" s="160">
        <v>700516008</v>
      </c>
      <c r="C408" s="160" t="s">
        <v>33</v>
      </c>
      <c r="D408" s="160" t="s">
        <v>36</v>
      </c>
      <c r="E408" s="160" t="s">
        <v>8064</v>
      </c>
      <c r="F408" s="160" t="s">
        <v>37</v>
      </c>
      <c r="G408" s="160" t="s">
        <v>8065</v>
      </c>
      <c r="H408" s="160" t="s">
        <v>39</v>
      </c>
      <c r="I408" s="160" t="s">
        <v>8066</v>
      </c>
      <c r="J408" s="160" t="s">
        <v>8067</v>
      </c>
      <c r="K408" s="160" t="s">
        <v>40</v>
      </c>
      <c r="L408" s="160" t="s">
        <v>31</v>
      </c>
      <c r="M408" s="160" t="s">
        <v>41</v>
      </c>
      <c r="N408" s="160" t="s">
        <v>42</v>
      </c>
      <c r="O408" s="160" t="s">
        <v>43</v>
      </c>
      <c r="P408" s="160" t="s">
        <v>2478</v>
      </c>
      <c r="Q408" s="160">
        <v>93401</v>
      </c>
      <c r="R408" s="160" t="s">
        <v>8068</v>
      </c>
      <c r="S408" s="161">
        <v>37970</v>
      </c>
      <c r="T408" s="160">
        <v>6902</v>
      </c>
      <c r="U408" s="162">
        <v>17584533</v>
      </c>
      <c r="V408" s="162">
        <v>405130635</v>
      </c>
      <c r="W408" s="161">
        <v>44135</v>
      </c>
      <c r="X408" s="160" t="s">
        <v>3112</v>
      </c>
      <c r="Y408" s="160" t="s">
        <v>3113</v>
      </c>
      <c r="Z408" s="160" t="s">
        <v>3158</v>
      </c>
    </row>
    <row r="409" spans="1:26" x14ac:dyDescent="0.2">
      <c r="A409" s="160" t="s">
        <v>35</v>
      </c>
      <c r="B409" s="160">
        <v>700516008</v>
      </c>
      <c r="C409" s="160" t="s">
        <v>33</v>
      </c>
      <c r="D409" s="160" t="s">
        <v>36</v>
      </c>
      <c r="E409" s="160" t="s">
        <v>8064</v>
      </c>
      <c r="F409" s="160" t="s">
        <v>37</v>
      </c>
      <c r="G409" s="160" t="s">
        <v>8065</v>
      </c>
      <c r="H409" s="160" t="s">
        <v>39</v>
      </c>
      <c r="I409" s="160" t="s">
        <v>8066</v>
      </c>
      <c r="J409" s="160" t="s">
        <v>8067</v>
      </c>
      <c r="K409" s="160" t="s">
        <v>40</v>
      </c>
      <c r="L409" s="160" t="s">
        <v>31</v>
      </c>
      <c r="M409" s="160" t="s">
        <v>41</v>
      </c>
      <c r="N409" s="160" t="s">
        <v>42</v>
      </c>
      <c r="O409" s="160" t="s">
        <v>43</v>
      </c>
      <c r="P409" s="160" t="s">
        <v>2478</v>
      </c>
      <c r="Q409" s="160">
        <v>93401</v>
      </c>
      <c r="R409" s="160" t="s">
        <v>8068</v>
      </c>
      <c r="S409" s="161">
        <v>37970</v>
      </c>
      <c r="T409" s="160">
        <v>6902</v>
      </c>
      <c r="U409" s="162">
        <v>37413900</v>
      </c>
      <c r="V409" s="162">
        <v>369377493</v>
      </c>
      <c r="W409" s="161">
        <v>44135</v>
      </c>
      <c r="X409" s="160" t="s">
        <v>3112</v>
      </c>
      <c r="Y409" s="160" t="s">
        <v>3113</v>
      </c>
      <c r="Z409" s="160" t="s">
        <v>3199</v>
      </c>
    </row>
    <row r="410" spans="1:26" x14ac:dyDescent="0.2">
      <c r="A410" s="160" t="s">
        <v>35</v>
      </c>
      <c r="B410" s="160">
        <v>700516008</v>
      </c>
      <c r="C410" s="160" t="s">
        <v>33</v>
      </c>
      <c r="D410" s="160" t="s">
        <v>36</v>
      </c>
      <c r="E410" s="160" t="s">
        <v>8064</v>
      </c>
      <c r="F410" s="160" t="s">
        <v>37</v>
      </c>
      <c r="G410" s="160" t="s">
        <v>8065</v>
      </c>
      <c r="H410" s="160" t="s">
        <v>39</v>
      </c>
      <c r="I410" s="160" t="s">
        <v>8066</v>
      </c>
      <c r="J410" s="160" t="s">
        <v>8067</v>
      </c>
      <c r="K410" s="160" t="s">
        <v>40</v>
      </c>
      <c r="L410" s="160" t="s">
        <v>31</v>
      </c>
      <c r="M410" s="160" t="s">
        <v>41</v>
      </c>
      <c r="N410" s="160" t="s">
        <v>42</v>
      </c>
      <c r="O410" s="160" t="s">
        <v>43</v>
      </c>
      <c r="P410" s="160" t="s">
        <v>2478</v>
      </c>
      <c r="Q410" s="160">
        <v>93401</v>
      </c>
      <c r="R410" s="160" t="s">
        <v>8068</v>
      </c>
      <c r="S410" s="161">
        <v>37970</v>
      </c>
      <c r="T410" s="160">
        <v>6902</v>
      </c>
      <c r="U410" s="162">
        <v>15568200</v>
      </c>
      <c r="V410" s="162">
        <v>226399572</v>
      </c>
      <c r="W410" s="161">
        <v>44135</v>
      </c>
      <c r="X410" s="160" t="s">
        <v>3112</v>
      </c>
      <c r="Y410" s="160" t="s">
        <v>3113</v>
      </c>
      <c r="Z410" s="160" t="s">
        <v>3229</v>
      </c>
    </row>
    <row r="411" spans="1:26" x14ac:dyDescent="0.2">
      <c r="A411" s="160" t="s">
        <v>35</v>
      </c>
      <c r="B411" s="160">
        <v>700516008</v>
      </c>
      <c r="C411" s="160" t="s">
        <v>33</v>
      </c>
      <c r="D411" s="160" t="s">
        <v>36</v>
      </c>
      <c r="E411" s="160" t="s">
        <v>8064</v>
      </c>
      <c r="F411" s="160" t="s">
        <v>37</v>
      </c>
      <c r="G411" s="160" t="s">
        <v>8065</v>
      </c>
      <c r="H411" s="160" t="s">
        <v>39</v>
      </c>
      <c r="I411" s="160" t="s">
        <v>8066</v>
      </c>
      <c r="J411" s="160" t="s">
        <v>8067</v>
      </c>
      <c r="K411" s="160" t="s">
        <v>40</v>
      </c>
      <c r="L411" s="160" t="s">
        <v>31</v>
      </c>
      <c r="M411" s="160" t="s">
        <v>41</v>
      </c>
      <c r="N411" s="160" t="s">
        <v>42</v>
      </c>
      <c r="O411" s="160" t="s">
        <v>43</v>
      </c>
      <c r="P411" s="160" t="s">
        <v>2478</v>
      </c>
      <c r="Q411" s="160">
        <v>93401</v>
      </c>
      <c r="R411" s="160" t="s">
        <v>8068</v>
      </c>
      <c r="S411" s="161">
        <v>37970</v>
      </c>
      <c r="T411" s="160">
        <v>6902</v>
      </c>
      <c r="U411" s="162">
        <v>27445230</v>
      </c>
      <c r="V411" s="162">
        <v>266806305</v>
      </c>
      <c r="W411" s="161">
        <v>44135</v>
      </c>
      <c r="X411" s="160" t="s">
        <v>3112</v>
      </c>
      <c r="Y411" s="160" t="s">
        <v>3113</v>
      </c>
      <c r="Z411" s="160" t="s">
        <v>3120</v>
      </c>
    </row>
    <row r="412" spans="1:26" x14ac:dyDescent="0.2">
      <c r="A412" s="160" t="s">
        <v>35</v>
      </c>
      <c r="B412" s="160">
        <v>700516008</v>
      </c>
      <c r="C412" s="160" t="s">
        <v>33</v>
      </c>
      <c r="D412" s="160" t="s">
        <v>36</v>
      </c>
      <c r="E412" s="160" t="s">
        <v>8064</v>
      </c>
      <c r="F412" s="160" t="s">
        <v>37</v>
      </c>
      <c r="G412" s="160" t="s">
        <v>8065</v>
      </c>
      <c r="H412" s="160" t="s">
        <v>39</v>
      </c>
      <c r="I412" s="160" t="s">
        <v>8066</v>
      </c>
      <c r="J412" s="160" t="s">
        <v>8067</v>
      </c>
      <c r="K412" s="160" t="s">
        <v>40</v>
      </c>
      <c r="L412" s="160" t="s">
        <v>31</v>
      </c>
      <c r="M412" s="160" t="s">
        <v>41</v>
      </c>
      <c r="N412" s="160" t="s">
        <v>42</v>
      </c>
      <c r="O412" s="160" t="s">
        <v>43</v>
      </c>
      <c r="P412" s="160" t="s">
        <v>2478</v>
      </c>
      <c r="Q412" s="160">
        <v>93401</v>
      </c>
      <c r="R412" s="160" t="s">
        <v>8068</v>
      </c>
      <c r="S412" s="161">
        <v>37970</v>
      </c>
      <c r="T412" s="160">
        <v>6902</v>
      </c>
      <c r="U412" s="162">
        <v>29556981</v>
      </c>
      <c r="V412" s="162">
        <v>289583586</v>
      </c>
      <c r="W412" s="161">
        <v>44135</v>
      </c>
      <c r="X412" s="160" t="s">
        <v>3112</v>
      </c>
      <c r="Y412" s="160" t="s">
        <v>3113</v>
      </c>
      <c r="Z412" s="160" t="s">
        <v>3213</v>
      </c>
    </row>
    <row r="413" spans="1:26" x14ac:dyDescent="0.2">
      <c r="A413" s="160" t="s">
        <v>35</v>
      </c>
      <c r="B413" s="160">
        <v>700516008</v>
      </c>
      <c r="C413" s="160" t="s">
        <v>33</v>
      </c>
      <c r="D413" s="160" t="s">
        <v>36</v>
      </c>
      <c r="E413" s="160" t="s">
        <v>8064</v>
      </c>
      <c r="F413" s="160" t="s">
        <v>37</v>
      </c>
      <c r="G413" s="160" t="s">
        <v>8065</v>
      </c>
      <c r="H413" s="160" t="s">
        <v>39</v>
      </c>
      <c r="I413" s="160" t="s">
        <v>8066</v>
      </c>
      <c r="J413" s="160" t="s">
        <v>8067</v>
      </c>
      <c r="K413" s="160" t="s">
        <v>40</v>
      </c>
      <c r="L413" s="160" t="s">
        <v>31</v>
      </c>
      <c r="M413" s="160" t="s">
        <v>41</v>
      </c>
      <c r="N413" s="160" t="s">
        <v>42</v>
      </c>
      <c r="O413" s="160" t="s">
        <v>43</v>
      </c>
      <c r="P413" s="160" t="s">
        <v>2478</v>
      </c>
      <c r="Q413" s="160">
        <v>93401</v>
      </c>
      <c r="R413" s="160" t="s">
        <v>8068</v>
      </c>
      <c r="S413" s="161">
        <v>37970</v>
      </c>
      <c r="T413" s="160">
        <v>6902</v>
      </c>
      <c r="U413" s="162">
        <v>33672510</v>
      </c>
      <c r="V413" s="162">
        <v>287229235</v>
      </c>
      <c r="W413" s="161">
        <v>44135</v>
      </c>
      <c r="X413" s="160" t="s">
        <v>3112</v>
      </c>
      <c r="Y413" s="160" t="s">
        <v>3113</v>
      </c>
      <c r="Z413" s="160" t="s">
        <v>2719</v>
      </c>
    </row>
    <row r="414" spans="1:26" x14ac:dyDescent="0.2">
      <c r="A414" s="160" t="s">
        <v>35</v>
      </c>
      <c r="B414" s="160">
        <v>700516008</v>
      </c>
      <c r="C414" s="160" t="s">
        <v>33</v>
      </c>
      <c r="D414" s="160" t="s">
        <v>36</v>
      </c>
      <c r="E414" s="160" t="s">
        <v>8064</v>
      </c>
      <c r="F414" s="160" t="s">
        <v>37</v>
      </c>
      <c r="G414" s="160" t="s">
        <v>8065</v>
      </c>
      <c r="H414" s="160" t="s">
        <v>39</v>
      </c>
      <c r="I414" s="160" t="s">
        <v>8066</v>
      </c>
      <c r="J414" s="160" t="s">
        <v>8067</v>
      </c>
      <c r="K414" s="160" t="s">
        <v>40</v>
      </c>
      <c r="L414" s="160" t="s">
        <v>31</v>
      </c>
      <c r="M414" s="160" t="s">
        <v>41</v>
      </c>
      <c r="N414" s="160" t="s">
        <v>42</v>
      </c>
      <c r="O414" s="160" t="s">
        <v>43</v>
      </c>
      <c r="P414" s="160" t="s">
        <v>2478</v>
      </c>
      <c r="Q414" s="160">
        <v>93401</v>
      </c>
      <c r="R414" s="160" t="s">
        <v>8068</v>
      </c>
      <c r="S414" s="161">
        <v>37970</v>
      </c>
      <c r="T414" s="160">
        <v>6902</v>
      </c>
      <c r="U414" s="162">
        <v>26034048</v>
      </c>
      <c r="V414" s="162">
        <v>426487599</v>
      </c>
      <c r="W414" s="161">
        <v>44135</v>
      </c>
      <c r="X414" s="160" t="s">
        <v>3112</v>
      </c>
      <c r="Y414" s="160" t="s">
        <v>3113</v>
      </c>
      <c r="Z414" s="160" t="s">
        <v>3132</v>
      </c>
    </row>
    <row r="415" spans="1:26" x14ac:dyDescent="0.2">
      <c r="A415" s="160" t="s">
        <v>35</v>
      </c>
      <c r="B415" s="160">
        <v>700516008</v>
      </c>
      <c r="C415" s="160" t="s">
        <v>33</v>
      </c>
      <c r="D415" s="160" t="s">
        <v>36</v>
      </c>
      <c r="E415" s="160" t="s">
        <v>8064</v>
      </c>
      <c r="F415" s="160" t="s">
        <v>37</v>
      </c>
      <c r="G415" s="160" t="s">
        <v>8065</v>
      </c>
      <c r="H415" s="160" t="s">
        <v>39</v>
      </c>
      <c r="I415" s="160" t="s">
        <v>8066</v>
      </c>
      <c r="J415" s="160" t="s">
        <v>8067</v>
      </c>
      <c r="K415" s="160" t="s">
        <v>40</v>
      </c>
      <c r="L415" s="160" t="s">
        <v>31</v>
      </c>
      <c r="M415" s="160" t="s">
        <v>41</v>
      </c>
      <c r="N415" s="160" t="s">
        <v>42</v>
      </c>
      <c r="O415" s="160" t="s">
        <v>43</v>
      </c>
      <c r="P415" s="160" t="s">
        <v>2478</v>
      </c>
      <c r="Q415" s="160">
        <v>93401</v>
      </c>
      <c r="R415" s="160" t="s">
        <v>8068</v>
      </c>
      <c r="S415" s="161">
        <v>37970</v>
      </c>
      <c r="T415" s="160">
        <v>6902</v>
      </c>
      <c r="U415" s="162">
        <v>26089190</v>
      </c>
      <c r="V415" s="162">
        <v>186978133</v>
      </c>
      <c r="W415" s="161">
        <v>44135</v>
      </c>
      <c r="X415" s="160" t="s">
        <v>3112</v>
      </c>
      <c r="Y415" s="160" t="s">
        <v>3113</v>
      </c>
      <c r="Z415" s="160" t="s">
        <v>82</v>
      </c>
    </row>
    <row r="416" spans="1:26" x14ac:dyDescent="0.2">
      <c r="A416" s="160" t="s">
        <v>35</v>
      </c>
      <c r="B416" s="160">
        <v>700516008</v>
      </c>
      <c r="C416" s="160" t="s">
        <v>33</v>
      </c>
      <c r="D416" s="160" t="s">
        <v>36</v>
      </c>
      <c r="E416" s="160" t="s">
        <v>8064</v>
      </c>
      <c r="F416" s="160" t="s">
        <v>37</v>
      </c>
      <c r="G416" s="160" t="s">
        <v>8065</v>
      </c>
      <c r="H416" s="160" t="s">
        <v>39</v>
      </c>
      <c r="I416" s="160" t="s">
        <v>8066</v>
      </c>
      <c r="J416" s="160" t="s">
        <v>8067</v>
      </c>
      <c r="K416" s="160" t="s">
        <v>40</v>
      </c>
      <c r="L416" s="160" t="s">
        <v>31</v>
      </c>
      <c r="M416" s="160" t="s">
        <v>41</v>
      </c>
      <c r="N416" s="160" t="s">
        <v>42</v>
      </c>
      <c r="O416" s="160" t="s">
        <v>43</v>
      </c>
      <c r="P416" s="160" t="s">
        <v>2478</v>
      </c>
      <c r="Q416" s="160">
        <v>93401</v>
      </c>
      <c r="R416" s="160" t="s">
        <v>8068</v>
      </c>
      <c r="S416" s="161">
        <v>37970</v>
      </c>
      <c r="T416" s="160">
        <v>6902</v>
      </c>
      <c r="U416" s="162">
        <v>0</v>
      </c>
      <c r="V416" s="162">
        <v>4096025</v>
      </c>
      <c r="W416" s="161">
        <v>44135</v>
      </c>
      <c r="X416" s="160" t="s">
        <v>3112</v>
      </c>
      <c r="Y416" s="160" t="s">
        <v>3113</v>
      </c>
      <c r="Z416" s="160" t="s">
        <v>3278</v>
      </c>
    </row>
    <row r="417" spans="1:26" x14ac:dyDescent="0.2">
      <c r="A417" s="160" t="s">
        <v>35</v>
      </c>
      <c r="B417" s="160">
        <v>700516008</v>
      </c>
      <c r="C417" s="160" t="s">
        <v>33</v>
      </c>
      <c r="D417" s="160" t="s">
        <v>36</v>
      </c>
      <c r="E417" s="160" t="s">
        <v>8064</v>
      </c>
      <c r="F417" s="160" t="s">
        <v>37</v>
      </c>
      <c r="G417" s="160" t="s">
        <v>8065</v>
      </c>
      <c r="H417" s="160" t="s">
        <v>39</v>
      </c>
      <c r="I417" s="160" t="s">
        <v>8066</v>
      </c>
      <c r="J417" s="160" t="s">
        <v>8067</v>
      </c>
      <c r="K417" s="160" t="s">
        <v>40</v>
      </c>
      <c r="L417" s="160" t="s">
        <v>31</v>
      </c>
      <c r="M417" s="160" t="s">
        <v>41</v>
      </c>
      <c r="N417" s="160" t="s">
        <v>42</v>
      </c>
      <c r="O417" s="160" t="s">
        <v>43</v>
      </c>
      <c r="P417" s="160" t="s">
        <v>2478</v>
      </c>
      <c r="Q417" s="160">
        <v>93401</v>
      </c>
      <c r="R417" s="160" t="s">
        <v>8068</v>
      </c>
      <c r="S417" s="161">
        <v>37970</v>
      </c>
      <c r="T417" s="160">
        <v>6902</v>
      </c>
      <c r="U417" s="162">
        <v>0</v>
      </c>
      <c r="V417" s="162">
        <v>138451518</v>
      </c>
      <c r="W417" s="161">
        <v>44135</v>
      </c>
      <c r="X417" s="160" t="s">
        <v>3112</v>
      </c>
      <c r="Y417" s="160" t="s">
        <v>3113</v>
      </c>
      <c r="Z417" s="160" t="s">
        <v>3171</v>
      </c>
    </row>
    <row r="418" spans="1:26" x14ac:dyDescent="0.2">
      <c r="A418" s="160" t="s">
        <v>35</v>
      </c>
      <c r="B418" s="160">
        <v>700516008</v>
      </c>
      <c r="C418" s="160" t="s">
        <v>33</v>
      </c>
      <c r="D418" s="160" t="s">
        <v>36</v>
      </c>
      <c r="E418" s="160" t="s">
        <v>8064</v>
      </c>
      <c r="F418" s="160" t="s">
        <v>37</v>
      </c>
      <c r="G418" s="160" t="s">
        <v>8065</v>
      </c>
      <c r="H418" s="160" t="s">
        <v>39</v>
      </c>
      <c r="I418" s="160" t="s">
        <v>8066</v>
      </c>
      <c r="J418" s="160" t="s">
        <v>8067</v>
      </c>
      <c r="K418" s="160" t="s">
        <v>40</v>
      </c>
      <c r="L418" s="160" t="s">
        <v>31</v>
      </c>
      <c r="M418" s="160" t="s">
        <v>41</v>
      </c>
      <c r="N418" s="160" t="s">
        <v>42</v>
      </c>
      <c r="O418" s="160" t="s">
        <v>43</v>
      </c>
      <c r="P418" s="160" t="s">
        <v>2478</v>
      </c>
      <c r="Q418" s="160">
        <v>93401</v>
      </c>
      <c r="R418" s="160" t="s">
        <v>8068</v>
      </c>
      <c r="S418" s="161">
        <v>37970</v>
      </c>
      <c r="T418" s="160">
        <v>6902</v>
      </c>
      <c r="U418" s="162">
        <v>43025985</v>
      </c>
      <c r="V418" s="162">
        <v>402226508</v>
      </c>
      <c r="W418" s="161">
        <v>44135</v>
      </c>
      <c r="X418" s="160" t="s">
        <v>3112</v>
      </c>
      <c r="Y418" s="160" t="s">
        <v>3113</v>
      </c>
      <c r="Z418" s="160" t="s">
        <v>3122</v>
      </c>
    </row>
    <row r="419" spans="1:26" x14ac:dyDescent="0.2">
      <c r="A419" s="160" t="s">
        <v>35</v>
      </c>
      <c r="B419" s="160">
        <v>700516008</v>
      </c>
      <c r="C419" s="160" t="s">
        <v>33</v>
      </c>
      <c r="D419" s="160" t="s">
        <v>36</v>
      </c>
      <c r="E419" s="160" t="s">
        <v>8064</v>
      </c>
      <c r="F419" s="160" t="s">
        <v>37</v>
      </c>
      <c r="G419" s="160" t="s">
        <v>8065</v>
      </c>
      <c r="H419" s="160" t="s">
        <v>39</v>
      </c>
      <c r="I419" s="160" t="s">
        <v>8066</v>
      </c>
      <c r="J419" s="160" t="s">
        <v>8067</v>
      </c>
      <c r="K419" s="160" t="s">
        <v>40</v>
      </c>
      <c r="L419" s="160" t="s">
        <v>31</v>
      </c>
      <c r="M419" s="160" t="s">
        <v>41</v>
      </c>
      <c r="N419" s="160" t="s">
        <v>42</v>
      </c>
      <c r="O419" s="160" t="s">
        <v>43</v>
      </c>
      <c r="P419" s="160" t="s">
        <v>2478</v>
      </c>
      <c r="Q419" s="160">
        <v>93401</v>
      </c>
      <c r="R419" s="160" t="s">
        <v>8068</v>
      </c>
      <c r="S419" s="161">
        <v>37970</v>
      </c>
      <c r="T419" s="160">
        <v>6902</v>
      </c>
      <c r="U419" s="162">
        <v>17747748</v>
      </c>
      <c r="V419" s="162">
        <v>163384277</v>
      </c>
      <c r="W419" s="161">
        <v>44135</v>
      </c>
      <c r="X419" s="160" t="s">
        <v>3112</v>
      </c>
      <c r="Y419" s="160" t="s">
        <v>3113</v>
      </c>
      <c r="Z419" s="160" t="s">
        <v>3264</v>
      </c>
    </row>
    <row r="420" spans="1:26" x14ac:dyDescent="0.2">
      <c r="A420" s="160" t="s">
        <v>305</v>
      </c>
      <c r="B420" s="160">
        <v>725997000</v>
      </c>
      <c r="C420" s="160" t="s">
        <v>51</v>
      </c>
      <c r="D420" s="160" t="s">
        <v>306</v>
      </c>
      <c r="E420" s="160" t="s">
        <v>3363</v>
      </c>
      <c r="F420" s="160" t="s">
        <v>307</v>
      </c>
      <c r="G420" s="160" t="s">
        <v>2592</v>
      </c>
      <c r="H420" s="160" t="s">
        <v>54</v>
      </c>
      <c r="I420" s="160" t="s">
        <v>2593</v>
      </c>
      <c r="J420" s="160" t="s">
        <v>308</v>
      </c>
      <c r="K420" s="160" t="s">
        <v>309</v>
      </c>
      <c r="L420" s="160" t="s">
        <v>310</v>
      </c>
      <c r="M420" s="160" t="s">
        <v>311</v>
      </c>
      <c r="N420" s="160">
        <v>0</v>
      </c>
      <c r="O420" s="160">
        <v>0</v>
      </c>
      <c r="P420" s="160">
        <v>0</v>
      </c>
      <c r="Q420" s="160" t="s">
        <v>162</v>
      </c>
      <c r="R420" s="160" t="s">
        <v>2678</v>
      </c>
      <c r="S420" s="161">
        <v>37970</v>
      </c>
      <c r="T420" s="160">
        <v>6903</v>
      </c>
      <c r="U420" s="162">
        <v>0</v>
      </c>
      <c r="V420" s="162">
        <v>10240059</v>
      </c>
      <c r="W420" s="161">
        <v>44135</v>
      </c>
      <c r="X420" s="160" t="s">
        <v>3112</v>
      </c>
      <c r="Y420" s="160" t="s">
        <v>3113</v>
      </c>
      <c r="Z420" s="160" t="s">
        <v>3116</v>
      </c>
    </row>
    <row r="421" spans="1:26" x14ac:dyDescent="0.2">
      <c r="A421" s="160" t="s">
        <v>764</v>
      </c>
      <c r="B421" s="160">
        <v>702081009</v>
      </c>
      <c r="C421" s="160" t="s">
        <v>567</v>
      </c>
      <c r="D421" s="160" t="s">
        <v>765</v>
      </c>
      <c r="E421" s="160" t="s">
        <v>2526</v>
      </c>
      <c r="F421" s="160" t="s">
        <v>766</v>
      </c>
      <c r="G421" s="160" t="s">
        <v>767</v>
      </c>
      <c r="H421" s="160" t="s">
        <v>768</v>
      </c>
      <c r="I421" s="160" t="s">
        <v>769</v>
      </c>
      <c r="J421" s="160" t="s">
        <v>2527</v>
      </c>
      <c r="K421" s="160" t="s">
        <v>770</v>
      </c>
      <c r="L421" s="160" t="s">
        <v>32</v>
      </c>
      <c r="M421" s="160" t="s">
        <v>521</v>
      </c>
      <c r="N421" s="160" t="s">
        <v>771</v>
      </c>
      <c r="O421" s="160">
        <v>0</v>
      </c>
      <c r="P421" s="160">
        <v>0</v>
      </c>
      <c r="Q421" s="160">
        <v>93105</v>
      </c>
      <c r="R421" s="160" t="s">
        <v>5322</v>
      </c>
      <c r="S421" s="161">
        <v>37970</v>
      </c>
      <c r="T421" s="160">
        <v>6905</v>
      </c>
      <c r="U421" s="162">
        <v>11765039</v>
      </c>
      <c r="V421" s="162">
        <v>93594300</v>
      </c>
      <c r="W421" s="161">
        <v>44135</v>
      </c>
      <c r="X421" s="160" t="s">
        <v>3112</v>
      </c>
      <c r="Y421" s="160" t="s">
        <v>3113</v>
      </c>
      <c r="Z421" s="160" t="s">
        <v>91</v>
      </c>
    </row>
    <row r="422" spans="1:26" x14ac:dyDescent="0.2">
      <c r="A422" s="160" t="s">
        <v>764</v>
      </c>
      <c r="B422" s="160">
        <v>702081009</v>
      </c>
      <c r="C422" s="160" t="s">
        <v>567</v>
      </c>
      <c r="D422" s="160" t="s">
        <v>765</v>
      </c>
      <c r="E422" s="160" t="s">
        <v>2526</v>
      </c>
      <c r="F422" s="160" t="s">
        <v>766</v>
      </c>
      <c r="G422" s="160" t="s">
        <v>767</v>
      </c>
      <c r="H422" s="160" t="s">
        <v>768</v>
      </c>
      <c r="I422" s="160" t="s">
        <v>769</v>
      </c>
      <c r="J422" s="160" t="s">
        <v>2527</v>
      </c>
      <c r="K422" s="160" t="s">
        <v>770</v>
      </c>
      <c r="L422" s="160" t="s">
        <v>32</v>
      </c>
      <c r="M422" s="160" t="s">
        <v>521</v>
      </c>
      <c r="N422" s="160" t="s">
        <v>771</v>
      </c>
      <c r="O422" s="160">
        <v>0</v>
      </c>
      <c r="P422" s="160">
        <v>0</v>
      </c>
      <c r="Q422" s="160">
        <v>93105</v>
      </c>
      <c r="R422" s="160" t="s">
        <v>5322</v>
      </c>
      <c r="S422" s="161">
        <v>37970</v>
      </c>
      <c r="T422" s="160">
        <v>6905</v>
      </c>
      <c r="U422" s="162">
        <v>8518919</v>
      </c>
      <c r="V422" s="162">
        <v>88028831</v>
      </c>
      <c r="W422" s="161">
        <v>44135</v>
      </c>
      <c r="X422" s="160" t="s">
        <v>3112</v>
      </c>
      <c r="Y422" s="160" t="s">
        <v>3113</v>
      </c>
      <c r="Z422" s="160" t="s">
        <v>3265</v>
      </c>
    </row>
    <row r="423" spans="1:26" x14ac:dyDescent="0.2">
      <c r="A423" s="160" t="s">
        <v>764</v>
      </c>
      <c r="B423" s="160">
        <v>702081009</v>
      </c>
      <c r="C423" s="160" t="s">
        <v>567</v>
      </c>
      <c r="D423" s="160" t="s">
        <v>765</v>
      </c>
      <c r="E423" s="160" t="s">
        <v>2526</v>
      </c>
      <c r="F423" s="160" t="s">
        <v>766</v>
      </c>
      <c r="G423" s="160" t="s">
        <v>767</v>
      </c>
      <c r="H423" s="160" t="s">
        <v>768</v>
      </c>
      <c r="I423" s="160" t="s">
        <v>769</v>
      </c>
      <c r="J423" s="160" t="s">
        <v>2527</v>
      </c>
      <c r="K423" s="160" t="s">
        <v>770</v>
      </c>
      <c r="L423" s="160" t="s">
        <v>32</v>
      </c>
      <c r="M423" s="160" t="s">
        <v>521</v>
      </c>
      <c r="N423" s="160" t="s">
        <v>771</v>
      </c>
      <c r="O423" s="160">
        <v>0</v>
      </c>
      <c r="P423" s="160">
        <v>0</v>
      </c>
      <c r="Q423" s="160">
        <v>93105</v>
      </c>
      <c r="R423" s="160" t="s">
        <v>5322</v>
      </c>
      <c r="S423" s="161">
        <v>37970</v>
      </c>
      <c r="T423" s="160">
        <v>6905</v>
      </c>
      <c r="U423" s="162">
        <v>34294852</v>
      </c>
      <c r="V423" s="162">
        <v>392341440</v>
      </c>
      <c r="W423" s="161">
        <v>44135</v>
      </c>
      <c r="X423" s="160" t="s">
        <v>3112</v>
      </c>
      <c r="Y423" s="160" t="s">
        <v>3113</v>
      </c>
      <c r="Z423" s="160" t="s">
        <v>3266</v>
      </c>
    </row>
    <row r="424" spans="1:26" x14ac:dyDescent="0.2">
      <c r="A424" s="160" t="s">
        <v>764</v>
      </c>
      <c r="B424" s="160">
        <v>702081009</v>
      </c>
      <c r="C424" s="160" t="s">
        <v>567</v>
      </c>
      <c r="D424" s="160" t="s">
        <v>765</v>
      </c>
      <c r="E424" s="160" t="s">
        <v>2526</v>
      </c>
      <c r="F424" s="160" t="s">
        <v>766</v>
      </c>
      <c r="G424" s="160" t="s">
        <v>767</v>
      </c>
      <c r="H424" s="160" t="s">
        <v>768</v>
      </c>
      <c r="I424" s="160" t="s">
        <v>769</v>
      </c>
      <c r="J424" s="160" t="s">
        <v>2527</v>
      </c>
      <c r="K424" s="160" t="s">
        <v>770</v>
      </c>
      <c r="L424" s="160" t="s">
        <v>32</v>
      </c>
      <c r="M424" s="160" t="s">
        <v>521</v>
      </c>
      <c r="N424" s="160" t="s">
        <v>771</v>
      </c>
      <c r="O424" s="160">
        <v>0</v>
      </c>
      <c r="P424" s="160">
        <v>0</v>
      </c>
      <c r="Q424" s="160">
        <v>93105</v>
      </c>
      <c r="R424" s="160" t="s">
        <v>5322</v>
      </c>
      <c r="S424" s="161">
        <v>37970</v>
      </c>
      <c r="T424" s="160">
        <v>6905</v>
      </c>
      <c r="U424" s="162">
        <v>18457658</v>
      </c>
      <c r="V424" s="162">
        <v>180198857</v>
      </c>
      <c r="W424" s="161">
        <v>44135</v>
      </c>
      <c r="X424" s="160" t="s">
        <v>3112</v>
      </c>
      <c r="Y424" s="160" t="s">
        <v>3113</v>
      </c>
      <c r="Z424" s="160" t="s">
        <v>3267</v>
      </c>
    </row>
    <row r="425" spans="1:26" x14ac:dyDescent="0.2">
      <c r="A425" s="160" t="s">
        <v>764</v>
      </c>
      <c r="B425" s="160">
        <v>702081009</v>
      </c>
      <c r="C425" s="160" t="s">
        <v>567</v>
      </c>
      <c r="D425" s="160" t="s">
        <v>765</v>
      </c>
      <c r="E425" s="160" t="s">
        <v>2526</v>
      </c>
      <c r="F425" s="160" t="s">
        <v>766</v>
      </c>
      <c r="G425" s="160" t="s">
        <v>767</v>
      </c>
      <c r="H425" s="160" t="s">
        <v>768</v>
      </c>
      <c r="I425" s="160" t="s">
        <v>769</v>
      </c>
      <c r="J425" s="160" t="s">
        <v>2527</v>
      </c>
      <c r="K425" s="160" t="s">
        <v>770</v>
      </c>
      <c r="L425" s="160" t="s">
        <v>32</v>
      </c>
      <c r="M425" s="160" t="s">
        <v>521</v>
      </c>
      <c r="N425" s="160" t="s">
        <v>771</v>
      </c>
      <c r="O425" s="160">
        <v>0</v>
      </c>
      <c r="P425" s="160">
        <v>0</v>
      </c>
      <c r="Q425" s="160">
        <v>93105</v>
      </c>
      <c r="R425" s="160" t="s">
        <v>5322</v>
      </c>
      <c r="S425" s="161">
        <v>37970</v>
      </c>
      <c r="T425" s="160">
        <v>6905</v>
      </c>
      <c r="U425" s="162">
        <v>28392579</v>
      </c>
      <c r="V425" s="162">
        <v>219353082</v>
      </c>
      <c r="W425" s="161">
        <v>44135</v>
      </c>
      <c r="X425" s="160" t="s">
        <v>3112</v>
      </c>
      <c r="Y425" s="160" t="s">
        <v>3113</v>
      </c>
      <c r="Z425" s="160" t="s">
        <v>82</v>
      </c>
    </row>
    <row r="426" spans="1:26" x14ac:dyDescent="0.2">
      <c r="A426" s="160" t="s">
        <v>764</v>
      </c>
      <c r="B426" s="160">
        <v>702081009</v>
      </c>
      <c r="C426" s="160" t="s">
        <v>567</v>
      </c>
      <c r="D426" s="160" t="s">
        <v>765</v>
      </c>
      <c r="E426" s="160" t="s">
        <v>2526</v>
      </c>
      <c r="F426" s="160" t="s">
        <v>766</v>
      </c>
      <c r="G426" s="160" t="s">
        <v>767</v>
      </c>
      <c r="H426" s="160" t="s">
        <v>768</v>
      </c>
      <c r="I426" s="160" t="s">
        <v>769</v>
      </c>
      <c r="J426" s="160" t="s">
        <v>2527</v>
      </c>
      <c r="K426" s="160" t="s">
        <v>770</v>
      </c>
      <c r="L426" s="160" t="s">
        <v>32</v>
      </c>
      <c r="M426" s="160" t="s">
        <v>521</v>
      </c>
      <c r="N426" s="160" t="s">
        <v>771</v>
      </c>
      <c r="O426" s="160">
        <v>0</v>
      </c>
      <c r="P426" s="160">
        <v>0</v>
      </c>
      <c r="Q426" s="160">
        <v>93105</v>
      </c>
      <c r="R426" s="160" t="s">
        <v>5322</v>
      </c>
      <c r="S426" s="161">
        <v>37970</v>
      </c>
      <c r="T426" s="160">
        <v>6905</v>
      </c>
      <c r="U426" s="162">
        <v>16602732</v>
      </c>
      <c r="V426" s="162">
        <v>166548293</v>
      </c>
      <c r="W426" s="161">
        <v>44135</v>
      </c>
      <c r="X426" s="160" t="s">
        <v>3112</v>
      </c>
      <c r="Y426" s="160" t="s">
        <v>3113</v>
      </c>
      <c r="Z426" s="160" t="s">
        <v>3123</v>
      </c>
    </row>
    <row r="427" spans="1:26" x14ac:dyDescent="0.2">
      <c r="A427" s="160" t="s">
        <v>764</v>
      </c>
      <c r="B427" s="160">
        <v>702081009</v>
      </c>
      <c r="C427" s="160" t="s">
        <v>567</v>
      </c>
      <c r="D427" s="160" t="s">
        <v>765</v>
      </c>
      <c r="E427" s="160" t="s">
        <v>2526</v>
      </c>
      <c r="F427" s="160" t="s">
        <v>766</v>
      </c>
      <c r="G427" s="160" t="s">
        <v>767</v>
      </c>
      <c r="H427" s="160" t="s">
        <v>768</v>
      </c>
      <c r="I427" s="160" t="s">
        <v>769</v>
      </c>
      <c r="J427" s="160" t="s">
        <v>2527</v>
      </c>
      <c r="K427" s="160" t="s">
        <v>770</v>
      </c>
      <c r="L427" s="160" t="s">
        <v>32</v>
      </c>
      <c r="M427" s="160" t="s">
        <v>521</v>
      </c>
      <c r="N427" s="160" t="s">
        <v>771</v>
      </c>
      <c r="O427" s="160">
        <v>0</v>
      </c>
      <c r="P427" s="160">
        <v>0</v>
      </c>
      <c r="Q427" s="160">
        <v>93105</v>
      </c>
      <c r="R427" s="160" t="s">
        <v>5322</v>
      </c>
      <c r="S427" s="161">
        <v>37970</v>
      </c>
      <c r="T427" s="160">
        <v>6905</v>
      </c>
      <c r="U427" s="162">
        <v>28573874</v>
      </c>
      <c r="V427" s="162">
        <v>273707220</v>
      </c>
      <c r="W427" s="161">
        <v>44135</v>
      </c>
      <c r="X427" s="160" t="s">
        <v>3112</v>
      </c>
      <c r="Y427" s="160" t="s">
        <v>3113</v>
      </c>
      <c r="Z427" s="160" t="s">
        <v>3216</v>
      </c>
    </row>
    <row r="428" spans="1:26" x14ac:dyDescent="0.2">
      <c r="A428" s="160" t="s">
        <v>764</v>
      </c>
      <c r="B428" s="160">
        <v>702081009</v>
      </c>
      <c r="C428" s="160" t="s">
        <v>567</v>
      </c>
      <c r="D428" s="160" t="s">
        <v>765</v>
      </c>
      <c r="E428" s="160" t="s">
        <v>2526</v>
      </c>
      <c r="F428" s="160" t="s">
        <v>766</v>
      </c>
      <c r="G428" s="160" t="s">
        <v>767</v>
      </c>
      <c r="H428" s="160" t="s">
        <v>768</v>
      </c>
      <c r="I428" s="160" t="s">
        <v>769</v>
      </c>
      <c r="J428" s="160" t="s">
        <v>2527</v>
      </c>
      <c r="K428" s="160" t="s">
        <v>770</v>
      </c>
      <c r="L428" s="160" t="s">
        <v>32</v>
      </c>
      <c r="M428" s="160" t="s">
        <v>521</v>
      </c>
      <c r="N428" s="160" t="s">
        <v>771</v>
      </c>
      <c r="O428" s="160">
        <v>0</v>
      </c>
      <c r="P428" s="160">
        <v>0</v>
      </c>
      <c r="Q428" s="160">
        <v>93105</v>
      </c>
      <c r="R428" s="160" t="s">
        <v>5322</v>
      </c>
      <c r="S428" s="161">
        <v>37970</v>
      </c>
      <c r="T428" s="160">
        <v>6905</v>
      </c>
      <c r="U428" s="162">
        <v>8072362</v>
      </c>
      <c r="V428" s="162">
        <v>72812961</v>
      </c>
      <c r="W428" s="161">
        <v>44135</v>
      </c>
      <c r="X428" s="160" t="s">
        <v>3112</v>
      </c>
      <c r="Y428" s="160" t="s">
        <v>3113</v>
      </c>
      <c r="Z428" s="160" t="s">
        <v>3219</v>
      </c>
    </row>
    <row r="429" spans="1:26" x14ac:dyDescent="0.2">
      <c r="A429" s="160" t="s">
        <v>2076</v>
      </c>
      <c r="B429" s="160">
        <v>713189006</v>
      </c>
      <c r="C429" s="160" t="s">
        <v>223</v>
      </c>
      <c r="D429" s="160" t="s">
        <v>2077</v>
      </c>
      <c r="E429" s="160" t="s">
        <v>2605</v>
      </c>
      <c r="F429" s="160" t="s">
        <v>2362</v>
      </c>
      <c r="G429" s="160" t="s">
        <v>2606</v>
      </c>
      <c r="H429" s="160" t="s">
        <v>2078</v>
      </c>
      <c r="I429" s="160" t="s">
        <v>2079</v>
      </c>
      <c r="J429" s="160" t="s">
        <v>2080</v>
      </c>
      <c r="K429" s="160" t="s">
        <v>2082</v>
      </c>
      <c r="L429" s="160" t="s">
        <v>133</v>
      </c>
      <c r="M429" s="160" t="s">
        <v>2084</v>
      </c>
      <c r="N429" s="160" t="s">
        <v>2083</v>
      </c>
      <c r="O429" s="160" t="s">
        <v>2081</v>
      </c>
      <c r="P429" s="160">
        <v>0</v>
      </c>
      <c r="Q429" s="160">
        <v>93910</v>
      </c>
      <c r="R429" s="160" t="s">
        <v>2085</v>
      </c>
      <c r="S429" s="161">
        <v>37970</v>
      </c>
      <c r="T429" s="160">
        <v>6911</v>
      </c>
      <c r="U429" s="162">
        <v>4269383</v>
      </c>
      <c r="V429" s="162">
        <v>48183038</v>
      </c>
      <c r="W429" s="161">
        <v>44135</v>
      </c>
      <c r="X429" s="160" t="s">
        <v>3112</v>
      </c>
      <c r="Y429" s="160" t="s">
        <v>3113</v>
      </c>
      <c r="Z429" s="160" t="s">
        <v>3143</v>
      </c>
    </row>
    <row r="430" spans="1:26" x14ac:dyDescent="0.2">
      <c r="A430" s="160" t="s">
        <v>2076</v>
      </c>
      <c r="B430" s="160">
        <v>713189006</v>
      </c>
      <c r="C430" s="160" t="s">
        <v>223</v>
      </c>
      <c r="D430" s="160" t="s">
        <v>2077</v>
      </c>
      <c r="E430" s="160" t="s">
        <v>2605</v>
      </c>
      <c r="F430" s="160" t="s">
        <v>2362</v>
      </c>
      <c r="G430" s="160" t="s">
        <v>2606</v>
      </c>
      <c r="H430" s="160" t="s">
        <v>2078</v>
      </c>
      <c r="I430" s="160" t="s">
        <v>2079</v>
      </c>
      <c r="J430" s="160" t="s">
        <v>2080</v>
      </c>
      <c r="K430" s="160" t="s">
        <v>2082</v>
      </c>
      <c r="L430" s="160" t="s">
        <v>133</v>
      </c>
      <c r="M430" s="160" t="s">
        <v>2084</v>
      </c>
      <c r="N430" s="160" t="s">
        <v>2083</v>
      </c>
      <c r="O430" s="160" t="s">
        <v>2081</v>
      </c>
      <c r="P430" s="160">
        <v>0</v>
      </c>
      <c r="Q430" s="160">
        <v>93910</v>
      </c>
      <c r="R430" s="160" t="s">
        <v>2085</v>
      </c>
      <c r="S430" s="161">
        <v>37970</v>
      </c>
      <c r="T430" s="160">
        <v>6911</v>
      </c>
      <c r="U430" s="162">
        <v>8669679</v>
      </c>
      <c r="V430" s="162">
        <v>88498286</v>
      </c>
      <c r="W430" s="161">
        <v>44135</v>
      </c>
      <c r="X430" s="160" t="s">
        <v>3112</v>
      </c>
      <c r="Y430" s="160" t="s">
        <v>3113</v>
      </c>
      <c r="Z430" s="160" t="s">
        <v>60</v>
      </c>
    </row>
    <row r="431" spans="1:26" x14ac:dyDescent="0.2">
      <c r="A431" s="160" t="s">
        <v>2076</v>
      </c>
      <c r="B431" s="160">
        <v>713189006</v>
      </c>
      <c r="C431" s="160" t="s">
        <v>223</v>
      </c>
      <c r="D431" s="160" t="s">
        <v>2077</v>
      </c>
      <c r="E431" s="160" t="s">
        <v>2605</v>
      </c>
      <c r="F431" s="160" t="s">
        <v>2362</v>
      </c>
      <c r="G431" s="160" t="s">
        <v>2606</v>
      </c>
      <c r="H431" s="160" t="s">
        <v>2078</v>
      </c>
      <c r="I431" s="160" t="s">
        <v>2079</v>
      </c>
      <c r="J431" s="160" t="s">
        <v>2080</v>
      </c>
      <c r="K431" s="160" t="s">
        <v>2082</v>
      </c>
      <c r="L431" s="160" t="s">
        <v>133</v>
      </c>
      <c r="M431" s="160" t="s">
        <v>2084</v>
      </c>
      <c r="N431" s="160" t="s">
        <v>2083</v>
      </c>
      <c r="O431" s="160" t="s">
        <v>2081</v>
      </c>
      <c r="P431" s="160">
        <v>0</v>
      </c>
      <c r="Q431" s="160">
        <v>93910</v>
      </c>
      <c r="R431" s="160" t="s">
        <v>2085</v>
      </c>
      <c r="S431" s="161">
        <v>37970</v>
      </c>
      <c r="T431" s="160">
        <v>6911</v>
      </c>
      <c r="U431" s="162">
        <v>5268600</v>
      </c>
      <c r="V431" s="162">
        <v>66584404</v>
      </c>
      <c r="W431" s="161">
        <v>44135</v>
      </c>
      <c r="X431" s="160" t="s">
        <v>3112</v>
      </c>
      <c r="Y431" s="160" t="s">
        <v>3113</v>
      </c>
      <c r="Z431" s="160" t="s">
        <v>3135</v>
      </c>
    </row>
    <row r="432" spans="1:26" x14ac:dyDescent="0.2">
      <c r="A432" s="160" t="s">
        <v>2076</v>
      </c>
      <c r="B432" s="160">
        <v>713189006</v>
      </c>
      <c r="C432" s="160" t="s">
        <v>223</v>
      </c>
      <c r="D432" s="160" t="s">
        <v>2077</v>
      </c>
      <c r="E432" s="160" t="s">
        <v>2605</v>
      </c>
      <c r="F432" s="160" t="s">
        <v>2362</v>
      </c>
      <c r="G432" s="160" t="s">
        <v>2606</v>
      </c>
      <c r="H432" s="160" t="s">
        <v>2078</v>
      </c>
      <c r="I432" s="160" t="s">
        <v>2079</v>
      </c>
      <c r="J432" s="160" t="s">
        <v>2080</v>
      </c>
      <c r="K432" s="160" t="s">
        <v>2082</v>
      </c>
      <c r="L432" s="160" t="s">
        <v>133</v>
      </c>
      <c r="M432" s="160" t="s">
        <v>2084</v>
      </c>
      <c r="N432" s="160" t="s">
        <v>2083</v>
      </c>
      <c r="O432" s="160" t="s">
        <v>2081</v>
      </c>
      <c r="P432" s="160">
        <v>0</v>
      </c>
      <c r="Q432" s="160">
        <v>93910</v>
      </c>
      <c r="R432" s="160" t="s">
        <v>2085</v>
      </c>
      <c r="S432" s="161">
        <v>37970</v>
      </c>
      <c r="T432" s="160">
        <v>6911</v>
      </c>
      <c r="U432" s="162">
        <v>28717955</v>
      </c>
      <c r="V432" s="162">
        <v>301579621</v>
      </c>
      <c r="W432" s="161">
        <v>44135</v>
      </c>
      <c r="X432" s="160" t="s">
        <v>3112</v>
      </c>
      <c r="Y432" s="160" t="s">
        <v>3113</v>
      </c>
      <c r="Z432" s="160" t="s">
        <v>3126</v>
      </c>
    </row>
    <row r="433" spans="1:26" x14ac:dyDescent="0.2">
      <c r="A433" s="160" t="s">
        <v>2076</v>
      </c>
      <c r="B433" s="160">
        <v>713189006</v>
      </c>
      <c r="C433" s="160" t="s">
        <v>223</v>
      </c>
      <c r="D433" s="160" t="s">
        <v>2077</v>
      </c>
      <c r="E433" s="160" t="s">
        <v>2605</v>
      </c>
      <c r="F433" s="160" t="s">
        <v>2362</v>
      </c>
      <c r="G433" s="160" t="s">
        <v>2606</v>
      </c>
      <c r="H433" s="160" t="s">
        <v>2078</v>
      </c>
      <c r="I433" s="160" t="s">
        <v>2079</v>
      </c>
      <c r="J433" s="160" t="s">
        <v>2080</v>
      </c>
      <c r="K433" s="160" t="s">
        <v>2082</v>
      </c>
      <c r="L433" s="160" t="s">
        <v>133</v>
      </c>
      <c r="M433" s="160" t="s">
        <v>2084</v>
      </c>
      <c r="N433" s="160" t="s">
        <v>2083</v>
      </c>
      <c r="O433" s="160" t="s">
        <v>2081</v>
      </c>
      <c r="P433" s="160">
        <v>0</v>
      </c>
      <c r="Q433" s="160">
        <v>93910</v>
      </c>
      <c r="R433" s="160" t="s">
        <v>2085</v>
      </c>
      <c r="S433" s="161">
        <v>37970</v>
      </c>
      <c r="T433" s="160">
        <v>6911</v>
      </c>
      <c r="U433" s="162">
        <v>5309660</v>
      </c>
      <c r="V433" s="162">
        <v>48419044</v>
      </c>
      <c r="W433" s="161">
        <v>44135</v>
      </c>
      <c r="X433" s="160" t="s">
        <v>3112</v>
      </c>
      <c r="Y433" s="160" t="s">
        <v>3113</v>
      </c>
      <c r="Z433" s="160" t="s">
        <v>3152</v>
      </c>
    </row>
    <row r="434" spans="1:26" x14ac:dyDescent="0.2">
      <c r="A434" s="160" t="s">
        <v>2076</v>
      </c>
      <c r="B434" s="160">
        <v>713189006</v>
      </c>
      <c r="C434" s="160" t="s">
        <v>223</v>
      </c>
      <c r="D434" s="160" t="s">
        <v>2077</v>
      </c>
      <c r="E434" s="160" t="s">
        <v>2605</v>
      </c>
      <c r="F434" s="160" t="s">
        <v>2362</v>
      </c>
      <c r="G434" s="160" t="s">
        <v>2606</v>
      </c>
      <c r="H434" s="160" t="s">
        <v>2078</v>
      </c>
      <c r="I434" s="160" t="s">
        <v>2079</v>
      </c>
      <c r="J434" s="160" t="s">
        <v>2080</v>
      </c>
      <c r="K434" s="160" t="s">
        <v>2082</v>
      </c>
      <c r="L434" s="160" t="s">
        <v>133</v>
      </c>
      <c r="M434" s="160" t="s">
        <v>2084</v>
      </c>
      <c r="N434" s="160" t="s">
        <v>2083</v>
      </c>
      <c r="O434" s="160" t="s">
        <v>2081</v>
      </c>
      <c r="P434" s="160">
        <v>0</v>
      </c>
      <c r="Q434" s="160">
        <v>93910</v>
      </c>
      <c r="R434" s="160" t="s">
        <v>2085</v>
      </c>
      <c r="S434" s="161">
        <v>37970</v>
      </c>
      <c r="T434" s="160">
        <v>6911</v>
      </c>
      <c r="U434" s="162">
        <v>8826737</v>
      </c>
      <c r="V434" s="162">
        <v>101132201</v>
      </c>
      <c r="W434" s="161">
        <v>44135</v>
      </c>
      <c r="X434" s="160" t="s">
        <v>3112</v>
      </c>
      <c r="Y434" s="160" t="s">
        <v>3113</v>
      </c>
      <c r="Z434" s="160" t="s">
        <v>3167</v>
      </c>
    </row>
    <row r="435" spans="1:26" x14ac:dyDescent="0.2">
      <c r="A435" s="160" t="s">
        <v>710</v>
      </c>
      <c r="B435" s="160">
        <v>722884000</v>
      </c>
      <c r="C435" s="160" t="s">
        <v>565</v>
      </c>
      <c r="D435" s="160" t="s">
        <v>711</v>
      </c>
      <c r="E435" s="160" t="s">
        <v>8266</v>
      </c>
      <c r="F435" s="160" t="s">
        <v>713</v>
      </c>
      <c r="G435" s="160" t="s">
        <v>8267</v>
      </c>
      <c r="H435" s="160" t="s">
        <v>715</v>
      </c>
      <c r="I435" s="160" t="s">
        <v>8268</v>
      </c>
      <c r="J435" s="160" t="s">
        <v>8269</v>
      </c>
      <c r="K435" s="160" t="s">
        <v>8270</v>
      </c>
      <c r="L435" s="160" t="s">
        <v>2457</v>
      </c>
      <c r="M435" s="160" t="s">
        <v>477</v>
      </c>
      <c r="N435" s="160" t="s">
        <v>8271</v>
      </c>
      <c r="O435" s="160" t="s">
        <v>8272</v>
      </c>
      <c r="P435" s="160">
        <v>0</v>
      </c>
      <c r="Q435" s="160" t="s">
        <v>470</v>
      </c>
      <c r="R435" s="160" t="s">
        <v>8273</v>
      </c>
      <c r="S435" s="161">
        <v>37970</v>
      </c>
      <c r="T435" s="160">
        <v>6914</v>
      </c>
      <c r="U435" s="162">
        <v>0</v>
      </c>
      <c r="V435" s="162">
        <v>66583769</v>
      </c>
      <c r="W435" s="161">
        <v>44135</v>
      </c>
      <c r="X435" s="160" t="s">
        <v>3112</v>
      </c>
      <c r="Y435" s="160" t="s">
        <v>3113</v>
      </c>
      <c r="Z435" s="160" t="s">
        <v>3146</v>
      </c>
    </row>
    <row r="436" spans="1:26" x14ac:dyDescent="0.2">
      <c r="A436" s="160" t="s">
        <v>548</v>
      </c>
      <c r="B436" s="160">
        <v>721694003</v>
      </c>
      <c r="C436" s="160" t="s">
        <v>51</v>
      </c>
      <c r="D436" s="160" t="s">
        <v>549</v>
      </c>
      <c r="E436" s="160" t="s">
        <v>550</v>
      </c>
      <c r="F436" s="160" t="s">
        <v>551</v>
      </c>
      <c r="G436" s="160" t="s">
        <v>552</v>
      </c>
      <c r="H436" s="160" t="s">
        <v>661</v>
      </c>
      <c r="I436" s="160" t="s">
        <v>2802</v>
      </c>
      <c r="J436" s="160" t="s">
        <v>553</v>
      </c>
      <c r="K436" s="160" t="s">
        <v>554</v>
      </c>
      <c r="L436" s="160" t="s">
        <v>226</v>
      </c>
      <c r="M436" s="160" t="s">
        <v>87</v>
      </c>
      <c r="N436" s="160" t="s">
        <v>555</v>
      </c>
      <c r="O436" s="160" t="s">
        <v>556</v>
      </c>
      <c r="P436" s="160">
        <v>0</v>
      </c>
      <c r="Q436" s="160">
        <v>93401</v>
      </c>
      <c r="R436" s="160" t="s">
        <v>2816</v>
      </c>
      <c r="S436" s="161">
        <v>37970</v>
      </c>
      <c r="T436" s="160">
        <v>6915</v>
      </c>
      <c r="U436" s="162">
        <v>15716851</v>
      </c>
      <c r="V436" s="162">
        <v>125669491</v>
      </c>
      <c r="W436" s="161">
        <v>44135</v>
      </c>
      <c r="X436" s="160" t="s">
        <v>3112</v>
      </c>
      <c r="Y436" s="160" t="s">
        <v>3113</v>
      </c>
      <c r="Z436" s="160" t="s">
        <v>3244</v>
      </c>
    </row>
    <row r="437" spans="1:26" x14ac:dyDescent="0.2">
      <c r="A437" s="160" t="s">
        <v>548</v>
      </c>
      <c r="B437" s="160">
        <v>721694003</v>
      </c>
      <c r="C437" s="160" t="s">
        <v>51</v>
      </c>
      <c r="D437" s="160" t="s">
        <v>549</v>
      </c>
      <c r="E437" s="160" t="s">
        <v>550</v>
      </c>
      <c r="F437" s="160" t="s">
        <v>551</v>
      </c>
      <c r="G437" s="160" t="s">
        <v>552</v>
      </c>
      <c r="H437" s="160" t="s">
        <v>661</v>
      </c>
      <c r="I437" s="160" t="s">
        <v>2802</v>
      </c>
      <c r="J437" s="160" t="s">
        <v>553</v>
      </c>
      <c r="K437" s="160" t="s">
        <v>554</v>
      </c>
      <c r="L437" s="160" t="s">
        <v>226</v>
      </c>
      <c r="M437" s="160" t="s">
        <v>87</v>
      </c>
      <c r="N437" s="160" t="s">
        <v>555</v>
      </c>
      <c r="O437" s="160" t="s">
        <v>556</v>
      </c>
      <c r="P437" s="160">
        <v>0</v>
      </c>
      <c r="Q437" s="160">
        <v>93401</v>
      </c>
      <c r="R437" s="160" t="s">
        <v>2816</v>
      </c>
      <c r="S437" s="161">
        <v>37970</v>
      </c>
      <c r="T437" s="160">
        <v>6915</v>
      </c>
      <c r="U437" s="162">
        <v>102353450</v>
      </c>
      <c r="V437" s="162">
        <v>1152624442</v>
      </c>
      <c r="W437" s="161">
        <v>44135</v>
      </c>
      <c r="X437" s="160" t="s">
        <v>3112</v>
      </c>
      <c r="Y437" s="160" t="s">
        <v>3113</v>
      </c>
      <c r="Z437" s="160" t="s">
        <v>3115</v>
      </c>
    </row>
    <row r="438" spans="1:26" x14ac:dyDescent="0.2">
      <c r="A438" s="160" t="s">
        <v>548</v>
      </c>
      <c r="B438" s="160">
        <v>721694003</v>
      </c>
      <c r="C438" s="160" t="s">
        <v>51</v>
      </c>
      <c r="D438" s="160" t="s">
        <v>549</v>
      </c>
      <c r="E438" s="160" t="s">
        <v>550</v>
      </c>
      <c r="F438" s="160" t="s">
        <v>551</v>
      </c>
      <c r="G438" s="160" t="s">
        <v>552</v>
      </c>
      <c r="H438" s="160" t="s">
        <v>661</v>
      </c>
      <c r="I438" s="160" t="s">
        <v>2802</v>
      </c>
      <c r="J438" s="160" t="s">
        <v>553</v>
      </c>
      <c r="K438" s="160" t="s">
        <v>554</v>
      </c>
      <c r="L438" s="160" t="s">
        <v>226</v>
      </c>
      <c r="M438" s="160" t="s">
        <v>87</v>
      </c>
      <c r="N438" s="160" t="s">
        <v>555</v>
      </c>
      <c r="O438" s="160" t="s">
        <v>556</v>
      </c>
      <c r="P438" s="160">
        <v>0</v>
      </c>
      <c r="Q438" s="160">
        <v>93401</v>
      </c>
      <c r="R438" s="160" t="s">
        <v>2816</v>
      </c>
      <c r="S438" s="161">
        <v>37970</v>
      </c>
      <c r="T438" s="160">
        <v>6915</v>
      </c>
      <c r="U438" s="162">
        <v>172023989</v>
      </c>
      <c r="V438" s="162">
        <v>1124923546</v>
      </c>
      <c r="W438" s="161">
        <v>44135</v>
      </c>
      <c r="X438" s="160" t="s">
        <v>3112</v>
      </c>
      <c r="Y438" s="160" t="s">
        <v>3113</v>
      </c>
      <c r="Z438" s="160" t="s">
        <v>3133</v>
      </c>
    </row>
    <row r="439" spans="1:26" x14ac:dyDescent="0.2">
      <c r="A439" s="160" t="s">
        <v>548</v>
      </c>
      <c r="B439" s="160">
        <v>721694003</v>
      </c>
      <c r="C439" s="160" t="s">
        <v>51</v>
      </c>
      <c r="D439" s="160" t="s">
        <v>549</v>
      </c>
      <c r="E439" s="160" t="s">
        <v>550</v>
      </c>
      <c r="F439" s="160" t="s">
        <v>551</v>
      </c>
      <c r="G439" s="160" t="s">
        <v>552</v>
      </c>
      <c r="H439" s="160" t="s">
        <v>661</v>
      </c>
      <c r="I439" s="160" t="s">
        <v>2802</v>
      </c>
      <c r="J439" s="160" t="s">
        <v>553</v>
      </c>
      <c r="K439" s="160" t="s">
        <v>554</v>
      </c>
      <c r="L439" s="160" t="s">
        <v>226</v>
      </c>
      <c r="M439" s="160" t="s">
        <v>87</v>
      </c>
      <c r="N439" s="160" t="s">
        <v>555</v>
      </c>
      <c r="O439" s="160" t="s">
        <v>556</v>
      </c>
      <c r="P439" s="160">
        <v>0</v>
      </c>
      <c r="Q439" s="160">
        <v>93401</v>
      </c>
      <c r="R439" s="160" t="s">
        <v>2816</v>
      </c>
      <c r="S439" s="161">
        <v>37970</v>
      </c>
      <c r="T439" s="160">
        <v>6915</v>
      </c>
      <c r="U439" s="162">
        <v>25064802</v>
      </c>
      <c r="V439" s="162">
        <v>222780940</v>
      </c>
      <c r="W439" s="161">
        <v>44135</v>
      </c>
      <c r="X439" s="160" t="s">
        <v>3112</v>
      </c>
      <c r="Y439" s="160" t="s">
        <v>3113</v>
      </c>
      <c r="Z439" s="160" t="s">
        <v>3117</v>
      </c>
    </row>
    <row r="440" spans="1:26" x14ac:dyDescent="0.2">
      <c r="A440" s="160" t="s">
        <v>548</v>
      </c>
      <c r="B440" s="160">
        <v>721694003</v>
      </c>
      <c r="C440" s="160" t="s">
        <v>51</v>
      </c>
      <c r="D440" s="160" t="s">
        <v>549</v>
      </c>
      <c r="E440" s="160" t="s">
        <v>550</v>
      </c>
      <c r="F440" s="160" t="s">
        <v>551</v>
      </c>
      <c r="G440" s="160" t="s">
        <v>552</v>
      </c>
      <c r="H440" s="160" t="s">
        <v>661</v>
      </c>
      <c r="I440" s="160" t="s">
        <v>2802</v>
      </c>
      <c r="J440" s="160" t="s">
        <v>553</v>
      </c>
      <c r="K440" s="160" t="s">
        <v>554</v>
      </c>
      <c r="L440" s="160" t="s">
        <v>226</v>
      </c>
      <c r="M440" s="160" t="s">
        <v>87</v>
      </c>
      <c r="N440" s="160" t="s">
        <v>555</v>
      </c>
      <c r="O440" s="160" t="s">
        <v>556</v>
      </c>
      <c r="P440" s="160">
        <v>0</v>
      </c>
      <c r="Q440" s="160">
        <v>93401</v>
      </c>
      <c r="R440" s="160" t="s">
        <v>2816</v>
      </c>
      <c r="S440" s="161">
        <v>37970</v>
      </c>
      <c r="T440" s="160">
        <v>6915</v>
      </c>
      <c r="U440" s="162">
        <v>7834320</v>
      </c>
      <c r="V440" s="162">
        <v>72768780</v>
      </c>
      <c r="W440" s="161">
        <v>44135</v>
      </c>
      <c r="X440" s="160" t="s">
        <v>3112</v>
      </c>
      <c r="Y440" s="160" t="s">
        <v>3113</v>
      </c>
      <c r="Z440" s="160" t="s">
        <v>3268</v>
      </c>
    </row>
    <row r="441" spans="1:26" x14ac:dyDescent="0.2">
      <c r="A441" s="160" t="s">
        <v>548</v>
      </c>
      <c r="B441" s="160">
        <v>721694003</v>
      </c>
      <c r="C441" s="160" t="s">
        <v>51</v>
      </c>
      <c r="D441" s="160" t="s">
        <v>549</v>
      </c>
      <c r="E441" s="160" t="s">
        <v>550</v>
      </c>
      <c r="F441" s="160" t="s">
        <v>551</v>
      </c>
      <c r="G441" s="160" t="s">
        <v>552</v>
      </c>
      <c r="H441" s="160" t="s">
        <v>661</v>
      </c>
      <c r="I441" s="160" t="s">
        <v>2802</v>
      </c>
      <c r="J441" s="160" t="s">
        <v>553</v>
      </c>
      <c r="K441" s="160" t="s">
        <v>554</v>
      </c>
      <c r="L441" s="160" t="s">
        <v>226</v>
      </c>
      <c r="M441" s="160" t="s">
        <v>87</v>
      </c>
      <c r="N441" s="160" t="s">
        <v>555</v>
      </c>
      <c r="O441" s="160" t="s">
        <v>556</v>
      </c>
      <c r="P441" s="160">
        <v>0</v>
      </c>
      <c r="Q441" s="160">
        <v>93401</v>
      </c>
      <c r="R441" s="160" t="s">
        <v>2816</v>
      </c>
      <c r="S441" s="161">
        <v>37970</v>
      </c>
      <c r="T441" s="160">
        <v>6915</v>
      </c>
      <c r="U441" s="162">
        <v>9714018</v>
      </c>
      <c r="V441" s="162">
        <v>92035934</v>
      </c>
      <c r="W441" s="161">
        <v>44135</v>
      </c>
      <c r="X441" s="160" t="s">
        <v>3112</v>
      </c>
      <c r="Y441" s="160" t="s">
        <v>3113</v>
      </c>
      <c r="Z441" s="160" t="s">
        <v>3140</v>
      </c>
    </row>
    <row r="442" spans="1:26" x14ac:dyDescent="0.2">
      <c r="A442" s="160" t="s">
        <v>548</v>
      </c>
      <c r="B442" s="160">
        <v>721694003</v>
      </c>
      <c r="C442" s="160" t="s">
        <v>51</v>
      </c>
      <c r="D442" s="160" t="s">
        <v>549</v>
      </c>
      <c r="E442" s="160" t="s">
        <v>550</v>
      </c>
      <c r="F442" s="160" t="s">
        <v>551</v>
      </c>
      <c r="G442" s="160" t="s">
        <v>552</v>
      </c>
      <c r="H442" s="160" t="s">
        <v>661</v>
      </c>
      <c r="I442" s="160" t="s">
        <v>2802</v>
      </c>
      <c r="J442" s="160" t="s">
        <v>553</v>
      </c>
      <c r="K442" s="160" t="s">
        <v>554</v>
      </c>
      <c r="L442" s="160" t="s">
        <v>226</v>
      </c>
      <c r="M442" s="160" t="s">
        <v>87</v>
      </c>
      <c r="N442" s="160" t="s">
        <v>555</v>
      </c>
      <c r="O442" s="160" t="s">
        <v>556</v>
      </c>
      <c r="P442" s="160">
        <v>0</v>
      </c>
      <c r="Q442" s="160">
        <v>93401</v>
      </c>
      <c r="R442" s="160" t="s">
        <v>2816</v>
      </c>
      <c r="S442" s="161">
        <v>37970</v>
      </c>
      <c r="T442" s="160">
        <v>6915</v>
      </c>
      <c r="U442" s="162">
        <v>6744144</v>
      </c>
      <c r="V442" s="162">
        <v>61954372</v>
      </c>
      <c r="W442" s="161">
        <v>44135</v>
      </c>
      <c r="X442" s="160" t="s">
        <v>3112</v>
      </c>
      <c r="Y442" s="160" t="s">
        <v>3113</v>
      </c>
      <c r="Z442" s="160" t="s">
        <v>3269</v>
      </c>
    </row>
    <row r="443" spans="1:26" x14ac:dyDescent="0.2">
      <c r="A443" s="160" t="s">
        <v>548</v>
      </c>
      <c r="B443" s="160">
        <v>721694003</v>
      </c>
      <c r="C443" s="160" t="s">
        <v>51</v>
      </c>
      <c r="D443" s="160" t="s">
        <v>549</v>
      </c>
      <c r="E443" s="160" t="s">
        <v>550</v>
      </c>
      <c r="F443" s="160" t="s">
        <v>551</v>
      </c>
      <c r="G443" s="160" t="s">
        <v>552</v>
      </c>
      <c r="H443" s="160" t="s">
        <v>661</v>
      </c>
      <c r="I443" s="160" t="s">
        <v>2802</v>
      </c>
      <c r="J443" s="160" t="s">
        <v>553</v>
      </c>
      <c r="K443" s="160" t="s">
        <v>554</v>
      </c>
      <c r="L443" s="160" t="s">
        <v>226</v>
      </c>
      <c r="M443" s="160" t="s">
        <v>87</v>
      </c>
      <c r="N443" s="160" t="s">
        <v>555</v>
      </c>
      <c r="O443" s="160" t="s">
        <v>556</v>
      </c>
      <c r="P443" s="160">
        <v>0</v>
      </c>
      <c r="Q443" s="160">
        <v>93401</v>
      </c>
      <c r="R443" s="160" t="s">
        <v>2816</v>
      </c>
      <c r="S443" s="161">
        <v>37970</v>
      </c>
      <c r="T443" s="160">
        <v>6915</v>
      </c>
      <c r="U443" s="162">
        <v>30885073</v>
      </c>
      <c r="V443" s="162">
        <v>357407201</v>
      </c>
      <c r="W443" s="161">
        <v>44135</v>
      </c>
      <c r="X443" s="160" t="s">
        <v>3112</v>
      </c>
      <c r="Y443" s="160" t="s">
        <v>3113</v>
      </c>
      <c r="Z443" s="160" t="s">
        <v>3236</v>
      </c>
    </row>
    <row r="444" spans="1:26" x14ac:dyDescent="0.2">
      <c r="A444" s="160" t="s">
        <v>548</v>
      </c>
      <c r="B444" s="160">
        <v>721694003</v>
      </c>
      <c r="C444" s="160" t="s">
        <v>51</v>
      </c>
      <c r="D444" s="160" t="s">
        <v>549</v>
      </c>
      <c r="E444" s="160" t="s">
        <v>550</v>
      </c>
      <c r="F444" s="160" t="s">
        <v>551</v>
      </c>
      <c r="G444" s="160" t="s">
        <v>552</v>
      </c>
      <c r="H444" s="160" t="s">
        <v>661</v>
      </c>
      <c r="I444" s="160" t="s">
        <v>2802</v>
      </c>
      <c r="J444" s="160" t="s">
        <v>553</v>
      </c>
      <c r="K444" s="160" t="s">
        <v>554</v>
      </c>
      <c r="L444" s="160" t="s">
        <v>226</v>
      </c>
      <c r="M444" s="160" t="s">
        <v>87</v>
      </c>
      <c r="N444" s="160" t="s">
        <v>555</v>
      </c>
      <c r="O444" s="160" t="s">
        <v>556</v>
      </c>
      <c r="P444" s="160">
        <v>0</v>
      </c>
      <c r="Q444" s="160">
        <v>93401</v>
      </c>
      <c r="R444" s="160" t="s">
        <v>2816</v>
      </c>
      <c r="S444" s="161">
        <v>37970</v>
      </c>
      <c r="T444" s="160">
        <v>6915</v>
      </c>
      <c r="U444" s="162">
        <v>6478380</v>
      </c>
      <c r="V444" s="162">
        <v>59510700</v>
      </c>
      <c r="W444" s="161">
        <v>44135</v>
      </c>
      <c r="X444" s="160" t="s">
        <v>3112</v>
      </c>
      <c r="Y444" s="160" t="s">
        <v>3113</v>
      </c>
      <c r="Z444" s="160" t="s">
        <v>3191</v>
      </c>
    </row>
    <row r="445" spans="1:26" x14ac:dyDescent="0.2">
      <c r="A445" s="160" t="s">
        <v>548</v>
      </c>
      <c r="B445" s="160">
        <v>721694003</v>
      </c>
      <c r="C445" s="160" t="s">
        <v>51</v>
      </c>
      <c r="D445" s="160" t="s">
        <v>549</v>
      </c>
      <c r="E445" s="160" t="s">
        <v>550</v>
      </c>
      <c r="F445" s="160" t="s">
        <v>551</v>
      </c>
      <c r="G445" s="160" t="s">
        <v>552</v>
      </c>
      <c r="H445" s="160" t="s">
        <v>661</v>
      </c>
      <c r="I445" s="160" t="s">
        <v>2802</v>
      </c>
      <c r="J445" s="160" t="s">
        <v>553</v>
      </c>
      <c r="K445" s="160" t="s">
        <v>554</v>
      </c>
      <c r="L445" s="160" t="s">
        <v>226</v>
      </c>
      <c r="M445" s="160" t="s">
        <v>87</v>
      </c>
      <c r="N445" s="160" t="s">
        <v>555</v>
      </c>
      <c r="O445" s="160" t="s">
        <v>556</v>
      </c>
      <c r="P445" s="160">
        <v>0</v>
      </c>
      <c r="Q445" s="160">
        <v>93401</v>
      </c>
      <c r="R445" s="160" t="s">
        <v>2816</v>
      </c>
      <c r="S445" s="161">
        <v>37970</v>
      </c>
      <c r="T445" s="160">
        <v>6915</v>
      </c>
      <c r="U445" s="162">
        <v>7758990</v>
      </c>
      <c r="V445" s="162">
        <v>72618120</v>
      </c>
      <c r="W445" s="161">
        <v>44135</v>
      </c>
      <c r="X445" s="160" t="s">
        <v>3112</v>
      </c>
      <c r="Y445" s="160" t="s">
        <v>3113</v>
      </c>
      <c r="Z445" s="160" t="s">
        <v>3270</v>
      </c>
    </row>
    <row r="446" spans="1:26" x14ac:dyDescent="0.2">
      <c r="A446" s="160" t="s">
        <v>548</v>
      </c>
      <c r="B446" s="160">
        <v>721694003</v>
      </c>
      <c r="C446" s="160" t="s">
        <v>51</v>
      </c>
      <c r="D446" s="160" t="s">
        <v>549</v>
      </c>
      <c r="E446" s="160" t="s">
        <v>550</v>
      </c>
      <c r="F446" s="160" t="s">
        <v>551</v>
      </c>
      <c r="G446" s="160" t="s">
        <v>552</v>
      </c>
      <c r="H446" s="160" t="s">
        <v>661</v>
      </c>
      <c r="I446" s="160" t="s">
        <v>2802</v>
      </c>
      <c r="J446" s="160" t="s">
        <v>553</v>
      </c>
      <c r="K446" s="160" t="s">
        <v>554</v>
      </c>
      <c r="L446" s="160" t="s">
        <v>226</v>
      </c>
      <c r="M446" s="160" t="s">
        <v>87</v>
      </c>
      <c r="N446" s="160" t="s">
        <v>555</v>
      </c>
      <c r="O446" s="160" t="s">
        <v>556</v>
      </c>
      <c r="P446" s="160">
        <v>0</v>
      </c>
      <c r="Q446" s="160">
        <v>93401</v>
      </c>
      <c r="R446" s="160" t="s">
        <v>2816</v>
      </c>
      <c r="S446" s="161">
        <v>37970</v>
      </c>
      <c r="T446" s="160">
        <v>6915</v>
      </c>
      <c r="U446" s="162">
        <v>8873874</v>
      </c>
      <c r="V446" s="162">
        <v>88738740</v>
      </c>
      <c r="W446" s="161">
        <v>44135</v>
      </c>
      <c r="X446" s="160" t="s">
        <v>3112</v>
      </c>
      <c r="Y446" s="160" t="s">
        <v>3113</v>
      </c>
      <c r="Z446" s="160" t="s">
        <v>3125</v>
      </c>
    </row>
    <row r="447" spans="1:26" x14ac:dyDescent="0.2">
      <c r="A447" s="160" t="s">
        <v>548</v>
      </c>
      <c r="B447" s="160">
        <v>721694003</v>
      </c>
      <c r="C447" s="160" t="s">
        <v>51</v>
      </c>
      <c r="D447" s="160" t="s">
        <v>549</v>
      </c>
      <c r="E447" s="160" t="s">
        <v>550</v>
      </c>
      <c r="F447" s="160" t="s">
        <v>551</v>
      </c>
      <c r="G447" s="160" t="s">
        <v>552</v>
      </c>
      <c r="H447" s="160" t="s">
        <v>661</v>
      </c>
      <c r="I447" s="160" t="s">
        <v>2802</v>
      </c>
      <c r="J447" s="160" t="s">
        <v>553</v>
      </c>
      <c r="K447" s="160" t="s">
        <v>554</v>
      </c>
      <c r="L447" s="160" t="s">
        <v>226</v>
      </c>
      <c r="M447" s="160" t="s">
        <v>87</v>
      </c>
      <c r="N447" s="160" t="s">
        <v>555</v>
      </c>
      <c r="O447" s="160" t="s">
        <v>556</v>
      </c>
      <c r="P447" s="160">
        <v>0</v>
      </c>
      <c r="Q447" s="160">
        <v>93401</v>
      </c>
      <c r="R447" s="160" t="s">
        <v>2816</v>
      </c>
      <c r="S447" s="161">
        <v>37970</v>
      </c>
      <c r="T447" s="160">
        <v>6915</v>
      </c>
      <c r="U447" s="162">
        <v>3123182</v>
      </c>
      <c r="V447" s="162">
        <v>152631970</v>
      </c>
      <c r="W447" s="161">
        <v>44135</v>
      </c>
      <c r="X447" s="160" t="s">
        <v>3112</v>
      </c>
      <c r="Y447" s="160" t="s">
        <v>3113</v>
      </c>
      <c r="Z447" s="160" t="s">
        <v>3146</v>
      </c>
    </row>
    <row r="448" spans="1:26" x14ac:dyDescent="0.2">
      <c r="A448" s="160" t="s">
        <v>548</v>
      </c>
      <c r="B448" s="160">
        <v>721694003</v>
      </c>
      <c r="C448" s="160" t="s">
        <v>51</v>
      </c>
      <c r="D448" s="160" t="s">
        <v>549</v>
      </c>
      <c r="E448" s="160" t="s">
        <v>550</v>
      </c>
      <c r="F448" s="160" t="s">
        <v>551</v>
      </c>
      <c r="G448" s="160" t="s">
        <v>552</v>
      </c>
      <c r="H448" s="160" t="s">
        <v>661</v>
      </c>
      <c r="I448" s="160" t="s">
        <v>2802</v>
      </c>
      <c r="J448" s="160" t="s">
        <v>553</v>
      </c>
      <c r="K448" s="160" t="s">
        <v>554</v>
      </c>
      <c r="L448" s="160" t="s">
        <v>226</v>
      </c>
      <c r="M448" s="160" t="s">
        <v>87</v>
      </c>
      <c r="N448" s="160" t="s">
        <v>555</v>
      </c>
      <c r="O448" s="160" t="s">
        <v>556</v>
      </c>
      <c r="P448" s="160">
        <v>0</v>
      </c>
      <c r="Q448" s="160">
        <v>93401</v>
      </c>
      <c r="R448" s="160" t="s">
        <v>2816</v>
      </c>
      <c r="S448" s="161">
        <v>37970</v>
      </c>
      <c r="T448" s="160">
        <v>6915</v>
      </c>
      <c r="U448" s="162">
        <v>9283669</v>
      </c>
      <c r="V448" s="162">
        <v>100299163</v>
      </c>
      <c r="W448" s="161">
        <v>44135</v>
      </c>
      <c r="X448" s="160" t="s">
        <v>3112</v>
      </c>
      <c r="Y448" s="160" t="s">
        <v>3113</v>
      </c>
      <c r="Z448" s="160" t="s">
        <v>3271</v>
      </c>
    </row>
    <row r="449" spans="1:26" x14ac:dyDescent="0.2">
      <c r="A449" s="160" t="s">
        <v>548</v>
      </c>
      <c r="B449" s="160">
        <v>721694003</v>
      </c>
      <c r="C449" s="160" t="s">
        <v>51</v>
      </c>
      <c r="D449" s="160" t="s">
        <v>549</v>
      </c>
      <c r="E449" s="160" t="s">
        <v>550</v>
      </c>
      <c r="F449" s="160" t="s">
        <v>551</v>
      </c>
      <c r="G449" s="160" t="s">
        <v>552</v>
      </c>
      <c r="H449" s="160" t="s">
        <v>661</v>
      </c>
      <c r="I449" s="160" t="s">
        <v>2802</v>
      </c>
      <c r="J449" s="160" t="s">
        <v>553</v>
      </c>
      <c r="K449" s="160" t="s">
        <v>554</v>
      </c>
      <c r="L449" s="160" t="s">
        <v>226</v>
      </c>
      <c r="M449" s="160" t="s">
        <v>87</v>
      </c>
      <c r="N449" s="160" t="s">
        <v>555</v>
      </c>
      <c r="O449" s="160" t="s">
        <v>556</v>
      </c>
      <c r="P449" s="160">
        <v>0</v>
      </c>
      <c r="Q449" s="160">
        <v>93401</v>
      </c>
      <c r="R449" s="160" t="s">
        <v>2816</v>
      </c>
      <c r="S449" s="161">
        <v>37970</v>
      </c>
      <c r="T449" s="160">
        <v>6915</v>
      </c>
      <c r="U449" s="162">
        <v>0</v>
      </c>
      <c r="V449" s="162">
        <v>47747168</v>
      </c>
      <c r="W449" s="161">
        <v>44135</v>
      </c>
      <c r="X449" s="160" t="s">
        <v>3112</v>
      </c>
      <c r="Y449" s="160" t="s">
        <v>3113</v>
      </c>
      <c r="Z449" s="160" t="s">
        <v>3272</v>
      </c>
    </row>
    <row r="450" spans="1:26" x14ac:dyDescent="0.2">
      <c r="A450" s="160" t="s">
        <v>548</v>
      </c>
      <c r="B450" s="160">
        <v>721694003</v>
      </c>
      <c r="C450" s="160" t="s">
        <v>51</v>
      </c>
      <c r="D450" s="160" t="s">
        <v>549</v>
      </c>
      <c r="E450" s="160" t="s">
        <v>550</v>
      </c>
      <c r="F450" s="160" t="s">
        <v>551</v>
      </c>
      <c r="G450" s="160" t="s">
        <v>552</v>
      </c>
      <c r="H450" s="160" t="s">
        <v>661</v>
      </c>
      <c r="I450" s="160" t="s">
        <v>2802</v>
      </c>
      <c r="J450" s="160" t="s">
        <v>553</v>
      </c>
      <c r="K450" s="160" t="s">
        <v>554</v>
      </c>
      <c r="L450" s="160" t="s">
        <v>226</v>
      </c>
      <c r="M450" s="160" t="s">
        <v>87</v>
      </c>
      <c r="N450" s="160" t="s">
        <v>555</v>
      </c>
      <c r="O450" s="160" t="s">
        <v>556</v>
      </c>
      <c r="P450" s="160">
        <v>0</v>
      </c>
      <c r="Q450" s="160">
        <v>93401</v>
      </c>
      <c r="R450" s="160" t="s">
        <v>2816</v>
      </c>
      <c r="S450" s="161">
        <v>37970</v>
      </c>
      <c r="T450" s="160">
        <v>6915</v>
      </c>
      <c r="U450" s="162">
        <v>25438801</v>
      </c>
      <c r="V450" s="162">
        <v>190793221</v>
      </c>
      <c r="W450" s="161">
        <v>44135</v>
      </c>
      <c r="X450" s="160" t="s">
        <v>3112</v>
      </c>
      <c r="Y450" s="160" t="s">
        <v>3113</v>
      </c>
      <c r="Z450" s="160" t="s">
        <v>80</v>
      </c>
    </row>
    <row r="451" spans="1:26" x14ac:dyDescent="0.2">
      <c r="A451" s="160" t="s">
        <v>548</v>
      </c>
      <c r="B451" s="160">
        <v>721694003</v>
      </c>
      <c r="C451" s="160" t="s">
        <v>51</v>
      </c>
      <c r="D451" s="160" t="s">
        <v>549</v>
      </c>
      <c r="E451" s="160" t="s">
        <v>550</v>
      </c>
      <c r="F451" s="160" t="s">
        <v>551</v>
      </c>
      <c r="G451" s="160" t="s">
        <v>552</v>
      </c>
      <c r="H451" s="160" t="s">
        <v>661</v>
      </c>
      <c r="I451" s="160" t="s">
        <v>2802</v>
      </c>
      <c r="J451" s="160" t="s">
        <v>553</v>
      </c>
      <c r="K451" s="160" t="s">
        <v>554</v>
      </c>
      <c r="L451" s="160" t="s">
        <v>226</v>
      </c>
      <c r="M451" s="160" t="s">
        <v>87</v>
      </c>
      <c r="N451" s="160" t="s">
        <v>555</v>
      </c>
      <c r="O451" s="160" t="s">
        <v>556</v>
      </c>
      <c r="P451" s="160">
        <v>0</v>
      </c>
      <c r="Q451" s="160">
        <v>93401</v>
      </c>
      <c r="R451" s="160" t="s">
        <v>2816</v>
      </c>
      <c r="S451" s="161">
        <v>37970</v>
      </c>
      <c r="T451" s="160">
        <v>6915</v>
      </c>
      <c r="U451" s="162">
        <v>66814353</v>
      </c>
      <c r="V451" s="162">
        <v>447750229</v>
      </c>
      <c r="W451" s="161">
        <v>44135</v>
      </c>
      <c r="X451" s="160" t="s">
        <v>3112</v>
      </c>
      <c r="Y451" s="160" t="s">
        <v>3113</v>
      </c>
      <c r="Z451" s="160" t="s">
        <v>3149</v>
      </c>
    </row>
    <row r="452" spans="1:26" x14ac:dyDescent="0.2">
      <c r="A452" s="160" t="s">
        <v>548</v>
      </c>
      <c r="B452" s="160">
        <v>721694003</v>
      </c>
      <c r="C452" s="160" t="s">
        <v>51</v>
      </c>
      <c r="D452" s="160" t="s">
        <v>549</v>
      </c>
      <c r="E452" s="160" t="s">
        <v>550</v>
      </c>
      <c r="F452" s="160" t="s">
        <v>551</v>
      </c>
      <c r="G452" s="160" t="s">
        <v>552</v>
      </c>
      <c r="H452" s="160" t="s">
        <v>661</v>
      </c>
      <c r="I452" s="160" t="s">
        <v>2802</v>
      </c>
      <c r="J452" s="160" t="s">
        <v>553</v>
      </c>
      <c r="K452" s="160" t="s">
        <v>554</v>
      </c>
      <c r="L452" s="160" t="s">
        <v>226</v>
      </c>
      <c r="M452" s="160" t="s">
        <v>87</v>
      </c>
      <c r="N452" s="160" t="s">
        <v>555</v>
      </c>
      <c r="O452" s="160" t="s">
        <v>556</v>
      </c>
      <c r="P452" s="160">
        <v>0</v>
      </c>
      <c r="Q452" s="160">
        <v>93401</v>
      </c>
      <c r="R452" s="160" t="s">
        <v>2816</v>
      </c>
      <c r="S452" s="161">
        <v>37970</v>
      </c>
      <c r="T452" s="160">
        <v>6915</v>
      </c>
      <c r="U452" s="162">
        <v>7784100</v>
      </c>
      <c r="V452" s="162">
        <v>77218272</v>
      </c>
      <c r="W452" s="161">
        <v>44135</v>
      </c>
      <c r="X452" s="160" t="s">
        <v>3112</v>
      </c>
      <c r="Y452" s="160" t="s">
        <v>3113</v>
      </c>
      <c r="Z452" s="160" t="s">
        <v>3225</v>
      </c>
    </row>
    <row r="453" spans="1:26" x14ac:dyDescent="0.2">
      <c r="A453" s="160" t="s">
        <v>548</v>
      </c>
      <c r="B453" s="160">
        <v>721694003</v>
      </c>
      <c r="C453" s="160" t="s">
        <v>51</v>
      </c>
      <c r="D453" s="160" t="s">
        <v>549</v>
      </c>
      <c r="E453" s="160" t="s">
        <v>550</v>
      </c>
      <c r="F453" s="160" t="s">
        <v>551</v>
      </c>
      <c r="G453" s="160" t="s">
        <v>552</v>
      </c>
      <c r="H453" s="160" t="s">
        <v>661</v>
      </c>
      <c r="I453" s="160" t="s">
        <v>2802</v>
      </c>
      <c r="J453" s="160" t="s">
        <v>553</v>
      </c>
      <c r="K453" s="160" t="s">
        <v>554</v>
      </c>
      <c r="L453" s="160" t="s">
        <v>226</v>
      </c>
      <c r="M453" s="160" t="s">
        <v>87</v>
      </c>
      <c r="N453" s="160" t="s">
        <v>555</v>
      </c>
      <c r="O453" s="160" t="s">
        <v>556</v>
      </c>
      <c r="P453" s="160">
        <v>0</v>
      </c>
      <c r="Q453" s="160">
        <v>93401</v>
      </c>
      <c r="R453" s="160" t="s">
        <v>2816</v>
      </c>
      <c r="S453" s="161">
        <v>37970</v>
      </c>
      <c r="T453" s="160">
        <v>6915</v>
      </c>
      <c r="U453" s="162">
        <v>9761261</v>
      </c>
      <c r="V453" s="162">
        <v>83082362</v>
      </c>
      <c r="W453" s="161">
        <v>44135</v>
      </c>
      <c r="X453" s="160" t="s">
        <v>3112</v>
      </c>
      <c r="Y453" s="160" t="s">
        <v>3113</v>
      </c>
      <c r="Z453" s="160" t="s">
        <v>3273</v>
      </c>
    </row>
    <row r="454" spans="1:26" x14ac:dyDescent="0.2">
      <c r="A454" s="160" t="s">
        <v>548</v>
      </c>
      <c r="B454" s="160">
        <v>721694003</v>
      </c>
      <c r="C454" s="160" t="s">
        <v>51</v>
      </c>
      <c r="D454" s="160" t="s">
        <v>549</v>
      </c>
      <c r="E454" s="160" t="s">
        <v>550</v>
      </c>
      <c r="F454" s="160" t="s">
        <v>551</v>
      </c>
      <c r="G454" s="160" t="s">
        <v>552</v>
      </c>
      <c r="H454" s="160" t="s">
        <v>661</v>
      </c>
      <c r="I454" s="160" t="s">
        <v>2802</v>
      </c>
      <c r="J454" s="160" t="s">
        <v>553</v>
      </c>
      <c r="K454" s="160" t="s">
        <v>554</v>
      </c>
      <c r="L454" s="160" t="s">
        <v>226</v>
      </c>
      <c r="M454" s="160" t="s">
        <v>87</v>
      </c>
      <c r="N454" s="160" t="s">
        <v>555</v>
      </c>
      <c r="O454" s="160" t="s">
        <v>556</v>
      </c>
      <c r="P454" s="160">
        <v>0</v>
      </c>
      <c r="Q454" s="160">
        <v>93401</v>
      </c>
      <c r="R454" s="160" t="s">
        <v>2816</v>
      </c>
      <c r="S454" s="161">
        <v>37970</v>
      </c>
      <c r="T454" s="160">
        <v>6915</v>
      </c>
      <c r="U454" s="162">
        <v>4628275</v>
      </c>
      <c r="V454" s="162">
        <v>44761958</v>
      </c>
      <c r="W454" s="161">
        <v>44135</v>
      </c>
      <c r="X454" s="160" t="s">
        <v>3112</v>
      </c>
      <c r="Y454" s="160" t="s">
        <v>3113</v>
      </c>
      <c r="Z454" s="160" t="s">
        <v>3274</v>
      </c>
    </row>
    <row r="455" spans="1:26" x14ac:dyDescent="0.2">
      <c r="A455" s="160" t="s">
        <v>548</v>
      </c>
      <c r="B455" s="160">
        <v>721694003</v>
      </c>
      <c r="C455" s="160" t="s">
        <v>51</v>
      </c>
      <c r="D455" s="160" t="s">
        <v>549</v>
      </c>
      <c r="E455" s="160" t="s">
        <v>550</v>
      </c>
      <c r="F455" s="160" t="s">
        <v>551</v>
      </c>
      <c r="G455" s="160" t="s">
        <v>552</v>
      </c>
      <c r="H455" s="160" t="s">
        <v>661</v>
      </c>
      <c r="I455" s="160" t="s">
        <v>2802</v>
      </c>
      <c r="J455" s="160" t="s">
        <v>553</v>
      </c>
      <c r="K455" s="160" t="s">
        <v>554</v>
      </c>
      <c r="L455" s="160" t="s">
        <v>226</v>
      </c>
      <c r="M455" s="160" t="s">
        <v>87</v>
      </c>
      <c r="N455" s="160" t="s">
        <v>555</v>
      </c>
      <c r="O455" s="160" t="s">
        <v>556</v>
      </c>
      <c r="P455" s="160">
        <v>0</v>
      </c>
      <c r="Q455" s="160">
        <v>93401</v>
      </c>
      <c r="R455" s="160" t="s">
        <v>2816</v>
      </c>
      <c r="S455" s="161">
        <v>37970</v>
      </c>
      <c r="T455" s="160">
        <v>6915</v>
      </c>
      <c r="U455" s="162">
        <v>6870096</v>
      </c>
      <c r="V455" s="162">
        <v>86519518</v>
      </c>
      <c r="W455" s="161">
        <v>44135</v>
      </c>
      <c r="X455" s="160" t="s">
        <v>3112</v>
      </c>
      <c r="Y455" s="160" t="s">
        <v>3113</v>
      </c>
      <c r="Z455" s="160" t="s">
        <v>3275</v>
      </c>
    </row>
    <row r="456" spans="1:26" x14ac:dyDescent="0.2">
      <c r="A456" s="160" t="s">
        <v>548</v>
      </c>
      <c r="B456" s="160">
        <v>721694003</v>
      </c>
      <c r="C456" s="160" t="s">
        <v>51</v>
      </c>
      <c r="D456" s="160" t="s">
        <v>549</v>
      </c>
      <c r="E456" s="160" t="s">
        <v>550</v>
      </c>
      <c r="F456" s="160" t="s">
        <v>551</v>
      </c>
      <c r="G456" s="160" t="s">
        <v>552</v>
      </c>
      <c r="H456" s="160" t="s">
        <v>661</v>
      </c>
      <c r="I456" s="160" t="s">
        <v>2802</v>
      </c>
      <c r="J456" s="160" t="s">
        <v>553</v>
      </c>
      <c r="K456" s="160" t="s">
        <v>554</v>
      </c>
      <c r="L456" s="160" t="s">
        <v>226</v>
      </c>
      <c r="M456" s="160" t="s">
        <v>87</v>
      </c>
      <c r="N456" s="160" t="s">
        <v>555</v>
      </c>
      <c r="O456" s="160" t="s">
        <v>556</v>
      </c>
      <c r="P456" s="160">
        <v>0</v>
      </c>
      <c r="Q456" s="160">
        <v>93401</v>
      </c>
      <c r="R456" s="160" t="s">
        <v>2816</v>
      </c>
      <c r="S456" s="161">
        <v>37970</v>
      </c>
      <c r="T456" s="160">
        <v>6915</v>
      </c>
      <c r="U456" s="162">
        <v>9406306</v>
      </c>
      <c r="V456" s="162">
        <v>150225564</v>
      </c>
      <c r="W456" s="161">
        <v>44135</v>
      </c>
      <c r="X456" s="160" t="s">
        <v>3112</v>
      </c>
      <c r="Y456" s="160" t="s">
        <v>3113</v>
      </c>
      <c r="Z456" s="160" t="s">
        <v>3114</v>
      </c>
    </row>
    <row r="457" spans="1:26" x14ac:dyDescent="0.2">
      <c r="A457" s="160" t="s">
        <v>548</v>
      </c>
      <c r="B457" s="160">
        <v>721694003</v>
      </c>
      <c r="C457" s="160" t="s">
        <v>51</v>
      </c>
      <c r="D457" s="160" t="s">
        <v>549</v>
      </c>
      <c r="E457" s="160" t="s">
        <v>550</v>
      </c>
      <c r="F457" s="160" t="s">
        <v>551</v>
      </c>
      <c r="G457" s="160" t="s">
        <v>552</v>
      </c>
      <c r="H457" s="160" t="s">
        <v>661</v>
      </c>
      <c r="I457" s="160" t="s">
        <v>2802</v>
      </c>
      <c r="J457" s="160" t="s">
        <v>553</v>
      </c>
      <c r="K457" s="160" t="s">
        <v>554</v>
      </c>
      <c r="L457" s="160" t="s">
        <v>226</v>
      </c>
      <c r="M457" s="160" t="s">
        <v>87</v>
      </c>
      <c r="N457" s="160" t="s">
        <v>555</v>
      </c>
      <c r="O457" s="160" t="s">
        <v>556</v>
      </c>
      <c r="P457" s="160">
        <v>0</v>
      </c>
      <c r="Q457" s="160">
        <v>93401</v>
      </c>
      <c r="R457" s="160" t="s">
        <v>2816</v>
      </c>
      <c r="S457" s="161">
        <v>37970</v>
      </c>
      <c r="T457" s="160">
        <v>6915</v>
      </c>
      <c r="U457" s="162">
        <v>6026400</v>
      </c>
      <c r="V457" s="162">
        <v>70056900</v>
      </c>
      <c r="W457" s="161">
        <v>44135</v>
      </c>
      <c r="X457" s="160" t="s">
        <v>3112</v>
      </c>
      <c r="Y457" s="160" t="s">
        <v>3113</v>
      </c>
      <c r="Z457" s="160" t="s">
        <v>3276</v>
      </c>
    </row>
    <row r="458" spans="1:26" x14ac:dyDescent="0.2">
      <c r="A458" s="160" t="s">
        <v>548</v>
      </c>
      <c r="B458" s="160">
        <v>721694003</v>
      </c>
      <c r="C458" s="160" t="s">
        <v>51</v>
      </c>
      <c r="D458" s="160" t="s">
        <v>549</v>
      </c>
      <c r="E458" s="160" t="s">
        <v>550</v>
      </c>
      <c r="F458" s="160" t="s">
        <v>551</v>
      </c>
      <c r="G458" s="160" t="s">
        <v>552</v>
      </c>
      <c r="H458" s="160" t="s">
        <v>661</v>
      </c>
      <c r="I458" s="160" t="s">
        <v>2802</v>
      </c>
      <c r="J458" s="160" t="s">
        <v>553</v>
      </c>
      <c r="K458" s="160" t="s">
        <v>554</v>
      </c>
      <c r="L458" s="160" t="s">
        <v>226</v>
      </c>
      <c r="M458" s="160" t="s">
        <v>87</v>
      </c>
      <c r="N458" s="160" t="s">
        <v>555</v>
      </c>
      <c r="O458" s="160" t="s">
        <v>556</v>
      </c>
      <c r="P458" s="160">
        <v>0</v>
      </c>
      <c r="Q458" s="160">
        <v>93401</v>
      </c>
      <c r="R458" s="160" t="s">
        <v>2816</v>
      </c>
      <c r="S458" s="161">
        <v>37970</v>
      </c>
      <c r="T458" s="160">
        <v>6915</v>
      </c>
      <c r="U458" s="162">
        <v>25905485</v>
      </c>
      <c r="V458" s="162">
        <v>217008253</v>
      </c>
      <c r="W458" s="161">
        <v>44135</v>
      </c>
      <c r="X458" s="160" t="s">
        <v>3112</v>
      </c>
      <c r="Y458" s="160" t="s">
        <v>3113</v>
      </c>
      <c r="Z458" s="160" t="s">
        <v>3137</v>
      </c>
    </row>
    <row r="459" spans="1:26" x14ac:dyDescent="0.2">
      <c r="A459" s="160" t="s">
        <v>548</v>
      </c>
      <c r="B459" s="160">
        <v>721694003</v>
      </c>
      <c r="C459" s="160" t="s">
        <v>51</v>
      </c>
      <c r="D459" s="160" t="s">
        <v>549</v>
      </c>
      <c r="E459" s="160" t="s">
        <v>550</v>
      </c>
      <c r="F459" s="160" t="s">
        <v>551</v>
      </c>
      <c r="G459" s="160" t="s">
        <v>552</v>
      </c>
      <c r="H459" s="160" t="s">
        <v>661</v>
      </c>
      <c r="I459" s="160" t="s">
        <v>2802</v>
      </c>
      <c r="J459" s="160" t="s">
        <v>553</v>
      </c>
      <c r="K459" s="160" t="s">
        <v>554</v>
      </c>
      <c r="L459" s="160" t="s">
        <v>226</v>
      </c>
      <c r="M459" s="160" t="s">
        <v>87</v>
      </c>
      <c r="N459" s="160" t="s">
        <v>555</v>
      </c>
      <c r="O459" s="160" t="s">
        <v>556</v>
      </c>
      <c r="P459" s="160">
        <v>0</v>
      </c>
      <c r="Q459" s="160">
        <v>93401</v>
      </c>
      <c r="R459" s="160" t="s">
        <v>2816</v>
      </c>
      <c r="S459" s="161">
        <v>37970</v>
      </c>
      <c r="T459" s="160">
        <v>6915</v>
      </c>
      <c r="U459" s="162">
        <v>45628887</v>
      </c>
      <c r="V459" s="162">
        <v>580864929</v>
      </c>
      <c r="W459" s="161">
        <v>44135</v>
      </c>
      <c r="X459" s="160" t="s">
        <v>3112</v>
      </c>
      <c r="Y459" s="160" t="s">
        <v>3113</v>
      </c>
      <c r="Z459" s="160" t="s">
        <v>3160</v>
      </c>
    </row>
    <row r="460" spans="1:26" x14ac:dyDescent="0.2">
      <c r="A460" s="160" t="s">
        <v>548</v>
      </c>
      <c r="B460" s="160">
        <v>721694003</v>
      </c>
      <c r="C460" s="160" t="s">
        <v>51</v>
      </c>
      <c r="D460" s="160" t="s">
        <v>549</v>
      </c>
      <c r="E460" s="160" t="s">
        <v>550</v>
      </c>
      <c r="F460" s="160" t="s">
        <v>551</v>
      </c>
      <c r="G460" s="160" t="s">
        <v>552</v>
      </c>
      <c r="H460" s="160" t="s">
        <v>661</v>
      </c>
      <c r="I460" s="160" t="s">
        <v>2802</v>
      </c>
      <c r="J460" s="160" t="s">
        <v>553</v>
      </c>
      <c r="K460" s="160" t="s">
        <v>554</v>
      </c>
      <c r="L460" s="160" t="s">
        <v>226</v>
      </c>
      <c r="M460" s="160" t="s">
        <v>87</v>
      </c>
      <c r="N460" s="160" t="s">
        <v>555</v>
      </c>
      <c r="O460" s="160" t="s">
        <v>556</v>
      </c>
      <c r="P460" s="160">
        <v>0</v>
      </c>
      <c r="Q460" s="160">
        <v>93401</v>
      </c>
      <c r="R460" s="160" t="s">
        <v>2816</v>
      </c>
      <c r="S460" s="161">
        <v>37970</v>
      </c>
      <c r="T460" s="160">
        <v>6915</v>
      </c>
      <c r="U460" s="162">
        <v>5915916</v>
      </c>
      <c r="V460" s="162">
        <v>52776198</v>
      </c>
      <c r="W460" s="161">
        <v>44135</v>
      </c>
      <c r="X460" s="160" t="s">
        <v>3112</v>
      </c>
      <c r="Y460" s="160" t="s">
        <v>3113</v>
      </c>
      <c r="Z460" s="160" t="s">
        <v>3163</v>
      </c>
    </row>
    <row r="461" spans="1:26" x14ac:dyDescent="0.2">
      <c r="A461" s="160" t="s">
        <v>548</v>
      </c>
      <c r="B461" s="160">
        <v>721694003</v>
      </c>
      <c r="C461" s="160" t="s">
        <v>51</v>
      </c>
      <c r="D461" s="160" t="s">
        <v>549</v>
      </c>
      <c r="E461" s="160" t="s">
        <v>550</v>
      </c>
      <c r="F461" s="160" t="s">
        <v>551</v>
      </c>
      <c r="G461" s="160" t="s">
        <v>552</v>
      </c>
      <c r="H461" s="160" t="s">
        <v>661</v>
      </c>
      <c r="I461" s="160" t="s">
        <v>2802</v>
      </c>
      <c r="J461" s="160" t="s">
        <v>553</v>
      </c>
      <c r="K461" s="160" t="s">
        <v>554</v>
      </c>
      <c r="L461" s="160" t="s">
        <v>226</v>
      </c>
      <c r="M461" s="160" t="s">
        <v>87</v>
      </c>
      <c r="N461" s="160" t="s">
        <v>555</v>
      </c>
      <c r="O461" s="160" t="s">
        <v>556</v>
      </c>
      <c r="P461" s="160">
        <v>0</v>
      </c>
      <c r="Q461" s="160">
        <v>93401</v>
      </c>
      <c r="R461" s="160" t="s">
        <v>2816</v>
      </c>
      <c r="S461" s="161">
        <v>37970</v>
      </c>
      <c r="T461" s="160">
        <v>6915</v>
      </c>
      <c r="U461" s="162">
        <v>7533000</v>
      </c>
      <c r="V461" s="162">
        <v>79699140</v>
      </c>
      <c r="W461" s="161">
        <v>44135</v>
      </c>
      <c r="X461" s="160" t="s">
        <v>3112</v>
      </c>
      <c r="Y461" s="160" t="s">
        <v>3113</v>
      </c>
      <c r="Z461" s="160" t="s">
        <v>3165</v>
      </c>
    </row>
    <row r="462" spans="1:26" x14ac:dyDescent="0.2">
      <c r="A462" s="160" t="s">
        <v>548</v>
      </c>
      <c r="B462" s="160">
        <v>721694003</v>
      </c>
      <c r="C462" s="160" t="s">
        <v>51</v>
      </c>
      <c r="D462" s="160" t="s">
        <v>549</v>
      </c>
      <c r="E462" s="160" t="s">
        <v>550</v>
      </c>
      <c r="F462" s="160" t="s">
        <v>551</v>
      </c>
      <c r="G462" s="160" t="s">
        <v>552</v>
      </c>
      <c r="H462" s="160" t="s">
        <v>661</v>
      </c>
      <c r="I462" s="160" t="s">
        <v>2802</v>
      </c>
      <c r="J462" s="160" t="s">
        <v>553</v>
      </c>
      <c r="K462" s="160" t="s">
        <v>554</v>
      </c>
      <c r="L462" s="160" t="s">
        <v>226</v>
      </c>
      <c r="M462" s="160" t="s">
        <v>87</v>
      </c>
      <c r="N462" s="160" t="s">
        <v>555</v>
      </c>
      <c r="O462" s="160" t="s">
        <v>556</v>
      </c>
      <c r="P462" s="160">
        <v>0</v>
      </c>
      <c r="Q462" s="160">
        <v>93401</v>
      </c>
      <c r="R462" s="160" t="s">
        <v>2816</v>
      </c>
      <c r="S462" s="161">
        <v>37970</v>
      </c>
      <c r="T462" s="160">
        <v>6915</v>
      </c>
      <c r="U462" s="162">
        <v>6026400</v>
      </c>
      <c r="V462" s="162">
        <v>50998410</v>
      </c>
      <c r="W462" s="161">
        <v>44135</v>
      </c>
      <c r="X462" s="160" t="s">
        <v>3112</v>
      </c>
      <c r="Y462" s="160" t="s">
        <v>3113</v>
      </c>
      <c r="Z462" s="160" t="s">
        <v>3120</v>
      </c>
    </row>
    <row r="463" spans="1:26" x14ac:dyDescent="0.2">
      <c r="A463" s="160" t="s">
        <v>548</v>
      </c>
      <c r="B463" s="160">
        <v>721694003</v>
      </c>
      <c r="C463" s="160" t="s">
        <v>51</v>
      </c>
      <c r="D463" s="160" t="s">
        <v>549</v>
      </c>
      <c r="E463" s="160" t="s">
        <v>550</v>
      </c>
      <c r="F463" s="160" t="s">
        <v>551</v>
      </c>
      <c r="G463" s="160" t="s">
        <v>552</v>
      </c>
      <c r="H463" s="160" t="s">
        <v>661</v>
      </c>
      <c r="I463" s="160" t="s">
        <v>2802</v>
      </c>
      <c r="J463" s="160" t="s">
        <v>553</v>
      </c>
      <c r="K463" s="160" t="s">
        <v>554</v>
      </c>
      <c r="L463" s="160" t="s">
        <v>226</v>
      </c>
      <c r="M463" s="160" t="s">
        <v>87</v>
      </c>
      <c r="N463" s="160" t="s">
        <v>555</v>
      </c>
      <c r="O463" s="160" t="s">
        <v>556</v>
      </c>
      <c r="P463" s="160">
        <v>0</v>
      </c>
      <c r="Q463" s="160">
        <v>93401</v>
      </c>
      <c r="R463" s="160" t="s">
        <v>2816</v>
      </c>
      <c r="S463" s="161">
        <v>37970</v>
      </c>
      <c r="T463" s="160">
        <v>6915</v>
      </c>
      <c r="U463" s="162">
        <v>6850008</v>
      </c>
      <c r="V463" s="162">
        <v>137314457</v>
      </c>
      <c r="W463" s="161">
        <v>44135</v>
      </c>
      <c r="X463" s="160" t="s">
        <v>3112</v>
      </c>
      <c r="Y463" s="160" t="s">
        <v>3113</v>
      </c>
      <c r="Z463" s="160" t="s">
        <v>3132</v>
      </c>
    </row>
    <row r="464" spans="1:26" x14ac:dyDescent="0.2">
      <c r="A464" s="160" t="s">
        <v>548</v>
      </c>
      <c r="B464" s="160">
        <v>721694003</v>
      </c>
      <c r="C464" s="160" t="s">
        <v>51</v>
      </c>
      <c r="D464" s="160" t="s">
        <v>549</v>
      </c>
      <c r="E464" s="160" t="s">
        <v>550</v>
      </c>
      <c r="F464" s="160" t="s">
        <v>551</v>
      </c>
      <c r="G464" s="160" t="s">
        <v>552</v>
      </c>
      <c r="H464" s="160" t="s">
        <v>661</v>
      </c>
      <c r="I464" s="160" t="s">
        <v>2802</v>
      </c>
      <c r="J464" s="160" t="s">
        <v>553</v>
      </c>
      <c r="K464" s="160" t="s">
        <v>554</v>
      </c>
      <c r="L464" s="160" t="s">
        <v>226</v>
      </c>
      <c r="M464" s="160" t="s">
        <v>87</v>
      </c>
      <c r="N464" s="160" t="s">
        <v>555</v>
      </c>
      <c r="O464" s="160" t="s">
        <v>556</v>
      </c>
      <c r="P464" s="160">
        <v>0</v>
      </c>
      <c r="Q464" s="160">
        <v>93401</v>
      </c>
      <c r="R464" s="160" t="s">
        <v>2816</v>
      </c>
      <c r="S464" s="161">
        <v>37970</v>
      </c>
      <c r="T464" s="160">
        <v>6915</v>
      </c>
      <c r="U464" s="162">
        <v>23062953</v>
      </c>
      <c r="V464" s="162">
        <v>257110121</v>
      </c>
      <c r="W464" s="161">
        <v>44135</v>
      </c>
      <c r="X464" s="160" t="s">
        <v>3112</v>
      </c>
      <c r="Y464" s="160" t="s">
        <v>3113</v>
      </c>
      <c r="Z464" s="160" t="s">
        <v>3277</v>
      </c>
    </row>
    <row r="465" spans="1:26" x14ac:dyDescent="0.2">
      <c r="A465" s="160" t="s">
        <v>548</v>
      </c>
      <c r="B465" s="160">
        <v>721694003</v>
      </c>
      <c r="C465" s="160" t="s">
        <v>51</v>
      </c>
      <c r="D465" s="160" t="s">
        <v>549</v>
      </c>
      <c r="E465" s="160" t="s">
        <v>550</v>
      </c>
      <c r="F465" s="160" t="s">
        <v>551</v>
      </c>
      <c r="G465" s="160" t="s">
        <v>552</v>
      </c>
      <c r="H465" s="160" t="s">
        <v>661</v>
      </c>
      <c r="I465" s="160" t="s">
        <v>2802</v>
      </c>
      <c r="J465" s="160" t="s">
        <v>553</v>
      </c>
      <c r="K465" s="160" t="s">
        <v>554</v>
      </c>
      <c r="L465" s="160" t="s">
        <v>226</v>
      </c>
      <c r="M465" s="160" t="s">
        <v>87</v>
      </c>
      <c r="N465" s="160" t="s">
        <v>555</v>
      </c>
      <c r="O465" s="160" t="s">
        <v>556</v>
      </c>
      <c r="P465" s="160">
        <v>0</v>
      </c>
      <c r="Q465" s="160">
        <v>93401</v>
      </c>
      <c r="R465" s="160" t="s">
        <v>2816</v>
      </c>
      <c r="S465" s="161">
        <v>37970</v>
      </c>
      <c r="T465" s="160">
        <v>6915</v>
      </c>
      <c r="U465" s="162">
        <v>3673593</v>
      </c>
      <c r="V465" s="162">
        <v>32474563</v>
      </c>
      <c r="W465" s="161">
        <v>44135</v>
      </c>
      <c r="X465" s="160" t="s">
        <v>3112</v>
      </c>
      <c r="Y465" s="160" t="s">
        <v>3113</v>
      </c>
      <c r="Z465" s="160" t="s">
        <v>3170</v>
      </c>
    </row>
    <row r="466" spans="1:26" x14ac:dyDescent="0.2">
      <c r="A466" s="160" t="s">
        <v>548</v>
      </c>
      <c r="B466" s="160">
        <v>721694003</v>
      </c>
      <c r="C466" s="160" t="s">
        <v>51</v>
      </c>
      <c r="D466" s="160" t="s">
        <v>549</v>
      </c>
      <c r="E466" s="160" t="s">
        <v>550</v>
      </c>
      <c r="F466" s="160" t="s">
        <v>551</v>
      </c>
      <c r="G466" s="160" t="s">
        <v>552</v>
      </c>
      <c r="H466" s="160" t="s">
        <v>661</v>
      </c>
      <c r="I466" s="160" t="s">
        <v>2802</v>
      </c>
      <c r="J466" s="160" t="s">
        <v>553</v>
      </c>
      <c r="K466" s="160" t="s">
        <v>554</v>
      </c>
      <c r="L466" s="160" t="s">
        <v>226</v>
      </c>
      <c r="M466" s="160" t="s">
        <v>87</v>
      </c>
      <c r="N466" s="160" t="s">
        <v>555</v>
      </c>
      <c r="O466" s="160" t="s">
        <v>556</v>
      </c>
      <c r="P466" s="160">
        <v>0</v>
      </c>
      <c r="Q466" s="160">
        <v>93401</v>
      </c>
      <c r="R466" s="160" t="s">
        <v>2816</v>
      </c>
      <c r="S466" s="161">
        <v>37970</v>
      </c>
      <c r="T466" s="160">
        <v>6915</v>
      </c>
      <c r="U466" s="162">
        <v>47377548</v>
      </c>
      <c r="V466" s="162">
        <v>425776272</v>
      </c>
      <c r="W466" s="161">
        <v>44135</v>
      </c>
      <c r="X466" s="160" t="s">
        <v>3112</v>
      </c>
      <c r="Y466" s="160" t="s">
        <v>3113</v>
      </c>
      <c r="Z466" s="160" t="s">
        <v>3121</v>
      </c>
    </row>
    <row r="467" spans="1:26" x14ac:dyDescent="0.2">
      <c r="A467" s="160" t="s">
        <v>548</v>
      </c>
      <c r="B467" s="160">
        <v>721694003</v>
      </c>
      <c r="C467" s="160" t="s">
        <v>51</v>
      </c>
      <c r="D467" s="160" t="s">
        <v>549</v>
      </c>
      <c r="E467" s="160" t="s">
        <v>550</v>
      </c>
      <c r="F467" s="160" t="s">
        <v>551</v>
      </c>
      <c r="G467" s="160" t="s">
        <v>552</v>
      </c>
      <c r="H467" s="160" t="s">
        <v>661</v>
      </c>
      <c r="I467" s="160" t="s">
        <v>2802</v>
      </c>
      <c r="J467" s="160" t="s">
        <v>553</v>
      </c>
      <c r="K467" s="160" t="s">
        <v>554</v>
      </c>
      <c r="L467" s="160" t="s">
        <v>226</v>
      </c>
      <c r="M467" s="160" t="s">
        <v>87</v>
      </c>
      <c r="N467" s="160" t="s">
        <v>555</v>
      </c>
      <c r="O467" s="160" t="s">
        <v>556</v>
      </c>
      <c r="P467" s="160">
        <v>0</v>
      </c>
      <c r="Q467" s="160">
        <v>93401</v>
      </c>
      <c r="R467" s="160" t="s">
        <v>2816</v>
      </c>
      <c r="S467" s="161">
        <v>37970</v>
      </c>
      <c r="T467" s="160">
        <v>6915</v>
      </c>
      <c r="U467" s="162">
        <v>22262526</v>
      </c>
      <c r="V467" s="162">
        <v>187596814</v>
      </c>
      <c r="W467" s="161">
        <v>44135</v>
      </c>
      <c r="X467" s="160" t="s">
        <v>3112</v>
      </c>
      <c r="Y467" s="160" t="s">
        <v>3113</v>
      </c>
      <c r="Z467" s="160" t="s">
        <v>3171</v>
      </c>
    </row>
    <row r="468" spans="1:26" x14ac:dyDescent="0.2">
      <c r="A468" s="160" t="s">
        <v>548</v>
      </c>
      <c r="B468" s="160">
        <v>721694003</v>
      </c>
      <c r="C468" s="160" t="s">
        <v>51</v>
      </c>
      <c r="D468" s="160" t="s">
        <v>549</v>
      </c>
      <c r="E468" s="160" t="s">
        <v>550</v>
      </c>
      <c r="F468" s="160" t="s">
        <v>551</v>
      </c>
      <c r="G468" s="160" t="s">
        <v>552</v>
      </c>
      <c r="H468" s="160" t="s">
        <v>661</v>
      </c>
      <c r="I468" s="160" t="s">
        <v>2802</v>
      </c>
      <c r="J468" s="160" t="s">
        <v>553</v>
      </c>
      <c r="K468" s="160" t="s">
        <v>554</v>
      </c>
      <c r="L468" s="160" t="s">
        <v>226</v>
      </c>
      <c r="M468" s="160" t="s">
        <v>87</v>
      </c>
      <c r="N468" s="160" t="s">
        <v>555</v>
      </c>
      <c r="O468" s="160" t="s">
        <v>556</v>
      </c>
      <c r="P468" s="160">
        <v>0</v>
      </c>
      <c r="Q468" s="160">
        <v>93401</v>
      </c>
      <c r="R468" s="160" t="s">
        <v>2816</v>
      </c>
      <c r="S468" s="161">
        <v>37970</v>
      </c>
      <c r="T468" s="160">
        <v>6915</v>
      </c>
      <c r="U468" s="162">
        <v>45926190</v>
      </c>
      <c r="V468" s="162">
        <v>331135612</v>
      </c>
      <c r="W468" s="161">
        <v>44135</v>
      </c>
      <c r="X468" s="160" t="s">
        <v>3112</v>
      </c>
      <c r="Y468" s="160" t="s">
        <v>3113</v>
      </c>
      <c r="Z468" s="160" t="s">
        <v>3122</v>
      </c>
    </row>
    <row r="469" spans="1:26" x14ac:dyDescent="0.2">
      <c r="A469" s="160" t="s">
        <v>319</v>
      </c>
      <c r="B469" s="160">
        <v>725129009</v>
      </c>
      <c r="C469" s="160" t="s">
        <v>51</v>
      </c>
      <c r="D469" s="160" t="s">
        <v>320</v>
      </c>
      <c r="E469" s="160" t="s">
        <v>2484</v>
      </c>
      <c r="F469" s="160" t="s">
        <v>321</v>
      </c>
      <c r="G469" s="160" t="s">
        <v>322</v>
      </c>
      <c r="H469" s="160" t="s">
        <v>54</v>
      </c>
      <c r="I469" s="160" t="s">
        <v>2978</v>
      </c>
      <c r="J469" s="160" t="s">
        <v>323</v>
      </c>
      <c r="K469" s="160" t="s">
        <v>324</v>
      </c>
      <c r="L469" s="160" t="s">
        <v>2457</v>
      </c>
      <c r="M469" s="160" t="s">
        <v>232</v>
      </c>
      <c r="N469" s="160" t="s">
        <v>2485</v>
      </c>
      <c r="O469" s="160" t="s">
        <v>2486</v>
      </c>
      <c r="P469" s="160">
        <v>0</v>
      </c>
      <c r="Q469" s="160" t="s">
        <v>162</v>
      </c>
      <c r="R469" s="160" t="s">
        <v>2596</v>
      </c>
      <c r="S469" s="161">
        <v>37970</v>
      </c>
      <c r="T469" s="160">
        <v>6926</v>
      </c>
      <c r="U469" s="162">
        <v>6151950</v>
      </c>
      <c r="V469" s="162">
        <v>65995776</v>
      </c>
      <c r="W469" s="161">
        <v>44135</v>
      </c>
      <c r="X469" s="160" t="s">
        <v>3112</v>
      </c>
      <c r="Y469" s="160" t="s">
        <v>3113</v>
      </c>
      <c r="Z469" s="160" t="s">
        <v>3224</v>
      </c>
    </row>
    <row r="470" spans="1:26" x14ac:dyDescent="0.2">
      <c r="A470" s="160" t="s">
        <v>319</v>
      </c>
      <c r="B470" s="160">
        <v>725129009</v>
      </c>
      <c r="C470" s="160" t="s">
        <v>51</v>
      </c>
      <c r="D470" s="160" t="s">
        <v>320</v>
      </c>
      <c r="E470" s="160" t="s">
        <v>2484</v>
      </c>
      <c r="F470" s="160" t="s">
        <v>321</v>
      </c>
      <c r="G470" s="160" t="s">
        <v>322</v>
      </c>
      <c r="H470" s="160" t="s">
        <v>54</v>
      </c>
      <c r="I470" s="160" t="s">
        <v>2978</v>
      </c>
      <c r="J470" s="160" t="s">
        <v>323</v>
      </c>
      <c r="K470" s="160" t="s">
        <v>324</v>
      </c>
      <c r="L470" s="160" t="s">
        <v>2457</v>
      </c>
      <c r="M470" s="160" t="s">
        <v>232</v>
      </c>
      <c r="N470" s="160" t="s">
        <v>2485</v>
      </c>
      <c r="O470" s="160" t="s">
        <v>2486</v>
      </c>
      <c r="P470" s="160">
        <v>0</v>
      </c>
      <c r="Q470" s="160" t="s">
        <v>162</v>
      </c>
      <c r="R470" s="160" t="s">
        <v>2596</v>
      </c>
      <c r="S470" s="161">
        <v>37970</v>
      </c>
      <c r="T470" s="160">
        <v>6926</v>
      </c>
      <c r="U470" s="162">
        <v>23097517</v>
      </c>
      <c r="V470" s="162">
        <v>414346904</v>
      </c>
      <c r="W470" s="161">
        <v>44135</v>
      </c>
      <c r="X470" s="160" t="s">
        <v>3112</v>
      </c>
      <c r="Y470" s="160" t="s">
        <v>3113</v>
      </c>
      <c r="Z470" s="160" t="s">
        <v>3132</v>
      </c>
    </row>
    <row r="471" spans="1:26" x14ac:dyDescent="0.2">
      <c r="A471" s="160" t="s">
        <v>2091</v>
      </c>
      <c r="B471" s="160">
        <v>728623004</v>
      </c>
      <c r="C471" s="160" t="s">
        <v>2088</v>
      </c>
      <c r="D471" s="160" t="s">
        <v>2093</v>
      </c>
      <c r="E471" s="160" t="s">
        <v>3011</v>
      </c>
      <c r="F471" s="160" t="s">
        <v>2092</v>
      </c>
      <c r="G471" s="160" t="s">
        <v>2094</v>
      </c>
      <c r="H471" s="160" t="s">
        <v>580</v>
      </c>
      <c r="I471" s="160" t="s">
        <v>2095</v>
      </c>
      <c r="J471" s="160" t="s">
        <v>2096</v>
      </c>
      <c r="K471" s="160" t="s">
        <v>2097</v>
      </c>
      <c r="L471" s="160" t="s">
        <v>226</v>
      </c>
      <c r="M471" s="160" t="s">
        <v>1848</v>
      </c>
      <c r="N471" s="160" t="s">
        <v>2098</v>
      </c>
      <c r="O471" s="160">
        <v>0</v>
      </c>
      <c r="P471" s="160">
        <v>0</v>
      </c>
      <c r="Q471" s="160" t="s">
        <v>162</v>
      </c>
      <c r="R471" s="160" t="s">
        <v>3012</v>
      </c>
      <c r="S471" s="161">
        <v>37970</v>
      </c>
      <c r="T471" s="160">
        <v>6931</v>
      </c>
      <c r="U471" s="162">
        <v>14361413</v>
      </c>
      <c r="V471" s="162">
        <v>149486856</v>
      </c>
      <c r="W471" s="161">
        <v>44135</v>
      </c>
      <c r="X471" s="160" t="s">
        <v>3112</v>
      </c>
      <c r="Y471" s="160" t="s">
        <v>3113</v>
      </c>
      <c r="Z471" s="160" t="s">
        <v>3165</v>
      </c>
    </row>
    <row r="472" spans="1:26" x14ac:dyDescent="0.2">
      <c r="A472" s="160" t="s">
        <v>198</v>
      </c>
      <c r="B472" s="160">
        <v>712782005</v>
      </c>
      <c r="C472" s="160" t="s">
        <v>51</v>
      </c>
      <c r="D472" s="160" t="s">
        <v>199</v>
      </c>
      <c r="E472" s="160" t="s">
        <v>200</v>
      </c>
      <c r="F472" s="160" t="s">
        <v>201</v>
      </c>
      <c r="G472" s="160" t="s">
        <v>3040</v>
      </c>
      <c r="H472" s="160" t="s">
        <v>202</v>
      </c>
      <c r="I472" s="160" t="s">
        <v>3041</v>
      </c>
      <c r="J472" s="160" t="s">
        <v>3042</v>
      </c>
      <c r="K472" s="160" t="s">
        <v>3043</v>
      </c>
      <c r="L472" s="160" t="s">
        <v>2454</v>
      </c>
      <c r="M472" s="160" t="s">
        <v>205</v>
      </c>
      <c r="N472" s="160" t="s">
        <v>204</v>
      </c>
      <c r="O472" s="160" t="s">
        <v>203</v>
      </c>
      <c r="P472" s="160">
        <v>0</v>
      </c>
      <c r="Q472" s="160" t="s">
        <v>162</v>
      </c>
      <c r="R472" s="160" t="s">
        <v>3044</v>
      </c>
      <c r="S472" s="161">
        <v>37970</v>
      </c>
      <c r="T472" s="160">
        <v>6934</v>
      </c>
      <c r="U472" s="162">
        <v>-344377</v>
      </c>
      <c r="V472" s="162">
        <v>273050916</v>
      </c>
      <c r="W472" s="161">
        <v>44135</v>
      </c>
      <c r="X472" s="160" t="s">
        <v>3112</v>
      </c>
      <c r="Y472" s="160" t="s">
        <v>3113</v>
      </c>
      <c r="Z472" s="160" t="s">
        <v>3143</v>
      </c>
    </row>
    <row r="473" spans="1:26" x14ac:dyDescent="0.2">
      <c r="A473" s="160" t="s">
        <v>406</v>
      </c>
      <c r="B473" s="160">
        <v>725984006</v>
      </c>
      <c r="C473" s="160" t="s">
        <v>33</v>
      </c>
      <c r="D473" s="160" t="s">
        <v>407</v>
      </c>
      <c r="E473" s="160" t="s">
        <v>408</v>
      </c>
      <c r="F473" s="160" t="s">
        <v>409</v>
      </c>
      <c r="G473" s="160" t="s">
        <v>3078</v>
      </c>
      <c r="H473" s="160" t="s">
        <v>403</v>
      </c>
      <c r="I473" s="160" t="s">
        <v>3079</v>
      </c>
      <c r="J473" s="160" t="s">
        <v>410</v>
      </c>
      <c r="K473" s="160" t="s">
        <v>411</v>
      </c>
      <c r="L473" s="160" t="s">
        <v>31</v>
      </c>
      <c r="M473" s="160" t="s">
        <v>250</v>
      </c>
      <c r="N473" s="160" t="s">
        <v>412</v>
      </c>
      <c r="O473" s="160">
        <v>0</v>
      </c>
      <c r="P473" s="160">
        <v>0</v>
      </c>
      <c r="Q473" s="160">
        <v>93401</v>
      </c>
      <c r="R473" s="160" t="s">
        <v>3083</v>
      </c>
      <c r="S473" s="161">
        <v>37970</v>
      </c>
      <c r="T473" s="160">
        <v>6935</v>
      </c>
      <c r="U473" s="162">
        <v>31992886</v>
      </c>
      <c r="V473" s="162">
        <v>296671318</v>
      </c>
      <c r="W473" s="161">
        <v>44135</v>
      </c>
      <c r="X473" s="160" t="s">
        <v>3112</v>
      </c>
      <c r="Y473" s="160" t="s">
        <v>3113</v>
      </c>
      <c r="Z473" s="160" t="s">
        <v>3178</v>
      </c>
    </row>
    <row r="474" spans="1:26" x14ac:dyDescent="0.2">
      <c r="A474" s="160" t="s">
        <v>608</v>
      </c>
      <c r="B474" s="160">
        <v>712800003</v>
      </c>
      <c r="C474" s="160" t="s">
        <v>567</v>
      </c>
      <c r="D474" s="160" t="s">
        <v>609</v>
      </c>
      <c r="E474" s="160" t="s">
        <v>8206</v>
      </c>
      <c r="F474" s="160" t="s">
        <v>610</v>
      </c>
      <c r="G474" s="160" t="s">
        <v>8207</v>
      </c>
      <c r="H474" s="160" t="s">
        <v>612</v>
      </c>
      <c r="I474" s="160" t="s">
        <v>8208</v>
      </c>
      <c r="J474" s="160" t="s">
        <v>614</v>
      </c>
      <c r="K474" s="160" t="s">
        <v>616</v>
      </c>
      <c r="L474" s="160" t="s">
        <v>31</v>
      </c>
      <c r="M474" s="160" t="s">
        <v>300</v>
      </c>
      <c r="N474" s="160" t="s">
        <v>617</v>
      </c>
      <c r="O474" s="160" t="s">
        <v>615</v>
      </c>
      <c r="P474" s="160">
        <v>0</v>
      </c>
      <c r="Q474" s="160" t="s">
        <v>30</v>
      </c>
      <c r="R474" s="160" t="s">
        <v>8209</v>
      </c>
      <c r="S474" s="161">
        <v>37970</v>
      </c>
      <c r="T474" s="160">
        <v>6938</v>
      </c>
      <c r="U474" s="162">
        <v>3398349</v>
      </c>
      <c r="V474" s="162">
        <v>33545416</v>
      </c>
      <c r="W474" s="161">
        <v>44135</v>
      </c>
      <c r="X474" s="160" t="s">
        <v>3112</v>
      </c>
      <c r="Y474" s="160" t="s">
        <v>3113</v>
      </c>
      <c r="Z474" s="160" t="s">
        <v>49</v>
      </c>
    </row>
    <row r="475" spans="1:26" x14ac:dyDescent="0.2">
      <c r="A475" s="160" t="s">
        <v>2601</v>
      </c>
      <c r="B475" s="160">
        <v>726079005</v>
      </c>
      <c r="C475" s="160" t="s">
        <v>33</v>
      </c>
      <c r="D475" s="160" t="s">
        <v>503</v>
      </c>
      <c r="E475" s="160" t="s">
        <v>2882</v>
      </c>
      <c r="F475" s="160" t="s">
        <v>504</v>
      </c>
      <c r="G475" s="160" t="s">
        <v>2883</v>
      </c>
      <c r="H475" s="160" t="s">
        <v>505</v>
      </c>
      <c r="I475" s="160" t="s">
        <v>2602</v>
      </c>
      <c r="J475" s="160" t="s">
        <v>2603</v>
      </c>
      <c r="K475" s="160" t="s">
        <v>506</v>
      </c>
      <c r="L475" s="160" t="s">
        <v>133</v>
      </c>
      <c r="M475" s="160" t="s">
        <v>508</v>
      </c>
      <c r="N475" s="160" t="s">
        <v>507</v>
      </c>
      <c r="O475" s="160">
        <v>0</v>
      </c>
      <c r="P475" s="160">
        <v>0</v>
      </c>
      <c r="Q475" s="160" t="s">
        <v>30</v>
      </c>
      <c r="R475" s="160" t="s">
        <v>2926</v>
      </c>
      <c r="S475" s="161">
        <v>37970</v>
      </c>
      <c r="T475" s="160">
        <v>6943</v>
      </c>
      <c r="U475" s="162">
        <v>29638741</v>
      </c>
      <c r="V475" s="162">
        <v>246262521</v>
      </c>
      <c r="W475" s="161">
        <v>44135</v>
      </c>
      <c r="X475" s="160" t="s">
        <v>3112</v>
      </c>
      <c r="Y475" s="160" t="s">
        <v>3113</v>
      </c>
      <c r="Z475" s="160" t="s">
        <v>3134</v>
      </c>
    </row>
    <row r="476" spans="1:26" x14ac:dyDescent="0.2">
      <c r="A476" s="160" t="s">
        <v>2601</v>
      </c>
      <c r="B476" s="160">
        <v>726079005</v>
      </c>
      <c r="C476" s="160" t="s">
        <v>33</v>
      </c>
      <c r="D476" s="160" t="s">
        <v>503</v>
      </c>
      <c r="E476" s="160" t="s">
        <v>2882</v>
      </c>
      <c r="F476" s="160" t="s">
        <v>504</v>
      </c>
      <c r="G476" s="160" t="s">
        <v>2883</v>
      </c>
      <c r="H476" s="160" t="s">
        <v>505</v>
      </c>
      <c r="I476" s="160" t="s">
        <v>2602</v>
      </c>
      <c r="J476" s="160" t="s">
        <v>2603</v>
      </c>
      <c r="K476" s="160" t="s">
        <v>506</v>
      </c>
      <c r="L476" s="160" t="s">
        <v>133</v>
      </c>
      <c r="M476" s="160" t="s">
        <v>508</v>
      </c>
      <c r="N476" s="160" t="s">
        <v>507</v>
      </c>
      <c r="O476" s="160">
        <v>0</v>
      </c>
      <c r="P476" s="160">
        <v>0</v>
      </c>
      <c r="Q476" s="160" t="s">
        <v>30</v>
      </c>
      <c r="R476" s="160" t="s">
        <v>2926</v>
      </c>
      <c r="S476" s="161">
        <v>37970</v>
      </c>
      <c r="T476" s="160">
        <v>6943</v>
      </c>
      <c r="U476" s="162">
        <v>31001308</v>
      </c>
      <c r="V476" s="162">
        <v>323977941</v>
      </c>
      <c r="W476" s="161">
        <v>44135</v>
      </c>
      <c r="X476" s="160" t="s">
        <v>3112</v>
      </c>
      <c r="Y476" s="160" t="s">
        <v>3113</v>
      </c>
      <c r="Z476" s="160" t="s">
        <v>60</v>
      </c>
    </row>
    <row r="477" spans="1:26" x14ac:dyDescent="0.2">
      <c r="A477" s="160" t="s">
        <v>2601</v>
      </c>
      <c r="B477" s="160">
        <v>726079005</v>
      </c>
      <c r="C477" s="160" t="s">
        <v>33</v>
      </c>
      <c r="D477" s="160" t="s">
        <v>503</v>
      </c>
      <c r="E477" s="160" t="s">
        <v>2882</v>
      </c>
      <c r="F477" s="160" t="s">
        <v>504</v>
      </c>
      <c r="G477" s="160" t="s">
        <v>2883</v>
      </c>
      <c r="H477" s="160" t="s">
        <v>505</v>
      </c>
      <c r="I477" s="160" t="s">
        <v>2602</v>
      </c>
      <c r="J477" s="160" t="s">
        <v>2603</v>
      </c>
      <c r="K477" s="160" t="s">
        <v>506</v>
      </c>
      <c r="L477" s="160" t="s">
        <v>133</v>
      </c>
      <c r="M477" s="160" t="s">
        <v>508</v>
      </c>
      <c r="N477" s="160" t="s">
        <v>507</v>
      </c>
      <c r="O477" s="160">
        <v>0</v>
      </c>
      <c r="P477" s="160">
        <v>0</v>
      </c>
      <c r="Q477" s="160" t="s">
        <v>30</v>
      </c>
      <c r="R477" s="160" t="s">
        <v>2926</v>
      </c>
      <c r="S477" s="161">
        <v>37970</v>
      </c>
      <c r="T477" s="160">
        <v>6943</v>
      </c>
      <c r="U477" s="162">
        <v>27686493</v>
      </c>
      <c r="V477" s="162">
        <v>252678849</v>
      </c>
      <c r="W477" s="161">
        <v>44135</v>
      </c>
      <c r="X477" s="160" t="s">
        <v>3112</v>
      </c>
      <c r="Y477" s="160" t="s">
        <v>3113</v>
      </c>
      <c r="Z477" s="160" t="s">
        <v>3135</v>
      </c>
    </row>
    <row r="478" spans="1:26" x14ac:dyDescent="0.2">
      <c r="A478" s="160" t="s">
        <v>2601</v>
      </c>
      <c r="B478" s="160">
        <v>726079005</v>
      </c>
      <c r="C478" s="160" t="s">
        <v>33</v>
      </c>
      <c r="D478" s="160" t="s">
        <v>503</v>
      </c>
      <c r="E478" s="160" t="s">
        <v>2882</v>
      </c>
      <c r="F478" s="160" t="s">
        <v>504</v>
      </c>
      <c r="G478" s="160" t="s">
        <v>2883</v>
      </c>
      <c r="H478" s="160" t="s">
        <v>505</v>
      </c>
      <c r="I478" s="160" t="s">
        <v>2602</v>
      </c>
      <c r="J478" s="160" t="s">
        <v>2603</v>
      </c>
      <c r="K478" s="160" t="s">
        <v>506</v>
      </c>
      <c r="L478" s="160" t="s">
        <v>133</v>
      </c>
      <c r="M478" s="160" t="s">
        <v>508</v>
      </c>
      <c r="N478" s="160" t="s">
        <v>507</v>
      </c>
      <c r="O478" s="160">
        <v>0</v>
      </c>
      <c r="P478" s="160">
        <v>0</v>
      </c>
      <c r="Q478" s="160" t="s">
        <v>30</v>
      </c>
      <c r="R478" s="160" t="s">
        <v>2926</v>
      </c>
      <c r="S478" s="161">
        <v>37970</v>
      </c>
      <c r="T478" s="160">
        <v>6943</v>
      </c>
      <c r="U478" s="162">
        <v>30707013</v>
      </c>
      <c r="V478" s="162">
        <v>249334378</v>
      </c>
      <c r="W478" s="161">
        <v>44135</v>
      </c>
      <c r="X478" s="160" t="s">
        <v>3112</v>
      </c>
      <c r="Y478" s="160" t="s">
        <v>3113</v>
      </c>
      <c r="Z478" s="160" t="s">
        <v>3126</v>
      </c>
    </row>
    <row r="479" spans="1:26" x14ac:dyDescent="0.2">
      <c r="A479" s="160" t="s">
        <v>2601</v>
      </c>
      <c r="B479" s="160">
        <v>726079005</v>
      </c>
      <c r="C479" s="160" t="s">
        <v>33</v>
      </c>
      <c r="D479" s="160" t="s">
        <v>503</v>
      </c>
      <c r="E479" s="160" t="s">
        <v>2882</v>
      </c>
      <c r="F479" s="160" t="s">
        <v>504</v>
      </c>
      <c r="G479" s="160" t="s">
        <v>2883</v>
      </c>
      <c r="H479" s="160" t="s">
        <v>505</v>
      </c>
      <c r="I479" s="160" t="s">
        <v>2602</v>
      </c>
      <c r="J479" s="160" t="s">
        <v>2603</v>
      </c>
      <c r="K479" s="160" t="s">
        <v>506</v>
      </c>
      <c r="L479" s="160" t="s">
        <v>133</v>
      </c>
      <c r="M479" s="160" t="s">
        <v>508</v>
      </c>
      <c r="N479" s="160" t="s">
        <v>507</v>
      </c>
      <c r="O479" s="160">
        <v>0</v>
      </c>
      <c r="P479" s="160">
        <v>0</v>
      </c>
      <c r="Q479" s="160" t="s">
        <v>30</v>
      </c>
      <c r="R479" s="160" t="s">
        <v>2926</v>
      </c>
      <c r="S479" s="161">
        <v>37970</v>
      </c>
      <c r="T479" s="160">
        <v>6943</v>
      </c>
      <c r="U479" s="162">
        <v>23356244</v>
      </c>
      <c r="V479" s="162">
        <v>251887100</v>
      </c>
      <c r="W479" s="161">
        <v>44135</v>
      </c>
      <c r="X479" s="160" t="s">
        <v>3112</v>
      </c>
      <c r="Y479" s="160" t="s">
        <v>3113</v>
      </c>
      <c r="Z479" s="160" t="s">
        <v>3167</v>
      </c>
    </row>
    <row r="480" spans="1:26" x14ac:dyDescent="0.2">
      <c r="A480" s="160" t="s">
        <v>2601</v>
      </c>
      <c r="B480" s="160">
        <v>726079005</v>
      </c>
      <c r="C480" s="160" t="s">
        <v>33</v>
      </c>
      <c r="D480" s="160" t="s">
        <v>503</v>
      </c>
      <c r="E480" s="160" t="s">
        <v>2882</v>
      </c>
      <c r="F480" s="160" t="s">
        <v>504</v>
      </c>
      <c r="G480" s="160" t="s">
        <v>2883</v>
      </c>
      <c r="H480" s="160" t="s">
        <v>505</v>
      </c>
      <c r="I480" s="160" t="s">
        <v>2602</v>
      </c>
      <c r="J480" s="160" t="s">
        <v>2603</v>
      </c>
      <c r="K480" s="160" t="s">
        <v>506</v>
      </c>
      <c r="L480" s="160" t="s">
        <v>133</v>
      </c>
      <c r="M480" s="160" t="s">
        <v>508</v>
      </c>
      <c r="N480" s="160" t="s">
        <v>507</v>
      </c>
      <c r="O480" s="160">
        <v>0</v>
      </c>
      <c r="P480" s="160">
        <v>0</v>
      </c>
      <c r="Q480" s="160" t="s">
        <v>30</v>
      </c>
      <c r="R480" s="160" t="s">
        <v>2926</v>
      </c>
      <c r="S480" s="161">
        <v>37970</v>
      </c>
      <c r="T480" s="160">
        <v>6943</v>
      </c>
      <c r="U480" s="162">
        <v>53483695</v>
      </c>
      <c r="V480" s="162">
        <v>490435457</v>
      </c>
      <c r="W480" s="161">
        <v>44135</v>
      </c>
      <c r="X480" s="160" t="s">
        <v>3112</v>
      </c>
      <c r="Y480" s="160" t="s">
        <v>3113</v>
      </c>
      <c r="Z480" s="160" t="s">
        <v>3278</v>
      </c>
    </row>
    <row r="481" spans="1:26" x14ac:dyDescent="0.2">
      <c r="A481" s="160" t="s">
        <v>2363</v>
      </c>
      <c r="B481" s="160">
        <v>653716907</v>
      </c>
      <c r="C481" s="160" t="s">
        <v>2364</v>
      </c>
      <c r="D481" s="160" t="s">
        <v>57</v>
      </c>
      <c r="E481" s="160" t="s">
        <v>592</v>
      </c>
      <c r="F481" s="160" t="s">
        <v>2348</v>
      </c>
      <c r="G481" s="160" t="s">
        <v>27</v>
      </c>
      <c r="H481" s="160">
        <v>0</v>
      </c>
      <c r="I481" s="160">
        <v>0</v>
      </c>
      <c r="J481" s="160" t="s">
        <v>2365</v>
      </c>
      <c r="K481" s="160" t="s">
        <v>2366</v>
      </c>
      <c r="L481" s="160" t="s">
        <v>226</v>
      </c>
      <c r="M481" s="160" t="s">
        <v>1658</v>
      </c>
      <c r="N481" s="160" t="s">
        <v>2367</v>
      </c>
      <c r="O481" s="160">
        <v>0</v>
      </c>
      <c r="P481" s="160">
        <v>0</v>
      </c>
      <c r="Q481" s="160" t="s">
        <v>99</v>
      </c>
      <c r="R481" s="160" t="s">
        <v>2368</v>
      </c>
      <c r="S481" s="161">
        <v>37970</v>
      </c>
      <c r="T481" s="160">
        <v>6945</v>
      </c>
      <c r="U481" s="162">
        <v>7834320</v>
      </c>
      <c r="V481" s="162">
        <v>75555990</v>
      </c>
      <c r="W481" s="161">
        <v>44135</v>
      </c>
      <c r="X481" s="160" t="s">
        <v>3112</v>
      </c>
      <c r="Y481" s="160" t="s">
        <v>3113</v>
      </c>
      <c r="Z481" s="160" t="s">
        <v>3279</v>
      </c>
    </row>
    <row r="482" spans="1:26" x14ac:dyDescent="0.2">
      <c r="A482" s="160" t="s">
        <v>2275</v>
      </c>
      <c r="B482" s="160">
        <v>728857005</v>
      </c>
      <c r="C482" s="160" t="s">
        <v>33</v>
      </c>
      <c r="D482" s="160" t="s">
        <v>2276</v>
      </c>
      <c r="E482" s="160" t="s">
        <v>8467</v>
      </c>
      <c r="F482" s="160" t="s">
        <v>2247</v>
      </c>
      <c r="G482" s="160" t="s">
        <v>8468</v>
      </c>
      <c r="H482" s="160" t="s">
        <v>2278</v>
      </c>
      <c r="I482" s="160" t="s">
        <v>8469</v>
      </c>
      <c r="J482" s="160" t="s">
        <v>2279</v>
      </c>
      <c r="K482" s="160" t="s">
        <v>8470</v>
      </c>
      <c r="L482" s="160" t="s">
        <v>226</v>
      </c>
      <c r="M482" s="160" t="s">
        <v>1703</v>
      </c>
      <c r="N482" s="160" t="s">
        <v>8471</v>
      </c>
      <c r="O482" s="160" t="s">
        <v>2868</v>
      </c>
      <c r="P482" s="160">
        <v>0</v>
      </c>
      <c r="Q482" s="160" t="s">
        <v>30</v>
      </c>
      <c r="R482" s="160" t="s">
        <v>8472</v>
      </c>
      <c r="S482" s="161">
        <v>37970</v>
      </c>
      <c r="T482" s="160">
        <v>6950</v>
      </c>
      <c r="U482" s="162">
        <v>27128844</v>
      </c>
      <c r="V482" s="162">
        <v>222906291</v>
      </c>
      <c r="W482" s="161">
        <v>44135</v>
      </c>
      <c r="X482" s="160" t="s">
        <v>3112</v>
      </c>
      <c r="Y482" s="160" t="s">
        <v>3113</v>
      </c>
      <c r="Z482" s="160" t="s">
        <v>3242</v>
      </c>
    </row>
    <row r="483" spans="1:26" x14ac:dyDescent="0.2">
      <c r="A483" s="160" t="s">
        <v>2275</v>
      </c>
      <c r="B483" s="160">
        <v>728857005</v>
      </c>
      <c r="C483" s="160" t="s">
        <v>33</v>
      </c>
      <c r="D483" s="160" t="s">
        <v>2276</v>
      </c>
      <c r="E483" s="160" t="s">
        <v>8467</v>
      </c>
      <c r="F483" s="160" t="s">
        <v>2247</v>
      </c>
      <c r="G483" s="160" t="s">
        <v>8468</v>
      </c>
      <c r="H483" s="160" t="s">
        <v>2278</v>
      </c>
      <c r="I483" s="160" t="s">
        <v>8469</v>
      </c>
      <c r="J483" s="160" t="s">
        <v>2279</v>
      </c>
      <c r="K483" s="160" t="s">
        <v>8470</v>
      </c>
      <c r="L483" s="160" t="s">
        <v>226</v>
      </c>
      <c r="M483" s="160" t="s">
        <v>1703</v>
      </c>
      <c r="N483" s="160" t="s">
        <v>8471</v>
      </c>
      <c r="O483" s="160" t="s">
        <v>2868</v>
      </c>
      <c r="P483" s="160">
        <v>0</v>
      </c>
      <c r="Q483" s="160" t="s">
        <v>30</v>
      </c>
      <c r="R483" s="160" t="s">
        <v>8472</v>
      </c>
      <c r="S483" s="161">
        <v>37970</v>
      </c>
      <c r="T483" s="160">
        <v>6950</v>
      </c>
      <c r="U483" s="162">
        <v>64698426</v>
      </c>
      <c r="V483" s="162">
        <v>620156736</v>
      </c>
      <c r="W483" s="161">
        <v>44135</v>
      </c>
      <c r="X483" s="160" t="s">
        <v>3112</v>
      </c>
      <c r="Y483" s="160" t="s">
        <v>3113</v>
      </c>
      <c r="Z483" s="160" t="s">
        <v>3121</v>
      </c>
    </row>
    <row r="484" spans="1:26" x14ac:dyDescent="0.2">
      <c r="A484" s="160" t="s">
        <v>2275</v>
      </c>
      <c r="B484" s="160">
        <v>728857005</v>
      </c>
      <c r="C484" s="160" t="s">
        <v>33</v>
      </c>
      <c r="D484" s="160" t="s">
        <v>2276</v>
      </c>
      <c r="E484" s="160" t="s">
        <v>8467</v>
      </c>
      <c r="F484" s="160" t="s">
        <v>2247</v>
      </c>
      <c r="G484" s="160" t="s">
        <v>8468</v>
      </c>
      <c r="H484" s="160" t="s">
        <v>2278</v>
      </c>
      <c r="I484" s="160" t="s">
        <v>8469</v>
      </c>
      <c r="J484" s="160" t="s">
        <v>2279</v>
      </c>
      <c r="K484" s="160" t="s">
        <v>8470</v>
      </c>
      <c r="L484" s="160" t="s">
        <v>226</v>
      </c>
      <c r="M484" s="160" t="s">
        <v>1703</v>
      </c>
      <c r="N484" s="160" t="s">
        <v>8471</v>
      </c>
      <c r="O484" s="160" t="s">
        <v>2868</v>
      </c>
      <c r="P484" s="160">
        <v>0</v>
      </c>
      <c r="Q484" s="160" t="s">
        <v>30</v>
      </c>
      <c r="R484" s="160" t="s">
        <v>8472</v>
      </c>
      <c r="S484" s="161">
        <v>37970</v>
      </c>
      <c r="T484" s="160">
        <v>6950</v>
      </c>
      <c r="U484" s="162">
        <v>30118189</v>
      </c>
      <c r="V484" s="162">
        <v>203718684</v>
      </c>
      <c r="W484" s="161">
        <v>44135</v>
      </c>
      <c r="X484" s="160" t="s">
        <v>3112</v>
      </c>
      <c r="Y484" s="160" t="s">
        <v>3113</v>
      </c>
      <c r="Z484" s="160" t="s">
        <v>3171</v>
      </c>
    </row>
    <row r="485" spans="1:26" x14ac:dyDescent="0.2">
      <c r="A485" s="160" t="s">
        <v>2275</v>
      </c>
      <c r="B485" s="160">
        <v>728857005</v>
      </c>
      <c r="C485" s="160" t="s">
        <v>33</v>
      </c>
      <c r="D485" s="160" t="s">
        <v>2276</v>
      </c>
      <c r="E485" s="160" t="s">
        <v>8467</v>
      </c>
      <c r="F485" s="160" t="s">
        <v>2247</v>
      </c>
      <c r="G485" s="160" t="s">
        <v>8468</v>
      </c>
      <c r="H485" s="160" t="s">
        <v>2278</v>
      </c>
      <c r="I485" s="160" t="s">
        <v>8469</v>
      </c>
      <c r="J485" s="160" t="s">
        <v>2279</v>
      </c>
      <c r="K485" s="160" t="s">
        <v>8470</v>
      </c>
      <c r="L485" s="160" t="s">
        <v>226</v>
      </c>
      <c r="M485" s="160" t="s">
        <v>1703</v>
      </c>
      <c r="N485" s="160" t="s">
        <v>8471</v>
      </c>
      <c r="O485" s="160" t="s">
        <v>2868</v>
      </c>
      <c r="P485" s="160">
        <v>0</v>
      </c>
      <c r="Q485" s="160" t="s">
        <v>30</v>
      </c>
      <c r="R485" s="160" t="s">
        <v>8472</v>
      </c>
      <c r="S485" s="161">
        <v>37970</v>
      </c>
      <c r="T485" s="160">
        <v>6950</v>
      </c>
      <c r="U485" s="162">
        <v>6227280</v>
      </c>
      <c r="V485" s="162">
        <v>63518256</v>
      </c>
      <c r="W485" s="161">
        <v>44135</v>
      </c>
      <c r="X485" s="160" t="s">
        <v>3112</v>
      </c>
      <c r="Y485" s="160" t="s">
        <v>3113</v>
      </c>
      <c r="Z485" s="160" t="s">
        <v>3122</v>
      </c>
    </row>
    <row r="486" spans="1:26" x14ac:dyDescent="0.2">
      <c r="A486" s="160" t="s">
        <v>928</v>
      </c>
      <c r="B486" s="160">
        <v>727783008</v>
      </c>
      <c r="C486" s="160" t="s">
        <v>929</v>
      </c>
      <c r="D486" s="160" t="s">
        <v>930</v>
      </c>
      <c r="E486" s="160" t="s">
        <v>2730</v>
      </c>
      <c r="F486" s="160" t="s">
        <v>931</v>
      </c>
      <c r="G486" s="160" t="s">
        <v>2731</v>
      </c>
      <c r="H486" s="160" t="s">
        <v>932</v>
      </c>
      <c r="I486" s="160" t="s">
        <v>2733</v>
      </c>
      <c r="J486" s="160" t="s">
        <v>2764</v>
      </c>
      <c r="K486" s="160" t="s">
        <v>933</v>
      </c>
      <c r="L486" s="160" t="s">
        <v>31</v>
      </c>
      <c r="M486" s="160" t="s">
        <v>934</v>
      </c>
      <c r="N486" s="160">
        <v>0</v>
      </c>
      <c r="O486" s="160" t="s">
        <v>2732</v>
      </c>
      <c r="P486" s="160">
        <v>0</v>
      </c>
      <c r="Q486" s="160">
        <v>93401</v>
      </c>
      <c r="R486" s="160" t="s">
        <v>3055</v>
      </c>
      <c r="S486" s="161">
        <v>37970</v>
      </c>
      <c r="T486" s="160">
        <v>6959</v>
      </c>
      <c r="U486" s="162">
        <v>27456883</v>
      </c>
      <c r="V486" s="162">
        <v>228366006</v>
      </c>
      <c r="W486" s="161">
        <v>44135</v>
      </c>
      <c r="X486" s="160" t="s">
        <v>3112</v>
      </c>
      <c r="Y486" s="160" t="s">
        <v>3113</v>
      </c>
      <c r="Z486" s="160" t="s">
        <v>41</v>
      </c>
    </row>
    <row r="487" spans="1:26" x14ac:dyDescent="0.2">
      <c r="A487" s="160" t="s">
        <v>928</v>
      </c>
      <c r="B487" s="160">
        <v>727783008</v>
      </c>
      <c r="C487" s="160" t="s">
        <v>929</v>
      </c>
      <c r="D487" s="160" t="s">
        <v>930</v>
      </c>
      <c r="E487" s="160" t="s">
        <v>2730</v>
      </c>
      <c r="F487" s="160" t="s">
        <v>931</v>
      </c>
      <c r="G487" s="160" t="s">
        <v>2731</v>
      </c>
      <c r="H487" s="160" t="s">
        <v>932</v>
      </c>
      <c r="I487" s="160" t="s">
        <v>2733</v>
      </c>
      <c r="J487" s="160" t="s">
        <v>2764</v>
      </c>
      <c r="K487" s="160" t="s">
        <v>933</v>
      </c>
      <c r="L487" s="160" t="s">
        <v>31</v>
      </c>
      <c r="M487" s="160" t="s">
        <v>934</v>
      </c>
      <c r="N487" s="160">
        <v>0</v>
      </c>
      <c r="O487" s="160" t="s">
        <v>2732</v>
      </c>
      <c r="P487" s="160">
        <v>0</v>
      </c>
      <c r="Q487" s="160">
        <v>93401</v>
      </c>
      <c r="R487" s="160" t="s">
        <v>3055</v>
      </c>
      <c r="S487" s="161">
        <v>37970</v>
      </c>
      <c r="T487" s="160">
        <v>6959</v>
      </c>
      <c r="U487" s="162">
        <v>17744700</v>
      </c>
      <c r="V487" s="162">
        <v>177943021</v>
      </c>
      <c r="W487" s="161">
        <v>44135</v>
      </c>
      <c r="X487" s="160" t="s">
        <v>3112</v>
      </c>
      <c r="Y487" s="160" t="s">
        <v>3113</v>
      </c>
      <c r="Z487" s="160" t="s">
        <v>2719</v>
      </c>
    </row>
    <row r="488" spans="1:26" x14ac:dyDescent="0.2">
      <c r="A488" s="160" t="s">
        <v>2253</v>
      </c>
      <c r="B488" s="160">
        <v>731414009</v>
      </c>
      <c r="C488" s="160" t="s">
        <v>51</v>
      </c>
      <c r="D488" s="160" t="s">
        <v>2254</v>
      </c>
      <c r="E488" s="160" t="s">
        <v>2863</v>
      </c>
      <c r="F488" s="160" t="s">
        <v>2255</v>
      </c>
      <c r="G488" s="160" t="s">
        <v>2256</v>
      </c>
      <c r="H488" s="160" t="s">
        <v>2257</v>
      </c>
      <c r="I488" s="160" t="s">
        <v>2865</v>
      </c>
      <c r="J488" s="160" t="s">
        <v>2258</v>
      </c>
      <c r="K488" s="160" t="s">
        <v>2260</v>
      </c>
      <c r="L488" s="160" t="s">
        <v>226</v>
      </c>
      <c r="M488" s="160" t="s">
        <v>492</v>
      </c>
      <c r="N488" s="160" t="s">
        <v>2261</v>
      </c>
      <c r="O488" s="160" t="s">
        <v>2259</v>
      </c>
      <c r="P488" s="160">
        <v>0</v>
      </c>
      <c r="Q488" s="160" t="s">
        <v>162</v>
      </c>
      <c r="R488" s="160" t="s">
        <v>2864</v>
      </c>
      <c r="S488" s="161">
        <v>37970</v>
      </c>
      <c r="T488" s="160">
        <v>6962</v>
      </c>
      <c r="U488" s="162">
        <v>0</v>
      </c>
      <c r="V488" s="162">
        <v>1331081</v>
      </c>
      <c r="W488" s="161">
        <v>44135</v>
      </c>
      <c r="X488" s="160" t="s">
        <v>3112</v>
      </c>
      <c r="Y488" s="160" t="s">
        <v>3113</v>
      </c>
      <c r="Z488" s="160" t="s">
        <v>3118</v>
      </c>
    </row>
    <row r="489" spans="1:26" x14ac:dyDescent="0.2">
      <c r="A489" s="160" t="s">
        <v>8133</v>
      </c>
      <c r="B489" s="160">
        <v>720434008</v>
      </c>
      <c r="C489" s="160" t="s">
        <v>51</v>
      </c>
      <c r="D489" s="160" t="s">
        <v>395</v>
      </c>
      <c r="E489" s="160" t="s">
        <v>8134</v>
      </c>
      <c r="F489" s="160" t="s">
        <v>396</v>
      </c>
      <c r="G489" s="160" t="s">
        <v>8135</v>
      </c>
      <c r="H489" s="160" t="s">
        <v>397</v>
      </c>
      <c r="I489" s="160" t="s">
        <v>3060</v>
      </c>
      <c r="J489" s="160" t="s">
        <v>8136</v>
      </c>
      <c r="K489" s="160" t="s">
        <v>3058</v>
      </c>
      <c r="L489" s="160" t="s">
        <v>2458</v>
      </c>
      <c r="M489" s="160" t="s">
        <v>398</v>
      </c>
      <c r="N489" s="160" t="s">
        <v>8137</v>
      </c>
      <c r="O489" s="160" t="s">
        <v>8138</v>
      </c>
      <c r="P489" s="160">
        <v>0</v>
      </c>
      <c r="Q489" s="160">
        <v>93401</v>
      </c>
      <c r="R489" s="160" t="s">
        <v>8139</v>
      </c>
      <c r="S489" s="161">
        <v>37970</v>
      </c>
      <c r="T489" s="160">
        <v>6968</v>
      </c>
      <c r="U489" s="162">
        <v>13084450</v>
      </c>
      <c r="V489" s="162">
        <v>134112927</v>
      </c>
      <c r="W489" s="161">
        <v>44135</v>
      </c>
      <c r="X489" s="160" t="s">
        <v>3112</v>
      </c>
      <c r="Y489" s="160" t="s">
        <v>3113</v>
      </c>
      <c r="Z489" s="160" t="s">
        <v>3280</v>
      </c>
    </row>
    <row r="490" spans="1:26" x14ac:dyDescent="0.2">
      <c r="A490" s="160" t="s">
        <v>2404</v>
      </c>
      <c r="B490" s="160">
        <v>722703006</v>
      </c>
      <c r="C490" s="160" t="s">
        <v>51</v>
      </c>
      <c r="D490" s="160" t="s">
        <v>2405</v>
      </c>
      <c r="E490" s="160" t="s">
        <v>2406</v>
      </c>
      <c r="F490" s="160" t="s">
        <v>2407</v>
      </c>
      <c r="G490" s="160" t="s">
        <v>2817</v>
      </c>
      <c r="H490" s="160" t="s">
        <v>2257</v>
      </c>
      <c r="I490" s="160" t="s">
        <v>2818</v>
      </c>
      <c r="J490" s="160" t="s">
        <v>2408</v>
      </c>
      <c r="K490" s="160" t="s">
        <v>2409</v>
      </c>
      <c r="L490" s="160" t="s">
        <v>226</v>
      </c>
      <c r="M490" s="160" t="s">
        <v>492</v>
      </c>
      <c r="N490" s="160" t="s">
        <v>2410</v>
      </c>
      <c r="O490" s="160" t="s">
        <v>2411</v>
      </c>
      <c r="P490" s="160">
        <v>0</v>
      </c>
      <c r="Q490" s="160" t="s">
        <v>2412</v>
      </c>
      <c r="R490" s="160" t="s">
        <v>2925</v>
      </c>
      <c r="S490" s="161">
        <v>37970</v>
      </c>
      <c r="T490" s="160">
        <v>6969</v>
      </c>
      <c r="U490" s="162">
        <v>22057789</v>
      </c>
      <c r="V490" s="162">
        <v>193078858</v>
      </c>
      <c r="W490" s="161">
        <v>44135</v>
      </c>
      <c r="X490" s="160" t="s">
        <v>3112</v>
      </c>
      <c r="Y490" s="160" t="s">
        <v>3113</v>
      </c>
      <c r="Z490" s="160" t="s">
        <v>3118</v>
      </c>
    </row>
    <row r="491" spans="1:26" x14ac:dyDescent="0.2">
      <c r="A491" s="160" t="s">
        <v>186</v>
      </c>
      <c r="B491" s="160">
        <v>735534009</v>
      </c>
      <c r="C491" s="160" t="s">
        <v>51</v>
      </c>
      <c r="D491" s="160" t="s">
        <v>187</v>
      </c>
      <c r="E491" s="160" t="s">
        <v>2906</v>
      </c>
      <c r="F491" s="160" t="s">
        <v>188</v>
      </c>
      <c r="G491" s="160" t="s">
        <v>2442</v>
      </c>
      <c r="H491" s="160" t="s">
        <v>189</v>
      </c>
      <c r="I491" s="160" t="s">
        <v>8078</v>
      </c>
      <c r="J491" s="160" t="s">
        <v>2444</v>
      </c>
      <c r="K491" s="160" t="s">
        <v>190</v>
      </c>
      <c r="L491" s="160" t="s">
        <v>32</v>
      </c>
      <c r="M491" s="160" t="s">
        <v>2446</v>
      </c>
      <c r="N491" s="160" t="s">
        <v>2447</v>
      </c>
      <c r="O491" s="160" t="s">
        <v>2445</v>
      </c>
      <c r="P491" s="160">
        <v>0</v>
      </c>
      <c r="Q491" s="160" t="s">
        <v>162</v>
      </c>
      <c r="R491" s="160" t="s">
        <v>8079</v>
      </c>
      <c r="S491" s="161">
        <v>37970</v>
      </c>
      <c r="T491" s="160">
        <v>6971</v>
      </c>
      <c r="U491" s="162">
        <v>8072362</v>
      </c>
      <c r="V491" s="162">
        <v>74351193</v>
      </c>
      <c r="W491" s="161">
        <v>44135</v>
      </c>
      <c r="X491" s="160" t="s">
        <v>3112</v>
      </c>
      <c r="Y491" s="160" t="s">
        <v>3113</v>
      </c>
      <c r="Z491" s="160" t="s">
        <v>3240</v>
      </c>
    </row>
    <row r="492" spans="1:26" x14ac:dyDescent="0.2">
      <c r="A492" s="160" t="s">
        <v>186</v>
      </c>
      <c r="B492" s="160">
        <v>735534009</v>
      </c>
      <c r="C492" s="160" t="s">
        <v>51</v>
      </c>
      <c r="D492" s="160" t="s">
        <v>187</v>
      </c>
      <c r="E492" s="160" t="s">
        <v>2906</v>
      </c>
      <c r="F492" s="160" t="s">
        <v>188</v>
      </c>
      <c r="G492" s="160" t="s">
        <v>2442</v>
      </c>
      <c r="H492" s="160" t="s">
        <v>189</v>
      </c>
      <c r="I492" s="160" t="s">
        <v>8078</v>
      </c>
      <c r="J492" s="160" t="s">
        <v>2444</v>
      </c>
      <c r="K492" s="160" t="s">
        <v>190</v>
      </c>
      <c r="L492" s="160" t="s">
        <v>32</v>
      </c>
      <c r="M492" s="160" t="s">
        <v>2446</v>
      </c>
      <c r="N492" s="160" t="s">
        <v>2447</v>
      </c>
      <c r="O492" s="160" t="s">
        <v>2445</v>
      </c>
      <c r="P492" s="160">
        <v>0</v>
      </c>
      <c r="Q492" s="160" t="s">
        <v>162</v>
      </c>
      <c r="R492" s="160" t="s">
        <v>8079</v>
      </c>
      <c r="S492" s="161">
        <v>37970</v>
      </c>
      <c r="T492" s="160">
        <v>6971</v>
      </c>
      <c r="U492" s="162">
        <v>9583784</v>
      </c>
      <c r="V492" s="162">
        <v>90336035</v>
      </c>
      <c r="W492" s="161">
        <v>44135</v>
      </c>
      <c r="X492" s="160" t="s">
        <v>3112</v>
      </c>
      <c r="Y492" s="160" t="s">
        <v>3113</v>
      </c>
      <c r="Z492" s="160" t="s">
        <v>3281</v>
      </c>
    </row>
    <row r="493" spans="1:26" x14ac:dyDescent="0.2">
      <c r="A493" s="160" t="s">
        <v>186</v>
      </c>
      <c r="B493" s="160">
        <v>735534009</v>
      </c>
      <c r="C493" s="160" t="s">
        <v>51</v>
      </c>
      <c r="D493" s="160" t="s">
        <v>187</v>
      </c>
      <c r="E493" s="160" t="s">
        <v>2906</v>
      </c>
      <c r="F493" s="160" t="s">
        <v>188</v>
      </c>
      <c r="G493" s="160" t="s">
        <v>2442</v>
      </c>
      <c r="H493" s="160" t="s">
        <v>189</v>
      </c>
      <c r="I493" s="160" t="s">
        <v>8078</v>
      </c>
      <c r="J493" s="160" t="s">
        <v>2444</v>
      </c>
      <c r="K493" s="160" t="s">
        <v>190</v>
      </c>
      <c r="L493" s="160" t="s">
        <v>32</v>
      </c>
      <c r="M493" s="160" t="s">
        <v>2446</v>
      </c>
      <c r="N493" s="160" t="s">
        <v>2447</v>
      </c>
      <c r="O493" s="160" t="s">
        <v>2445</v>
      </c>
      <c r="P493" s="160">
        <v>0</v>
      </c>
      <c r="Q493" s="160" t="s">
        <v>162</v>
      </c>
      <c r="R493" s="160" t="s">
        <v>8079</v>
      </c>
      <c r="S493" s="161">
        <v>37970</v>
      </c>
      <c r="T493" s="160">
        <v>6971</v>
      </c>
      <c r="U493" s="162">
        <v>10305144</v>
      </c>
      <c r="V493" s="162">
        <v>88994049</v>
      </c>
      <c r="W493" s="161">
        <v>44135</v>
      </c>
      <c r="X493" s="160" t="s">
        <v>3112</v>
      </c>
      <c r="Y493" s="160" t="s">
        <v>3113</v>
      </c>
      <c r="Z493" s="160" t="s">
        <v>3282</v>
      </c>
    </row>
    <row r="494" spans="1:26" x14ac:dyDescent="0.2">
      <c r="A494" s="160" t="s">
        <v>186</v>
      </c>
      <c r="B494" s="160">
        <v>735534009</v>
      </c>
      <c r="C494" s="160" t="s">
        <v>51</v>
      </c>
      <c r="D494" s="160" t="s">
        <v>187</v>
      </c>
      <c r="E494" s="160" t="s">
        <v>2906</v>
      </c>
      <c r="F494" s="160" t="s">
        <v>188</v>
      </c>
      <c r="G494" s="160" t="s">
        <v>2442</v>
      </c>
      <c r="H494" s="160" t="s">
        <v>189</v>
      </c>
      <c r="I494" s="160" t="s">
        <v>8078</v>
      </c>
      <c r="J494" s="160" t="s">
        <v>2444</v>
      </c>
      <c r="K494" s="160" t="s">
        <v>190</v>
      </c>
      <c r="L494" s="160" t="s">
        <v>32</v>
      </c>
      <c r="M494" s="160" t="s">
        <v>2446</v>
      </c>
      <c r="N494" s="160" t="s">
        <v>2447</v>
      </c>
      <c r="O494" s="160" t="s">
        <v>2445</v>
      </c>
      <c r="P494" s="160">
        <v>0</v>
      </c>
      <c r="Q494" s="160" t="s">
        <v>162</v>
      </c>
      <c r="R494" s="160" t="s">
        <v>8079</v>
      </c>
      <c r="S494" s="161">
        <v>37970</v>
      </c>
      <c r="T494" s="160">
        <v>6971</v>
      </c>
      <c r="U494" s="162">
        <v>24846848</v>
      </c>
      <c r="V494" s="162">
        <v>191143247</v>
      </c>
      <c r="W494" s="161">
        <v>44135</v>
      </c>
      <c r="X494" s="160" t="s">
        <v>3112</v>
      </c>
      <c r="Y494" s="160" t="s">
        <v>3113</v>
      </c>
      <c r="Z494" s="160" t="s">
        <v>3283</v>
      </c>
    </row>
    <row r="495" spans="1:26" x14ac:dyDescent="0.2">
      <c r="A495" s="160" t="s">
        <v>186</v>
      </c>
      <c r="B495" s="160">
        <v>735534009</v>
      </c>
      <c r="C495" s="160" t="s">
        <v>51</v>
      </c>
      <c r="D495" s="160" t="s">
        <v>187</v>
      </c>
      <c r="E495" s="160" t="s">
        <v>2906</v>
      </c>
      <c r="F495" s="160" t="s">
        <v>188</v>
      </c>
      <c r="G495" s="160" t="s">
        <v>2442</v>
      </c>
      <c r="H495" s="160" t="s">
        <v>189</v>
      </c>
      <c r="I495" s="160" t="s">
        <v>8078</v>
      </c>
      <c r="J495" s="160" t="s">
        <v>2444</v>
      </c>
      <c r="K495" s="160" t="s">
        <v>190</v>
      </c>
      <c r="L495" s="160" t="s">
        <v>32</v>
      </c>
      <c r="M495" s="160" t="s">
        <v>2446</v>
      </c>
      <c r="N495" s="160" t="s">
        <v>2447</v>
      </c>
      <c r="O495" s="160" t="s">
        <v>2445</v>
      </c>
      <c r="P495" s="160">
        <v>0</v>
      </c>
      <c r="Q495" s="160" t="s">
        <v>162</v>
      </c>
      <c r="R495" s="160" t="s">
        <v>8079</v>
      </c>
      <c r="S495" s="161">
        <v>37970</v>
      </c>
      <c r="T495" s="160">
        <v>6971</v>
      </c>
      <c r="U495" s="162">
        <v>11461610</v>
      </c>
      <c r="V495" s="162">
        <v>140354727</v>
      </c>
      <c r="W495" s="161">
        <v>44135</v>
      </c>
      <c r="X495" s="160" t="s">
        <v>3112</v>
      </c>
      <c r="Y495" s="160" t="s">
        <v>3113</v>
      </c>
      <c r="Z495" s="160" t="s">
        <v>82</v>
      </c>
    </row>
    <row r="496" spans="1:26" x14ac:dyDescent="0.2">
      <c r="A496" s="160" t="s">
        <v>186</v>
      </c>
      <c r="B496" s="160">
        <v>735534009</v>
      </c>
      <c r="C496" s="160" t="s">
        <v>51</v>
      </c>
      <c r="D496" s="160" t="s">
        <v>187</v>
      </c>
      <c r="E496" s="160" t="s">
        <v>2906</v>
      </c>
      <c r="F496" s="160" t="s">
        <v>188</v>
      </c>
      <c r="G496" s="160" t="s">
        <v>2442</v>
      </c>
      <c r="H496" s="160" t="s">
        <v>189</v>
      </c>
      <c r="I496" s="160" t="s">
        <v>8078</v>
      </c>
      <c r="J496" s="160" t="s">
        <v>2444</v>
      </c>
      <c r="K496" s="160" t="s">
        <v>190</v>
      </c>
      <c r="L496" s="160" t="s">
        <v>32</v>
      </c>
      <c r="M496" s="160" t="s">
        <v>2446</v>
      </c>
      <c r="N496" s="160" t="s">
        <v>2447</v>
      </c>
      <c r="O496" s="160" t="s">
        <v>2445</v>
      </c>
      <c r="P496" s="160">
        <v>0</v>
      </c>
      <c r="Q496" s="160" t="s">
        <v>162</v>
      </c>
      <c r="R496" s="160" t="s">
        <v>8079</v>
      </c>
      <c r="S496" s="161">
        <v>37970</v>
      </c>
      <c r="T496" s="160">
        <v>6971</v>
      </c>
      <c r="U496" s="162">
        <v>56895856</v>
      </c>
      <c r="V496" s="162">
        <v>491483364</v>
      </c>
      <c r="W496" s="161">
        <v>44135</v>
      </c>
      <c r="X496" s="160" t="s">
        <v>3112</v>
      </c>
      <c r="Y496" s="160" t="s">
        <v>3113</v>
      </c>
      <c r="Z496" s="160" t="s">
        <v>3219</v>
      </c>
    </row>
    <row r="497" spans="1:26" x14ac:dyDescent="0.2">
      <c r="A497" s="160" t="s">
        <v>530</v>
      </c>
      <c r="B497" s="160">
        <v>732420002</v>
      </c>
      <c r="C497" s="160" t="s">
        <v>51</v>
      </c>
      <c r="D497" s="160" t="s">
        <v>531</v>
      </c>
      <c r="E497" s="160" t="s">
        <v>2852</v>
      </c>
      <c r="F497" s="160" t="s">
        <v>532</v>
      </c>
      <c r="G497" s="160" t="s">
        <v>533</v>
      </c>
      <c r="H497" s="160" t="s">
        <v>453</v>
      </c>
      <c r="I497" s="160" t="s">
        <v>2853</v>
      </c>
      <c r="J497" s="160" t="s">
        <v>534</v>
      </c>
      <c r="K497" s="160" t="s">
        <v>4535</v>
      </c>
      <c r="L497" s="160" t="s">
        <v>31</v>
      </c>
      <c r="M497" s="160" t="s">
        <v>537</v>
      </c>
      <c r="N497" s="160" t="s">
        <v>536</v>
      </c>
      <c r="O497" s="160" t="s">
        <v>535</v>
      </c>
      <c r="P497" s="160">
        <v>0</v>
      </c>
      <c r="Q497" s="160">
        <v>93401</v>
      </c>
      <c r="R497" s="160" t="s">
        <v>4536</v>
      </c>
      <c r="S497" s="161">
        <v>37970</v>
      </c>
      <c r="T497" s="160">
        <v>6972</v>
      </c>
      <c r="U497" s="162">
        <v>0</v>
      </c>
      <c r="V497" s="162">
        <v>17702550</v>
      </c>
      <c r="W497" s="161">
        <v>44135</v>
      </c>
      <c r="X497" s="160" t="s">
        <v>3112</v>
      </c>
      <c r="Y497" s="160" t="s">
        <v>3113</v>
      </c>
      <c r="Z497" s="160" t="s">
        <v>3204</v>
      </c>
    </row>
    <row r="498" spans="1:26" x14ac:dyDescent="0.2">
      <c r="A498" s="160" t="s">
        <v>530</v>
      </c>
      <c r="B498" s="160">
        <v>732420002</v>
      </c>
      <c r="C498" s="160" t="s">
        <v>51</v>
      </c>
      <c r="D498" s="160" t="s">
        <v>531</v>
      </c>
      <c r="E498" s="160" t="s">
        <v>2852</v>
      </c>
      <c r="F498" s="160" t="s">
        <v>532</v>
      </c>
      <c r="G498" s="160" t="s">
        <v>533</v>
      </c>
      <c r="H498" s="160" t="s">
        <v>453</v>
      </c>
      <c r="I498" s="160" t="s">
        <v>2853</v>
      </c>
      <c r="J498" s="160" t="s">
        <v>534</v>
      </c>
      <c r="K498" s="160" t="s">
        <v>4535</v>
      </c>
      <c r="L498" s="160" t="s">
        <v>31</v>
      </c>
      <c r="M498" s="160" t="s">
        <v>537</v>
      </c>
      <c r="N498" s="160" t="s">
        <v>536</v>
      </c>
      <c r="O498" s="160" t="s">
        <v>535</v>
      </c>
      <c r="P498" s="160">
        <v>0</v>
      </c>
      <c r="Q498" s="160">
        <v>93401</v>
      </c>
      <c r="R498" s="160" t="s">
        <v>4536</v>
      </c>
      <c r="S498" s="161">
        <v>37970</v>
      </c>
      <c r="T498" s="160">
        <v>6972</v>
      </c>
      <c r="U498" s="162">
        <v>0</v>
      </c>
      <c r="V498" s="162">
        <v>19133820</v>
      </c>
      <c r="W498" s="161">
        <v>44135</v>
      </c>
      <c r="X498" s="160" t="s">
        <v>3112</v>
      </c>
      <c r="Y498" s="160" t="s">
        <v>3113</v>
      </c>
      <c r="Z498" s="160" t="s">
        <v>3157</v>
      </c>
    </row>
    <row r="499" spans="1:26" x14ac:dyDescent="0.2">
      <c r="A499" s="160" t="s">
        <v>530</v>
      </c>
      <c r="B499" s="160">
        <v>732420002</v>
      </c>
      <c r="C499" s="160" t="s">
        <v>51</v>
      </c>
      <c r="D499" s="160" t="s">
        <v>531</v>
      </c>
      <c r="E499" s="160" t="s">
        <v>2852</v>
      </c>
      <c r="F499" s="160" t="s">
        <v>532</v>
      </c>
      <c r="G499" s="160" t="s">
        <v>533</v>
      </c>
      <c r="H499" s="160" t="s">
        <v>453</v>
      </c>
      <c r="I499" s="160" t="s">
        <v>2853</v>
      </c>
      <c r="J499" s="160" t="s">
        <v>534</v>
      </c>
      <c r="K499" s="160" t="s">
        <v>4535</v>
      </c>
      <c r="L499" s="160" t="s">
        <v>31</v>
      </c>
      <c r="M499" s="160" t="s">
        <v>537</v>
      </c>
      <c r="N499" s="160" t="s">
        <v>536</v>
      </c>
      <c r="O499" s="160" t="s">
        <v>535</v>
      </c>
      <c r="P499" s="160">
        <v>0</v>
      </c>
      <c r="Q499" s="160">
        <v>93401</v>
      </c>
      <c r="R499" s="160" t="s">
        <v>4536</v>
      </c>
      <c r="S499" s="161">
        <v>37970</v>
      </c>
      <c r="T499" s="160">
        <v>6972</v>
      </c>
      <c r="U499" s="162">
        <v>6930360</v>
      </c>
      <c r="V499" s="162">
        <v>75661452</v>
      </c>
      <c r="W499" s="161">
        <v>44135</v>
      </c>
      <c r="X499" s="160" t="s">
        <v>3112</v>
      </c>
      <c r="Y499" s="160" t="s">
        <v>3113</v>
      </c>
      <c r="Z499" s="160" t="s">
        <v>3201</v>
      </c>
    </row>
    <row r="500" spans="1:26" x14ac:dyDescent="0.2">
      <c r="A500" s="160" t="s">
        <v>530</v>
      </c>
      <c r="B500" s="160">
        <v>732420002</v>
      </c>
      <c r="C500" s="160" t="s">
        <v>51</v>
      </c>
      <c r="D500" s="160" t="s">
        <v>531</v>
      </c>
      <c r="E500" s="160" t="s">
        <v>2852</v>
      </c>
      <c r="F500" s="160" t="s">
        <v>532</v>
      </c>
      <c r="G500" s="160" t="s">
        <v>533</v>
      </c>
      <c r="H500" s="160" t="s">
        <v>453</v>
      </c>
      <c r="I500" s="160" t="s">
        <v>2853</v>
      </c>
      <c r="J500" s="160" t="s">
        <v>534</v>
      </c>
      <c r="K500" s="160" t="s">
        <v>4535</v>
      </c>
      <c r="L500" s="160" t="s">
        <v>31</v>
      </c>
      <c r="M500" s="160" t="s">
        <v>537</v>
      </c>
      <c r="N500" s="160" t="s">
        <v>536</v>
      </c>
      <c r="O500" s="160" t="s">
        <v>535</v>
      </c>
      <c r="P500" s="160">
        <v>0</v>
      </c>
      <c r="Q500" s="160">
        <v>93401</v>
      </c>
      <c r="R500" s="160" t="s">
        <v>4536</v>
      </c>
      <c r="S500" s="161">
        <v>37970</v>
      </c>
      <c r="T500" s="160">
        <v>6972</v>
      </c>
      <c r="U500" s="162">
        <v>6870096</v>
      </c>
      <c r="V500" s="162">
        <v>68615084</v>
      </c>
      <c r="W500" s="161">
        <v>44135</v>
      </c>
      <c r="X500" s="160" t="s">
        <v>3112</v>
      </c>
      <c r="Y500" s="160" t="s">
        <v>3113</v>
      </c>
      <c r="Z500" s="160" t="s">
        <v>82</v>
      </c>
    </row>
    <row r="501" spans="1:26" x14ac:dyDescent="0.2">
      <c r="A501" s="160" t="s">
        <v>374</v>
      </c>
      <c r="B501" s="160">
        <v>727581006</v>
      </c>
      <c r="C501" s="160" t="s">
        <v>51</v>
      </c>
      <c r="D501" s="160" t="s">
        <v>375</v>
      </c>
      <c r="E501" s="160" t="s">
        <v>8130</v>
      </c>
      <c r="F501" s="160" t="s">
        <v>376</v>
      </c>
      <c r="G501" s="160" t="s">
        <v>8131</v>
      </c>
      <c r="H501" s="160" t="s">
        <v>377</v>
      </c>
      <c r="I501" s="160" t="s">
        <v>2834</v>
      </c>
      <c r="J501" s="160" t="s">
        <v>2835</v>
      </c>
      <c r="K501" s="160" t="s">
        <v>3052</v>
      </c>
      <c r="L501" s="160" t="s">
        <v>2457</v>
      </c>
      <c r="M501" s="160" t="s">
        <v>380</v>
      </c>
      <c r="N501" s="160" t="s">
        <v>379</v>
      </c>
      <c r="O501" s="160" t="s">
        <v>378</v>
      </c>
      <c r="P501" s="160">
        <v>0</v>
      </c>
      <c r="Q501" s="160" t="s">
        <v>162</v>
      </c>
      <c r="R501" s="160" t="s">
        <v>8132</v>
      </c>
      <c r="S501" s="161">
        <v>37970</v>
      </c>
      <c r="T501" s="160">
        <v>6973</v>
      </c>
      <c r="U501" s="162">
        <v>11773695</v>
      </c>
      <c r="V501" s="162">
        <v>121435303</v>
      </c>
      <c r="W501" s="161">
        <v>44135</v>
      </c>
      <c r="X501" s="160" t="s">
        <v>3112</v>
      </c>
      <c r="Y501" s="160" t="s">
        <v>3113</v>
      </c>
      <c r="Z501" s="160" t="s">
        <v>3132</v>
      </c>
    </row>
    <row r="502" spans="1:26" x14ac:dyDescent="0.2">
      <c r="A502" s="160" t="s">
        <v>2349</v>
      </c>
      <c r="B502" s="160">
        <v>605060005</v>
      </c>
      <c r="C502" s="160" t="s">
        <v>55</v>
      </c>
      <c r="D502" s="160" t="s">
        <v>2350</v>
      </c>
      <c r="E502" s="160" t="s">
        <v>2324</v>
      </c>
      <c r="F502" s="160" t="s">
        <v>2351</v>
      </c>
      <c r="G502" s="160" t="s">
        <v>27</v>
      </c>
      <c r="H502" s="160">
        <v>0</v>
      </c>
      <c r="I502" s="160">
        <v>0</v>
      </c>
      <c r="J502" s="160" t="s">
        <v>2352</v>
      </c>
      <c r="K502" s="160" t="s">
        <v>2353</v>
      </c>
      <c r="L502" s="160" t="s">
        <v>31</v>
      </c>
      <c r="M502" s="160" t="s">
        <v>271</v>
      </c>
      <c r="N502" s="160" t="s">
        <v>2564</v>
      </c>
      <c r="O502" s="160" t="s">
        <v>2565</v>
      </c>
      <c r="P502" s="160">
        <v>0</v>
      </c>
      <c r="Q502" s="160" t="s">
        <v>2354</v>
      </c>
      <c r="R502" s="160" t="s">
        <v>222</v>
      </c>
      <c r="S502" s="161">
        <v>37970</v>
      </c>
      <c r="T502" s="160">
        <v>6974</v>
      </c>
      <c r="U502" s="162">
        <v>7784100</v>
      </c>
      <c r="V502" s="162">
        <v>77841000</v>
      </c>
      <c r="W502" s="161">
        <v>44135</v>
      </c>
      <c r="X502" s="160" t="s">
        <v>3112</v>
      </c>
      <c r="Y502" s="160" t="s">
        <v>3113</v>
      </c>
      <c r="Z502" s="160" t="s">
        <v>2719</v>
      </c>
    </row>
    <row r="503" spans="1:26" x14ac:dyDescent="0.2">
      <c r="A503" s="160" t="s">
        <v>2349</v>
      </c>
      <c r="B503" s="160">
        <v>605060005</v>
      </c>
      <c r="C503" s="160" t="s">
        <v>55</v>
      </c>
      <c r="D503" s="160" t="s">
        <v>2350</v>
      </c>
      <c r="E503" s="160" t="s">
        <v>2324</v>
      </c>
      <c r="F503" s="160" t="s">
        <v>2351</v>
      </c>
      <c r="G503" s="160" t="s">
        <v>27</v>
      </c>
      <c r="H503" s="160">
        <v>0</v>
      </c>
      <c r="I503" s="160">
        <v>0</v>
      </c>
      <c r="J503" s="160" t="s">
        <v>2352</v>
      </c>
      <c r="K503" s="160" t="s">
        <v>2353</v>
      </c>
      <c r="L503" s="160" t="s">
        <v>31</v>
      </c>
      <c r="M503" s="160" t="s">
        <v>271</v>
      </c>
      <c r="N503" s="160" t="s">
        <v>2564</v>
      </c>
      <c r="O503" s="160" t="s">
        <v>2565</v>
      </c>
      <c r="P503" s="160">
        <v>0</v>
      </c>
      <c r="Q503" s="160" t="s">
        <v>2354</v>
      </c>
      <c r="R503" s="160" t="s">
        <v>222</v>
      </c>
      <c r="S503" s="161">
        <v>37970</v>
      </c>
      <c r="T503" s="160">
        <v>6974</v>
      </c>
      <c r="U503" s="162">
        <v>14011380</v>
      </c>
      <c r="V503" s="162">
        <v>134966250</v>
      </c>
      <c r="W503" s="161">
        <v>44135</v>
      </c>
      <c r="X503" s="160" t="s">
        <v>3112</v>
      </c>
      <c r="Y503" s="160" t="s">
        <v>3113</v>
      </c>
      <c r="Z503" s="160" t="s">
        <v>3122</v>
      </c>
    </row>
    <row r="504" spans="1:26" x14ac:dyDescent="0.2">
      <c r="A504" s="160" t="s">
        <v>8444</v>
      </c>
      <c r="B504" s="160">
        <v>729097004</v>
      </c>
      <c r="C504" s="160" t="s">
        <v>2192</v>
      </c>
      <c r="D504" s="160" t="s">
        <v>2193</v>
      </c>
      <c r="E504" s="160" t="s">
        <v>8445</v>
      </c>
      <c r="F504" s="160" t="s">
        <v>2146</v>
      </c>
      <c r="G504" s="160" t="s">
        <v>2194</v>
      </c>
      <c r="H504" s="160" t="s">
        <v>2195</v>
      </c>
      <c r="I504" s="160" t="s">
        <v>2196</v>
      </c>
      <c r="J504" s="160" t="s">
        <v>2197</v>
      </c>
      <c r="K504" s="160" t="s">
        <v>2198</v>
      </c>
      <c r="L504" s="160" t="s">
        <v>226</v>
      </c>
      <c r="M504" s="160" t="s">
        <v>1506</v>
      </c>
      <c r="N504" s="160" t="s">
        <v>2199</v>
      </c>
      <c r="O504" s="160" t="s">
        <v>8446</v>
      </c>
      <c r="P504" s="160">
        <v>0</v>
      </c>
      <c r="Q504" s="160" t="s">
        <v>162</v>
      </c>
      <c r="R504" s="160" t="s">
        <v>8447</v>
      </c>
      <c r="S504" s="161">
        <v>37970</v>
      </c>
      <c r="T504" s="160">
        <v>6975</v>
      </c>
      <c r="U504" s="162">
        <v>17476560</v>
      </c>
      <c r="V504" s="162">
        <v>158359242</v>
      </c>
      <c r="W504" s="161">
        <v>44135</v>
      </c>
      <c r="X504" s="160" t="s">
        <v>3112</v>
      </c>
      <c r="Y504" s="160" t="s">
        <v>3113</v>
      </c>
      <c r="Z504" s="160" t="s">
        <v>3242</v>
      </c>
    </row>
    <row r="505" spans="1:26" x14ac:dyDescent="0.2">
      <c r="A505" s="160" t="s">
        <v>8444</v>
      </c>
      <c r="B505" s="160">
        <v>729097004</v>
      </c>
      <c r="C505" s="160" t="s">
        <v>2192</v>
      </c>
      <c r="D505" s="160" t="s">
        <v>2193</v>
      </c>
      <c r="E505" s="160" t="s">
        <v>8445</v>
      </c>
      <c r="F505" s="160" t="s">
        <v>2146</v>
      </c>
      <c r="G505" s="160" t="s">
        <v>2194</v>
      </c>
      <c r="H505" s="160" t="s">
        <v>2195</v>
      </c>
      <c r="I505" s="160" t="s">
        <v>2196</v>
      </c>
      <c r="J505" s="160" t="s">
        <v>2197</v>
      </c>
      <c r="K505" s="160" t="s">
        <v>2198</v>
      </c>
      <c r="L505" s="160" t="s">
        <v>226</v>
      </c>
      <c r="M505" s="160" t="s">
        <v>1506</v>
      </c>
      <c r="N505" s="160" t="s">
        <v>2199</v>
      </c>
      <c r="O505" s="160" t="s">
        <v>8446</v>
      </c>
      <c r="P505" s="160">
        <v>0</v>
      </c>
      <c r="Q505" s="160" t="s">
        <v>162</v>
      </c>
      <c r="R505" s="160" t="s">
        <v>8447</v>
      </c>
      <c r="S505" s="161">
        <v>37970</v>
      </c>
      <c r="T505" s="160">
        <v>6975</v>
      </c>
      <c r="U505" s="162">
        <v>12655440</v>
      </c>
      <c r="V505" s="162">
        <v>113078121</v>
      </c>
      <c r="W505" s="161">
        <v>44135</v>
      </c>
      <c r="X505" s="160" t="s">
        <v>3112</v>
      </c>
      <c r="Y505" s="160" t="s">
        <v>3113</v>
      </c>
      <c r="Z505" s="160" t="s">
        <v>3120</v>
      </c>
    </row>
    <row r="506" spans="1:26" x14ac:dyDescent="0.2">
      <c r="A506" s="160" t="s">
        <v>955</v>
      </c>
      <c r="B506" s="160">
        <v>738689003</v>
      </c>
      <c r="C506" s="160" t="s">
        <v>565</v>
      </c>
      <c r="D506" s="160" t="s">
        <v>956</v>
      </c>
      <c r="E506" s="160" t="s">
        <v>5712</v>
      </c>
      <c r="F506" s="160" t="s">
        <v>957</v>
      </c>
      <c r="G506" s="160" t="s">
        <v>5713</v>
      </c>
      <c r="H506" s="160" t="s">
        <v>958</v>
      </c>
      <c r="I506" s="160" t="s">
        <v>959</v>
      </c>
      <c r="J506" s="160" t="s">
        <v>5714</v>
      </c>
      <c r="K506" s="160" t="s">
        <v>960</v>
      </c>
      <c r="L506" s="160" t="s">
        <v>133</v>
      </c>
      <c r="M506" s="160" t="s">
        <v>961</v>
      </c>
      <c r="N506" s="160" t="s">
        <v>8350</v>
      </c>
      <c r="O506" s="160" t="s">
        <v>2794</v>
      </c>
      <c r="P506" s="160">
        <v>0</v>
      </c>
      <c r="Q506" s="160" t="s">
        <v>962</v>
      </c>
      <c r="R506" s="160" t="s">
        <v>8351</v>
      </c>
      <c r="S506" s="161">
        <v>37970</v>
      </c>
      <c r="T506" s="160">
        <v>6979</v>
      </c>
      <c r="U506" s="162">
        <v>11757105</v>
      </c>
      <c r="V506" s="162">
        <v>109400857</v>
      </c>
      <c r="W506" s="161">
        <v>44135</v>
      </c>
      <c r="X506" s="160" t="s">
        <v>3112</v>
      </c>
      <c r="Y506" s="160" t="s">
        <v>3113</v>
      </c>
      <c r="Z506" s="160" t="s">
        <v>3244</v>
      </c>
    </row>
    <row r="507" spans="1:26" x14ac:dyDescent="0.2">
      <c r="A507" s="160" t="s">
        <v>955</v>
      </c>
      <c r="B507" s="160">
        <v>738689003</v>
      </c>
      <c r="C507" s="160" t="s">
        <v>565</v>
      </c>
      <c r="D507" s="160" t="s">
        <v>956</v>
      </c>
      <c r="E507" s="160" t="s">
        <v>5712</v>
      </c>
      <c r="F507" s="160" t="s">
        <v>957</v>
      </c>
      <c r="G507" s="160" t="s">
        <v>5713</v>
      </c>
      <c r="H507" s="160" t="s">
        <v>958</v>
      </c>
      <c r="I507" s="160" t="s">
        <v>959</v>
      </c>
      <c r="J507" s="160" t="s">
        <v>5714</v>
      </c>
      <c r="K507" s="160" t="s">
        <v>960</v>
      </c>
      <c r="L507" s="160" t="s">
        <v>133</v>
      </c>
      <c r="M507" s="160" t="s">
        <v>961</v>
      </c>
      <c r="N507" s="160" t="s">
        <v>8350</v>
      </c>
      <c r="O507" s="160" t="s">
        <v>2794</v>
      </c>
      <c r="P507" s="160">
        <v>0</v>
      </c>
      <c r="Q507" s="160" t="s">
        <v>962</v>
      </c>
      <c r="R507" s="160" t="s">
        <v>8351</v>
      </c>
      <c r="S507" s="161">
        <v>37970</v>
      </c>
      <c r="T507" s="160">
        <v>6979</v>
      </c>
      <c r="U507" s="162">
        <v>15098944</v>
      </c>
      <c r="V507" s="162">
        <v>86326573</v>
      </c>
      <c r="W507" s="161">
        <v>44135</v>
      </c>
      <c r="X507" s="160" t="s">
        <v>3112</v>
      </c>
      <c r="Y507" s="160" t="s">
        <v>3113</v>
      </c>
      <c r="Z507" s="160" t="s">
        <v>91</v>
      </c>
    </row>
    <row r="508" spans="1:26" x14ac:dyDescent="0.2">
      <c r="A508" s="160" t="s">
        <v>955</v>
      </c>
      <c r="B508" s="160">
        <v>738689003</v>
      </c>
      <c r="C508" s="160" t="s">
        <v>565</v>
      </c>
      <c r="D508" s="160" t="s">
        <v>956</v>
      </c>
      <c r="E508" s="160" t="s">
        <v>5712</v>
      </c>
      <c r="F508" s="160" t="s">
        <v>957</v>
      </c>
      <c r="G508" s="160" t="s">
        <v>5713</v>
      </c>
      <c r="H508" s="160" t="s">
        <v>958</v>
      </c>
      <c r="I508" s="160" t="s">
        <v>959</v>
      </c>
      <c r="J508" s="160" t="s">
        <v>5714</v>
      </c>
      <c r="K508" s="160" t="s">
        <v>960</v>
      </c>
      <c r="L508" s="160" t="s">
        <v>133</v>
      </c>
      <c r="M508" s="160" t="s">
        <v>961</v>
      </c>
      <c r="N508" s="160" t="s">
        <v>8350</v>
      </c>
      <c r="O508" s="160" t="s">
        <v>2794</v>
      </c>
      <c r="P508" s="160">
        <v>0</v>
      </c>
      <c r="Q508" s="160" t="s">
        <v>962</v>
      </c>
      <c r="R508" s="160" t="s">
        <v>8351</v>
      </c>
      <c r="S508" s="161">
        <v>37970</v>
      </c>
      <c r="T508" s="160">
        <v>6979</v>
      </c>
      <c r="U508" s="162">
        <v>166505414</v>
      </c>
      <c r="V508" s="162">
        <v>2122085194</v>
      </c>
      <c r="W508" s="161">
        <v>44135</v>
      </c>
      <c r="X508" s="160" t="s">
        <v>3112</v>
      </c>
      <c r="Y508" s="160" t="s">
        <v>3113</v>
      </c>
      <c r="Z508" s="160" t="s">
        <v>3115</v>
      </c>
    </row>
    <row r="509" spans="1:26" x14ac:dyDescent="0.2">
      <c r="A509" s="160" t="s">
        <v>955</v>
      </c>
      <c r="B509" s="160">
        <v>738689003</v>
      </c>
      <c r="C509" s="160" t="s">
        <v>565</v>
      </c>
      <c r="D509" s="160" t="s">
        <v>956</v>
      </c>
      <c r="E509" s="160" t="s">
        <v>5712</v>
      </c>
      <c r="F509" s="160" t="s">
        <v>957</v>
      </c>
      <c r="G509" s="160" t="s">
        <v>5713</v>
      </c>
      <c r="H509" s="160" t="s">
        <v>958</v>
      </c>
      <c r="I509" s="160" t="s">
        <v>959</v>
      </c>
      <c r="J509" s="160" t="s">
        <v>5714</v>
      </c>
      <c r="K509" s="160" t="s">
        <v>960</v>
      </c>
      <c r="L509" s="160" t="s">
        <v>133</v>
      </c>
      <c r="M509" s="160" t="s">
        <v>961</v>
      </c>
      <c r="N509" s="160" t="s">
        <v>8350</v>
      </c>
      <c r="O509" s="160" t="s">
        <v>2794</v>
      </c>
      <c r="P509" s="160">
        <v>0</v>
      </c>
      <c r="Q509" s="160" t="s">
        <v>962</v>
      </c>
      <c r="R509" s="160" t="s">
        <v>8351</v>
      </c>
      <c r="S509" s="161">
        <v>37970</v>
      </c>
      <c r="T509" s="160">
        <v>6979</v>
      </c>
      <c r="U509" s="162">
        <v>51629875</v>
      </c>
      <c r="V509" s="162">
        <v>653148898</v>
      </c>
      <c r="W509" s="161">
        <v>44135</v>
      </c>
      <c r="X509" s="160" t="s">
        <v>3112</v>
      </c>
      <c r="Y509" s="160" t="s">
        <v>3113</v>
      </c>
      <c r="Z509" s="160" t="s">
        <v>3116</v>
      </c>
    </row>
    <row r="510" spans="1:26" x14ac:dyDescent="0.2">
      <c r="A510" s="160" t="s">
        <v>955</v>
      </c>
      <c r="B510" s="160">
        <v>738689003</v>
      </c>
      <c r="C510" s="160" t="s">
        <v>565</v>
      </c>
      <c r="D510" s="160" t="s">
        <v>956</v>
      </c>
      <c r="E510" s="160" t="s">
        <v>5712</v>
      </c>
      <c r="F510" s="160" t="s">
        <v>957</v>
      </c>
      <c r="G510" s="160" t="s">
        <v>5713</v>
      </c>
      <c r="H510" s="160" t="s">
        <v>958</v>
      </c>
      <c r="I510" s="160" t="s">
        <v>959</v>
      </c>
      <c r="J510" s="160" t="s">
        <v>5714</v>
      </c>
      <c r="K510" s="160" t="s">
        <v>960</v>
      </c>
      <c r="L510" s="160" t="s">
        <v>133</v>
      </c>
      <c r="M510" s="160" t="s">
        <v>961</v>
      </c>
      <c r="N510" s="160" t="s">
        <v>8350</v>
      </c>
      <c r="O510" s="160" t="s">
        <v>2794</v>
      </c>
      <c r="P510" s="160">
        <v>0</v>
      </c>
      <c r="Q510" s="160" t="s">
        <v>962</v>
      </c>
      <c r="R510" s="160" t="s">
        <v>8351</v>
      </c>
      <c r="S510" s="161">
        <v>37970</v>
      </c>
      <c r="T510" s="160">
        <v>6979</v>
      </c>
      <c r="U510" s="162">
        <v>12967306</v>
      </c>
      <c r="V510" s="162">
        <v>118249836</v>
      </c>
      <c r="W510" s="161">
        <v>44135</v>
      </c>
      <c r="X510" s="160" t="s">
        <v>3112</v>
      </c>
      <c r="Y510" s="160" t="s">
        <v>3113</v>
      </c>
      <c r="Z510" s="160" t="s">
        <v>3142</v>
      </c>
    </row>
    <row r="511" spans="1:26" x14ac:dyDescent="0.2">
      <c r="A511" s="160" t="s">
        <v>955</v>
      </c>
      <c r="B511" s="160">
        <v>738689003</v>
      </c>
      <c r="C511" s="160" t="s">
        <v>565</v>
      </c>
      <c r="D511" s="160" t="s">
        <v>956</v>
      </c>
      <c r="E511" s="160" t="s">
        <v>5712</v>
      </c>
      <c r="F511" s="160" t="s">
        <v>957</v>
      </c>
      <c r="G511" s="160" t="s">
        <v>5713</v>
      </c>
      <c r="H511" s="160" t="s">
        <v>958</v>
      </c>
      <c r="I511" s="160" t="s">
        <v>959</v>
      </c>
      <c r="J511" s="160" t="s">
        <v>5714</v>
      </c>
      <c r="K511" s="160" t="s">
        <v>960</v>
      </c>
      <c r="L511" s="160" t="s">
        <v>133</v>
      </c>
      <c r="M511" s="160" t="s">
        <v>961</v>
      </c>
      <c r="N511" s="160" t="s">
        <v>8350</v>
      </c>
      <c r="O511" s="160" t="s">
        <v>2794</v>
      </c>
      <c r="P511" s="160">
        <v>0</v>
      </c>
      <c r="Q511" s="160" t="s">
        <v>962</v>
      </c>
      <c r="R511" s="160" t="s">
        <v>8351</v>
      </c>
      <c r="S511" s="161">
        <v>37970</v>
      </c>
      <c r="T511" s="160">
        <v>6979</v>
      </c>
      <c r="U511" s="162">
        <v>36054646</v>
      </c>
      <c r="V511" s="162">
        <v>394592032</v>
      </c>
      <c r="W511" s="161">
        <v>44135</v>
      </c>
      <c r="X511" s="160" t="s">
        <v>3112</v>
      </c>
      <c r="Y511" s="160" t="s">
        <v>3113</v>
      </c>
      <c r="Z511" s="160" t="s">
        <v>60</v>
      </c>
    </row>
    <row r="512" spans="1:26" x14ac:dyDescent="0.2">
      <c r="A512" s="160" t="s">
        <v>955</v>
      </c>
      <c r="B512" s="160">
        <v>738689003</v>
      </c>
      <c r="C512" s="160" t="s">
        <v>565</v>
      </c>
      <c r="D512" s="160" t="s">
        <v>956</v>
      </c>
      <c r="E512" s="160" t="s">
        <v>5712</v>
      </c>
      <c r="F512" s="160" t="s">
        <v>957</v>
      </c>
      <c r="G512" s="160" t="s">
        <v>5713</v>
      </c>
      <c r="H512" s="160" t="s">
        <v>958</v>
      </c>
      <c r="I512" s="160" t="s">
        <v>959</v>
      </c>
      <c r="J512" s="160" t="s">
        <v>5714</v>
      </c>
      <c r="K512" s="160" t="s">
        <v>960</v>
      </c>
      <c r="L512" s="160" t="s">
        <v>133</v>
      </c>
      <c r="M512" s="160" t="s">
        <v>961</v>
      </c>
      <c r="N512" s="160" t="s">
        <v>8350</v>
      </c>
      <c r="O512" s="160" t="s">
        <v>2794</v>
      </c>
      <c r="P512" s="160">
        <v>0</v>
      </c>
      <c r="Q512" s="160" t="s">
        <v>962</v>
      </c>
      <c r="R512" s="160" t="s">
        <v>8351</v>
      </c>
      <c r="S512" s="161">
        <v>37970</v>
      </c>
      <c r="T512" s="160">
        <v>6979</v>
      </c>
      <c r="U512" s="162">
        <v>4726817</v>
      </c>
      <c r="V512" s="162">
        <v>50165250</v>
      </c>
      <c r="W512" s="161">
        <v>44135</v>
      </c>
      <c r="X512" s="160" t="s">
        <v>3112</v>
      </c>
      <c r="Y512" s="160" t="s">
        <v>3113</v>
      </c>
      <c r="Z512" s="160" t="s">
        <v>3145</v>
      </c>
    </row>
    <row r="513" spans="1:26" x14ac:dyDescent="0.2">
      <c r="A513" s="160" t="s">
        <v>955</v>
      </c>
      <c r="B513" s="160">
        <v>738689003</v>
      </c>
      <c r="C513" s="160" t="s">
        <v>565</v>
      </c>
      <c r="D513" s="160" t="s">
        <v>956</v>
      </c>
      <c r="E513" s="160" t="s">
        <v>5712</v>
      </c>
      <c r="F513" s="160" t="s">
        <v>957</v>
      </c>
      <c r="G513" s="160" t="s">
        <v>5713</v>
      </c>
      <c r="H513" s="160" t="s">
        <v>958</v>
      </c>
      <c r="I513" s="160" t="s">
        <v>959</v>
      </c>
      <c r="J513" s="160" t="s">
        <v>5714</v>
      </c>
      <c r="K513" s="160" t="s">
        <v>960</v>
      </c>
      <c r="L513" s="160" t="s">
        <v>133</v>
      </c>
      <c r="M513" s="160" t="s">
        <v>961</v>
      </c>
      <c r="N513" s="160" t="s">
        <v>8350</v>
      </c>
      <c r="O513" s="160" t="s">
        <v>2794</v>
      </c>
      <c r="P513" s="160">
        <v>0</v>
      </c>
      <c r="Q513" s="160" t="s">
        <v>962</v>
      </c>
      <c r="R513" s="160" t="s">
        <v>8351</v>
      </c>
      <c r="S513" s="161">
        <v>37970</v>
      </c>
      <c r="T513" s="160">
        <v>6979</v>
      </c>
      <c r="U513" s="162">
        <v>59652622</v>
      </c>
      <c r="V513" s="162">
        <v>560646869</v>
      </c>
      <c r="W513" s="161">
        <v>44135</v>
      </c>
      <c r="X513" s="160" t="s">
        <v>3112</v>
      </c>
      <c r="Y513" s="160" t="s">
        <v>3113</v>
      </c>
      <c r="Z513" s="160" t="s">
        <v>80</v>
      </c>
    </row>
    <row r="514" spans="1:26" x14ac:dyDescent="0.2">
      <c r="A514" s="160" t="s">
        <v>955</v>
      </c>
      <c r="B514" s="160">
        <v>738689003</v>
      </c>
      <c r="C514" s="160" t="s">
        <v>565</v>
      </c>
      <c r="D514" s="160" t="s">
        <v>956</v>
      </c>
      <c r="E514" s="160" t="s">
        <v>5712</v>
      </c>
      <c r="F514" s="160" t="s">
        <v>957</v>
      </c>
      <c r="G514" s="160" t="s">
        <v>5713</v>
      </c>
      <c r="H514" s="160" t="s">
        <v>958</v>
      </c>
      <c r="I514" s="160" t="s">
        <v>959</v>
      </c>
      <c r="J514" s="160" t="s">
        <v>5714</v>
      </c>
      <c r="K514" s="160" t="s">
        <v>960</v>
      </c>
      <c r="L514" s="160" t="s">
        <v>133</v>
      </c>
      <c r="M514" s="160" t="s">
        <v>961</v>
      </c>
      <c r="N514" s="160" t="s">
        <v>8350</v>
      </c>
      <c r="O514" s="160" t="s">
        <v>2794</v>
      </c>
      <c r="P514" s="160">
        <v>0</v>
      </c>
      <c r="Q514" s="160" t="s">
        <v>962</v>
      </c>
      <c r="R514" s="160" t="s">
        <v>8351</v>
      </c>
      <c r="S514" s="161">
        <v>37970</v>
      </c>
      <c r="T514" s="160">
        <v>6979</v>
      </c>
      <c r="U514" s="162">
        <v>12037734</v>
      </c>
      <c r="V514" s="162">
        <v>118638556</v>
      </c>
      <c r="W514" s="161">
        <v>44135</v>
      </c>
      <c r="X514" s="160" t="s">
        <v>3112</v>
      </c>
      <c r="Y514" s="160" t="s">
        <v>3113</v>
      </c>
      <c r="Z514" s="160" t="s">
        <v>3176</v>
      </c>
    </row>
    <row r="515" spans="1:26" x14ac:dyDescent="0.2">
      <c r="A515" s="160" t="s">
        <v>955</v>
      </c>
      <c r="B515" s="160">
        <v>738689003</v>
      </c>
      <c r="C515" s="160" t="s">
        <v>565</v>
      </c>
      <c r="D515" s="160" t="s">
        <v>956</v>
      </c>
      <c r="E515" s="160" t="s">
        <v>5712</v>
      </c>
      <c r="F515" s="160" t="s">
        <v>957</v>
      </c>
      <c r="G515" s="160" t="s">
        <v>5713</v>
      </c>
      <c r="H515" s="160" t="s">
        <v>958</v>
      </c>
      <c r="I515" s="160" t="s">
        <v>959</v>
      </c>
      <c r="J515" s="160" t="s">
        <v>5714</v>
      </c>
      <c r="K515" s="160" t="s">
        <v>960</v>
      </c>
      <c r="L515" s="160" t="s">
        <v>133</v>
      </c>
      <c r="M515" s="160" t="s">
        <v>961</v>
      </c>
      <c r="N515" s="160" t="s">
        <v>8350</v>
      </c>
      <c r="O515" s="160" t="s">
        <v>2794</v>
      </c>
      <c r="P515" s="160">
        <v>0</v>
      </c>
      <c r="Q515" s="160" t="s">
        <v>962</v>
      </c>
      <c r="R515" s="160" t="s">
        <v>8351</v>
      </c>
      <c r="S515" s="161">
        <v>37970</v>
      </c>
      <c r="T515" s="160">
        <v>6979</v>
      </c>
      <c r="U515" s="162">
        <v>7784100</v>
      </c>
      <c r="V515" s="162">
        <v>77841000</v>
      </c>
      <c r="W515" s="161">
        <v>44135</v>
      </c>
      <c r="X515" s="160" t="s">
        <v>3112</v>
      </c>
      <c r="Y515" s="160" t="s">
        <v>3113</v>
      </c>
      <c r="Z515" s="160" t="s">
        <v>3192</v>
      </c>
    </row>
    <row r="516" spans="1:26" x14ac:dyDescent="0.2">
      <c r="A516" s="160" t="s">
        <v>955</v>
      </c>
      <c r="B516" s="160">
        <v>738689003</v>
      </c>
      <c r="C516" s="160" t="s">
        <v>565</v>
      </c>
      <c r="D516" s="160" t="s">
        <v>956</v>
      </c>
      <c r="E516" s="160" t="s">
        <v>5712</v>
      </c>
      <c r="F516" s="160" t="s">
        <v>957</v>
      </c>
      <c r="G516" s="160" t="s">
        <v>5713</v>
      </c>
      <c r="H516" s="160" t="s">
        <v>958</v>
      </c>
      <c r="I516" s="160" t="s">
        <v>959</v>
      </c>
      <c r="J516" s="160" t="s">
        <v>5714</v>
      </c>
      <c r="K516" s="160" t="s">
        <v>960</v>
      </c>
      <c r="L516" s="160" t="s">
        <v>133</v>
      </c>
      <c r="M516" s="160" t="s">
        <v>961</v>
      </c>
      <c r="N516" s="160" t="s">
        <v>8350</v>
      </c>
      <c r="O516" s="160" t="s">
        <v>2794</v>
      </c>
      <c r="P516" s="160">
        <v>0</v>
      </c>
      <c r="Q516" s="160" t="s">
        <v>962</v>
      </c>
      <c r="R516" s="160" t="s">
        <v>8351</v>
      </c>
      <c r="S516" s="161">
        <v>37970</v>
      </c>
      <c r="T516" s="160">
        <v>6979</v>
      </c>
      <c r="U516" s="162">
        <v>7939782</v>
      </c>
      <c r="V516" s="162">
        <v>78679674</v>
      </c>
      <c r="W516" s="161">
        <v>44135</v>
      </c>
      <c r="X516" s="160" t="s">
        <v>3112</v>
      </c>
      <c r="Y516" s="160" t="s">
        <v>3113</v>
      </c>
      <c r="Z516" s="160" t="s">
        <v>3225</v>
      </c>
    </row>
    <row r="517" spans="1:26" x14ac:dyDescent="0.2">
      <c r="A517" s="160" t="s">
        <v>955</v>
      </c>
      <c r="B517" s="160">
        <v>738689003</v>
      </c>
      <c r="C517" s="160" t="s">
        <v>565</v>
      </c>
      <c r="D517" s="160" t="s">
        <v>956</v>
      </c>
      <c r="E517" s="160" t="s">
        <v>5712</v>
      </c>
      <c r="F517" s="160" t="s">
        <v>957</v>
      </c>
      <c r="G517" s="160" t="s">
        <v>5713</v>
      </c>
      <c r="H517" s="160" t="s">
        <v>958</v>
      </c>
      <c r="I517" s="160" t="s">
        <v>959</v>
      </c>
      <c r="J517" s="160" t="s">
        <v>5714</v>
      </c>
      <c r="K517" s="160" t="s">
        <v>960</v>
      </c>
      <c r="L517" s="160" t="s">
        <v>133</v>
      </c>
      <c r="M517" s="160" t="s">
        <v>961</v>
      </c>
      <c r="N517" s="160" t="s">
        <v>8350</v>
      </c>
      <c r="O517" s="160" t="s">
        <v>2794</v>
      </c>
      <c r="P517" s="160">
        <v>0</v>
      </c>
      <c r="Q517" s="160" t="s">
        <v>962</v>
      </c>
      <c r="R517" s="160" t="s">
        <v>8351</v>
      </c>
      <c r="S517" s="161">
        <v>37970</v>
      </c>
      <c r="T517" s="160">
        <v>6979</v>
      </c>
      <c r="U517" s="162">
        <v>8873874</v>
      </c>
      <c r="V517" s="162">
        <v>89271172</v>
      </c>
      <c r="W517" s="161">
        <v>44135</v>
      </c>
      <c r="X517" s="160" t="s">
        <v>3112</v>
      </c>
      <c r="Y517" s="160" t="s">
        <v>3113</v>
      </c>
      <c r="Z517" s="160" t="s">
        <v>3126</v>
      </c>
    </row>
    <row r="518" spans="1:26" x14ac:dyDescent="0.2">
      <c r="A518" s="160" t="s">
        <v>955</v>
      </c>
      <c r="B518" s="160">
        <v>738689003</v>
      </c>
      <c r="C518" s="160" t="s">
        <v>565</v>
      </c>
      <c r="D518" s="160" t="s">
        <v>956</v>
      </c>
      <c r="E518" s="160" t="s">
        <v>5712</v>
      </c>
      <c r="F518" s="160" t="s">
        <v>957</v>
      </c>
      <c r="G518" s="160" t="s">
        <v>5713</v>
      </c>
      <c r="H518" s="160" t="s">
        <v>958</v>
      </c>
      <c r="I518" s="160" t="s">
        <v>959</v>
      </c>
      <c r="J518" s="160" t="s">
        <v>5714</v>
      </c>
      <c r="K518" s="160" t="s">
        <v>960</v>
      </c>
      <c r="L518" s="160" t="s">
        <v>133</v>
      </c>
      <c r="M518" s="160" t="s">
        <v>961</v>
      </c>
      <c r="N518" s="160" t="s">
        <v>8350</v>
      </c>
      <c r="O518" s="160" t="s">
        <v>2794</v>
      </c>
      <c r="P518" s="160">
        <v>0</v>
      </c>
      <c r="Q518" s="160" t="s">
        <v>962</v>
      </c>
      <c r="R518" s="160" t="s">
        <v>8351</v>
      </c>
      <c r="S518" s="161">
        <v>37970</v>
      </c>
      <c r="T518" s="160">
        <v>6979</v>
      </c>
      <c r="U518" s="162">
        <v>15101154</v>
      </c>
      <c r="V518" s="162">
        <v>130647606</v>
      </c>
      <c r="W518" s="161">
        <v>44135</v>
      </c>
      <c r="X518" s="160" t="s">
        <v>3112</v>
      </c>
      <c r="Y518" s="160" t="s">
        <v>3113</v>
      </c>
      <c r="Z518" s="160" t="s">
        <v>3153</v>
      </c>
    </row>
    <row r="519" spans="1:26" x14ac:dyDescent="0.2">
      <c r="A519" s="160" t="s">
        <v>955</v>
      </c>
      <c r="B519" s="160">
        <v>738689003</v>
      </c>
      <c r="C519" s="160" t="s">
        <v>565</v>
      </c>
      <c r="D519" s="160" t="s">
        <v>956</v>
      </c>
      <c r="E519" s="160" t="s">
        <v>5712</v>
      </c>
      <c r="F519" s="160" t="s">
        <v>957</v>
      </c>
      <c r="G519" s="160" t="s">
        <v>5713</v>
      </c>
      <c r="H519" s="160" t="s">
        <v>958</v>
      </c>
      <c r="I519" s="160" t="s">
        <v>959</v>
      </c>
      <c r="J519" s="160" t="s">
        <v>5714</v>
      </c>
      <c r="K519" s="160" t="s">
        <v>960</v>
      </c>
      <c r="L519" s="160" t="s">
        <v>133</v>
      </c>
      <c r="M519" s="160" t="s">
        <v>961</v>
      </c>
      <c r="N519" s="160" t="s">
        <v>8350</v>
      </c>
      <c r="O519" s="160" t="s">
        <v>2794</v>
      </c>
      <c r="P519" s="160">
        <v>0</v>
      </c>
      <c r="Q519" s="160" t="s">
        <v>962</v>
      </c>
      <c r="R519" s="160" t="s">
        <v>8351</v>
      </c>
      <c r="S519" s="161">
        <v>37970</v>
      </c>
      <c r="T519" s="160">
        <v>6979</v>
      </c>
      <c r="U519" s="162">
        <v>19927296</v>
      </c>
      <c r="V519" s="162">
        <v>210197341</v>
      </c>
      <c r="W519" s="161">
        <v>44135</v>
      </c>
      <c r="X519" s="160" t="s">
        <v>3112</v>
      </c>
      <c r="Y519" s="160" t="s">
        <v>3113</v>
      </c>
      <c r="Z519" s="160" t="s">
        <v>3211</v>
      </c>
    </row>
    <row r="520" spans="1:26" x14ac:dyDescent="0.2">
      <c r="A520" s="160" t="s">
        <v>955</v>
      </c>
      <c r="B520" s="160">
        <v>738689003</v>
      </c>
      <c r="C520" s="160" t="s">
        <v>565</v>
      </c>
      <c r="D520" s="160" t="s">
        <v>956</v>
      </c>
      <c r="E520" s="160" t="s">
        <v>5712</v>
      </c>
      <c r="F520" s="160" t="s">
        <v>957</v>
      </c>
      <c r="G520" s="160" t="s">
        <v>5713</v>
      </c>
      <c r="H520" s="160" t="s">
        <v>958</v>
      </c>
      <c r="I520" s="160" t="s">
        <v>959</v>
      </c>
      <c r="J520" s="160" t="s">
        <v>5714</v>
      </c>
      <c r="K520" s="160" t="s">
        <v>960</v>
      </c>
      <c r="L520" s="160" t="s">
        <v>133</v>
      </c>
      <c r="M520" s="160" t="s">
        <v>961</v>
      </c>
      <c r="N520" s="160" t="s">
        <v>8350</v>
      </c>
      <c r="O520" s="160" t="s">
        <v>2794</v>
      </c>
      <c r="P520" s="160">
        <v>0</v>
      </c>
      <c r="Q520" s="160" t="s">
        <v>962</v>
      </c>
      <c r="R520" s="160" t="s">
        <v>8351</v>
      </c>
      <c r="S520" s="161">
        <v>37970</v>
      </c>
      <c r="T520" s="160">
        <v>6979</v>
      </c>
      <c r="U520" s="162">
        <v>12623801</v>
      </c>
      <c r="V520" s="162">
        <v>93307351</v>
      </c>
      <c r="W520" s="161">
        <v>44135</v>
      </c>
      <c r="X520" s="160" t="s">
        <v>3112</v>
      </c>
      <c r="Y520" s="160" t="s">
        <v>3113</v>
      </c>
      <c r="Z520" s="160" t="s">
        <v>3267</v>
      </c>
    </row>
    <row r="521" spans="1:26" x14ac:dyDescent="0.2">
      <c r="A521" s="160" t="s">
        <v>955</v>
      </c>
      <c r="B521" s="160">
        <v>738689003</v>
      </c>
      <c r="C521" s="160" t="s">
        <v>565</v>
      </c>
      <c r="D521" s="160" t="s">
        <v>956</v>
      </c>
      <c r="E521" s="160" t="s">
        <v>5712</v>
      </c>
      <c r="F521" s="160" t="s">
        <v>957</v>
      </c>
      <c r="G521" s="160" t="s">
        <v>5713</v>
      </c>
      <c r="H521" s="160" t="s">
        <v>958</v>
      </c>
      <c r="I521" s="160" t="s">
        <v>959</v>
      </c>
      <c r="J521" s="160" t="s">
        <v>5714</v>
      </c>
      <c r="K521" s="160" t="s">
        <v>960</v>
      </c>
      <c r="L521" s="160" t="s">
        <v>133</v>
      </c>
      <c r="M521" s="160" t="s">
        <v>961</v>
      </c>
      <c r="N521" s="160" t="s">
        <v>8350</v>
      </c>
      <c r="O521" s="160" t="s">
        <v>2794</v>
      </c>
      <c r="P521" s="160">
        <v>0</v>
      </c>
      <c r="Q521" s="160" t="s">
        <v>962</v>
      </c>
      <c r="R521" s="160" t="s">
        <v>8351</v>
      </c>
      <c r="S521" s="161">
        <v>37970</v>
      </c>
      <c r="T521" s="160">
        <v>6979</v>
      </c>
      <c r="U521" s="162">
        <v>9190662</v>
      </c>
      <c r="V521" s="162">
        <v>85771767</v>
      </c>
      <c r="W521" s="161">
        <v>44135</v>
      </c>
      <c r="X521" s="160" t="s">
        <v>3112</v>
      </c>
      <c r="Y521" s="160" t="s">
        <v>3113</v>
      </c>
      <c r="Z521" s="160" t="s">
        <v>3284</v>
      </c>
    </row>
    <row r="522" spans="1:26" x14ac:dyDescent="0.2">
      <c r="A522" s="160" t="s">
        <v>955</v>
      </c>
      <c r="B522" s="160">
        <v>738689003</v>
      </c>
      <c r="C522" s="160" t="s">
        <v>565</v>
      </c>
      <c r="D522" s="160" t="s">
        <v>956</v>
      </c>
      <c r="E522" s="160" t="s">
        <v>5712</v>
      </c>
      <c r="F522" s="160" t="s">
        <v>957</v>
      </c>
      <c r="G522" s="160" t="s">
        <v>5713</v>
      </c>
      <c r="H522" s="160" t="s">
        <v>958</v>
      </c>
      <c r="I522" s="160" t="s">
        <v>959</v>
      </c>
      <c r="J522" s="160" t="s">
        <v>5714</v>
      </c>
      <c r="K522" s="160" t="s">
        <v>960</v>
      </c>
      <c r="L522" s="160" t="s">
        <v>133</v>
      </c>
      <c r="M522" s="160" t="s">
        <v>961</v>
      </c>
      <c r="N522" s="160" t="s">
        <v>8350</v>
      </c>
      <c r="O522" s="160" t="s">
        <v>2794</v>
      </c>
      <c r="P522" s="160">
        <v>0</v>
      </c>
      <c r="Q522" s="160" t="s">
        <v>962</v>
      </c>
      <c r="R522" s="160" t="s">
        <v>8351</v>
      </c>
      <c r="S522" s="161">
        <v>37970</v>
      </c>
      <c r="T522" s="160">
        <v>6979</v>
      </c>
      <c r="U522" s="162">
        <v>12765924</v>
      </c>
      <c r="V522" s="162">
        <v>97175976</v>
      </c>
      <c r="W522" s="161">
        <v>44135</v>
      </c>
      <c r="X522" s="160" t="s">
        <v>3112</v>
      </c>
      <c r="Y522" s="160" t="s">
        <v>3113</v>
      </c>
      <c r="Z522" s="160" t="s">
        <v>49</v>
      </c>
    </row>
    <row r="523" spans="1:26" x14ac:dyDescent="0.2">
      <c r="A523" s="160" t="s">
        <v>955</v>
      </c>
      <c r="B523" s="160">
        <v>738689003</v>
      </c>
      <c r="C523" s="160" t="s">
        <v>565</v>
      </c>
      <c r="D523" s="160" t="s">
        <v>956</v>
      </c>
      <c r="E523" s="160" t="s">
        <v>5712</v>
      </c>
      <c r="F523" s="160" t="s">
        <v>957</v>
      </c>
      <c r="G523" s="160" t="s">
        <v>5713</v>
      </c>
      <c r="H523" s="160" t="s">
        <v>958</v>
      </c>
      <c r="I523" s="160" t="s">
        <v>959</v>
      </c>
      <c r="J523" s="160" t="s">
        <v>5714</v>
      </c>
      <c r="K523" s="160" t="s">
        <v>960</v>
      </c>
      <c r="L523" s="160" t="s">
        <v>133</v>
      </c>
      <c r="M523" s="160" t="s">
        <v>961</v>
      </c>
      <c r="N523" s="160" t="s">
        <v>8350</v>
      </c>
      <c r="O523" s="160" t="s">
        <v>2794</v>
      </c>
      <c r="P523" s="160">
        <v>0</v>
      </c>
      <c r="Q523" s="160" t="s">
        <v>962</v>
      </c>
      <c r="R523" s="160" t="s">
        <v>8351</v>
      </c>
      <c r="S523" s="161">
        <v>37970</v>
      </c>
      <c r="T523" s="160">
        <v>6979</v>
      </c>
      <c r="U523" s="162">
        <v>7784100</v>
      </c>
      <c r="V523" s="162">
        <v>77841000</v>
      </c>
      <c r="W523" s="161">
        <v>44135</v>
      </c>
      <c r="X523" s="160" t="s">
        <v>3112</v>
      </c>
      <c r="Y523" s="160" t="s">
        <v>3113</v>
      </c>
      <c r="Z523" s="160" t="s">
        <v>3158</v>
      </c>
    </row>
    <row r="524" spans="1:26" x14ac:dyDescent="0.2">
      <c r="A524" s="160" t="s">
        <v>955</v>
      </c>
      <c r="B524" s="160">
        <v>738689003</v>
      </c>
      <c r="C524" s="160" t="s">
        <v>565</v>
      </c>
      <c r="D524" s="160" t="s">
        <v>956</v>
      </c>
      <c r="E524" s="160" t="s">
        <v>5712</v>
      </c>
      <c r="F524" s="160" t="s">
        <v>957</v>
      </c>
      <c r="G524" s="160" t="s">
        <v>5713</v>
      </c>
      <c r="H524" s="160" t="s">
        <v>958</v>
      </c>
      <c r="I524" s="160" t="s">
        <v>959</v>
      </c>
      <c r="J524" s="160" t="s">
        <v>5714</v>
      </c>
      <c r="K524" s="160" t="s">
        <v>960</v>
      </c>
      <c r="L524" s="160" t="s">
        <v>133</v>
      </c>
      <c r="M524" s="160" t="s">
        <v>961</v>
      </c>
      <c r="N524" s="160" t="s">
        <v>8350</v>
      </c>
      <c r="O524" s="160" t="s">
        <v>2794</v>
      </c>
      <c r="P524" s="160">
        <v>0</v>
      </c>
      <c r="Q524" s="160" t="s">
        <v>962</v>
      </c>
      <c r="R524" s="160" t="s">
        <v>8351</v>
      </c>
      <c r="S524" s="161">
        <v>37970</v>
      </c>
      <c r="T524" s="160">
        <v>6979</v>
      </c>
      <c r="U524" s="162">
        <v>5031773</v>
      </c>
      <c r="V524" s="162">
        <v>63978694</v>
      </c>
      <c r="W524" s="161">
        <v>44135</v>
      </c>
      <c r="X524" s="160" t="s">
        <v>3112</v>
      </c>
      <c r="Y524" s="160" t="s">
        <v>3113</v>
      </c>
      <c r="Z524" s="160" t="s">
        <v>3160</v>
      </c>
    </row>
    <row r="525" spans="1:26" x14ac:dyDescent="0.2">
      <c r="A525" s="160" t="s">
        <v>955</v>
      </c>
      <c r="B525" s="160">
        <v>738689003</v>
      </c>
      <c r="C525" s="160" t="s">
        <v>565</v>
      </c>
      <c r="D525" s="160" t="s">
        <v>956</v>
      </c>
      <c r="E525" s="160" t="s">
        <v>5712</v>
      </c>
      <c r="F525" s="160" t="s">
        <v>957</v>
      </c>
      <c r="G525" s="160" t="s">
        <v>5713</v>
      </c>
      <c r="H525" s="160" t="s">
        <v>958</v>
      </c>
      <c r="I525" s="160" t="s">
        <v>959</v>
      </c>
      <c r="J525" s="160" t="s">
        <v>5714</v>
      </c>
      <c r="K525" s="160" t="s">
        <v>960</v>
      </c>
      <c r="L525" s="160" t="s">
        <v>133</v>
      </c>
      <c r="M525" s="160" t="s">
        <v>961</v>
      </c>
      <c r="N525" s="160" t="s">
        <v>8350</v>
      </c>
      <c r="O525" s="160" t="s">
        <v>2794</v>
      </c>
      <c r="P525" s="160">
        <v>0</v>
      </c>
      <c r="Q525" s="160" t="s">
        <v>962</v>
      </c>
      <c r="R525" s="160" t="s">
        <v>8351</v>
      </c>
      <c r="S525" s="161">
        <v>37970</v>
      </c>
      <c r="T525" s="160">
        <v>6979</v>
      </c>
      <c r="U525" s="162">
        <v>16035246</v>
      </c>
      <c r="V525" s="162">
        <v>151550754</v>
      </c>
      <c r="W525" s="161">
        <v>44135</v>
      </c>
      <c r="X525" s="160" t="s">
        <v>3112</v>
      </c>
      <c r="Y525" s="160" t="s">
        <v>3113</v>
      </c>
      <c r="Z525" s="160" t="s">
        <v>3199</v>
      </c>
    </row>
    <row r="526" spans="1:26" x14ac:dyDescent="0.2">
      <c r="A526" s="160" t="s">
        <v>955</v>
      </c>
      <c r="B526" s="160">
        <v>738689003</v>
      </c>
      <c r="C526" s="160" t="s">
        <v>565</v>
      </c>
      <c r="D526" s="160" t="s">
        <v>956</v>
      </c>
      <c r="E526" s="160" t="s">
        <v>5712</v>
      </c>
      <c r="F526" s="160" t="s">
        <v>957</v>
      </c>
      <c r="G526" s="160" t="s">
        <v>5713</v>
      </c>
      <c r="H526" s="160" t="s">
        <v>958</v>
      </c>
      <c r="I526" s="160" t="s">
        <v>959</v>
      </c>
      <c r="J526" s="160" t="s">
        <v>5714</v>
      </c>
      <c r="K526" s="160" t="s">
        <v>960</v>
      </c>
      <c r="L526" s="160" t="s">
        <v>133</v>
      </c>
      <c r="M526" s="160" t="s">
        <v>961</v>
      </c>
      <c r="N526" s="160" t="s">
        <v>8350</v>
      </c>
      <c r="O526" s="160" t="s">
        <v>2794</v>
      </c>
      <c r="P526" s="160">
        <v>0</v>
      </c>
      <c r="Q526" s="160" t="s">
        <v>962</v>
      </c>
      <c r="R526" s="160" t="s">
        <v>8351</v>
      </c>
      <c r="S526" s="161">
        <v>37970</v>
      </c>
      <c r="T526" s="160">
        <v>6979</v>
      </c>
      <c r="U526" s="162">
        <v>15649054</v>
      </c>
      <c r="V526" s="162">
        <v>159165594</v>
      </c>
      <c r="W526" s="161">
        <v>44135</v>
      </c>
      <c r="X526" s="160" t="s">
        <v>3112</v>
      </c>
      <c r="Y526" s="160" t="s">
        <v>3113</v>
      </c>
      <c r="Z526" s="160" t="s">
        <v>3180</v>
      </c>
    </row>
    <row r="527" spans="1:26" x14ac:dyDescent="0.2">
      <c r="A527" s="160" t="s">
        <v>955</v>
      </c>
      <c r="B527" s="160">
        <v>738689003</v>
      </c>
      <c r="C527" s="160" t="s">
        <v>565</v>
      </c>
      <c r="D527" s="160" t="s">
        <v>956</v>
      </c>
      <c r="E527" s="160" t="s">
        <v>5712</v>
      </c>
      <c r="F527" s="160" t="s">
        <v>957</v>
      </c>
      <c r="G527" s="160" t="s">
        <v>5713</v>
      </c>
      <c r="H527" s="160" t="s">
        <v>958</v>
      </c>
      <c r="I527" s="160" t="s">
        <v>959</v>
      </c>
      <c r="J527" s="160" t="s">
        <v>5714</v>
      </c>
      <c r="K527" s="160" t="s">
        <v>960</v>
      </c>
      <c r="L527" s="160" t="s">
        <v>133</v>
      </c>
      <c r="M527" s="160" t="s">
        <v>961</v>
      </c>
      <c r="N527" s="160" t="s">
        <v>8350</v>
      </c>
      <c r="O527" s="160" t="s">
        <v>2794</v>
      </c>
      <c r="P527" s="160">
        <v>0</v>
      </c>
      <c r="Q527" s="160" t="s">
        <v>962</v>
      </c>
      <c r="R527" s="160" t="s">
        <v>8351</v>
      </c>
      <c r="S527" s="161">
        <v>37970</v>
      </c>
      <c r="T527" s="160">
        <v>6979</v>
      </c>
      <c r="U527" s="162">
        <v>17356032</v>
      </c>
      <c r="V527" s="162">
        <v>156444480</v>
      </c>
      <c r="W527" s="161">
        <v>44135</v>
      </c>
      <c r="X527" s="160" t="s">
        <v>3112</v>
      </c>
      <c r="Y527" s="160" t="s">
        <v>3113</v>
      </c>
      <c r="Z527" s="160" t="s">
        <v>3231</v>
      </c>
    </row>
    <row r="528" spans="1:26" x14ac:dyDescent="0.2">
      <c r="A528" s="160" t="s">
        <v>955</v>
      </c>
      <c r="B528" s="160">
        <v>738689003</v>
      </c>
      <c r="C528" s="160" t="s">
        <v>565</v>
      </c>
      <c r="D528" s="160" t="s">
        <v>956</v>
      </c>
      <c r="E528" s="160" t="s">
        <v>5712</v>
      </c>
      <c r="F528" s="160" t="s">
        <v>957</v>
      </c>
      <c r="G528" s="160" t="s">
        <v>5713</v>
      </c>
      <c r="H528" s="160" t="s">
        <v>958</v>
      </c>
      <c r="I528" s="160" t="s">
        <v>959</v>
      </c>
      <c r="J528" s="160" t="s">
        <v>5714</v>
      </c>
      <c r="K528" s="160" t="s">
        <v>960</v>
      </c>
      <c r="L528" s="160" t="s">
        <v>133</v>
      </c>
      <c r="M528" s="160" t="s">
        <v>961</v>
      </c>
      <c r="N528" s="160" t="s">
        <v>8350</v>
      </c>
      <c r="O528" s="160" t="s">
        <v>2794</v>
      </c>
      <c r="P528" s="160">
        <v>0</v>
      </c>
      <c r="Q528" s="160" t="s">
        <v>962</v>
      </c>
      <c r="R528" s="160" t="s">
        <v>8351</v>
      </c>
      <c r="S528" s="161">
        <v>37970</v>
      </c>
      <c r="T528" s="160">
        <v>6979</v>
      </c>
      <c r="U528" s="162">
        <v>2006289</v>
      </c>
      <c r="V528" s="162">
        <v>28623059</v>
      </c>
      <c r="W528" s="161">
        <v>44135</v>
      </c>
      <c r="X528" s="160" t="s">
        <v>3112</v>
      </c>
      <c r="Y528" s="160" t="s">
        <v>3113</v>
      </c>
      <c r="Z528" s="160" t="s">
        <v>2719</v>
      </c>
    </row>
    <row r="529" spans="1:26" x14ac:dyDescent="0.2">
      <c r="A529" s="160" t="s">
        <v>955</v>
      </c>
      <c r="B529" s="160">
        <v>738689003</v>
      </c>
      <c r="C529" s="160" t="s">
        <v>565</v>
      </c>
      <c r="D529" s="160" t="s">
        <v>956</v>
      </c>
      <c r="E529" s="160" t="s">
        <v>5712</v>
      </c>
      <c r="F529" s="160" t="s">
        <v>957</v>
      </c>
      <c r="G529" s="160" t="s">
        <v>5713</v>
      </c>
      <c r="H529" s="160" t="s">
        <v>958</v>
      </c>
      <c r="I529" s="160" t="s">
        <v>959</v>
      </c>
      <c r="J529" s="160" t="s">
        <v>5714</v>
      </c>
      <c r="K529" s="160" t="s">
        <v>960</v>
      </c>
      <c r="L529" s="160" t="s">
        <v>133</v>
      </c>
      <c r="M529" s="160" t="s">
        <v>961</v>
      </c>
      <c r="N529" s="160" t="s">
        <v>8350</v>
      </c>
      <c r="O529" s="160" t="s">
        <v>2794</v>
      </c>
      <c r="P529" s="160">
        <v>0</v>
      </c>
      <c r="Q529" s="160" t="s">
        <v>962</v>
      </c>
      <c r="R529" s="160" t="s">
        <v>8351</v>
      </c>
      <c r="S529" s="161">
        <v>37970</v>
      </c>
      <c r="T529" s="160">
        <v>6979</v>
      </c>
      <c r="U529" s="162">
        <v>97929593</v>
      </c>
      <c r="V529" s="162">
        <v>811273844</v>
      </c>
      <c r="W529" s="161">
        <v>44135</v>
      </c>
      <c r="X529" s="160" t="s">
        <v>3112</v>
      </c>
      <c r="Y529" s="160" t="s">
        <v>3113</v>
      </c>
      <c r="Z529" s="160" t="s">
        <v>82</v>
      </c>
    </row>
    <row r="530" spans="1:26" x14ac:dyDescent="0.2">
      <c r="A530" s="160" t="s">
        <v>955</v>
      </c>
      <c r="B530" s="160">
        <v>738689003</v>
      </c>
      <c r="C530" s="160" t="s">
        <v>565</v>
      </c>
      <c r="D530" s="160" t="s">
        <v>956</v>
      </c>
      <c r="E530" s="160" t="s">
        <v>5712</v>
      </c>
      <c r="F530" s="160" t="s">
        <v>957</v>
      </c>
      <c r="G530" s="160" t="s">
        <v>5713</v>
      </c>
      <c r="H530" s="160" t="s">
        <v>958</v>
      </c>
      <c r="I530" s="160" t="s">
        <v>959</v>
      </c>
      <c r="J530" s="160" t="s">
        <v>5714</v>
      </c>
      <c r="K530" s="160" t="s">
        <v>960</v>
      </c>
      <c r="L530" s="160" t="s">
        <v>133</v>
      </c>
      <c r="M530" s="160" t="s">
        <v>961</v>
      </c>
      <c r="N530" s="160" t="s">
        <v>8350</v>
      </c>
      <c r="O530" s="160" t="s">
        <v>2794</v>
      </c>
      <c r="P530" s="160">
        <v>0</v>
      </c>
      <c r="Q530" s="160" t="s">
        <v>962</v>
      </c>
      <c r="R530" s="160" t="s">
        <v>8351</v>
      </c>
      <c r="S530" s="161">
        <v>37970</v>
      </c>
      <c r="T530" s="160">
        <v>6979</v>
      </c>
      <c r="U530" s="162">
        <v>48931495</v>
      </c>
      <c r="V530" s="162">
        <v>534254051</v>
      </c>
      <c r="W530" s="161">
        <v>44135</v>
      </c>
      <c r="X530" s="160" t="s">
        <v>3112</v>
      </c>
      <c r="Y530" s="160" t="s">
        <v>3113</v>
      </c>
      <c r="Z530" s="160" t="s">
        <v>3170</v>
      </c>
    </row>
    <row r="531" spans="1:26" x14ac:dyDescent="0.2">
      <c r="A531" s="160" t="s">
        <v>955</v>
      </c>
      <c r="B531" s="160">
        <v>738689003</v>
      </c>
      <c r="C531" s="160" t="s">
        <v>565</v>
      </c>
      <c r="D531" s="160" t="s">
        <v>956</v>
      </c>
      <c r="E531" s="160" t="s">
        <v>5712</v>
      </c>
      <c r="F531" s="160" t="s">
        <v>957</v>
      </c>
      <c r="G531" s="160" t="s">
        <v>5713</v>
      </c>
      <c r="H531" s="160" t="s">
        <v>958</v>
      </c>
      <c r="I531" s="160" t="s">
        <v>959</v>
      </c>
      <c r="J531" s="160" t="s">
        <v>5714</v>
      </c>
      <c r="K531" s="160" t="s">
        <v>960</v>
      </c>
      <c r="L531" s="160" t="s">
        <v>133</v>
      </c>
      <c r="M531" s="160" t="s">
        <v>961</v>
      </c>
      <c r="N531" s="160" t="s">
        <v>8350</v>
      </c>
      <c r="O531" s="160" t="s">
        <v>2794</v>
      </c>
      <c r="P531" s="160">
        <v>0</v>
      </c>
      <c r="Q531" s="160" t="s">
        <v>962</v>
      </c>
      <c r="R531" s="160" t="s">
        <v>8351</v>
      </c>
      <c r="S531" s="161">
        <v>37970</v>
      </c>
      <c r="T531" s="160">
        <v>6979</v>
      </c>
      <c r="U531" s="162">
        <v>3779222</v>
      </c>
      <c r="V531" s="162">
        <v>43926596</v>
      </c>
      <c r="W531" s="161">
        <v>44135</v>
      </c>
      <c r="X531" s="160" t="s">
        <v>3112</v>
      </c>
      <c r="Y531" s="160" t="s">
        <v>3113</v>
      </c>
      <c r="Z531" s="160" t="s">
        <v>3121</v>
      </c>
    </row>
    <row r="532" spans="1:26" x14ac:dyDescent="0.2">
      <c r="A532" s="160" t="s">
        <v>955</v>
      </c>
      <c r="B532" s="160">
        <v>738689003</v>
      </c>
      <c r="C532" s="160" t="s">
        <v>565</v>
      </c>
      <c r="D532" s="160" t="s">
        <v>956</v>
      </c>
      <c r="E532" s="160" t="s">
        <v>5712</v>
      </c>
      <c r="F532" s="160" t="s">
        <v>957</v>
      </c>
      <c r="G532" s="160" t="s">
        <v>5713</v>
      </c>
      <c r="H532" s="160" t="s">
        <v>958</v>
      </c>
      <c r="I532" s="160" t="s">
        <v>959</v>
      </c>
      <c r="J532" s="160" t="s">
        <v>5714</v>
      </c>
      <c r="K532" s="160" t="s">
        <v>960</v>
      </c>
      <c r="L532" s="160" t="s">
        <v>133</v>
      </c>
      <c r="M532" s="160" t="s">
        <v>961</v>
      </c>
      <c r="N532" s="160" t="s">
        <v>8350</v>
      </c>
      <c r="O532" s="160" t="s">
        <v>2794</v>
      </c>
      <c r="P532" s="160">
        <v>0</v>
      </c>
      <c r="Q532" s="160" t="s">
        <v>962</v>
      </c>
      <c r="R532" s="160" t="s">
        <v>8351</v>
      </c>
      <c r="S532" s="161">
        <v>37970</v>
      </c>
      <c r="T532" s="160">
        <v>6979</v>
      </c>
      <c r="U532" s="162">
        <v>6933541</v>
      </c>
      <c r="V532" s="162">
        <v>80402052</v>
      </c>
      <c r="W532" s="161">
        <v>44135</v>
      </c>
      <c r="X532" s="160" t="s">
        <v>3112</v>
      </c>
      <c r="Y532" s="160" t="s">
        <v>3113</v>
      </c>
      <c r="Z532" s="160" t="s">
        <v>3171</v>
      </c>
    </row>
    <row r="533" spans="1:26" x14ac:dyDescent="0.2">
      <c r="A533" s="160" t="s">
        <v>955</v>
      </c>
      <c r="B533" s="160">
        <v>738689003</v>
      </c>
      <c r="C533" s="160" t="s">
        <v>565</v>
      </c>
      <c r="D533" s="160" t="s">
        <v>956</v>
      </c>
      <c r="E533" s="160" t="s">
        <v>5712</v>
      </c>
      <c r="F533" s="160" t="s">
        <v>957</v>
      </c>
      <c r="G533" s="160" t="s">
        <v>5713</v>
      </c>
      <c r="H533" s="160" t="s">
        <v>958</v>
      </c>
      <c r="I533" s="160" t="s">
        <v>959</v>
      </c>
      <c r="J533" s="160" t="s">
        <v>5714</v>
      </c>
      <c r="K533" s="160" t="s">
        <v>960</v>
      </c>
      <c r="L533" s="160" t="s">
        <v>133</v>
      </c>
      <c r="M533" s="160" t="s">
        <v>961</v>
      </c>
      <c r="N533" s="160" t="s">
        <v>8350</v>
      </c>
      <c r="O533" s="160" t="s">
        <v>2794</v>
      </c>
      <c r="P533" s="160">
        <v>0</v>
      </c>
      <c r="Q533" s="160" t="s">
        <v>962</v>
      </c>
      <c r="R533" s="160" t="s">
        <v>8351</v>
      </c>
      <c r="S533" s="161">
        <v>37970</v>
      </c>
      <c r="T533" s="160">
        <v>6979</v>
      </c>
      <c r="U533" s="162">
        <v>5617609</v>
      </c>
      <c r="V533" s="162">
        <v>54704812</v>
      </c>
      <c r="W533" s="161">
        <v>44135</v>
      </c>
      <c r="X533" s="160" t="s">
        <v>3112</v>
      </c>
      <c r="Y533" s="160" t="s">
        <v>3113</v>
      </c>
      <c r="Z533" s="160" t="s">
        <v>3122</v>
      </c>
    </row>
    <row r="534" spans="1:26" x14ac:dyDescent="0.2">
      <c r="A534" s="160" t="s">
        <v>1748</v>
      </c>
      <c r="B534" s="160">
        <v>692307003</v>
      </c>
      <c r="C534" s="160" t="s">
        <v>1014</v>
      </c>
      <c r="D534" s="160" t="s">
        <v>1026</v>
      </c>
      <c r="E534" s="160" t="s">
        <v>26</v>
      </c>
      <c r="F534" s="160" t="s">
        <v>1027</v>
      </c>
      <c r="G534" s="160" t="s">
        <v>27</v>
      </c>
      <c r="H534" s="160">
        <v>0</v>
      </c>
      <c r="I534" s="160">
        <v>0</v>
      </c>
      <c r="J534" s="160" t="s">
        <v>1749</v>
      </c>
      <c r="K534" s="160" t="s">
        <v>1750</v>
      </c>
      <c r="L534" s="160" t="s">
        <v>2452</v>
      </c>
      <c r="M534" s="160" t="s">
        <v>454</v>
      </c>
      <c r="N534" s="160">
        <v>0</v>
      </c>
      <c r="O534" s="160">
        <v>0</v>
      </c>
      <c r="P534" s="160">
        <v>0</v>
      </c>
      <c r="Q534" s="160">
        <v>91001</v>
      </c>
      <c r="R534" s="160" t="s">
        <v>1030</v>
      </c>
      <c r="S534" s="161">
        <v>37970</v>
      </c>
      <c r="T534" s="160">
        <v>6982</v>
      </c>
      <c r="U534" s="162">
        <v>10670746</v>
      </c>
      <c r="V534" s="162">
        <v>48174530</v>
      </c>
      <c r="W534" s="161">
        <v>44135</v>
      </c>
      <c r="X534" s="160" t="s">
        <v>3112</v>
      </c>
      <c r="Y534" s="160" t="s">
        <v>3113</v>
      </c>
      <c r="Z534" s="160" t="s">
        <v>3161</v>
      </c>
    </row>
    <row r="535" spans="1:26" x14ac:dyDescent="0.2">
      <c r="A535" s="160" t="s">
        <v>2641</v>
      </c>
      <c r="B535" s="160">
        <v>759917405</v>
      </c>
      <c r="C535" s="160" t="s">
        <v>749</v>
      </c>
      <c r="D535" s="160" t="s">
        <v>750</v>
      </c>
      <c r="E535" s="160" t="s">
        <v>8293</v>
      </c>
      <c r="F535" s="160" t="s">
        <v>751</v>
      </c>
      <c r="G535" s="160" t="s">
        <v>2517</v>
      </c>
      <c r="H535" s="160" t="s">
        <v>55</v>
      </c>
      <c r="I535" s="160" t="s">
        <v>2851</v>
      </c>
      <c r="J535" s="160" t="s">
        <v>2518</v>
      </c>
      <c r="K535" s="160" t="s">
        <v>2515</v>
      </c>
      <c r="L535" s="160" t="s">
        <v>2453</v>
      </c>
      <c r="M535" s="160" t="s">
        <v>74</v>
      </c>
      <c r="N535" s="160" t="s">
        <v>3364</v>
      </c>
      <c r="O535" s="160" t="s">
        <v>2516</v>
      </c>
      <c r="P535" s="160">
        <v>0</v>
      </c>
      <c r="Q535" s="160">
        <v>93401</v>
      </c>
      <c r="R535" s="160" t="s">
        <v>8294</v>
      </c>
      <c r="S535" s="161">
        <v>37970</v>
      </c>
      <c r="T535" s="160">
        <v>6983</v>
      </c>
      <c r="U535" s="162">
        <v>24617844</v>
      </c>
      <c r="V535" s="162">
        <v>244679965</v>
      </c>
      <c r="W535" s="161">
        <v>44135</v>
      </c>
      <c r="X535" s="160" t="s">
        <v>3112</v>
      </c>
      <c r="Y535" s="160" t="s">
        <v>3113</v>
      </c>
      <c r="Z535" s="160" t="s">
        <v>3269</v>
      </c>
    </row>
    <row r="536" spans="1:26" x14ac:dyDescent="0.2">
      <c r="A536" s="160" t="s">
        <v>2641</v>
      </c>
      <c r="B536" s="160">
        <v>759917405</v>
      </c>
      <c r="C536" s="160" t="s">
        <v>749</v>
      </c>
      <c r="D536" s="160" t="s">
        <v>750</v>
      </c>
      <c r="E536" s="160" t="s">
        <v>8293</v>
      </c>
      <c r="F536" s="160" t="s">
        <v>751</v>
      </c>
      <c r="G536" s="160" t="s">
        <v>2517</v>
      </c>
      <c r="H536" s="160" t="s">
        <v>55</v>
      </c>
      <c r="I536" s="160" t="s">
        <v>2851</v>
      </c>
      <c r="J536" s="160" t="s">
        <v>2518</v>
      </c>
      <c r="K536" s="160" t="s">
        <v>2515</v>
      </c>
      <c r="L536" s="160" t="s">
        <v>2453</v>
      </c>
      <c r="M536" s="160" t="s">
        <v>74</v>
      </c>
      <c r="N536" s="160" t="s">
        <v>3364</v>
      </c>
      <c r="O536" s="160" t="s">
        <v>2516</v>
      </c>
      <c r="P536" s="160">
        <v>0</v>
      </c>
      <c r="Q536" s="160">
        <v>93401</v>
      </c>
      <c r="R536" s="160" t="s">
        <v>8294</v>
      </c>
      <c r="S536" s="161">
        <v>37970</v>
      </c>
      <c r="T536" s="160">
        <v>6983</v>
      </c>
      <c r="U536" s="162">
        <v>86701980</v>
      </c>
      <c r="V536" s="162">
        <v>1079188005</v>
      </c>
      <c r="W536" s="161">
        <v>44135</v>
      </c>
      <c r="X536" s="160" t="s">
        <v>3112</v>
      </c>
      <c r="Y536" s="160" t="s">
        <v>3113</v>
      </c>
      <c r="Z536" s="160" t="s">
        <v>3186</v>
      </c>
    </row>
    <row r="537" spans="1:26" x14ac:dyDescent="0.2">
      <c r="A537" s="160" t="s">
        <v>2641</v>
      </c>
      <c r="B537" s="160">
        <v>759917405</v>
      </c>
      <c r="C537" s="160" t="s">
        <v>749</v>
      </c>
      <c r="D537" s="160" t="s">
        <v>750</v>
      </c>
      <c r="E537" s="160" t="s">
        <v>8293</v>
      </c>
      <c r="F537" s="160" t="s">
        <v>751</v>
      </c>
      <c r="G537" s="160" t="s">
        <v>2517</v>
      </c>
      <c r="H537" s="160" t="s">
        <v>55</v>
      </c>
      <c r="I537" s="160" t="s">
        <v>2851</v>
      </c>
      <c r="J537" s="160" t="s">
        <v>2518</v>
      </c>
      <c r="K537" s="160" t="s">
        <v>2515</v>
      </c>
      <c r="L537" s="160" t="s">
        <v>2453</v>
      </c>
      <c r="M537" s="160" t="s">
        <v>74</v>
      </c>
      <c r="N537" s="160" t="s">
        <v>3364</v>
      </c>
      <c r="O537" s="160" t="s">
        <v>2516</v>
      </c>
      <c r="P537" s="160">
        <v>0</v>
      </c>
      <c r="Q537" s="160">
        <v>93401</v>
      </c>
      <c r="R537" s="160" t="s">
        <v>8294</v>
      </c>
      <c r="S537" s="161">
        <v>37970</v>
      </c>
      <c r="T537" s="160">
        <v>6983</v>
      </c>
      <c r="U537" s="162">
        <v>7642982</v>
      </c>
      <c r="V537" s="162">
        <v>71620751</v>
      </c>
      <c r="W537" s="161">
        <v>44135</v>
      </c>
      <c r="X537" s="160" t="s">
        <v>3112</v>
      </c>
      <c r="Y537" s="160" t="s">
        <v>3113</v>
      </c>
      <c r="Z537" s="160" t="s">
        <v>3285</v>
      </c>
    </row>
    <row r="538" spans="1:26" x14ac:dyDescent="0.2">
      <c r="A538" s="160" t="s">
        <v>1727</v>
      </c>
      <c r="B538" s="160">
        <v>692202007</v>
      </c>
      <c r="C538" s="160" t="s">
        <v>1014</v>
      </c>
      <c r="D538" s="160" t="s">
        <v>1031</v>
      </c>
      <c r="E538" s="160" t="s">
        <v>592</v>
      </c>
      <c r="F538" s="160" t="s">
        <v>1652</v>
      </c>
      <c r="G538" s="160" t="s">
        <v>27</v>
      </c>
      <c r="H538" s="160">
        <v>0</v>
      </c>
      <c r="I538" s="160">
        <v>0</v>
      </c>
      <c r="J538" s="160" t="s">
        <v>1728</v>
      </c>
      <c r="K538" s="160" t="s">
        <v>1730</v>
      </c>
      <c r="L538" s="160" t="s">
        <v>2452</v>
      </c>
      <c r="M538" s="160" t="s">
        <v>746</v>
      </c>
      <c r="N538" s="160" t="s">
        <v>1731</v>
      </c>
      <c r="O538" s="160" t="s">
        <v>1729</v>
      </c>
      <c r="P538" s="160">
        <v>0</v>
      </c>
      <c r="Q538" s="160">
        <v>91001</v>
      </c>
      <c r="R538" s="160" t="s">
        <v>1049</v>
      </c>
      <c r="S538" s="161">
        <v>37970</v>
      </c>
      <c r="T538" s="160">
        <v>6984</v>
      </c>
      <c r="U538" s="162">
        <v>5543786</v>
      </c>
      <c r="V538" s="162">
        <v>50056347</v>
      </c>
      <c r="W538" s="161">
        <v>44135</v>
      </c>
      <c r="X538" s="160" t="s">
        <v>3112</v>
      </c>
      <c r="Y538" s="160" t="s">
        <v>3113</v>
      </c>
      <c r="Z538" s="160" t="s">
        <v>3286</v>
      </c>
    </row>
    <row r="539" spans="1:26" x14ac:dyDescent="0.2">
      <c r="A539" s="160" t="s">
        <v>1418</v>
      </c>
      <c r="B539" s="160">
        <v>690724006</v>
      </c>
      <c r="C539" s="160" t="s">
        <v>1014</v>
      </c>
      <c r="D539" s="160" t="s">
        <v>1026</v>
      </c>
      <c r="E539" s="160" t="s">
        <v>26</v>
      </c>
      <c r="F539" s="160" t="s">
        <v>1027</v>
      </c>
      <c r="G539" s="160" t="s">
        <v>27</v>
      </c>
      <c r="H539" s="160">
        <v>0</v>
      </c>
      <c r="I539" s="160">
        <v>0</v>
      </c>
      <c r="J539" s="160" t="s">
        <v>2544</v>
      </c>
      <c r="K539" s="160" t="s">
        <v>1419</v>
      </c>
      <c r="L539" s="160" t="s">
        <v>31</v>
      </c>
      <c r="M539" s="160" t="s">
        <v>1421</v>
      </c>
      <c r="N539" s="160" t="s">
        <v>1420</v>
      </c>
      <c r="O539" s="160">
        <v>0</v>
      </c>
      <c r="P539" s="160">
        <v>0</v>
      </c>
      <c r="Q539" s="160">
        <v>91001</v>
      </c>
      <c r="R539" s="160" t="s">
        <v>1030</v>
      </c>
      <c r="S539" s="161">
        <v>37970</v>
      </c>
      <c r="T539" s="160">
        <v>6997</v>
      </c>
      <c r="U539" s="162">
        <v>22463875</v>
      </c>
      <c r="V539" s="162">
        <v>241921643</v>
      </c>
      <c r="W539" s="161">
        <v>44135</v>
      </c>
      <c r="X539" s="160" t="s">
        <v>3112</v>
      </c>
      <c r="Y539" s="160" t="s">
        <v>3113</v>
      </c>
      <c r="Z539" s="160" t="s">
        <v>3208</v>
      </c>
    </row>
    <row r="540" spans="1:26" x14ac:dyDescent="0.2">
      <c r="A540" s="160" t="s">
        <v>1310</v>
      </c>
      <c r="B540" s="160">
        <v>692543009</v>
      </c>
      <c r="C540" s="160" t="s">
        <v>1014</v>
      </c>
      <c r="D540" s="160" t="s">
        <v>1026</v>
      </c>
      <c r="E540" s="160" t="s">
        <v>26</v>
      </c>
      <c r="F540" s="160" t="s">
        <v>1027</v>
      </c>
      <c r="G540" s="160" t="s">
        <v>27</v>
      </c>
      <c r="H540" s="160">
        <v>0</v>
      </c>
      <c r="I540" s="160">
        <v>0</v>
      </c>
      <c r="J540" s="160" t="s">
        <v>1311</v>
      </c>
      <c r="K540" s="160" t="s">
        <v>1312</v>
      </c>
      <c r="L540" s="160" t="s">
        <v>31</v>
      </c>
      <c r="M540" s="160" t="s">
        <v>673</v>
      </c>
      <c r="N540" s="160">
        <v>0</v>
      </c>
      <c r="O540" s="160">
        <v>0</v>
      </c>
      <c r="P540" s="160">
        <v>0</v>
      </c>
      <c r="Q540" s="160">
        <v>91001</v>
      </c>
      <c r="R540" s="160" t="s">
        <v>1030</v>
      </c>
      <c r="S540" s="161">
        <v>37970</v>
      </c>
      <c r="T540" s="160">
        <v>6998</v>
      </c>
      <c r="U540" s="162">
        <v>0</v>
      </c>
      <c r="V540" s="162">
        <v>78189237</v>
      </c>
      <c r="W540" s="161">
        <v>44135</v>
      </c>
      <c r="X540" s="160" t="s">
        <v>3112</v>
      </c>
      <c r="Y540" s="160" t="s">
        <v>3113</v>
      </c>
      <c r="Z540" s="160" t="s">
        <v>3198</v>
      </c>
    </row>
    <row r="541" spans="1:26" x14ac:dyDescent="0.2">
      <c r="A541" s="160" t="s">
        <v>2233</v>
      </c>
      <c r="B541" s="160">
        <v>741504006</v>
      </c>
      <c r="C541" s="160" t="s">
        <v>51</v>
      </c>
      <c r="D541" s="160" t="s">
        <v>2234</v>
      </c>
      <c r="E541" s="160" t="s">
        <v>7387</v>
      </c>
      <c r="F541" s="160" t="s">
        <v>162</v>
      </c>
      <c r="G541" s="160" t="s">
        <v>2235</v>
      </c>
      <c r="H541" s="160" t="s">
        <v>81</v>
      </c>
      <c r="I541" s="160" t="s">
        <v>7388</v>
      </c>
      <c r="J541" s="160" t="s">
        <v>7389</v>
      </c>
      <c r="K541" s="160" t="s">
        <v>2746</v>
      </c>
      <c r="L541" s="160" t="s">
        <v>32</v>
      </c>
      <c r="M541" s="160" t="s">
        <v>2237</v>
      </c>
      <c r="N541" s="160">
        <v>0</v>
      </c>
      <c r="O541" s="160" t="s">
        <v>2236</v>
      </c>
      <c r="P541" s="160">
        <v>0</v>
      </c>
      <c r="Q541" s="160" t="s">
        <v>162</v>
      </c>
      <c r="R541" s="160" t="s">
        <v>8456</v>
      </c>
      <c r="S541" s="161">
        <v>37970</v>
      </c>
      <c r="T541" s="160">
        <v>6999</v>
      </c>
      <c r="U541" s="162">
        <v>10413619</v>
      </c>
      <c r="V541" s="162">
        <v>114591223</v>
      </c>
      <c r="W541" s="161">
        <v>44135</v>
      </c>
      <c r="X541" s="160" t="s">
        <v>3112</v>
      </c>
      <c r="Y541" s="160" t="s">
        <v>3113</v>
      </c>
      <c r="Z541" s="160" t="s">
        <v>3139</v>
      </c>
    </row>
    <row r="542" spans="1:26" x14ac:dyDescent="0.2">
      <c r="A542" s="160" t="s">
        <v>2233</v>
      </c>
      <c r="B542" s="160">
        <v>741504006</v>
      </c>
      <c r="C542" s="160" t="s">
        <v>51</v>
      </c>
      <c r="D542" s="160" t="s">
        <v>2234</v>
      </c>
      <c r="E542" s="160" t="s">
        <v>7387</v>
      </c>
      <c r="F542" s="160" t="s">
        <v>162</v>
      </c>
      <c r="G542" s="160" t="s">
        <v>2235</v>
      </c>
      <c r="H542" s="160" t="s">
        <v>81</v>
      </c>
      <c r="I542" s="160" t="s">
        <v>7388</v>
      </c>
      <c r="J542" s="160" t="s">
        <v>7389</v>
      </c>
      <c r="K542" s="160" t="s">
        <v>2746</v>
      </c>
      <c r="L542" s="160" t="s">
        <v>32</v>
      </c>
      <c r="M542" s="160" t="s">
        <v>2237</v>
      </c>
      <c r="N542" s="160">
        <v>0</v>
      </c>
      <c r="O542" s="160" t="s">
        <v>2236</v>
      </c>
      <c r="P542" s="160">
        <v>0</v>
      </c>
      <c r="Q542" s="160" t="s">
        <v>162</v>
      </c>
      <c r="R542" s="160" t="s">
        <v>8456</v>
      </c>
      <c r="S542" s="161">
        <v>37970</v>
      </c>
      <c r="T542" s="160">
        <v>6999</v>
      </c>
      <c r="U542" s="162">
        <v>4179161</v>
      </c>
      <c r="V542" s="162">
        <v>55610015</v>
      </c>
      <c r="W542" s="161">
        <v>44135</v>
      </c>
      <c r="X542" s="160" t="s">
        <v>3112</v>
      </c>
      <c r="Y542" s="160" t="s">
        <v>3113</v>
      </c>
      <c r="Z542" s="160" t="s">
        <v>3140</v>
      </c>
    </row>
    <row r="543" spans="1:26" x14ac:dyDescent="0.2">
      <c r="A543" s="160" t="s">
        <v>2233</v>
      </c>
      <c r="B543" s="160">
        <v>741504006</v>
      </c>
      <c r="C543" s="160" t="s">
        <v>51</v>
      </c>
      <c r="D543" s="160" t="s">
        <v>2234</v>
      </c>
      <c r="E543" s="160" t="s">
        <v>7387</v>
      </c>
      <c r="F543" s="160" t="s">
        <v>162</v>
      </c>
      <c r="G543" s="160" t="s">
        <v>2235</v>
      </c>
      <c r="H543" s="160" t="s">
        <v>81</v>
      </c>
      <c r="I543" s="160" t="s">
        <v>7388</v>
      </c>
      <c r="J543" s="160" t="s">
        <v>7389</v>
      </c>
      <c r="K543" s="160" t="s">
        <v>2746</v>
      </c>
      <c r="L543" s="160" t="s">
        <v>32</v>
      </c>
      <c r="M543" s="160" t="s">
        <v>2237</v>
      </c>
      <c r="N543" s="160">
        <v>0</v>
      </c>
      <c r="O543" s="160" t="s">
        <v>2236</v>
      </c>
      <c r="P543" s="160">
        <v>0</v>
      </c>
      <c r="Q543" s="160" t="s">
        <v>162</v>
      </c>
      <c r="R543" s="160" t="s">
        <v>8456</v>
      </c>
      <c r="S543" s="161">
        <v>37970</v>
      </c>
      <c r="T543" s="160">
        <v>6999</v>
      </c>
      <c r="U543" s="162">
        <v>9354781</v>
      </c>
      <c r="V543" s="162">
        <v>113832678</v>
      </c>
      <c r="W543" s="161">
        <v>44135</v>
      </c>
      <c r="X543" s="160" t="s">
        <v>3112</v>
      </c>
      <c r="Y543" s="160" t="s">
        <v>3113</v>
      </c>
      <c r="Z543" s="160" t="s">
        <v>3155</v>
      </c>
    </row>
    <row r="544" spans="1:26" x14ac:dyDescent="0.2">
      <c r="A544" s="160" t="s">
        <v>2233</v>
      </c>
      <c r="B544" s="160">
        <v>741504006</v>
      </c>
      <c r="C544" s="160" t="s">
        <v>51</v>
      </c>
      <c r="D544" s="160" t="s">
        <v>2234</v>
      </c>
      <c r="E544" s="160" t="s">
        <v>7387</v>
      </c>
      <c r="F544" s="160" t="s">
        <v>162</v>
      </c>
      <c r="G544" s="160" t="s">
        <v>2235</v>
      </c>
      <c r="H544" s="160" t="s">
        <v>81</v>
      </c>
      <c r="I544" s="160" t="s">
        <v>7388</v>
      </c>
      <c r="J544" s="160" t="s">
        <v>7389</v>
      </c>
      <c r="K544" s="160" t="s">
        <v>2746</v>
      </c>
      <c r="L544" s="160" t="s">
        <v>32</v>
      </c>
      <c r="M544" s="160" t="s">
        <v>2237</v>
      </c>
      <c r="N544" s="160">
        <v>0</v>
      </c>
      <c r="O544" s="160" t="s">
        <v>2236</v>
      </c>
      <c r="P544" s="160">
        <v>0</v>
      </c>
      <c r="Q544" s="160" t="s">
        <v>162</v>
      </c>
      <c r="R544" s="160" t="s">
        <v>8456</v>
      </c>
      <c r="S544" s="161">
        <v>37970</v>
      </c>
      <c r="T544" s="160">
        <v>6999</v>
      </c>
      <c r="U544" s="162">
        <v>0</v>
      </c>
      <c r="V544" s="162">
        <v>576889093</v>
      </c>
      <c r="W544" s="161">
        <v>44135</v>
      </c>
      <c r="X544" s="160" t="s">
        <v>3112</v>
      </c>
      <c r="Y544" s="160" t="s">
        <v>3113</v>
      </c>
      <c r="Z544" s="160" t="s">
        <v>3160</v>
      </c>
    </row>
    <row r="545" spans="1:26" x14ac:dyDescent="0.2">
      <c r="A545" s="160" t="s">
        <v>2233</v>
      </c>
      <c r="B545" s="160">
        <v>741504006</v>
      </c>
      <c r="C545" s="160" t="s">
        <v>51</v>
      </c>
      <c r="D545" s="160" t="s">
        <v>2234</v>
      </c>
      <c r="E545" s="160" t="s">
        <v>7387</v>
      </c>
      <c r="F545" s="160" t="s">
        <v>162</v>
      </c>
      <c r="G545" s="160" t="s">
        <v>2235</v>
      </c>
      <c r="H545" s="160" t="s">
        <v>81</v>
      </c>
      <c r="I545" s="160" t="s">
        <v>7388</v>
      </c>
      <c r="J545" s="160" t="s">
        <v>7389</v>
      </c>
      <c r="K545" s="160" t="s">
        <v>2746</v>
      </c>
      <c r="L545" s="160" t="s">
        <v>32</v>
      </c>
      <c r="M545" s="160" t="s">
        <v>2237</v>
      </c>
      <c r="N545" s="160">
        <v>0</v>
      </c>
      <c r="O545" s="160" t="s">
        <v>2236</v>
      </c>
      <c r="P545" s="160">
        <v>0</v>
      </c>
      <c r="Q545" s="160" t="s">
        <v>162</v>
      </c>
      <c r="R545" s="160" t="s">
        <v>8456</v>
      </c>
      <c r="S545" s="161">
        <v>37970</v>
      </c>
      <c r="T545" s="160">
        <v>6999</v>
      </c>
      <c r="U545" s="162">
        <v>0</v>
      </c>
      <c r="V545" s="162">
        <v>385544159</v>
      </c>
      <c r="W545" s="161">
        <v>44135</v>
      </c>
      <c r="X545" s="160" t="s">
        <v>3112</v>
      </c>
      <c r="Y545" s="160" t="s">
        <v>3113</v>
      </c>
      <c r="Z545" s="160" t="s">
        <v>3132</v>
      </c>
    </row>
    <row r="546" spans="1:26" x14ac:dyDescent="0.2">
      <c r="A546" s="160" t="s">
        <v>2233</v>
      </c>
      <c r="B546" s="160">
        <v>741504006</v>
      </c>
      <c r="C546" s="160" t="s">
        <v>51</v>
      </c>
      <c r="D546" s="160" t="s">
        <v>2234</v>
      </c>
      <c r="E546" s="160" t="s">
        <v>7387</v>
      </c>
      <c r="F546" s="160" t="s">
        <v>162</v>
      </c>
      <c r="G546" s="160" t="s">
        <v>2235</v>
      </c>
      <c r="H546" s="160" t="s">
        <v>81</v>
      </c>
      <c r="I546" s="160" t="s">
        <v>7388</v>
      </c>
      <c r="J546" s="160" t="s">
        <v>7389</v>
      </c>
      <c r="K546" s="160" t="s">
        <v>2746</v>
      </c>
      <c r="L546" s="160" t="s">
        <v>32</v>
      </c>
      <c r="M546" s="160" t="s">
        <v>2237</v>
      </c>
      <c r="N546" s="160">
        <v>0</v>
      </c>
      <c r="O546" s="160" t="s">
        <v>2236</v>
      </c>
      <c r="P546" s="160">
        <v>0</v>
      </c>
      <c r="Q546" s="160" t="s">
        <v>162</v>
      </c>
      <c r="R546" s="160" t="s">
        <v>8456</v>
      </c>
      <c r="S546" s="161">
        <v>37970</v>
      </c>
      <c r="T546" s="160">
        <v>6999</v>
      </c>
      <c r="U546" s="162">
        <v>9135119</v>
      </c>
      <c r="V546" s="162">
        <v>622031663</v>
      </c>
      <c r="W546" s="161">
        <v>44135</v>
      </c>
      <c r="X546" s="160" t="s">
        <v>3112</v>
      </c>
      <c r="Y546" s="160" t="s">
        <v>3113</v>
      </c>
      <c r="Z546" s="160" t="s">
        <v>3170</v>
      </c>
    </row>
    <row r="547" spans="1:26" x14ac:dyDescent="0.2">
      <c r="A547" s="160" t="s">
        <v>2502</v>
      </c>
      <c r="B547" s="160">
        <v>731013004</v>
      </c>
      <c r="C547" s="160" t="s">
        <v>51</v>
      </c>
      <c r="D547" s="160" t="s">
        <v>177</v>
      </c>
      <c r="E547" s="160" t="s">
        <v>2503</v>
      </c>
      <c r="F547" s="160" t="s">
        <v>178</v>
      </c>
      <c r="G547" s="160" t="s">
        <v>179</v>
      </c>
      <c r="H547" s="160" t="s">
        <v>180</v>
      </c>
      <c r="I547" s="160" t="s">
        <v>181</v>
      </c>
      <c r="J547" s="160" t="s">
        <v>182</v>
      </c>
      <c r="K547" s="160" t="s">
        <v>3015</v>
      </c>
      <c r="L547" s="160" t="s">
        <v>31</v>
      </c>
      <c r="M547" s="160" t="s">
        <v>300</v>
      </c>
      <c r="N547" s="160" t="s">
        <v>183</v>
      </c>
      <c r="O547" s="160" t="s">
        <v>3016</v>
      </c>
      <c r="P547" s="160">
        <v>0</v>
      </c>
      <c r="Q547" s="160" t="s">
        <v>183</v>
      </c>
      <c r="R547" s="160" t="s">
        <v>2633</v>
      </c>
      <c r="S547" s="161">
        <v>37970</v>
      </c>
      <c r="T547" s="160">
        <v>7003</v>
      </c>
      <c r="U547" s="162">
        <v>15755420</v>
      </c>
      <c r="V547" s="162">
        <v>131492689</v>
      </c>
      <c r="W547" s="161">
        <v>44135</v>
      </c>
      <c r="X547" s="160" t="s">
        <v>3112</v>
      </c>
      <c r="Y547" s="160" t="s">
        <v>3113</v>
      </c>
      <c r="Z547" s="160" t="s">
        <v>60</v>
      </c>
    </row>
    <row r="548" spans="1:26" x14ac:dyDescent="0.2">
      <c r="A548" s="160" t="s">
        <v>2502</v>
      </c>
      <c r="B548" s="160">
        <v>731013004</v>
      </c>
      <c r="C548" s="160" t="s">
        <v>51</v>
      </c>
      <c r="D548" s="160" t="s">
        <v>177</v>
      </c>
      <c r="E548" s="160" t="s">
        <v>2503</v>
      </c>
      <c r="F548" s="160" t="s">
        <v>178</v>
      </c>
      <c r="G548" s="160" t="s">
        <v>179</v>
      </c>
      <c r="H548" s="160" t="s">
        <v>180</v>
      </c>
      <c r="I548" s="160" t="s">
        <v>181</v>
      </c>
      <c r="J548" s="160" t="s">
        <v>182</v>
      </c>
      <c r="K548" s="160" t="s">
        <v>3015</v>
      </c>
      <c r="L548" s="160" t="s">
        <v>31</v>
      </c>
      <c r="M548" s="160" t="s">
        <v>300</v>
      </c>
      <c r="N548" s="160" t="s">
        <v>183</v>
      </c>
      <c r="O548" s="160" t="s">
        <v>3016</v>
      </c>
      <c r="P548" s="160">
        <v>0</v>
      </c>
      <c r="Q548" s="160" t="s">
        <v>183</v>
      </c>
      <c r="R548" s="160" t="s">
        <v>2633</v>
      </c>
      <c r="S548" s="161">
        <v>37970</v>
      </c>
      <c r="T548" s="160">
        <v>7003</v>
      </c>
      <c r="U548" s="162">
        <v>11517120</v>
      </c>
      <c r="V548" s="162">
        <v>96311916</v>
      </c>
      <c r="W548" s="161">
        <v>44135</v>
      </c>
      <c r="X548" s="160" t="s">
        <v>3112</v>
      </c>
      <c r="Y548" s="160" t="s">
        <v>3113</v>
      </c>
      <c r="Z548" s="160" t="s">
        <v>3181</v>
      </c>
    </row>
    <row r="549" spans="1:26" x14ac:dyDescent="0.2">
      <c r="A549" s="160" t="s">
        <v>2502</v>
      </c>
      <c r="B549" s="160">
        <v>731013004</v>
      </c>
      <c r="C549" s="160" t="s">
        <v>51</v>
      </c>
      <c r="D549" s="160" t="s">
        <v>177</v>
      </c>
      <c r="E549" s="160" t="s">
        <v>2503</v>
      </c>
      <c r="F549" s="160" t="s">
        <v>178</v>
      </c>
      <c r="G549" s="160" t="s">
        <v>179</v>
      </c>
      <c r="H549" s="160" t="s">
        <v>180</v>
      </c>
      <c r="I549" s="160" t="s">
        <v>181</v>
      </c>
      <c r="J549" s="160" t="s">
        <v>182</v>
      </c>
      <c r="K549" s="160" t="s">
        <v>3015</v>
      </c>
      <c r="L549" s="160" t="s">
        <v>31</v>
      </c>
      <c r="M549" s="160" t="s">
        <v>300</v>
      </c>
      <c r="N549" s="160" t="s">
        <v>183</v>
      </c>
      <c r="O549" s="160" t="s">
        <v>3016</v>
      </c>
      <c r="P549" s="160">
        <v>0</v>
      </c>
      <c r="Q549" s="160" t="s">
        <v>183</v>
      </c>
      <c r="R549" s="160" t="s">
        <v>2633</v>
      </c>
      <c r="S549" s="161">
        <v>37970</v>
      </c>
      <c r="T549" s="160">
        <v>7003</v>
      </c>
      <c r="U549" s="162">
        <v>7784100</v>
      </c>
      <c r="V549" s="162">
        <v>77841000</v>
      </c>
      <c r="W549" s="161">
        <v>44135</v>
      </c>
      <c r="X549" s="160" t="s">
        <v>3112</v>
      </c>
      <c r="Y549" s="160" t="s">
        <v>3113</v>
      </c>
      <c r="Z549" s="160" t="s">
        <v>3192</v>
      </c>
    </row>
    <row r="550" spans="1:26" x14ac:dyDescent="0.2">
      <c r="A550" s="160" t="s">
        <v>2502</v>
      </c>
      <c r="B550" s="160">
        <v>731013004</v>
      </c>
      <c r="C550" s="160" t="s">
        <v>51</v>
      </c>
      <c r="D550" s="160" t="s">
        <v>177</v>
      </c>
      <c r="E550" s="160" t="s">
        <v>2503</v>
      </c>
      <c r="F550" s="160" t="s">
        <v>178</v>
      </c>
      <c r="G550" s="160" t="s">
        <v>179</v>
      </c>
      <c r="H550" s="160" t="s">
        <v>180</v>
      </c>
      <c r="I550" s="160" t="s">
        <v>181</v>
      </c>
      <c r="J550" s="160" t="s">
        <v>182</v>
      </c>
      <c r="K550" s="160" t="s">
        <v>3015</v>
      </c>
      <c r="L550" s="160" t="s">
        <v>31</v>
      </c>
      <c r="M550" s="160" t="s">
        <v>300</v>
      </c>
      <c r="N550" s="160" t="s">
        <v>183</v>
      </c>
      <c r="O550" s="160" t="s">
        <v>3016</v>
      </c>
      <c r="P550" s="160">
        <v>0</v>
      </c>
      <c r="Q550" s="160" t="s">
        <v>183</v>
      </c>
      <c r="R550" s="160" t="s">
        <v>2633</v>
      </c>
      <c r="S550" s="161">
        <v>37970</v>
      </c>
      <c r="T550" s="160">
        <v>7003</v>
      </c>
      <c r="U550" s="162">
        <v>0</v>
      </c>
      <c r="V550" s="162">
        <v>41300928</v>
      </c>
      <c r="W550" s="161">
        <v>44135</v>
      </c>
      <c r="X550" s="160" t="s">
        <v>3112</v>
      </c>
      <c r="Y550" s="160" t="s">
        <v>3113</v>
      </c>
      <c r="Z550" s="160" t="s">
        <v>3178</v>
      </c>
    </row>
    <row r="551" spans="1:26" x14ac:dyDescent="0.2">
      <c r="A551" s="160" t="s">
        <v>2502</v>
      </c>
      <c r="B551" s="160">
        <v>731013004</v>
      </c>
      <c r="C551" s="160" t="s">
        <v>51</v>
      </c>
      <c r="D551" s="160" t="s">
        <v>177</v>
      </c>
      <c r="E551" s="160" t="s">
        <v>2503</v>
      </c>
      <c r="F551" s="160" t="s">
        <v>178</v>
      </c>
      <c r="G551" s="160" t="s">
        <v>179</v>
      </c>
      <c r="H551" s="160" t="s">
        <v>180</v>
      </c>
      <c r="I551" s="160" t="s">
        <v>181</v>
      </c>
      <c r="J551" s="160" t="s">
        <v>182</v>
      </c>
      <c r="K551" s="160" t="s">
        <v>3015</v>
      </c>
      <c r="L551" s="160" t="s">
        <v>31</v>
      </c>
      <c r="M551" s="160" t="s">
        <v>300</v>
      </c>
      <c r="N551" s="160" t="s">
        <v>183</v>
      </c>
      <c r="O551" s="160" t="s">
        <v>3016</v>
      </c>
      <c r="P551" s="160">
        <v>0</v>
      </c>
      <c r="Q551" s="160" t="s">
        <v>183</v>
      </c>
      <c r="R551" s="160" t="s">
        <v>2633</v>
      </c>
      <c r="S551" s="161">
        <v>37970</v>
      </c>
      <c r="T551" s="160">
        <v>7003</v>
      </c>
      <c r="U551" s="162">
        <v>0</v>
      </c>
      <c r="V551" s="162">
        <v>95400683</v>
      </c>
      <c r="W551" s="161">
        <v>44135</v>
      </c>
      <c r="X551" s="160" t="s">
        <v>3112</v>
      </c>
      <c r="Y551" s="160" t="s">
        <v>3113</v>
      </c>
      <c r="Z551" s="160" t="s">
        <v>3199</v>
      </c>
    </row>
    <row r="552" spans="1:26" x14ac:dyDescent="0.2">
      <c r="A552" s="160" t="s">
        <v>2502</v>
      </c>
      <c r="B552" s="160">
        <v>731013004</v>
      </c>
      <c r="C552" s="160" t="s">
        <v>51</v>
      </c>
      <c r="D552" s="160" t="s">
        <v>177</v>
      </c>
      <c r="E552" s="160" t="s">
        <v>2503</v>
      </c>
      <c r="F552" s="160" t="s">
        <v>178</v>
      </c>
      <c r="G552" s="160" t="s">
        <v>179</v>
      </c>
      <c r="H552" s="160" t="s">
        <v>180</v>
      </c>
      <c r="I552" s="160" t="s">
        <v>181</v>
      </c>
      <c r="J552" s="160" t="s">
        <v>182</v>
      </c>
      <c r="K552" s="160" t="s">
        <v>3015</v>
      </c>
      <c r="L552" s="160" t="s">
        <v>31</v>
      </c>
      <c r="M552" s="160" t="s">
        <v>300</v>
      </c>
      <c r="N552" s="160" t="s">
        <v>183</v>
      </c>
      <c r="O552" s="160" t="s">
        <v>3016</v>
      </c>
      <c r="P552" s="160">
        <v>0</v>
      </c>
      <c r="Q552" s="160" t="s">
        <v>183</v>
      </c>
      <c r="R552" s="160" t="s">
        <v>2633</v>
      </c>
      <c r="S552" s="161">
        <v>37970</v>
      </c>
      <c r="T552" s="160">
        <v>7003</v>
      </c>
      <c r="U552" s="162">
        <v>10298950</v>
      </c>
      <c r="V552" s="162">
        <v>108205852</v>
      </c>
      <c r="W552" s="161">
        <v>44135</v>
      </c>
      <c r="X552" s="160" t="s">
        <v>3112</v>
      </c>
      <c r="Y552" s="160" t="s">
        <v>3113</v>
      </c>
      <c r="Z552" s="160" t="s">
        <v>3201</v>
      </c>
    </row>
    <row r="553" spans="1:26" x14ac:dyDescent="0.2">
      <c r="A553" s="160" t="s">
        <v>853</v>
      </c>
      <c r="B553" s="160">
        <v>716904008</v>
      </c>
      <c r="C553" s="160" t="s">
        <v>567</v>
      </c>
      <c r="D553" s="160" t="s">
        <v>854</v>
      </c>
      <c r="E553" s="160" t="s">
        <v>855</v>
      </c>
      <c r="F553" s="160" t="s">
        <v>856</v>
      </c>
      <c r="G553" s="160" t="s">
        <v>2430</v>
      </c>
      <c r="H553" s="160" t="s">
        <v>857</v>
      </c>
      <c r="I553" s="160" t="s">
        <v>858</v>
      </c>
      <c r="J553" s="160" t="s">
        <v>859</v>
      </c>
      <c r="K553" s="160" t="s">
        <v>861</v>
      </c>
      <c r="L553" s="160" t="s">
        <v>31</v>
      </c>
      <c r="M553" s="160" t="s">
        <v>863</v>
      </c>
      <c r="N553" s="160" t="s">
        <v>862</v>
      </c>
      <c r="O553" s="160" t="s">
        <v>860</v>
      </c>
      <c r="P553" s="160">
        <v>0</v>
      </c>
      <c r="Q553" s="160">
        <v>93401</v>
      </c>
      <c r="R553" s="160" t="s">
        <v>3086</v>
      </c>
      <c r="S553" s="161">
        <v>37970</v>
      </c>
      <c r="T553" s="160">
        <v>7004</v>
      </c>
      <c r="U553" s="162">
        <v>29876722</v>
      </c>
      <c r="V553" s="162">
        <v>286621543</v>
      </c>
      <c r="W553" s="161">
        <v>44135</v>
      </c>
      <c r="X553" s="160" t="s">
        <v>3112</v>
      </c>
      <c r="Y553" s="160" t="s">
        <v>3113</v>
      </c>
      <c r="Z553" s="160" t="s">
        <v>3128</v>
      </c>
    </row>
    <row r="554" spans="1:26" x14ac:dyDescent="0.2">
      <c r="A554" s="160" t="s">
        <v>2114</v>
      </c>
      <c r="B554" s="160">
        <v>747168008</v>
      </c>
      <c r="C554" s="160" t="s">
        <v>2115</v>
      </c>
      <c r="D554" s="160" t="s">
        <v>2116</v>
      </c>
      <c r="E554" s="160" t="s">
        <v>2117</v>
      </c>
      <c r="F554" s="160" t="s">
        <v>2118</v>
      </c>
      <c r="G554" s="160" t="s">
        <v>2119</v>
      </c>
      <c r="H554" s="160" t="s">
        <v>2120</v>
      </c>
      <c r="I554" s="160" t="s">
        <v>2121</v>
      </c>
      <c r="J554" s="160" t="s">
        <v>2122</v>
      </c>
      <c r="K554" s="160" t="s">
        <v>2124</v>
      </c>
      <c r="L554" s="160" t="s">
        <v>226</v>
      </c>
      <c r="M554" s="160" t="s">
        <v>2125</v>
      </c>
      <c r="N554" s="160">
        <v>0</v>
      </c>
      <c r="O554" s="160" t="s">
        <v>2123</v>
      </c>
      <c r="P554" s="160">
        <v>0</v>
      </c>
      <c r="Q554" s="160" t="s">
        <v>445</v>
      </c>
      <c r="R554" s="160" t="s">
        <v>522</v>
      </c>
      <c r="S554" s="161">
        <v>37970</v>
      </c>
      <c r="T554" s="160">
        <v>7010</v>
      </c>
      <c r="U554" s="162">
        <v>1054620</v>
      </c>
      <c r="V554" s="162">
        <v>65378550</v>
      </c>
      <c r="W554" s="161">
        <v>44135</v>
      </c>
      <c r="X554" s="160" t="s">
        <v>3112</v>
      </c>
      <c r="Y554" s="160" t="s">
        <v>3113</v>
      </c>
      <c r="Z554" s="160" t="s">
        <v>3218</v>
      </c>
    </row>
    <row r="555" spans="1:26" x14ac:dyDescent="0.2">
      <c r="A555" s="160" t="s">
        <v>105</v>
      </c>
      <c r="B555" s="160">
        <v>745046002</v>
      </c>
      <c r="C555" s="160" t="s">
        <v>25</v>
      </c>
      <c r="D555" s="160" t="s">
        <v>106</v>
      </c>
      <c r="E555" s="160" t="s">
        <v>26</v>
      </c>
      <c r="F555" s="160" t="s">
        <v>107</v>
      </c>
      <c r="G555" s="160" t="s">
        <v>55</v>
      </c>
      <c r="H555" s="160">
        <v>0</v>
      </c>
      <c r="I555" s="160">
        <v>0</v>
      </c>
      <c r="J555" s="160" t="s">
        <v>108</v>
      </c>
      <c r="K555" s="160" t="s">
        <v>29</v>
      </c>
      <c r="L555" s="160" t="s">
        <v>31</v>
      </c>
      <c r="M555" s="160" t="s">
        <v>271</v>
      </c>
      <c r="N555" s="160" t="s">
        <v>109</v>
      </c>
      <c r="O555" s="160" t="s">
        <v>110</v>
      </c>
      <c r="P555" s="160">
        <v>0</v>
      </c>
      <c r="Q555" s="160">
        <v>93401</v>
      </c>
      <c r="R555" s="160" t="s">
        <v>3105</v>
      </c>
      <c r="S555" s="161">
        <v>37970</v>
      </c>
      <c r="T555" s="160">
        <v>7015</v>
      </c>
      <c r="U555" s="162">
        <v>6026400</v>
      </c>
      <c r="V555" s="162">
        <v>60715980</v>
      </c>
      <c r="W555" s="161">
        <v>44135</v>
      </c>
      <c r="X555" s="160" t="s">
        <v>3112</v>
      </c>
      <c r="Y555" s="160" t="s">
        <v>3113</v>
      </c>
      <c r="Z555" s="160" t="s">
        <v>3173</v>
      </c>
    </row>
    <row r="556" spans="1:26" x14ac:dyDescent="0.2">
      <c r="A556" s="160" t="s">
        <v>1085</v>
      </c>
      <c r="B556" s="160">
        <v>692206002</v>
      </c>
      <c r="C556" s="160" t="s">
        <v>1014</v>
      </c>
      <c r="D556" s="160" t="s">
        <v>1026</v>
      </c>
      <c r="E556" s="160" t="s">
        <v>26</v>
      </c>
      <c r="F556" s="160" t="s">
        <v>1027</v>
      </c>
      <c r="G556" s="160" t="s">
        <v>27</v>
      </c>
      <c r="H556" s="160">
        <v>0</v>
      </c>
      <c r="I556" s="160">
        <v>0</v>
      </c>
      <c r="J556" s="160" t="s">
        <v>1086</v>
      </c>
      <c r="K556" s="160" t="s">
        <v>1088</v>
      </c>
      <c r="L556" s="160" t="s">
        <v>2452</v>
      </c>
      <c r="M556" s="160" t="s">
        <v>1090</v>
      </c>
      <c r="N556" s="160" t="s">
        <v>1089</v>
      </c>
      <c r="O556" s="160" t="s">
        <v>1087</v>
      </c>
      <c r="P556" s="160">
        <v>0</v>
      </c>
      <c r="Q556" s="160">
        <v>91001</v>
      </c>
      <c r="R556" s="160" t="s">
        <v>1030</v>
      </c>
      <c r="S556" s="161">
        <v>37970</v>
      </c>
      <c r="T556" s="160">
        <v>7018</v>
      </c>
      <c r="U556" s="162">
        <v>4751816</v>
      </c>
      <c r="V556" s="162">
        <v>42905435</v>
      </c>
      <c r="W556" s="161">
        <v>44135</v>
      </c>
      <c r="X556" s="160" t="s">
        <v>3112</v>
      </c>
      <c r="Y556" s="160" t="s">
        <v>3113</v>
      </c>
      <c r="Z556" s="160" t="s">
        <v>3203</v>
      </c>
    </row>
    <row r="557" spans="1:26" x14ac:dyDescent="0.2">
      <c r="A557" s="160" t="s">
        <v>1054</v>
      </c>
      <c r="B557" s="160" t="s">
        <v>3371</v>
      </c>
      <c r="C557" s="160" t="s">
        <v>1014</v>
      </c>
      <c r="D557" s="160" t="s">
        <v>1026</v>
      </c>
      <c r="E557" s="160" t="s">
        <v>26</v>
      </c>
      <c r="F557" s="160" t="s">
        <v>1027</v>
      </c>
      <c r="G557" s="160" t="s">
        <v>27</v>
      </c>
      <c r="H557" s="160">
        <v>0</v>
      </c>
      <c r="I557" s="160">
        <v>0</v>
      </c>
      <c r="J557" s="160" t="s">
        <v>1055</v>
      </c>
      <c r="K557" s="160" t="s">
        <v>1056</v>
      </c>
      <c r="L557" s="160" t="s">
        <v>303</v>
      </c>
      <c r="M557" s="160" t="s">
        <v>985</v>
      </c>
      <c r="N557" s="160" t="s">
        <v>1057</v>
      </c>
      <c r="O557" s="160">
        <v>0</v>
      </c>
      <c r="P557" s="160">
        <v>0</v>
      </c>
      <c r="Q557" s="160">
        <v>91001</v>
      </c>
      <c r="R557" s="160" t="s">
        <v>1030</v>
      </c>
      <c r="S557" s="161">
        <v>37970</v>
      </c>
      <c r="T557" s="160">
        <v>7021</v>
      </c>
      <c r="U557" s="162">
        <v>5113066</v>
      </c>
      <c r="V557" s="162">
        <v>51130658</v>
      </c>
      <c r="W557" s="161">
        <v>44135</v>
      </c>
      <c r="X557" s="160" t="s">
        <v>3112</v>
      </c>
      <c r="Y557" s="160" t="s">
        <v>3113</v>
      </c>
      <c r="Z557" s="160" t="s">
        <v>3245</v>
      </c>
    </row>
    <row r="558" spans="1:26" x14ac:dyDescent="0.2">
      <c r="A558" s="160" t="s">
        <v>2281</v>
      </c>
      <c r="B558" s="160">
        <v>650364007</v>
      </c>
      <c r="C558" s="160" t="s">
        <v>51</v>
      </c>
      <c r="D558" s="160" t="s">
        <v>2282</v>
      </c>
      <c r="E558" s="160" t="s">
        <v>8473</v>
      </c>
      <c r="F558" s="160" t="s">
        <v>2146</v>
      </c>
      <c r="G558" s="160" t="s">
        <v>8474</v>
      </c>
      <c r="H558" s="160" t="s">
        <v>2284</v>
      </c>
      <c r="I558" s="160" t="s">
        <v>8475</v>
      </c>
      <c r="J558" s="160" t="s">
        <v>2286</v>
      </c>
      <c r="K558" s="160" t="s">
        <v>8476</v>
      </c>
      <c r="L558" s="160" t="s">
        <v>226</v>
      </c>
      <c r="M558" s="160" t="s">
        <v>2290</v>
      </c>
      <c r="N558" s="160" t="s">
        <v>8477</v>
      </c>
      <c r="O558" s="160" t="s">
        <v>2289</v>
      </c>
      <c r="P558" s="160">
        <v>0</v>
      </c>
      <c r="Q558" s="160" t="s">
        <v>162</v>
      </c>
      <c r="R558" s="160" t="s">
        <v>8478</v>
      </c>
      <c r="S558" s="161">
        <v>37970</v>
      </c>
      <c r="T558" s="160">
        <v>7027</v>
      </c>
      <c r="U558" s="162">
        <v>19927296</v>
      </c>
      <c r="V558" s="162">
        <v>186039990</v>
      </c>
      <c r="W558" s="161">
        <v>44135</v>
      </c>
      <c r="X558" s="160" t="s">
        <v>3112</v>
      </c>
      <c r="Y558" s="160" t="s">
        <v>3113</v>
      </c>
      <c r="Z558" s="160" t="s">
        <v>3117</v>
      </c>
    </row>
    <row r="559" spans="1:26" x14ac:dyDescent="0.2">
      <c r="A559" s="160" t="s">
        <v>2281</v>
      </c>
      <c r="B559" s="160">
        <v>650364007</v>
      </c>
      <c r="C559" s="160" t="s">
        <v>51</v>
      </c>
      <c r="D559" s="160" t="s">
        <v>2282</v>
      </c>
      <c r="E559" s="160" t="s">
        <v>8473</v>
      </c>
      <c r="F559" s="160" t="s">
        <v>2146</v>
      </c>
      <c r="G559" s="160" t="s">
        <v>8474</v>
      </c>
      <c r="H559" s="160" t="s">
        <v>2284</v>
      </c>
      <c r="I559" s="160" t="s">
        <v>8475</v>
      </c>
      <c r="J559" s="160" t="s">
        <v>2286</v>
      </c>
      <c r="K559" s="160" t="s">
        <v>8476</v>
      </c>
      <c r="L559" s="160" t="s">
        <v>226</v>
      </c>
      <c r="M559" s="160" t="s">
        <v>2290</v>
      </c>
      <c r="N559" s="160" t="s">
        <v>8477</v>
      </c>
      <c r="O559" s="160" t="s">
        <v>2289</v>
      </c>
      <c r="P559" s="160">
        <v>0</v>
      </c>
      <c r="Q559" s="160" t="s">
        <v>162</v>
      </c>
      <c r="R559" s="160" t="s">
        <v>8478</v>
      </c>
      <c r="S559" s="161">
        <v>37970</v>
      </c>
      <c r="T559" s="160">
        <v>7027</v>
      </c>
      <c r="U559" s="162">
        <v>78800004</v>
      </c>
      <c r="V559" s="162">
        <v>496305430</v>
      </c>
      <c r="W559" s="161">
        <v>44135</v>
      </c>
      <c r="X559" s="160" t="s">
        <v>3112</v>
      </c>
      <c r="Y559" s="160" t="s">
        <v>3113</v>
      </c>
      <c r="Z559" s="160" t="s">
        <v>3125</v>
      </c>
    </row>
    <row r="560" spans="1:26" x14ac:dyDescent="0.2">
      <c r="A560" s="160" t="s">
        <v>2281</v>
      </c>
      <c r="B560" s="160">
        <v>650364007</v>
      </c>
      <c r="C560" s="160" t="s">
        <v>51</v>
      </c>
      <c r="D560" s="160" t="s">
        <v>2282</v>
      </c>
      <c r="E560" s="160" t="s">
        <v>8473</v>
      </c>
      <c r="F560" s="160" t="s">
        <v>2146</v>
      </c>
      <c r="G560" s="160" t="s">
        <v>8474</v>
      </c>
      <c r="H560" s="160" t="s">
        <v>2284</v>
      </c>
      <c r="I560" s="160" t="s">
        <v>8475</v>
      </c>
      <c r="J560" s="160" t="s">
        <v>2286</v>
      </c>
      <c r="K560" s="160" t="s">
        <v>8476</v>
      </c>
      <c r="L560" s="160" t="s">
        <v>226</v>
      </c>
      <c r="M560" s="160" t="s">
        <v>2290</v>
      </c>
      <c r="N560" s="160" t="s">
        <v>8477</v>
      </c>
      <c r="O560" s="160" t="s">
        <v>2289</v>
      </c>
      <c r="P560" s="160">
        <v>0</v>
      </c>
      <c r="Q560" s="160" t="s">
        <v>162</v>
      </c>
      <c r="R560" s="160" t="s">
        <v>8478</v>
      </c>
      <c r="S560" s="161">
        <v>37970</v>
      </c>
      <c r="T560" s="160">
        <v>7027</v>
      </c>
      <c r="U560" s="162">
        <v>11831832</v>
      </c>
      <c r="V560" s="162">
        <v>106264388</v>
      </c>
      <c r="W560" s="161">
        <v>44135</v>
      </c>
      <c r="X560" s="160" t="s">
        <v>3112</v>
      </c>
      <c r="Y560" s="160" t="s">
        <v>3113</v>
      </c>
      <c r="Z560" s="160" t="s">
        <v>3196</v>
      </c>
    </row>
    <row r="561" spans="1:26" x14ac:dyDescent="0.2">
      <c r="A561" s="160" t="s">
        <v>2281</v>
      </c>
      <c r="B561" s="160">
        <v>650364007</v>
      </c>
      <c r="C561" s="160" t="s">
        <v>51</v>
      </c>
      <c r="D561" s="160" t="s">
        <v>2282</v>
      </c>
      <c r="E561" s="160" t="s">
        <v>8473</v>
      </c>
      <c r="F561" s="160" t="s">
        <v>2146</v>
      </c>
      <c r="G561" s="160" t="s">
        <v>8474</v>
      </c>
      <c r="H561" s="160" t="s">
        <v>2284</v>
      </c>
      <c r="I561" s="160" t="s">
        <v>8475</v>
      </c>
      <c r="J561" s="160" t="s">
        <v>2286</v>
      </c>
      <c r="K561" s="160" t="s">
        <v>8476</v>
      </c>
      <c r="L561" s="160" t="s">
        <v>226</v>
      </c>
      <c r="M561" s="160" t="s">
        <v>2290</v>
      </c>
      <c r="N561" s="160" t="s">
        <v>8477</v>
      </c>
      <c r="O561" s="160" t="s">
        <v>2289</v>
      </c>
      <c r="P561" s="160">
        <v>0</v>
      </c>
      <c r="Q561" s="160" t="s">
        <v>162</v>
      </c>
      <c r="R561" s="160" t="s">
        <v>8478</v>
      </c>
      <c r="S561" s="161">
        <v>37970</v>
      </c>
      <c r="T561" s="160">
        <v>7027</v>
      </c>
      <c r="U561" s="162">
        <v>35184132</v>
      </c>
      <c r="V561" s="162">
        <v>309340134</v>
      </c>
      <c r="W561" s="161">
        <v>44135</v>
      </c>
      <c r="X561" s="160" t="s">
        <v>3112</v>
      </c>
      <c r="Y561" s="160" t="s">
        <v>3113</v>
      </c>
      <c r="Z561" s="160" t="s">
        <v>3136</v>
      </c>
    </row>
    <row r="562" spans="1:26" x14ac:dyDescent="0.2">
      <c r="A562" s="160" t="s">
        <v>2281</v>
      </c>
      <c r="B562" s="160">
        <v>650364007</v>
      </c>
      <c r="C562" s="160" t="s">
        <v>51</v>
      </c>
      <c r="D562" s="160" t="s">
        <v>2282</v>
      </c>
      <c r="E562" s="160" t="s">
        <v>8473</v>
      </c>
      <c r="F562" s="160" t="s">
        <v>2146</v>
      </c>
      <c r="G562" s="160" t="s">
        <v>8474</v>
      </c>
      <c r="H562" s="160" t="s">
        <v>2284</v>
      </c>
      <c r="I562" s="160" t="s">
        <v>8475</v>
      </c>
      <c r="J562" s="160" t="s">
        <v>2286</v>
      </c>
      <c r="K562" s="160" t="s">
        <v>8476</v>
      </c>
      <c r="L562" s="160" t="s">
        <v>226</v>
      </c>
      <c r="M562" s="160" t="s">
        <v>2290</v>
      </c>
      <c r="N562" s="160" t="s">
        <v>8477</v>
      </c>
      <c r="O562" s="160" t="s">
        <v>2289</v>
      </c>
      <c r="P562" s="160">
        <v>0</v>
      </c>
      <c r="Q562" s="160" t="s">
        <v>162</v>
      </c>
      <c r="R562" s="160" t="s">
        <v>8478</v>
      </c>
      <c r="S562" s="161">
        <v>37970</v>
      </c>
      <c r="T562" s="160">
        <v>7027</v>
      </c>
      <c r="U562" s="162">
        <v>66909012</v>
      </c>
      <c r="V562" s="162">
        <v>409594536</v>
      </c>
      <c r="W562" s="161">
        <v>44135</v>
      </c>
      <c r="X562" s="160" t="s">
        <v>3112</v>
      </c>
      <c r="Y562" s="160" t="s">
        <v>3113</v>
      </c>
      <c r="Z562" s="160" t="s">
        <v>3149</v>
      </c>
    </row>
    <row r="563" spans="1:26" x14ac:dyDescent="0.2">
      <c r="A563" s="160" t="s">
        <v>2281</v>
      </c>
      <c r="B563" s="160">
        <v>650364007</v>
      </c>
      <c r="C563" s="160" t="s">
        <v>51</v>
      </c>
      <c r="D563" s="160" t="s">
        <v>2282</v>
      </c>
      <c r="E563" s="160" t="s">
        <v>8473</v>
      </c>
      <c r="F563" s="160" t="s">
        <v>2146</v>
      </c>
      <c r="G563" s="160" t="s">
        <v>8474</v>
      </c>
      <c r="H563" s="160" t="s">
        <v>2284</v>
      </c>
      <c r="I563" s="160" t="s">
        <v>8475</v>
      </c>
      <c r="J563" s="160" t="s">
        <v>2286</v>
      </c>
      <c r="K563" s="160" t="s">
        <v>8476</v>
      </c>
      <c r="L563" s="160" t="s">
        <v>226</v>
      </c>
      <c r="M563" s="160" t="s">
        <v>2290</v>
      </c>
      <c r="N563" s="160" t="s">
        <v>8477</v>
      </c>
      <c r="O563" s="160" t="s">
        <v>2289</v>
      </c>
      <c r="P563" s="160">
        <v>0</v>
      </c>
      <c r="Q563" s="160" t="s">
        <v>162</v>
      </c>
      <c r="R563" s="160" t="s">
        <v>8478</v>
      </c>
      <c r="S563" s="161">
        <v>37970</v>
      </c>
      <c r="T563" s="160">
        <v>7027</v>
      </c>
      <c r="U563" s="162">
        <v>43590960</v>
      </c>
      <c r="V563" s="162">
        <v>398390238</v>
      </c>
      <c r="W563" s="161">
        <v>44135</v>
      </c>
      <c r="X563" s="160" t="s">
        <v>3112</v>
      </c>
      <c r="Y563" s="160" t="s">
        <v>3113</v>
      </c>
      <c r="Z563" s="160" t="s">
        <v>3234</v>
      </c>
    </row>
    <row r="564" spans="1:26" x14ac:dyDescent="0.2">
      <c r="A564" s="160" t="s">
        <v>2281</v>
      </c>
      <c r="B564" s="160">
        <v>650364007</v>
      </c>
      <c r="C564" s="160" t="s">
        <v>51</v>
      </c>
      <c r="D564" s="160" t="s">
        <v>2282</v>
      </c>
      <c r="E564" s="160" t="s">
        <v>8473</v>
      </c>
      <c r="F564" s="160" t="s">
        <v>2146</v>
      </c>
      <c r="G564" s="160" t="s">
        <v>8474</v>
      </c>
      <c r="H564" s="160" t="s">
        <v>2284</v>
      </c>
      <c r="I564" s="160" t="s">
        <v>8475</v>
      </c>
      <c r="J564" s="160" t="s">
        <v>2286</v>
      </c>
      <c r="K564" s="160" t="s">
        <v>8476</v>
      </c>
      <c r="L564" s="160" t="s">
        <v>226</v>
      </c>
      <c r="M564" s="160" t="s">
        <v>2290</v>
      </c>
      <c r="N564" s="160" t="s">
        <v>8477</v>
      </c>
      <c r="O564" s="160" t="s">
        <v>2289</v>
      </c>
      <c r="P564" s="160">
        <v>0</v>
      </c>
      <c r="Q564" s="160" t="s">
        <v>162</v>
      </c>
      <c r="R564" s="160" t="s">
        <v>8478</v>
      </c>
      <c r="S564" s="161">
        <v>37970</v>
      </c>
      <c r="T564" s="160">
        <v>7027</v>
      </c>
      <c r="U564" s="162">
        <v>0</v>
      </c>
      <c r="V564" s="162">
        <v>16055915</v>
      </c>
      <c r="W564" s="161">
        <v>44135</v>
      </c>
      <c r="X564" s="160" t="s">
        <v>3112</v>
      </c>
      <c r="Y564" s="160" t="s">
        <v>3113</v>
      </c>
      <c r="Z564" s="160" t="s">
        <v>3273</v>
      </c>
    </row>
    <row r="565" spans="1:26" x14ac:dyDescent="0.2">
      <c r="A565" s="160" t="s">
        <v>2281</v>
      </c>
      <c r="B565" s="160">
        <v>650364007</v>
      </c>
      <c r="C565" s="160" t="s">
        <v>51</v>
      </c>
      <c r="D565" s="160" t="s">
        <v>2282</v>
      </c>
      <c r="E565" s="160" t="s">
        <v>8473</v>
      </c>
      <c r="F565" s="160" t="s">
        <v>2146</v>
      </c>
      <c r="G565" s="160" t="s">
        <v>8474</v>
      </c>
      <c r="H565" s="160" t="s">
        <v>2284</v>
      </c>
      <c r="I565" s="160" t="s">
        <v>8475</v>
      </c>
      <c r="J565" s="160" t="s">
        <v>2286</v>
      </c>
      <c r="K565" s="160" t="s">
        <v>8476</v>
      </c>
      <c r="L565" s="160" t="s">
        <v>226</v>
      </c>
      <c r="M565" s="160" t="s">
        <v>2290</v>
      </c>
      <c r="N565" s="160" t="s">
        <v>8477</v>
      </c>
      <c r="O565" s="160" t="s">
        <v>2289</v>
      </c>
      <c r="P565" s="160">
        <v>0</v>
      </c>
      <c r="Q565" s="160" t="s">
        <v>162</v>
      </c>
      <c r="R565" s="160" t="s">
        <v>8478</v>
      </c>
      <c r="S565" s="161">
        <v>37970</v>
      </c>
      <c r="T565" s="160">
        <v>7027</v>
      </c>
      <c r="U565" s="162">
        <v>21829730</v>
      </c>
      <c r="V565" s="162">
        <v>193268139</v>
      </c>
      <c r="W565" s="161">
        <v>44135</v>
      </c>
      <c r="X565" s="160" t="s">
        <v>3112</v>
      </c>
      <c r="Y565" s="160" t="s">
        <v>3113</v>
      </c>
      <c r="Z565" s="160" t="s">
        <v>3188</v>
      </c>
    </row>
    <row r="566" spans="1:26" x14ac:dyDescent="0.2">
      <c r="A566" s="160" t="s">
        <v>2281</v>
      </c>
      <c r="B566" s="160">
        <v>650364007</v>
      </c>
      <c r="C566" s="160" t="s">
        <v>51</v>
      </c>
      <c r="D566" s="160" t="s">
        <v>2282</v>
      </c>
      <c r="E566" s="160" t="s">
        <v>8473</v>
      </c>
      <c r="F566" s="160" t="s">
        <v>2146</v>
      </c>
      <c r="G566" s="160" t="s">
        <v>8474</v>
      </c>
      <c r="H566" s="160" t="s">
        <v>2284</v>
      </c>
      <c r="I566" s="160" t="s">
        <v>8475</v>
      </c>
      <c r="J566" s="160" t="s">
        <v>2286</v>
      </c>
      <c r="K566" s="160" t="s">
        <v>8476</v>
      </c>
      <c r="L566" s="160" t="s">
        <v>226</v>
      </c>
      <c r="M566" s="160" t="s">
        <v>2290</v>
      </c>
      <c r="N566" s="160" t="s">
        <v>8477</v>
      </c>
      <c r="O566" s="160" t="s">
        <v>2289</v>
      </c>
      <c r="P566" s="160">
        <v>0</v>
      </c>
      <c r="Q566" s="160" t="s">
        <v>162</v>
      </c>
      <c r="R566" s="160" t="s">
        <v>8478</v>
      </c>
      <c r="S566" s="161">
        <v>37970</v>
      </c>
      <c r="T566" s="160">
        <v>7027</v>
      </c>
      <c r="U566" s="162">
        <v>14011380</v>
      </c>
      <c r="V566" s="162">
        <v>161451629</v>
      </c>
      <c r="W566" s="161">
        <v>44135</v>
      </c>
      <c r="X566" s="160" t="s">
        <v>3112</v>
      </c>
      <c r="Y566" s="160" t="s">
        <v>3113</v>
      </c>
      <c r="Z566" s="160" t="s">
        <v>3118</v>
      </c>
    </row>
    <row r="567" spans="1:26" x14ac:dyDescent="0.2">
      <c r="A567" s="160" t="s">
        <v>2281</v>
      </c>
      <c r="B567" s="160">
        <v>650364007</v>
      </c>
      <c r="C567" s="160" t="s">
        <v>51</v>
      </c>
      <c r="D567" s="160" t="s">
        <v>2282</v>
      </c>
      <c r="E567" s="160" t="s">
        <v>8473</v>
      </c>
      <c r="F567" s="160" t="s">
        <v>2146</v>
      </c>
      <c r="G567" s="160" t="s">
        <v>8474</v>
      </c>
      <c r="H567" s="160" t="s">
        <v>2284</v>
      </c>
      <c r="I567" s="160" t="s">
        <v>8475</v>
      </c>
      <c r="J567" s="160" t="s">
        <v>2286</v>
      </c>
      <c r="K567" s="160" t="s">
        <v>8476</v>
      </c>
      <c r="L567" s="160" t="s">
        <v>226</v>
      </c>
      <c r="M567" s="160" t="s">
        <v>2290</v>
      </c>
      <c r="N567" s="160" t="s">
        <v>8477</v>
      </c>
      <c r="O567" s="160" t="s">
        <v>2289</v>
      </c>
      <c r="P567" s="160">
        <v>0</v>
      </c>
      <c r="Q567" s="160" t="s">
        <v>162</v>
      </c>
      <c r="R567" s="160" t="s">
        <v>8478</v>
      </c>
      <c r="S567" s="161">
        <v>37970</v>
      </c>
      <c r="T567" s="160">
        <v>7027</v>
      </c>
      <c r="U567" s="162">
        <v>52153470</v>
      </c>
      <c r="V567" s="162">
        <v>441312652</v>
      </c>
      <c r="W567" s="161">
        <v>44135</v>
      </c>
      <c r="X567" s="160" t="s">
        <v>3112</v>
      </c>
      <c r="Y567" s="160" t="s">
        <v>3113</v>
      </c>
      <c r="Z567" s="160" t="s">
        <v>3119</v>
      </c>
    </row>
    <row r="568" spans="1:26" x14ac:dyDescent="0.2">
      <c r="A568" s="160" t="s">
        <v>2281</v>
      </c>
      <c r="B568" s="160">
        <v>650364007</v>
      </c>
      <c r="C568" s="160" t="s">
        <v>51</v>
      </c>
      <c r="D568" s="160" t="s">
        <v>2282</v>
      </c>
      <c r="E568" s="160" t="s">
        <v>8473</v>
      </c>
      <c r="F568" s="160" t="s">
        <v>2146</v>
      </c>
      <c r="G568" s="160" t="s">
        <v>8474</v>
      </c>
      <c r="H568" s="160" t="s">
        <v>2284</v>
      </c>
      <c r="I568" s="160" t="s">
        <v>8475</v>
      </c>
      <c r="J568" s="160" t="s">
        <v>2286</v>
      </c>
      <c r="K568" s="160" t="s">
        <v>8476</v>
      </c>
      <c r="L568" s="160" t="s">
        <v>226</v>
      </c>
      <c r="M568" s="160" t="s">
        <v>2290</v>
      </c>
      <c r="N568" s="160" t="s">
        <v>8477</v>
      </c>
      <c r="O568" s="160" t="s">
        <v>2289</v>
      </c>
      <c r="P568" s="160">
        <v>0</v>
      </c>
      <c r="Q568" s="160" t="s">
        <v>162</v>
      </c>
      <c r="R568" s="160" t="s">
        <v>8478</v>
      </c>
      <c r="S568" s="161">
        <v>37970</v>
      </c>
      <c r="T568" s="160">
        <v>7027</v>
      </c>
      <c r="U568" s="162">
        <v>18246600</v>
      </c>
      <c r="V568" s="162">
        <v>188219444</v>
      </c>
      <c r="W568" s="161">
        <v>44135</v>
      </c>
      <c r="X568" s="160" t="s">
        <v>3112</v>
      </c>
      <c r="Y568" s="160" t="s">
        <v>3113</v>
      </c>
      <c r="Z568" s="160" t="s">
        <v>3165</v>
      </c>
    </row>
    <row r="569" spans="1:26" x14ac:dyDescent="0.2">
      <c r="A569" s="160" t="s">
        <v>2281</v>
      </c>
      <c r="B569" s="160">
        <v>650364007</v>
      </c>
      <c r="C569" s="160" t="s">
        <v>51</v>
      </c>
      <c r="D569" s="160" t="s">
        <v>2282</v>
      </c>
      <c r="E569" s="160" t="s">
        <v>8473</v>
      </c>
      <c r="F569" s="160" t="s">
        <v>2146</v>
      </c>
      <c r="G569" s="160" t="s">
        <v>8474</v>
      </c>
      <c r="H569" s="160" t="s">
        <v>2284</v>
      </c>
      <c r="I569" s="160" t="s">
        <v>8475</v>
      </c>
      <c r="J569" s="160" t="s">
        <v>2286</v>
      </c>
      <c r="K569" s="160" t="s">
        <v>8476</v>
      </c>
      <c r="L569" s="160" t="s">
        <v>226</v>
      </c>
      <c r="M569" s="160" t="s">
        <v>2290</v>
      </c>
      <c r="N569" s="160" t="s">
        <v>8477</v>
      </c>
      <c r="O569" s="160" t="s">
        <v>2289</v>
      </c>
      <c r="P569" s="160">
        <v>0</v>
      </c>
      <c r="Q569" s="160" t="s">
        <v>162</v>
      </c>
      <c r="R569" s="160" t="s">
        <v>8478</v>
      </c>
      <c r="S569" s="161">
        <v>37970</v>
      </c>
      <c r="T569" s="160">
        <v>7027</v>
      </c>
      <c r="U569" s="162">
        <v>110524176</v>
      </c>
      <c r="V569" s="162">
        <v>925052043</v>
      </c>
      <c r="W569" s="161">
        <v>44135</v>
      </c>
      <c r="X569" s="160" t="s">
        <v>3112</v>
      </c>
      <c r="Y569" s="160" t="s">
        <v>3113</v>
      </c>
      <c r="Z569" s="160" t="s">
        <v>3121</v>
      </c>
    </row>
    <row r="570" spans="1:26" x14ac:dyDescent="0.2">
      <c r="A570" s="160" t="s">
        <v>2281</v>
      </c>
      <c r="B570" s="160">
        <v>650364007</v>
      </c>
      <c r="C570" s="160" t="s">
        <v>51</v>
      </c>
      <c r="D570" s="160" t="s">
        <v>2282</v>
      </c>
      <c r="E570" s="160" t="s">
        <v>8473</v>
      </c>
      <c r="F570" s="160" t="s">
        <v>2146</v>
      </c>
      <c r="G570" s="160" t="s">
        <v>8474</v>
      </c>
      <c r="H570" s="160" t="s">
        <v>2284</v>
      </c>
      <c r="I570" s="160" t="s">
        <v>8475</v>
      </c>
      <c r="J570" s="160" t="s">
        <v>2286</v>
      </c>
      <c r="K570" s="160" t="s">
        <v>8476</v>
      </c>
      <c r="L570" s="160" t="s">
        <v>226</v>
      </c>
      <c r="M570" s="160" t="s">
        <v>2290</v>
      </c>
      <c r="N570" s="160" t="s">
        <v>8477</v>
      </c>
      <c r="O570" s="160" t="s">
        <v>2289</v>
      </c>
      <c r="P570" s="160">
        <v>0</v>
      </c>
      <c r="Q570" s="160" t="s">
        <v>162</v>
      </c>
      <c r="R570" s="160" t="s">
        <v>8478</v>
      </c>
      <c r="S570" s="161">
        <v>37970</v>
      </c>
      <c r="T570" s="160">
        <v>7027</v>
      </c>
      <c r="U570" s="162">
        <v>24909120</v>
      </c>
      <c r="V570" s="162">
        <v>188558427</v>
      </c>
      <c r="W570" s="161">
        <v>44135</v>
      </c>
      <c r="X570" s="160" t="s">
        <v>3112</v>
      </c>
      <c r="Y570" s="160" t="s">
        <v>3113</v>
      </c>
      <c r="Z570" s="160" t="s">
        <v>3171</v>
      </c>
    </row>
    <row r="571" spans="1:26" x14ac:dyDescent="0.2">
      <c r="A571" s="160" t="s">
        <v>2281</v>
      </c>
      <c r="B571" s="160">
        <v>650364007</v>
      </c>
      <c r="C571" s="160" t="s">
        <v>51</v>
      </c>
      <c r="D571" s="160" t="s">
        <v>2282</v>
      </c>
      <c r="E571" s="160" t="s">
        <v>8473</v>
      </c>
      <c r="F571" s="160" t="s">
        <v>2146</v>
      </c>
      <c r="G571" s="160" t="s">
        <v>8474</v>
      </c>
      <c r="H571" s="160" t="s">
        <v>2284</v>
      </c>
      <c r="I571" s="160" t="s">
        <v>8475</v>
      </c>
      <c r="J571" s="160" t="s">
        <v>2286</v>
      </c>
      <c r="K571" s="160" t="s">
        <v>8476</v>
      </c>
      <c r="L571" s="160" t="s">
        <v>226</v>
      </c>
      <c r="M571" s="160" t="s">
        <v>2290</v>
      </c>
      <c r="N571" s="160" t="s">
        <v>8477</v>
      </c>
      <c r="O571" s="160" t="s">
        <v>2289</v>
      </c>
      <c r="P571" s="160">
        <v>0</v>
      </c>
      <c r="Q571" s="160" t="s">
        <v>162</v>
      </c>
      <c r="R571" s="160" t="s">
        <v>8478</v>
      </c>
      <c r="S571" s="161">
        <v>37970</v>
      </c>
      <c r="T571" s="160">
        <v>7027</v>
      </c>
      <c r="U571" s="162">
        <v>26465940</v>
      </c>
      <c r="V571" s="162">
        <v>374570894</v>
      </c>
      <c r="W571" s="161">
        <v>44135</v>
      </c>
      <c r="X571" s="160" t="s">
        <v>3112</v>
      </c>
      <c r="Y571" s="160" t="s">
        <v>3113</v>
      </c>
      <c r="Z571" s="160" t="s">
        <v>3122</v>
      </c>
    </row>
    <row r="572" spans="1:26" x14ac:dyDescent="0.2">
      <c r="A572" s="160" t="s">
        <v>2423</v>
      </c>
      <c r="B572" s="160">
        <v>731026009</v>
      </c>
      <c r="C572" s="160" t="s">
        <v>51</v>
      </c>
      <c r="D572" s="160" t="s">
        <v>2424</v>
      </c>
      <c r="E572" s="160" t="s">
        <v>8448</v>
      </c>
      <c r="F572" s="160" t="s">
        <v>8449</v>
      </c>
      <c r="G572" s="160" t="s">
        <v>3071</v>
      </c>
      <c r="H572" s="160" t="s">
        <v>79</v>
      </c>
      <c r="I572" s="160" t="s">
        <v>3072</v>
      </c>
      <c r="J572" s="160" t="s">
        <v>3073</v>
      </c>
      <c r="K572" s="160" t="s">
        <v>2427</v>
      </c>
      <c r="L572" s="160" t="s">
        <v>31</v>
      </c>
      <c r="M572" s="160" t="s">
        <v>654</v>
      </c>
      <c r="N572" s="160" t="s">
        <v>2428</v>
      </c>
      <c r="O572" s="160" t="s">
        <v>8450</v>
      </c>
      <c r="P572" s="160">
        <v>0</v>
      </c>
      <c r="Q572" s="160" t="s">
        <v>2429</v>
      </c>
      <c r="R572" s="160" t="s">
        <v>8451</v>
      </c>
      <c r="S572" s="161">
        <v>37970</v>
      </c>
      <c r="T572" s="160">
        <v>7031</v>
      </c>
      <c r="U572" s="162">
        <v>0</v>
      </c>
      <c r="V572" s="162">
        <v>91148416</v>
      </c>
      <c r="W572" s="161">
        <v>44135</v>
      </c>
      <c r="X572" s="160" t="s">
        <v>3112</v>
      </c>
      <c r="Y572" s="160" t="s">
        <v>3113</v>
      </c>
      <c r="Z572" s="160" t="s">
        <v>3178</v>
      </c>
    </row>
    <row r="573" spans="1:26" x14ac:dyDescent="0.2">
      <c r="A573" s="160" t="s">
        <v>791</v>
      </c>
      <c r="B573" s="160" t="s">
        <v>3372</v>
      </c>
      <c r="C573" s="160" t="s">
        <v>567</v>
      </c>
      <c r="D573" s="160" t="s">
        <v>792</v>
      </c>
      <c r="E573" s="160" t="s">
        <v>8295</v>
      </c>
      <c r="F573" s="160" t="s">
        <v>793</v>
      </c>
      <c r="G573" s="160" t="s">
        <v>8296</v>
      </c>
      <c r="H573" s="160" t="s">
        <v>795</v>
      </c>
      <c r="I573" s="160" t="s">
        <v>8297</v>
      </c>
      <c r="J573" s="160" t="s">
        <v>797</v>
      </c>
      <c r="K573" s="160" t="s">
        <v>799</v>
      </c>
      <c r="L573" s="160" t="s">
        <v>31</v>
      </c>
      <c r="M573" s="160" t="s">
        <v>801</v>
      </c>
      <c r="N573" s="160" t="s">
        <v>8298</v>
      </c>
      <c r="O573" s="160" t="s">
        <v>8299</v>
      </c>
      <c r="P573" s="160">
        <v>0</v>
      </c>
      <c r="Q573" s="160" t="s">
        <v>569</v>
      </c>
      <c r="R573" s="160" t="s">
        <v>8300</v>
      </c>
      <c r="S573" s="161">
        <v>37970</v>
      </c>
      <c r="T573" s="160">
        <v>7036</v>
      </c>
      <c r="U573" s="162">
        <v>21588242</v>
      </c>
      <c r="V573" s="162">
        <v>246588569</v>
      </c>
      <c r="W573" s="161">
        <v>44135</v>
      </c>
      <c r="X573" s="160" t="s">
        <v>3112</v>
      </c>
      <c r="Y573" s="160" t="s">
        <v>3113</v>
      </c>
      <c r="Z573" s="160" t="s">
        <v>3287</v>
      </c>
    </row>
    <row r="574" spans="1:26" x14ac:dyDescent="0.2">
      <c r="A574" s="160" t="s">
        <v>791</v>
      </c>
      <c r="B574" s="160" t="s">
        <v>3372</v>
      </c>
      <c r="C574" s="160" t="s">
        <v>567</v>
      </c>
      <c r="D574" s="160" t="s">
        <v>792</v>
      </c>
      <c r="E574" s="160" t="s">
        <v>8295</v>
      </c>
      <c r="F574" s="160" t="s">
        <v>793</v>
      </c>
      <c r="G574" s="160" t="s">
        <v>8296</v>
      </c>
      <c r="H574" s="160" t="s">
        <v>795</v>
      </c>
      <c r="I574" s="160" t="s">
        <v>8297</v>
      </c>
      <c r="J574" s="160" t="s">
        <v>797</v>
      </c>
      <c r="K574" s="160" t="s">
        <v>799</v>
      </c>
      <c r="L574" s="160" t="s">
        <v>31</v>
      </c>
      <c r="M574" s="160" t="s">
        <v>801</v>
      </c>
      <c r="N574" s="160" t="s">
        <v>8298</v>
      </c>
      <c r="O574" s="160" t="s">
        <v>8299</v>
      </c>
      <c r="P574" s="160">
        <v>0</v>
      </c>
      <c r="Q574" s="160" t="s">
        <v>569</v>
      </c>
      <c r="R574" s="160" t="s">
        <v>8300</v>
      </c>
      <c r="S574" s="161">
        <v>37970</v>
      </c>
      <c r="T574" s="160">
        <v>7036</v>
      </c>
      <c r="U574" s="162">
        <v>66205949</v>
      </c>
      <c r="V574" s="162">
        <v>422109996</v>
      </c>
      <c r="W574" s="161">
        <v>44135</v>
      </c>
      <c r="X574" s="160" t="s">
        <v>3112</v>
      </c>
      <c r="Y574" s="160" t="s">
        <v>3113</v>
      </c>
      <c r="Z574" s="160" t="s">
        <v>3120</v>
      </c>
    </row>
    <row r="575" spans="1:26" x14ac:dyDescent="0.2">
      <c r="A575" s="160" t="s">
        <v>2297</v>
      </c>
      <c r="B575" s="160">
        <v>753474005</v>
      </c>
      <c r="C575" s="160" t="s">
        <v>51</v>
      </c>
      <c r="D575" s="160" t="s">
        <v>2298</v>
      </c>
      <c r="E575" s="160" t="s">
        <v>3006</v>
      </c>
      <c r="F575" s="160" t="s">
        <v>2299</v>
      </c>
      <c r="G575" s="160" t="s">
        <v>2300</v>
      </c>
      <c r="H575" s="160" t="s">
        <v>2301</v>
      </c>
      <c r="I575" s="160" t="s">
        <v>2302</v>
      </c>
      <c r="J575" s="160" t="s">
        <v>2303</v>
      </c>
      <c r="K575" s="160" t="s">
        <v>3007</v>
      </c>
      <c r="L575" s="160" t="s">
        <v>31</v>
      </c>
      <c r="M575" s="160" t="s">
        <v>2183</v>
      </c>
      <c r="N575" s="160" t="s">
        <v>2304</v>
      </c>
      <c r="O575" s="160">
        <v>0</v>
      </c>
      <c r="P575" s="160">
        <v>0</v>
      </c>
      <c r="Q575" s="160" t="s">
        <v>445</v>
      </c>
      <c r="R575" s="160" t="s">
        <v>3008</v>
      </c>
      <c r="S575" s="161">
        <v>37970</v>
      </c>
      <c r="T575" s="160">
        <v>7037</v>
      </c>
      <c r="U575" s="162">
        <v>6177060</v>
      </c>
      <c r="V575" s="162">
        <v>61393950</v>
      </c>
      <c r="W575" s="161">
        <v>44135</v>
      </c>
      <c r="X575" s="160" t="s">
        <v>3112</v>
      </c>
      <c r="Y575" s="160" t="s">
        <v>3113</v>
      </c>
      <c r="Z575" s="160" t="s">
        <v>3181</v>
      </c>
    </row>
    <row r="576" spans="1:26" x14ac:dyDescent="0.2">
      <c r="A576" s="160" t="s">
        <v>2297</v>
      </c>
      <c r="B576" s="160">
        <v>753474005</v>
      </c>
      <c r="C576" s="160" t="s">
        <v>51</v>
      </c>
      <c r="D576" s="160" t="s">
        <v>2298</v>
      </c>
      <c r="E576" s="160" t="s">
        <v>3006</v>
      </c>
      <c r="F576" s="160" t="s">
        <v>2299</v>
      </c>
      <c r="G576" s="160" t="s">
        <v>2300</v>
      </c>
      <c r="H576" s="160" t="s">
        <v>2301</v>
      </c>
      <c r="I576" s="160" t="s">
        <v>2302</v>
      </c>
      <c r="J576" s="160" t="s">
        <v>2303</v>
      </c>
      <c r="K576" s="160" t="s">
        <v>3007</v>
      </c>
      <c r="L576" s="160" t="s">
        <v>31</v>
      </c>
      <c r="M576" s="160" t="s">
        <v>2183</v>
      </c>
      <c r="N576" s="160" t="s">
        <v>2304</v>
      </c>
      <c r="O576" s="160">
        <v>0</v>
      </c>
      <c r="P576" s="160">
        <v>0</v>
      </c>
      <c r="Q576" s="160" t="s">
        <v>445</v>
      </c>
      <c r="R576" s="160" t="s">
        <v>3008</v>
      </c>
      <c r="S576" s="161">
        <v>37970</v>
      </c>
      <c r="T576" s="160">
        <v>7037</v>
      </c>
      <c r="U576" s="162">
        <v>6177060</v>
      </c>
      <c r="V576" s="162">
        <v>71737710</v>
      </c>
      <c r="W576" s="161">
        <v>44135</v>
      </c>
      <c r="X576" s="160" t="s">
        <v>3112</v>
      </c>
      <c r="Y576" s="160" t="s">
        <v>3113</v>
      </c>
      <c r="Z576" s="160" t="s">
        <v>3198</v>
      </c>
    </row>
    <row r="577" spans="1:26" x14ac:dyDescent="0.2">
      <c r="A577" s="160" t="s">
        <v>2297</v>
      </c>
      <c r="B577" s="160">
        <v>753474005</v>
      </c>
      <c r="C577" s="160" t="s">
        <v>51</v>
      </c>
      <c r="D577" s="160" t="s">
        <v>2298</v>
      </c>
      <c r="E577" s="160" t="s">
        <v>3006</v>
      </c>
      <c r="F577" s="160" t="s">
        <v>2299</v>
      </c>
      <c r="G577" s="160" t="s">
        <v>2300</v>
      </c>
      <c r="H577" s="160" t="s">
        <v>2301</v>
      </c>
      <c r="I577" s="160" t="s">
        <v>2302</v>
      </c>
      <c r="J577" s="160" t="s">
        <v>2303</v>
      </c>
      <c r="K577" s="160" t="s">
        <v>3007</v>
      </c>
      <c r="L577" s="160" t="s">
        <v>31</v>
      </c>
      <c r="M577" s="160" t="s">
        <v>2183</v>
      </c>
      <c r="N577" s="160" t="s">
        <v>2304</v>
      </c>
      <c r="O577" s="160">
        <v>0</v>
      </c>
      <c r="P577" s="160">
        <v>0</v>
      </c>
      <c r="Q577" s="160" t="s">
        <v>445</v>
      </c>
      <c r="R577" s="160" t="s">
        <v>3008</v>
      </c>
      <c r="S577" s="161">
        <v>37970</v>
      </c>
      <c r="T577" s="160">
        <v>7037</v>
      </c>
      <c r="U577" s="162">
        <v>6026400</v>
      </c>
      <c r="V577" s="162">
        <v>72229320</v>
      </c>
      <c r="W577" s="161">
        <v>44135</v>
      </c>
      <c r="X577" s="160" t="s">
        <v>3112</v>
      </c>
      <c r="Y577" s="160" t="s">
        <v>3113</v>
      </c>
      <c r="Z577" s="160" t="s">
        <v>3208</v>
      </c>
    </row>
    <row r="578" spans="1:26" x14ac:dyDescent="0.2">
      <c r="A578" s="160" t="s">
        <v>2297</v>
      </c>
      <c r="B578" s="160">
        <v>753474005</v>
      </c>
      <c r="C578" s="160" t="s">
        <v>51</v>
      </c>
      <c r="D578" s="160" t="s">
        <v>2298</v>
      </c>
      <c r="E578" s="160" t="s">
        <v>3006</v>
      </c>
      <c r="F578" s="160" t="s">
        <v>2299</v>
      </c>
      <c r="G578" s="160" t="s">
        <v>2300</v>
      </c>
      <c r="H578" s="160" t="s">
        <v>2301</v>
      </c>
      <c r="I578" s="160" t="s">
        <v>2302</v>
      </c>
      <c r="J578" s="160" t="s">
        <v>2303</v>
      </c>
      <c r="K578" s="160" t="s">
        <v>3007</v>
      </c>
      <c r="L578" s="160" t="s">
        <v>31</v>
      </c>
      <c r="M578" s="160" t="s">
        <v>2183</v>
      </c>
      <c r="N578" s="160" t="s">
        <v>2304</v>
      </c>
      <c r="O578" s="160">
        <v>0</v>
      </c>
      <c r="P578" s="160">
        <v>0</v>
      </c>
      <c r="Q578" s="160" t="s">
        <v>445</v>
      </c>
      <c r="R578" s="160" t="s">
        <v>3008</v>
      </c>
      <c r="S578" s="161">
        <v>37970</v>
      </c>
      <c r="T578" s="160">
        <v>7037</v>
      </c>
      <c r="U578" s="162">
        <v>7608330</v>
      </c>
      <c r="V578" s="162">
        <v>78418530</v>
      </c>
      <c r="W578" s="161">
        <v>44135</v>
      </c>
      <c r="X578" s="160" t="s">
        <v>3112</v>
      </c>
      <c r="Y578" s="160" t="s">
        <v>3113</v>
      </c>
      <c r="Z578" s="160" t="s">
        <v>3225</v>
      </c>
    </row>
    <row r="579" spans="1:26" x14ac:dyDescent="0.2">
      <c r="A579" s="160" t="s">
        <v>2297</v>
      </c>
      <c r="B579" s="160">
        <v>753474005</v>
      </c>
      <c r="C579" s="160" t="s">
        <v>51</v>
      </c>
      <c r="D579" s="160" t="s">
        <v>2298</v>
      </c>
      <c r="E579" s="160" t="s">
        <v>3006</v>
      </c>
      <c r="F579" s="160" t="s">
        <v>2299</v>
      </c>
      <c r="G579" s="160" t="s">
        <v>2300</v>
      </c>
      <c r="H579" s="160" t="s">
        <v>2301</v>
      </c>
      <c r="I579" s="160" t="s">
        <v>2302</v>
      </c>
      <c r="J579" s="160" t="s">
        <v>2303</v>
      </c>
      <c r="K579" s="160" t="s">
        <v>3007</v>
      </c>
      <c r="L579" s="160" t="s">
        <v>31</v>
      </c>
      <c r="M579" s="160" t="s">
        <v>2183</v>
      </c>
      <c r="N579" s="160" t="s">
        <v>2304</v>
      </c>
      <c r="O579" s="160">
        <v>0</v>
      </c>
      <c r="P579" s="160">
        <v>0</v>
      </c>
      <c r="Q579" s="160" t="s">
        <v>445</v>
      </c>
      <c r="R579" s="160" t="s">
        <v>3008</v>
      </c>
      <c r="S579" s="161">
        <v>37970</v>
      </c>
      <c r="T579" s="160">
        <v>7037</v>
      </c>
      <c r="U579" s="162">
        <v>6101730</v>
      </c>
      <c r="V579" s="162">
        <v>60339330</v>
      </c>
      <c r="W579" s="161">
        <v>44135</v>
      </c>
      <c r="X579" s="160" t="s">
        <v>3112</v>
      </c>
      <c r="Y579" s="160" t="s">
        <v>3113</v>
      </c>
      <c r="Z579" s="160" t="s">
        <v>3210</v>
      </c>
    </row>
    <row r="580" spans="1:26" x14ac:dyDescent="0.2">
      <c r="A580" s="160" t="s">
        <v>2297</v>
      </c>
      <c r="B580" s="160">
        <v>753474005</v>
      </c>
      <c r="C580" s="160" t="s">
        <v>51</v>
      </c>
      <c r="D580" s="160" t="s">
        <v>2298</v>
      </c>
      <c r="E580" s="160" t="s">
        <v>3006</v>
      </c>
      <c r="F580" s="160" t="s">
        <v>2299</v>
      </c>
      <c r="G580" s="160" t="s">
        <v>2300</v>
      </c>
      <c r="H580" s="160" t="s">
        <v>2301</v>
      </c>
      <c r="I580" s="160" t="s">
        <v>2302</v>
      </c>
      <c r="J580" s="160" t="s">
        <v>2303</v>
      </c>
      <c r="K580" s="160" t="s">
        <v>3007</v>
      </c>
      <c r="L580" s="160" t="s">
        <v>31</v>
      </c>
      <c r="M580" s="160" t="s">
        <v>2183</v>
      </c>
      <c r="N580" s="160" t="s">
        <v>2304</v>
      </c>
      <c r="O580" s="160">
        <v>0</v>
      </c>
      <c r="P580" s="160">
        <v>0</v>
      </c>
      <c r="Q580" s="160" t="s">
        <v>445</v>
      </c>
      <c r="R580" s="160" t="s">
        <v>3008</v>
      </c>
      <c r="S580" s="161">
        <v>37970</v>
      </c>
      <c r="T580" s="160">
        <v>7037</v>
      </c>
      <c r="U580" s="162">
        <v>7834320</v>
      </c>
      <c r="V580" s="162">
        <v>73672740</v>
      </c>
      <c r="W580" s="161">
        <v>44135</v>
      </c>
      <c r="X580" s="160" t="s">
        <v>3112</v>
      </c>
      <c r="Y580" s="160" t="s">
        <v>3113</v>
      </c>
      <c r="Z580" s="160" t="s">
        <v>3153</v>
      </c>
    </row>
    <row r="581" spans="1:26" x14ac:dyDescent="0.2">
      <c r="A581" s="160" t="s">
        <v>2297</v>
      </c>
      <c r="B581" s="160">
        <v>753474005</v>
      </c>
      <c r="C581" s="160" t="s">
        <v>51</v>
      </c>
      <c r="D581" s="160" t="s">
        <v>2298</v>
      </c>
      <c r="E581" s="160" t="s">
        <v>3006</v>
      </c>
      <c r="F581" s="160" t="s">
        <v>2299</v>
      </c>
      <c r="G581" s="160" t="s">
        <v>2300</v>
      </c>
      <c r="H581" s="160" t="s">
        <v>2301</v>
      </c>
      <c r="I581" s="160" t="s">
        <v>2302</v>
      </c>
      <c r="J581" s="160" t="s">
        <v>2303</v>
      </c>
      <c r="K581" s="160" t="s">
        <v>3007</v>
      </c>
      <c r="L581" s="160" t="s">
        <v>31</v>
      </c>
      <c r="M581" s="160" t="s">
        <v>2183</v>
      </c>
      <c r="N581" s="160" t="s">
        <v>2304</v>
      </c>
      <c r="O581" s="160">
        <v>0</v>
      </c>
      <c r="P581" s="160">
        <v>0</v>
      </c>
      <c r="Q581" s="160" t="s">
        <v>445</v>
      </c>
      <c r="R581" s="160" t="s">
        <v>3008</v>
      </c>
      <c r="S581" s="161">
        <v>37970</v>
      </c>
      <c r="T581" s="160">
        <v>7037</v>
      </c>
      <c r="U581" s="162">
        <v>6101730</v>
      </c>
      <c r="V581" s="162">
        <v>60866640</v>
      </c>
      <c r="W581" s="161">
        <v>44135</v>
      </c>
      <c r="X581" s="160" t="s">
        <v>3112</v>
      </c>
      <c r="Y581" s="160" t="s">
        <v>3113</v>
      </c>
      <c r="Z581" s="160" t="s">
        <v>3201</v>
      </c>
    </row>
    <row r="582" spans="1:26" x14ac:dyDescent="0.2">
      <c r="A582" s="160" t="s">
        <v>2238</v>
      </c>
      <c r="B582" s="160">
        <v>759418204</v>
      </c>
      <c r="C582" s="160" t="s">
        <v>51</v>
      </c>
      <c r="D582" s="160" t="s">
        <v>2239</v>
      </c>
      <c r="E582" s="160" t="s">
        <v>8457</v>
      </c>
      <c r="F582" s="160" t="s">
        <v>2240</v>
      </c>
      <c r="G582" s="160" t="s">
        <v>8458</v>
      </c>
      <c r="H582" s="160" t="s">
        <v>2241</v>
      </c>
      <c r="I582" s="160" t="s">
        <v>8459</v>
      </c>
      <c r="J582" s="160" t="s">
        <v>2242</v>
      </c>
      <c r="K582" s="160" t="s">
        <v>2243</v>
      </c>
      <c r="L582" s="160" t="s">
        <v>226</v>
      </c>
      <c r="M582" s="160" t="s">
        <v>164</v>
      </c>
      <c r="N582" s="160" t="s">
        <v>2244</v>
      </c>
      <c r="O582" s="160">
        <v>0</v>
      </c>
      <c r="P582" s="160">
        <v>0</v>
      </c>
      <c r="Q582" s="160" t="s">
        <v>445</v>
      </c>
      <c r="R582" s="160" t="s">
        <v>8460</v>
      </c>
      <c r="S582" s="161">
        <v>37970</v>
      </c>
      <c r="T582" s="160">
        <v>7038</v>
      </c>
      <c r="U582" s="162">
        <v>17212867</v>
      </c>
      <c r="V582" s="162">
        <v>203706079</v>
      </c>
      <c r="W582" s="161">
        <v>44135</v>
      </c>
      <c r="X582" s="160" t="s">
        <v>3112</v>
      </c>
      <c r="Y582" s="160" t="s">
        <v>3113</v>
      </c>
      <c r="Z582" s="160" t="s">
        <v>3122</v>
      </c>
    </row>
    <row r="583" spans="1:26" x14ac:dyDescent="0.2">
      <c r="A583" s="160" t="s">
        <v>674</v>
      </c>
      <c r="B583" s="160">
        <v>700249204</v>
      </c>
      <c r="C583" s="160" t="s">
        <v>565</v>
      </c>
      <c r="D583" s="160" t="s">
        <v>675</v>
      </c>
      <c r="E583" s="160" t="s">
        <v>2854</v>
      </c>
      <c r="F583" s="160" t="s">
        <v>676</v>
      </c>
      <c r="G583" s="160" t="s">
        <v>2855</v>
      </c>
      <c r="H583" s="160" t="s">
        <v>677</v>
      </c>
      <c r="I583" s="160" t="s">
        <v>2961</v>
      </c>
      <c r="J583" s="160" t="s">
        <v>678</v>
      </c>
      <c r="K583" s="160" t="s">
        <v>680</v>
      </c>
      <c r="L583" s="160" t="s">
        <v>31</v>
      </c>
      <c r="M583" s="160" t="s">
        <v>682</v>
      </c>
      <c r="N583" s="160" t="s">
        <v>681</v>
      </c>
      <c r="O583" s="160" t="s">
        <v>679</v>
      </c>
      <c r="P583" s="160">
        <v>0</v>
      </c>
      <c r="Q583" s="160" t="s">
        <v>470</v>
      </c>
      <c r="R583" s="160" t="s">
        <v>2962</v>
      </c>
      <c r="S583" s="161">
        <v>37970</v>
      </c>
      <c r="T583" s="160">
        <v>7039</v>
      </c>
      <c r="U583" s="162">
        <v>44859427</v>
      </c>
      <c r="V583" s="162">
        <v>397153904</v>
      </c>
      <c r="W583" s="161">
        <v>44135</v>
      </c>
      <c r="X583" s="160" t="s">
        <v>3112</v>
      </c>
      <c r="Y583" s="160" t="s">
        <v>3113</v>
      </c>
      <c r="Z583" s="160" t="s">
        <v>3193</v>
      </c>
    </row>
    <row r="584" spans="1:26" x14ac:dyDescent="0.2">
      <c r="A584" s="160" t="s">
        <v>283</v>
      </c>
      <c r="B584" s="160">
        <v>725712006</v>
      </c>
      <c r="C584" s="160" t="s">
        <v>51</v>
      </c>
      <c r="D584" s="160" t="s">
        <v>284</v>
      </c>
      <c r="E584" s="160" t="s">
        <v>4036</v>
      </c>
      <c r="F584" s="160" t="s">
        <v>285</v>
      </c>
      <c r="G584" s="160" t="s">
        <v>2759</v>
      </c>
      <c r="H584" s="160" t="s">
        <v>286</v>
      </c>
      <c r="I584" s="160" t="s">
        <v>4037</v>
      </c>
      <c r="J584" s="160" t="s">
        <v>2760</v>
      </c>
      <c r="K584" s="160" t="s">
        <v>287</v>
      </c>
      <c r="L584" s="160" t="s">
        <v>31</v>
      </c>
      <c r="M584" s="160" t="s">
        <v>288</v>
      </c>
      <c r="N584" s="160" t="s">
        <v>4038</v>
      </c>
      <c r="O584" s="160">
        <v>0</v>
      </c>
      <c r="P584" s="160">
        <v>0</v>
      </c>
      <c r="Q584" s="160" t="s">
        <v>162</v>
      </c>
      <c r="R584" s="160" t="s">
        <v>4039</v>
      </c>
      <c r="S584" s="161">
        <v>37970</v>
      </c>
      <c r="T584" s="160">
        <v>7041</v>
      </c>
      <c r="U584" s="162">
        <v>8244115</v>
      </c>
      <c r="V584" s="162">
        <v>75788465</v>
      </c>
      <c r="W584" s="161">
        <v>44135</v>
      </c>
      <c r="X584" s="160" t="s">
        <v>3112</v>
      </c>
      <c r="Y584" s="160" t="s">
        <v>3113</v>
      </c>
      <c r="Z584" s="160" t="s">
        <v>3288</v>
      </c>
    </row>
    <row r="585" spans="1:26" x14ac:dyDescent="0.2">
      <c r="A585" s="160" t="s">
        <v>283</v>
      </c>
      <c r="B585" s="160">
        <v>725712006</v>
      </c>
      <c r="C585" s="160" t="s">
        <v>51</v>
      </c>
      <c r="D585" s="160" t="s">
        <v>284</v>
      </c>
      <c r="E585" s="160" t="s">
        <v>4036</v>
      </c>
      <c r="F585" s="160" t="s">
        <v>285</v>
      </c>
      <c r="G585" s="160" t="s">
        <v>2759</v>
      </c>
      <c r="H585" s="160" t="s">
        <v>286</v>
      </c>
      <c r="I585" s="160" t="s">
        <v>4037</v>
      </c>
      <c r="J585" s="160" t="s">
        <v>2760</v>
      </c>
      <c r="K585" s="160" t="s">
        <v>287</v>
      </c>
      <c r="L585" s="160" t="s">
        <v>31</v>
      </c>
      <c r="M585" s="160" t="s">
        <v>288</v>
      </c>
      <c r="N585" s="160" t="s">
        <v>4038</v>
      </c>
      <c r="O585" s="160">
        <v>0</v>
      </c>
      <c r="P585" s="160">
        <v>0</v>
      </c>
      <c r="Q585" s="160" t="s">
        <v>162</v>
      </c>
      <c r="R585" s="160" t="s">
        <v>4039</v>
      </c>
      <c r="S585" s="161">
        <v>37970</v>
      </c>
      <c r="T585" s="160">
        <v>7041</v>
      </c>
      <c r="U585" s="162">
        <v>8135640</v>
      </c>
      <c r="V585" s="162">
        <v>78117210</v>
      </c>
      <c r="W585" s="161">
        <v>44135</v>
      </c>
      <c r="X585" s="160" t="s">
        <v>3112</v>
      </c>
      <c r="Y585" s="160" t="s">
        <v>3113</v>
      </c>
      <c r="Z585" s="160" t="s">
        <v>3153</v>
      </c>
    </row>
    <row r="586" spans="1:26" x14ac:dyDescent="0.2">
      <c r="A586" s="160" t="s">
        <v>1998</v>
      </c>
      <c r="B586" s="160">
        <v>690609002</v>
      </c>
      <c r="C586" s="160" t="s">
        <v>1014</v>
      </c>
      <c r="D586" s="160" t="s">
        <v>1999</v>
      </c>
      <c r="E586" s="160" t="s">
        <v>26</v>
      </c>
      <c r="F586" s="160" t="s">
        <v>1027</v>
      </c>
      <c r="G586" s="160" t="s">
        <v>27</v>
      </c>
      <c r="H586" s="160">
        <v>0</v>
      </c>
      <c r="I586" s="160">
        <v>0</v>
      </c>
      <c r="J586" s="160" t="s">
        <v>2000</v>
      </c>
      <c r="K586" s="160" t="s">
        <v>2001</v>
      </c>
      <c r="L586" s="160" t="s">
        <v>226</v>
      </c>
      <c r="M586" s="160" t="s">
        <v>87</v>
      </c>
      <c r="N586" s="160">
        <v>0</v>
      </c>
      <c r="O586" s="160">
        <v>0</v>
      </c>
      <c r="P586" s="160">
        <v>0</v>
      </c>
      <c r="Q586" s="160">
        <v>91001</v>
      </c>
      <c r="R586" s="160" t="s">
        <v>1030</v>
      </c>
      <c r="S586" s="161">
        <v>37970</v>
      </c>
      <c r="T586" s="160">
        <v>7049</v>
      </c>
      <c r="U586" s="162">
        <v>0</v>
      </c>
      <c r="V586" s="162">
        <v>87708528</v>
      </c>
      <c r="W586" s="161">
        <v>44135</v>
      </c>
      <c r="X586" s="160" t="s">
        <v>3112</v>
      </c>
      <c r="Y586" s="160" t="s">
        <v>3113</v>
      </c>
      <c r="Z586" s="160" t="s">
        <v>3121</v>
      </c>
    </row>
    <row r="587" spans="1:26" x14ac:dyDescent="0.2">
      <c r="A587" s="160" t="s">
        <v>1950</v>
      </c>
      <c r="B587" s="160">
        <v>691508005</v>
      </c>
      <c r="C587" s="160" t="s">
        <v>1014</v>
      </c>
      <c r="D587" s="160" t="s">
        <v>1026</v>
      </c>
      <c r="E587" s="160" t="s">
        <v>26</v>
      </c>
      <c r="F587" s="160" t="s">
        <v>1027</v>
      </c>
      <c r="G587" s="160" t="s">
        <v>27</v>
      </c>
      <c r="H587" s="160">
        <v>0</v>
      </c>
      <c r="I587" s="160">
        <v>0</v>
      </c>
      <c r="J587" s="160" t="s">
        <v>1951</v>
      </c>
      <c r="K587" s="160" t="s">
        <v>1952</v>
      </c>
      <c r="L587" s="160" t="s">
        <v>133</v>
      </c>
      <c r="M587" s="160" t="s">
        <v>1953</v>
      </c>
      <c r="N587" s="160" t="s">
        <v>2781</v>
      </c>
      <c r="O587" s="160" t="s">
        <v>2782</v>
      </c>
      <c r="P587" s="160">
        <v>0</v>
      </c>
      <c r="Q587" s="160">
        <v>91001</v>
      </c>
      <c r="R587" s="160" t="s">
        <v>1030</v>
      </c>
      <c r="S587" s="161">
        <v>37970</v>
      </c>
      <c r="T587" s="160">
        <v>7050</v>
      </c>
      <c r="U587" s="162">
        <v>6969331</v>
      </c>
      <c r="V587" s="162">
        <v>62927980</v>
      </c>
      <c r="W587" s="161">
        <v>44135</v>
      </c>
      <c r="X587" s="160" t="s">
        <v>3112</v>
      </c>
      <c r="Y587" s="160" t="s">
        <v>3113</v>
      </c>
      <c r="Z587" s="160" t="s">
        <v>3197</v>
      </c>
    </row>
    <row r="588" spans="1:26" x14ac:dyDescent="0.2">
      <c r="A588" s="160" t="s">
        <v>1432</v>
      </c>
      <c r="B588" s="160">
        <v>692538005</v>
      </c>
      <c r="C588" s="160" t="s">
        <v>1014</v>
      </c>
      <c r="D588" s="160" t="s">
        <v>1026</v>
      </c>
      <c r="E588" s="160" t="s">
        <v>26</v>
      </c>
      <c r="F588" s="160" t="s">
        <v>1027</v>
      </c>
      <c r="G588" s="160" t="s">
        <v>27</v>
      </c>
      <c r="H588" s="160">
        <v>0</v>
      </c>
      <c r="I588" s="160">
        <v>0</v>
      </c>
      <c r="J588" s="160" t="s">
        <v>1433</v>
      </c>
      <c r="K588" s="160" t="s">
        <v>1434</v>
      </c>
      <c r="L588" s="160" t="s">
        <v>31</v>
      </c>
      <c r="M588" s="160" t="s">
        <v>318</v>
      </c>
      <c r="N588" s="160">
        <v>0</v>
      </c>
      <c r="O588" s="160">
        <v>0</v>
      </c>
      <c r="P588" s="160">
        <v>0</v>
      </c>
      <c r="Q588" s="160">
        <v>91001</v>
      </c>
      <c r="R588" s="160" t="s">
        <v>1435</v>
      </c>
      <c r="S588" s="161">
        <v>37970</v>
      </c>
      <c r="T588" s="160">
        <v>7051</v>
      </c>
      <c r="U588" s="162">
        <v>10275012</v>
      </c>
      <c r="V588" s="162">
        <v>339993621</v>
      </c>
      <c r="W588" s="161">
        <v>44135</v>
      </c>
      <c r="X588" s="160" t="s">
        <v>3112</v>
      </c>
      <c r="Y588" s="160" t="s">
        <v>3113</v>
      </c>
      <c r="Z588" s="160" t="s">
        <v>3173</v>
      </c>
    </row>
    <row r="589" spans="1:26" x14ac:dyDescent="0.2">
      <c r="A589" s="160" t="s">
        <v>1805</v>
      </c>
      <c r="B589" s="160">
        <v>690812002</v>
      </c>
      <c r="C589" s="160" t="s">
        <v>1014</v>
      </c>
      <c r="D589" s="160" t="s">
        <v>1026</v>
      </c>
      <c r="E589" s="160" t="s">
        <v>26</v>
      </c>
      <c r="F589" s="160" t="s">
        <v>1027</v>
      </c>
      <c r="G589" s="160" t="s">
        <v>27</v>
      </c>
      <c r="H589" s="160">
        <v>0</v>
      </c>
      <c r="I589" s="160">
        <v>0</v>
      </c>
      <c r="J589" s="160" t="s">
        <v>1806</v>
      </c>
      <c r="K589" s="160" t="s">
        <v>1807</v>
      </c>
      <c r="L589" s="160" t="s">
        <v>2456</v>
      </c>
      <c r="M589" s="160" t="s">
        <v>1809</v>
      </c>
      <c r="N589" s="160" t="s">
        <v>1808</v>
      </c>
      <c r="O589" s="160">
        <v>0</v>
      </c>
      <c r="P589" s="160">
        <v>0</v>
      </c>
      <c r="Q589" s="160">
        <v>91001</v>
      </c>
      <c r="R589" s="160" t="s">
        <v>1030</v>
      </c>
      <c r="S589" s="161">
        <v>37970</v>
      </c>
      <c r="T589" s="160">
        <v>7052</v>
      </c>
      <c r="U589" s="162">
        <v>4168260</v>
      </c>
      <c r="V589" s="162">
        <v>37636350</v>
      </c>
      <c r="W589" s="161">
        <v>44135</v>
      </c>
      <c r="X589" s="160" t="s">
        <v>3112</v>
      </c>
      <c r="Y589" s="160" t="s">
        <v>3113</v>
      </c>
      <c r="Z589" s="160" t="s">
        <v>3200</v>
      </c>
    </row>
    <row r="590" spans="1:26" x14ac:dyDescent="0.2">
      <c r="A590" s="160" t="s">
        <v>865</v>
      </c>
      <c r="B590" s="160">
        <v>724210007</v>
      </c>
      <c r="C590" s="160" t="s">
        <v>565</v>
      </c>
      <c r="D590" s="160" t="s">
        <v>866</v>
      </c>
      <c r="E590" s="160" t="s">
        <v>867</v>
      </c>
      <c r="F590" s="160" t="s">
        <v>868</v>
      </c>
      <c r="G590" s="160" t="s">
        <v>869</v>
      </c>
      <c r="H590" s="160" t="s">
        <v>870</v>
      </c>
      <c r="I590" s="160" t="s">
        <v>871</v>
      </c>
      <c r="J590" s="160" t="s">
        <v>872</v>
      </c>
      <c r="K590" s="160" t="s">
        <v>874</v>
      </c>
      <c r="L590" s="160" t="s">
        <v>31</v>
      </c>
      <c r="M590" s="160" t="s">
        <v>538</v>
      </c>
      <c r="N590" s="160">
        <v>0</v>
      </c>
      <c r="O590" s="160" t="s">
        <v>873</v>
      </c>
      <c r="P590" s="160">
        <v>0</v>
      </c>
      <c r="Q590" s="160">
        <v>93401</v>
      </c>
      <c r="R590" s="160" t="s">
        <v>3069</v>
      </c>
      <c r="S590" s="161">
        <v>37970</v>
      </c>
      <c r="T590" s="160">
        <v>7053</v>
      </c>
      <c r="U590" s="162">
        <v>0</v>
      </c>
      <c r="V590" s="162">
        <v>63030921</v>
      </c>
      <c r="W590" s="161">
        <v>44135</v>
      </c>
      <c r="X590" s="160" t="s">
        <v>3112</v>
      </c>
      <c r="Y590" s="160" t="s">
        <v>3113</v>
      </c>
      <c r="Z590" s="160" t="s">
        <v>98</v>
      </c>
    </row>
    <row r="591" spans="1:26" x14ac:dyDescent="0.2">
      <c r="A591" s="160" t="s">
        <v>1143</v>
      </c>
      <c r="B591" s="160">
        <v>692542002</v>
      </c>
      <c r="C591" s="160" t="s">
        <v>1014</v>
      </c>
      <c r="D591" s="160" t="s">
        <v>1026</v>
      </c>
      <c r="E591" s="160" t="s">
        <v>26</v>
      </c>
      <c r="F591" s="160" t="s">
        <v>1027</v>
      </c>
      <c r="G591" s="160" t="s">
        <v>27</v>
      </c>
      <c r="H591" s="160">
        <v>0</v>
      </c>
      <c r="I591" s="160">
        <v>0</v>
      </c>
      <c r="J591" s="160" t="s">
        <v>1144</v>
      </c>
      <c r="K591" s="160" t="s">
        <v>1145</v>
      </c>
      <c r="L591" s="160" t="s">
        <v>31</v>
      </c>
      <c r="M591" s="160" t="s">
        <v>429</v>
      </c>
      <c r="N591" s="160" t="s">
        <v>2562</v>
      </c>
      <c r="O591" s="160" t="s">
        <v>2563</v>
      </c>
      <c r="P591" s="160">
        <v>0</v>
      </c>
      <c r="Q591" s="160">
        <v>91001</v>
      </c>
      <c r="R591" s="160" t="s">
        <v>1030</v>
      </c>
      <c r="S591" s="161">
        <v>37970</v>
      </c>
      <c r="T591" s="160">
        <v>7054</v>
      </c>
      <c r="U591" s="162">
        <v>8753346</v>
      </c>
      <c r="V591" s="162">
        <v>79036335</v>
      </c>
      <c r="W591" s="161">
        <v>44135</v>
      </c>
      <c r="X591" s="160" t="s">
        <v>3112</v>
      </c>
      <c r="Y591" s="160" t="s">
        <v>3113</v>
      </c>
      <c r="Z591" s="160" t="s">
        <v>3246</v>
      </c>
    </row>
    <row r="592" spans="1:26" x14ac:dyDescent="0.2">
      <c r="A592" s="160" t="s">
        <v>1751</v>
      </c>
      <c r="B592" s="160">
        <v>690713004</v>
      </c>
      <c r="C592" s="160" t="s">
        <v>1014</v>
      </c>
      <c r="D592" s="160" t="s">
        <v>1026</v>
      </c>
      <c r="E592" s="160" t="s">
        <v>26</v>
      </c>
      <c r="F592" s="160" t="s">
        <v>1027</v>
      </c>
      <c r="G592" s="160" t="s">
        <v>27</v>
      </c>
      <c r="H592" s="160">
        <v>0</v>
      </c>
      <c r="I592" s="160">
        <v>0</v>
      </c>
      <c r="J592" s="160" t="s">
        <v>1752</v>
      </c>
      <c r="K592" s="160" t="s">
        <v>1753</v>
      </c>
      <c r="L592" s="160" t="s">
        <v>31</v>
      </c>
      <c r="M592" s="160" t="s">
        <v>801</v>
      </c>
      <c r="N592" s="160" t="s">
        <v>1754</v>
      </c>
      <c r="O592" s="160">
        <v>0</v>
      </c>
      <c r="P592" s="160">
        <v>0</v>
      </c>
      <c r="Q592" s="160">
        <v>91001</v>
      </c>
      <c r="R592" s="160" t="s">
        <v>1030</v>
      </c>
      <c r="S592" s="161">
        <v>37970</v>
      </c>
      <c r="T592" s="160">
        <v>7056</v>
      </c>
      <c r="U592" s="162">
        <v>18556290</v>
      </c>
      <c r="V592" s="162">
        <v>174368288</v>
      </c>
      <c r="W592" s="161">
        <v>44135</v>
      </c>
      <c r="X592" s="160" t="s">
        <v>3112</v>
      </c>
      <c r="Y592" s="160" t="s">
        <v>3113</v>
      </c>
      <c r="Z592" s="160" t="s">
        <v>3162</v>
      </c>
    </row>
    <row r="593" spans="1:26" x14ac:dyDescent="0.2">
      <c r="A593" s="160" t="s">
        <v>1958</v>
      </c>
      <c r="B593" s="160">
        <v>691907007</v>
      </c>
      <c r="C593" s="160" t="s">
        <v>1014</v>
      </c>
      <c r="D593" s="160" t="s">
        <v>1026</v>
      </c>
      <c r="E593" s="160" t="s">
        <v>26</v>
      </c>
      <c r="F593" s="160" t="s">
        <v>1027</v>
      </c>
      <c r="G593" s="160" t="s">
        <v>27</v>
      </c>
      <c r="H593" s="160">
        <v>0</v>
      </c>
      <c r="I593" s="160">
        <v>0</v>
      </c>
      <c r="J593" s="160" t="s">
        <v>1959</v>
      </c>
      <c r="K593" s="160" t="s">
        <v>1960</v>
      </c>
      <c r="L593" s="160" t="s">
        <v>32</v>
      </c>
      <c r="M593" s="160" t="s">
        <v>1961</v>
      </c>
      <c r="N593" s="160">
        <v>452973427</v>
      </c>
      <c r="O593" s="160" t="s">
        <v>2766</v>
      </c>
      <c r="P593" s="160">
        <v>0</v>
      </c>
      <c r="Q593" s="160">
        <v>91001</v>
      </c>
      <c r="R593" s="160" t="s">
        <v>1030</v>
      </c>
      <c r="S593" s="161">
        <v>37970</v>
      </c>
      <c r="T593" s="160">
        <v>7057</v>
      </c>
      <c r="U593" s="162">
        <v>10295602</v>
      </c>
      <c r="V593" s="162">
        <v>92961782</v>
      </c>
      <c r="W593" s="161">
        <v>44135</v>
      </c>
      <c r="X593" s="160" t="s">
        <v>3112</v>
      </c>
      <c r="Y593" s="160" t="s">
        <v>3113</v>
      </c>
      <c r="Z593" s="160" t="s">
        <v>82</v>
      </c>
    </row>
    <row r="594" spans="1:26" x14ac:dyDescent="0.2">
      <c r="A594" s="160" t="s">
        <v>1759</v>
      </c>
      <c r="B594" s="160">
        <v>690601001</v>
      </c>
      <c r="C594" s="160" t="s">
        <v>1014</v>
      </c>
      <c r="D594" s="160" t="s">
        <v>1031</v>
      </c>
      <c r="E594" s="160" t="s">
        <v>592</v>
      </c>
      <c r="F594" s="160" t="s">
        <v>1760</v>
      </c>
      <c r="G594" s="160" t="s">
        <v>27</v>
      </c>
      <c r="H594" s="160">
        <v>0</v>
      </c>
      <c r="I594" s="160">
        <v>0</v>
      </c>
      <c r="J594" s="160" t="s">
        <v>1761</v>
      </c>
      <c r="K594" s="160" t="s">
        <v>1762</v>
      </c>
      <c r="L594" s="160" t="s">
        <v>226</v>
      </c>
      <c r="M594" s="160" t="s">
        <v>492</v>
      </c>
      <c r="N594" s="160">
        <v>0</v>
      </c>
      <c r="O594" s="160">
        <v>0</v>
      </c>
      <c r="P594" s="160">
        <v>0</v>
      </c>
      <c r="Q594" s="160">
        <v>91001</v>
      </c>
      <c r="R594" s="160" t="s">
        <v>1084</v>
      </c>
      <c r="S594" s="161">
        <v>37970</v>
      </c>
      <c r="T594" s="160">
        <v>7064</v>
      </c>
      <c r="U594" s="162">
        <v>6252390</v>
      </c>
      <c r="V594" s="162">
        <v>56454525</v>
      </c>
      <c r="W594" s="161">
        <v>44135</v>
      </c>
      <c r="X594" s="160" t="s">
        <v>3112</v>
      </c>
      <c r="Y594" s="160" t="s">
        <v>3113</v>
      </c>
      <c r="Z594" s="160" t="s">
        <v>3118</v>
      </c>
    </row>
    <row r="595" spans="1:26" x14ac:dyDescent="0.2">
      <c r="A595" s="160" t="s">
        <v>1579</v>
      </c>
      <c r="B595" s="160">
        <v>690705001</v>
      </c>
      <c r="C595" s="160" t="s">
        <v>1014</v>
      </c>
      <c r="D595" s="160" t="s">
        <v>1026</v>
      </c>
      <c r="E595" s="160" t="s">
        <v>26</v>
      </c>
      <c r="F595" s="160" t="s">
        <v>1027</v>
      </c>
      <c r="G595" s="160" t="s">
        <v>27</v>
      </c>
      <c r="H595" s="160">
        <v>0</v>
      </c>
      <c r="I595" s="160">
        <v>0</v>
      </c>
      <c r="J595" s="160" t="s">
        <v>1580</v>
      </c>
      <c r="K595" s="160" t="s">
        <v>1581</v>
      </c>
      <c r="L595" s="160" t="s">
        <v>31</v>
      </c>
      <c r="M595" s="160" t="s">
        <v>654</v>
      </c>
      <c r="N595" s="160" t="s">
        <v>2577</v>
      </c>
      <c r="O595" s="160" t="s">
        <v>2578</v>
      </c>
      <c r="P595" s="160">
        <v>0</v>
      </c>
      <c r="Q595" s="160">
        <v>91001</v>
      </c>
      <c r="R595" s="160" t="s">
        <v>1353</v>
      </c>
      <c r="S595" s="161">
        <v>37970</v>
      </c>
      <c r="T595" s="160">
        <v>7066</v>
      </c>
      <c r="U595" s="162">
        <v>6669216</v>
      </c>
      <c r="V595" s="162">
        <v>60218160</v>
      </c>
      <c r="W595" s="161">
        <v>44135</v>
      </c>
      <c r="X595" s="160" t="s">
        <v>3112</v>
      </c>
      <c r="Y595" s="160" t="s">
        <v>3113</v>
      </c>
      <c r="Z595" s="160" t="s">
        <v>3178</v>
      </c>
    </row>
    <row r="596" spans="1:26" x14ac:dyDescent="0.2">
      <c r="A596" s="160" t="s">
        <v>2056</v>
      </c>
      <c r="B596" s="160">
        <v>825652000</v>
      </c>
      <c r="C596" s="160" t="s">
        <v>444</v>
      </c>
      <c r="D596" s="160" t="s">
        <v>2057</v>
      </c>
      <c r="E596" s="160" t="s">
        <v>2058</v>
      </c>
      <c r="F596" s="160" t="s">
        <v>2059</v>
      </c>
      <c r="G596" s="160" t="s">
        <v>2060</v>
      </c>
      <c r="H596" s="160" t="s">
        <v>2061</v>
      </c>
      <c r="I596" s="160" t="s">
        <v>2062</v>
      </c>
      <c r="J596" s="160" t="s">
        <v>2063</v>
      </c>
      <c r="K596" s="160" t="s">
        <v>2065</v>
      </c>
      <c r="L596" s="160" t="s">
        <v>31</v>
      </c>
      <c r="M596" s="160" t="s">
        <v>801</v>
      </c>
      <c r="N596" s="160" t="s">
        <v>2064</v>
      </c>
      <c r="O596" s="160" t="s">
        <v>2066</v>
      </c>
      <c r="P596" s="160">
        <v>0</v>
      </c>
      <c r="Q596" s="160" t="s">
        <v>445</v>
      </c>
      <c r="R596" s="160" t="s">
        <v>2067</v>
      </c>
      <c r="S596" s="161">
        <v>37970</v>
      </c>
      <c r="T596" s="160">
        <v>7067</v>
      </c>
      <c r="U596" s="162">
        <v>7784100</v>
      </c>
      <c r="V596" s="162">
        <v>77841000</v>
      </c>
      <c r="W596" s="161">
        <v>44135</v>
      </c>
      <c r="X596" s="160" t="s">
        <v>3112</v>
      </c>
      <c r="Y596" s="160" t="s">
        <v>3113</v>
      </c>
      <c r="Z596" s="160" t="s">
        <v>3153</v>
      </c>
    </row>
    <row r="597" spans="1:26" x14ac:dyDescent="0.2">
      <c r="A597" s="160" t="s">
        <v>2056</v>
      </c>
      <c r="B597" s="160">
        <v>825652000</v>
      </c>
      <c r="C597" s="160" t="s">
        <v>444</v>
      </c>
      <c r="D597" s="160" t="s">
        <v>2057</v>
      </c>
      <c r="E597" s="160" t="s">
        <v>2058</v>
      </c>
      <c r="F597" s="160" t="s">
        <v>2059</v>
      </c>
      <c r="G597" s="160" t="s">
        <v>2060</v>
      </c>
      <c r="H597" s="160" t="s">
        <v>2061</v>
      </c>
      <c r="I597" s="160" t="s">
        <v>2062</v>
      </c>
      <c r="J597" s="160" t="s">
        <v>2063</v>
      </c>
      <c r="K597" s="160" t="s">
        <v>2065</v>
      </c>
      <c r="L597" s="160" t="s">
        <v>31</v>
      </c>
      <c r="M597" s="160" t="s">
        <v>801</v>
      </c>
      <c r="N597" s="160" t="s">
        <v>2064</v>
      </c>
      <c r="O597" s="160" t="s">
        <v>2066</v>
      </c>
      <c r="P597" s="160">
        <v>0</v>
      </c>
      <c r="Q597" s="160" t="s">
        <v>445</v>
      </c>
      <c r="R597" s="160" t="s">
        <v>2067</v>
      </c>
      <c r="S597" s="161">
        <v>37970</v>
      </c>
      <c r="T597" s="160">
        <v>7067</v>
      </c>
      <c r="U597" s="162">
        <v>7784100</v>
      </c>
      <c r="V597" s="162">
        <v>79709184</v>
      </c>
      <c r="W597" s="161">
        <v>44135</v>
      </c>
      <c r="X597" s="160" t="s">
        <v>3112</v>
      </c>
      <c r="Y597" s="160" t="s">
        <v>3113</v>
      </c>
      <c r="Z597" s="160" t="s">
        <v>3162</v>
      </c>
    </row>
    <row r="598" spans="1:26" x14ac:dyDescent="0.2">
      <c r="A598" s="160" t="s">
        <v>2634</v>
      </c>
      <c r="B598" s="160">
        <v>718395003</v>
      </c>
      <c r="C598" s="160" t="s">
        <v>51</v>
      </c>
      <c r="D598" s="160" t="s">
        <v>76</v>
      </c>
      <c r="E598" s="160" t="s">
        <v>77</v>
      </c>
      <c r="F598" s="160" t="s">
        <v>78</v>
      </c>
      <c r="G598" s="160" t="s">
        <v>2495</v>
      </c>
      <c r="H598" s="160" t="s">
        <v>79</v>
      </c>
      <c r="I598" s="160" t="s">
        <v>2496</v>
      </c>
      <c r="J598" s="160" t="s">
        <v>2497</v>
      </c>
      <c r="K598" s="160" t="s">
        <v>2498</v>
      </c>
      <c r="L598" s="160" t="s">
        <v>224</v>
      </c>
      <c r="M598" s="160" t="s">
        <v>80</v>
      </c>
      <c r="N598" s="160" t="s">
        <v>2499</v>
      </c>
      <c r="O598" s="160" t="s">
        <v>2500</v>
      </c>
      <c r="P598" s="160">
        <v>0</v>
      </c>
      <c r="Q598" s="160">
        <v>93401</v>
      </c>
      <c r="R598" s="160" t="s">
        <v>2635</v>
      </c>
      <c r="S598" s="161">
        <v>37970</v>
      </c>
      <c r="T598" s="160">
        <v>7070</v>
      </c>
      <c r="U598" s="162">
        <v>0</v>
      </c>
      <c r="V598" s="162">
        <v>26891577</v>
      </c>
      <c r="W598" s="161">
        <v>44135</v>
      </c>
      <c r="X598" s="160" t="s">
        <v>3112</v>
      </c>
      <c r="Y598" s="160" t="s">
        <v>3113</v>
      </c>
      <c r="Z598" s="160" t="s">
        <v>80</v>
      </c>
    </row>
    <row r="599" spans="1:26" x14ac:dyDescent="0.2">
      <c r="A599" s="160" t="s">
        <v>1479</v>
      </c>
      <c r="B599" s="160">
        <v>692541006</v>
      </c>
      <c r="C599" s="160" t="s">
        <v>1014</v>
      </c>
      <c r="D599" s="160" t="s">
        <v>1026</v>
      </c>
      <c r="E599" s="160" t="s">
        <v>26</v>
      </c>
      <c r="F599" s="160" t="s">
        <v>1027</v>
      </c>
      <c r="G599" s="160" t="s">
        <v>27</v>
      </c>
      <c r="H599" s="160">
        <v>0</v>
      </c>
      <c r="I599" s="160">
        <v>0</v>
      </c>
      <c r="J599" s="160" t="s">
        <v>1480</v>
      </c>
      <c r="K599" s="160" t="s">
        <v>1481</v>
      </c>
      <c r="L599" s="160" t="s">
        <v>31</v>
      </c>
      <c r="M599" s="160" t="s">
        <v>1482</v>
      </c>
      <c r="N599" s="160">
        <v>0</v>
      </c>
      <c r="O599" s="160">
        <v>0</v>
      </c>
      <c r="P599" s="160">
        <v>0</v>
      </c>
      <c r="Q599" s="160">
        <v>91001</v>
      </c>
      <c r="R599" s="160" t="s">
        <v>1030</v>
      </c>
      <c r="S599" s="161">
        <v>37970</v>
      </c>
      <c r="T599" s="160">
        <v>7071</v>
      </c>
      <c r="U599" s="162">
        <v>0</v>
      </c>
      <c r="V599" s="162">
        <v>70282989</v>
      </c>
      <c r="W599" s="161">
        <v>44135</v>
      </c>
      <c r="X599" s="160" t="s">
        <v>3112</v>
      </c>
      <c r="Y599" s="160" t="s">
        <v>3113</v>
      </c>
      <c r="Z599" s="160" t="s">
        <v>3210</v>
      </c>
    </row>
    <row r="600" spans="1:26" x14ac:dyDescent="0.2">
      <c r="A600" s="160" t="s">
        <v>1238</v>
      </c>
      <c r="B600" s="160">
        <v>690403005</v>
      </c>
      <c r="C600" s="160" t="s">
        <v>1014</v>
      </c>
      <c r="D600" s="160" t="s">
        <v>1026</v>
      </c>
      <c r="E600" s="160" t="s">
        <v>26</v>
      </c>
      <c r="F600" s="160" t="s">
        <v>1027</v>
      </c>
      <c r="G600" s="160" t="s">
        <v>27</v>
      </c>
      <c r="H600" s="160">
        <v>0</v>
      </c>
      <c r="I600" s="160">
        <v>0</v>
      </c>
      <c r="J600" s="160" t="s">
        <v>1239</v>
      </c>
      <c r="K600" s="160" t="s">
        <v>1240</v>
      </c>
      <c r="L600" s="160" t="s">
        <v>2455</v>
      </c>
      <c r="M600" s="160" t="s">
        <v>372</v>
      </c>
      <c r="N600" s="160" t="s">
        <v>1241</v>
      </c>
      <c r="O600" s="160">
        <v>0</v>
      </c>
      <c r="P600" s="160">
        <v>0</v>
      </c>
      <c r="Q600" s="160">
        <v>91001</v>
      </c>
      <c r="R600" s="160" t="s">
        <v>1030</v>
      </c>
      <c r="S600" s="161">
        <v>37970</v>
      </c>
      <c r="T600" s="160">
        <v>7072</v>
      </c>
      <c r="U600" s="162">
        <v>64550494</v>
      </c>
      <c r="V600" s="162">
        <v>683487997</v>
      </c>
      <c r="W600" s="161">
        <v>44135</v>
      </c>
      <c r="X600" s="160" t="s">
        <v>3112</v>
      </c>
      <c r="Y600" s="160" t="s">
        <v>3113</v>
      </c>
      <c r="Z600" s="160" t="s">
        <v>3125</v>
      </c>
    </row>
    <row r="601" spans="1:26" x14ac:dyDescent="0.2">
      <c r="A601" s="160" t="s">
        <v>2184</v>
      </c>
      <c r="B601" s="160">
        <v>650852001</v>
      </c>
      <c r="C601" s="160" t="s">
        <v>51</v>
      </c>
      <c r="D601" s="160" t="s">
        <v>2185</v>
      </c>
      <c r="E601" s="160" t="s">
        <v>2186</v>
      </c>
      <c r="F601" s="160" t="s">
        <v>2146</v>
      </c>
      <c r="G601" s="160" t="s">
        <v>2187</v>
      </c>
      <c r="H601" s="160" t="s">
        <v>263</v>
      </c>
      <c r="I601" s="160" t="s">
        <v>2188</v>
      </c>
      <c r="J601" s="160" t="s">
        <v>2189</v>
      </c>
      <c r="K601" s="160" t="s">
        <v>2967</v>
      </c>
      <c r="L601" s="160" t="s">
        <v>31</v>
      </c>
      <c r="M601" s="160" t="s">
        <v>801</v>
      </c>
      <c r="N601" s="160">
        <v>981829131</v>
      </c>
      <c r="O601" s="160" t="s">
        <v>2190</v>
      </c>
      <c r="P601" s="160">
        <v>0</v>
      </c>
      <c r="Q601" s="160" t="s">
        <v>162</v>
      </c>
      <c r="R601" s="160" t="s">
        <v>2968</v>
      </c>
      <c r="S601" s="161">
        <v>37970</v>
      </c>
      <c r="T601" s="160">
        <v>7076</v>
      </c>
      <c r="U601" s="162">
        <v>15568200</v>
      </c>
      <c r="V601" s="162">
        <v>181030328</v>
      </c>
      <c r="W601" s="161">
        <v>44135</v>
      </c>
      <c r="X601" s="160" t="s">
        <v>3112</v>
      </c>
      <c r="Y601" s="160" t="s">
        <v>3113</v>
      </c>
      <c r="Z601" s="160" t="s">
        <v>41</v>
      </c>
    </row>
    <row r="602" spans="1:26" x14ac:dyDescent="0.2">
      <c r="A602" s="160" t="s">
        <v>413</v>
      </c>
      <c r="B602" s="160">
        <v>711497005</v>
      </c>
      <c r="C602" s="160" t="s">
        <v>51</v>
      </c>
      <c r="D602" s="160" t="s">
        <v>414</v>
      </c>
      <c r="E602" s="160" t="s">
        <v>2594</v>
      </c>
      <c r="F602" s="160" t="s">
        <v>415</v>
      </c>
      <c r="G602" s="160" t="s">
        <v>2670</v>
      </c>
      <c r="H602" s="160" t="s">
        <v>163</v>
      </c>
      <c r="I602" s="160" t="s">
        <v>2671</v>
      </c>
      <c r="J602" s="160" t="s">
        <v>2672</v>
      </c>
      <c r="K602" s="160" t="s">
        <v>417</v>
      </c>
      <c r="L602" s="160" t="s">
        <v>2452</v>
      </c>
      <c r="M602" s="160" t="s">
        <v>419</v>
      </c>
      <c r="N602" s="160" t="s">
        <v>418</v>
      </c>
      <c r="O602" s="160" t="s">
        <v>416</v>
      </c>
      <c r="P602" s="160">
        <v>0</v>
      </c>
      <c r="Q602" s="160">
        <v>93401</v>
      </c>
      <c r="R602" s="160" t="s">
        <v>2682</v>
      </c>
      <c r="S602" s="161">
        <v>37970</v>
      </c>
      <c r="T602" s="160">
        <v>7079</v>
      </c>
      <c r="U602" s="162">
        <v>6224602</v>
      </c>
      <c r="V602" s="162">
        <v>56203620</v>
      </c>
      <c r="W602" s="161">
        <v>44135</v>
      </c>
      <c r="X602" s="160" t="s">
        <v>3112</v>
      </c>
      <c r="Y602" s="160" t="s">
        <v>3113</v>
      </c>
      <c r="Z602" s="160" t="s">
        <v>3140</v>
      </c>
    </row>
    <row r="603" spans="1:26" x14ac:dyDescent="0.2">
      <c r="A603" s="160" t="s">
        <v>1512</v>
      </c>
      <c r="B603" s="160">
        <v>692537009</v>
      </c>
      <c r="C603" s="160" t="s">
        <v>1513</v>
      </c>
      <c r="D603" s="160" t="s">
        <v>1026</v>
      </c>
      <c r="E603" s="160" t="s">
        <v>1514</v>
      </c>
      <c r="F603" s="160" t="s">
        <v>1027</v>
      </c>
      <c r="G603" s="160" t="s">
        <v>27</v>
      </c>
      <c r="H603" s="160">
        <v>0</v>
      </c>
      <c r="I603" s="160">
        <v>0</v>
      </c>
      <c r="J603" s="160" t="s">
        <v>1515</v>
      </c>
      <c r="K603" s="160" t="s">
        <v>1517</v>
      </c>
      <c r="L603" s="160" t="s">
        <v>31</v>
      </c>
      <c r="M603" s="160" t="s">
        <v>662</v>
      </c>
      <c r="N603" s="160" t="s">
        <v>1516</v>
      </c>
      <c r="O603" s="160" t="s">
        <v>2591</v>
      </c>
      <c r="P603" s="160">
        <v>0</v>
      </c>
      <c r="Q603" s="160">
        <v>91001</v>
      </c>
      <c r="R603" s="160" t="s">
        <v>1030</v>
      </c>
      <c r="S603" s="161">
        <v>37970</v>
      </c>
      <c r="T603" s="160">
        <v>7081</v>
      </c>
      <c r="U603" s="162">
        <v>0</v>
      </c>
      <c r="V603" s="162">
        <v>70282989</v>
      </c>
      <c r="W603" s="161">
        <v>44135</v>
      </c>
      <c r="X603" s="160" t="s">
        <v>3112</v>
      </c>
      <c r="Y603" s="160" t="s">
        <v>3113</v>
      </c>
      <c r="Z603" s="160" t="s">
        <v>3182</v>
      </c>
    </row>
    <row r="604" spans="1:26" x14ac:dyDescent="0.2">
      <c r="A604" s="160" t="s">
        <v>1849</v>
      </c>
      <c r="B604" s="160">
        <v>690727005</v>
      </c>
      <c r="C604" s="160" t="s">
        <v>1014</v>
      </c>
      <c r="D604" s="160" t="s">
        <v>1026</v>
      </c>
      <c r="E604" s="160" t="s">
        <v>26</v>
      </c>
      <c r="F604" s="160" t="s">
        <v>1027</v>
      </c>
      <c r="G604" s="160" t="s">
        <v>27</v>
      </c>
      <c r="H604" s="160">
        <v>0</v>
      </c>
      <c r="I604" s="160">
        <v>0</v>
      </c>
      <c r="J604" s="160" t="s">
        <v>1850</v>
      </c>
      <c r="K604" s="160" t="s">
        <v>1851</v>
      </c>
      <c r="L604" s="160" t="s">
        <v>31</v>
      </c>
      <c r="M604" s="160" t="s">
        <v>1853</v>
      </c>
      <c r="N604" s="160" t="s">
        <v>1852</v>
      </c>
      <c r="O604" s="160">
        <v>0</v>
      </c>
      <c r="P604" s="160">
        <v>0</v>
      </c>
      <c r="Q604" s="160">
        <v>91001</v>
      </c>
      <c r="R604" s="160" t="s">
        <v>1049</v>
      </c>
      <c r="S604" s="161">
        <v>37970</v>
      </c>
      <c r="T604" s="160">
        <v>7082</v>
      </c>
      <c r="U604" s="162">
        <v>0</v>
      </c>
      <c r="V604" s="162">
        <v>79207813</v>
      </c>
      <c r="W604" s="161">
        <v>44135</v>
      </c>
      <c r="X604" s="160" t="s">
        <v>3112</v>
      </c>
      <c r="Y604" s="160" t="s">
        <v>3113</v>
      </c>
      <c r="Z604" s="160" t="s">
        <v>3201</v>
      </c>
    </row>
    <row r="605" spans="1:26" x14ac:dyDescent="0.2">
      <c r="A605" s="160" t="s">
        <v>1233</v>
      </c>
      <c r="B605" s="160">
        <v>690302004</v>
      </c>
      <c r="C605" s="160" t="s">
        <v>1014</v>
      </c>
      <c r="D605" s="160" t="s">
        <v>1026</v>
      </c>
      <c r="E605" s="160" t="s">
        <v>26</v>
      </c>
      <c r="F605" s="160" t="s">
        <v>1027</v>
      </c>
      <c r="G605" s="160" t="s">
        <v>27</v>
      </c>
      <c r="H605" s="160">
        <v>0</v>
      </c>
      <c r="I605" s="160">
        <v>0</v>
      </c>
      <c r="J605" s="160" t="s">
        <v>1234</v>
      </c>
      <c r="K605" s="160" t="s">
        <v>1235</v>
      </c>
      <c r="L605" s="160" t="s">
        <v>2453</v>
      </c>
      <c r="M605" s="160" t="s">
        <v>74</v>
      </c>
      <c r="N605" s="160">
        <v>0</v>
      </c>
      <c r="O605" s="160">
        <v>0</v>
      </c>
      <c r="P605" s="160">
        <v>0</v>
      </c>
      <c r="Q605" s="160" t="s">
        <v>1236</v>
      </c>
      <c r="R605" s="160" t="s">
        <v>1237</v>
      </c>
      <c r="S605" s="161">
        <v>37970</v>
      </c>
      <c r="T605" s="160">
        <v>7083</v>
      </c>
      <c r="U605" s="162">
        <v>16127550</v>
      </c>
      <c r="V605" s="162">
        <v>150026637</v>
      </c>
      <c r="W605" s="161">
        <v>44135</v>
      </c>
      <c r="X605" s="160" t="s">
        <v>3112</v>
      </c>
      <c r="Y605" s="160" t="s">
        <v>3113</v>
      </c>
      <c r="Z605" s="160" t="s">
        <v>3186</v>
      </c>
    </row>
    <row r="606" spans="1:26" x14ac:dyDescent="0.2">
      <c r="A606" s="160" t="s">
        <v>333</v>
      </c>
      <c r="B606" s="160">
        <v>730998007</v>
      </c>
      <c r="C606" s="160" t="s">
        <v>51</v>
      </c>
      <c r="D606" s="160" t="s">
        <v>334</v>
      </c>
      <c r="E606" s="160" t="s">
        <v>2823</v>
      </c>
      <c r="F606" s="160" t="s">
        <v>335</v>
      </c>
      <c r="G606" s="160" t="s">
        <v>336</v>
      </c>
      <c r="H606" s="160" t="s">
        <v>286</v>
      </c>
      <c r="I606" s="160" t="s">
        <v>2824</v>
      </c>
      <c r="J606" s="160" t="s">
        <v>2825</v>
      </c>
      <c r="K606" s="160" t="s">
        <v>337</v>
      </c>
      <c r="L606" s="160" t="s">
        <v>31</v>
      </c>
      <c r="M606" s="160" t="s">
        <v>326</v>
      </c>
      <c r="N606" s="160" t="s">
        <v>338</v>
      </c>
      <c r="O606" s="160" t="s">
        <v>339</v>
      </c>
      <c r="P606" s="160">
        <v>0</v>
      </c>
      <c r="Q606" s="160" t="s">
        <v>162</v>
      </c>
      <c r="R606" s="160" t="s">
        <v>2945</v>
      </c>
      <c r="S606" s="161">
        <v>37970</v>
      </c>
      <c r="T606" s="160">
        <v>7085</v>
      </c>
      <c r="U606" s="162">
        <v>6101730</v>
      </c>
      <c r="V606" s="162">
        <v>62297910</v>
      </c>
      <c r="W606" s="161">
        <v>44135</v>
      </c>
      <c r="X606" s="160" t="s">
        <v>3112</v>
      </c>
      <c r="Y606" s="160" t="s">
        <v>3113</v>
      </c>
      <c r="Z606" s="160" t="s">
        <v>3193</v>
      </c>
    </row>
    <row r="607" spans="1:26" x14ac:dyDescent="0.2">
      <c r="A607" s="160" t="s">
        <v>2212</v>
      </c>
      <c r="B607" s="160">
        <v>746157002</v>
      </c>
      <c r="C607" s="160" t="s">
        <v>51</v>
      </c>
      <c r="D607" s="160" t="s">
        <v>2213</v>
      </c>
      <c r="E607" s="160" t="s">
        <v>2214</v>
      </c>
      <c r="F607" s="160" t="s">
        <v>2146</v>
      </c>
      <c r="G607" s="160" t="s">
        <v>2215</v>
      </c>
      <c r="H607" s="160" t="s">
        <v>79</v>
      </c>
      <c r="I607" s="160" t="s">
        <v>2216</v>
      </c>
      <c r="J607" s="160" t="s">
        <v>2217</v>
      </c>
      <c r="K607" s="160" t="s">
        <v>2218</v>
      </c>
      <c r="L607" s="160" t="s">
        <v>31</v>
      </c>
      <c r="M607" s="160" t="s">
        <v>249</v>
      </c>
      <c r="N607" s="160" t="s">
        <v>2219</v>
      </c>
      <c r="O607" s="160" t="s">
        <v>2220</v>
      </c>
      <c r="P607" s="160">
        <v>0</v>
      </c>
      <c r="Q607" s="160" t="s">
        <v>162</v>
      </c>
      <c r="R607" s="160" t="s">
        <v>2632</v>
      </c>
      <c r="S607" s="161">
        <v>37970</v>
      </c>
      <c r="T607" s="160">
        <v>7086</v>
      </c>
      <c r="U607" s="162">
        <v>22106844</v>
      </c>
      <c r="V607" s="162">
        <v>141981984</v>
      </c>
      <c r="W607" s="161">
        <v>44135</v>
      </c>
      <c r="X607" s="160" t="s">
        <v>3112</v>
      </c>
      <c r="Y607" s="160" t="s">
        <v>3113</v>
      </c>
      <c r="Z607" s="160" t="s">
        <v>3181</v>
      </c>
    </row>
    <row r="608" spans="1:26" x14ac:dyDescent="0.2">
      <c r="A608" s="160" t="s">
        <v>2212</v>
      </c>
      <c r="B608" s="160">
        <v>746157002</v>
      </c>
      <c r="C608" s="160" t="s">
        <v>51</v>
      </c>
      <c r="D608" s="160" t="s">
        <v>2213</v>
      </c>
      <c r="E608" s="160" t="s">
        <v>2214</v>
      </c>
      <c r="F608" s="160" t="s">
        <v>2146</v>
      </c>
      <c r="G608" s="160" t="s">
        <v>2215</v>
      </c>
      <c r="H608" s="160" t="s">
        <v>79</v>
      </c>
      <c r="I608" s="160" t="s">
        <v>2216</v>
      </c>
      <c r="J608" s="160" t="s">
        <v>2217</v>
      </c>
      <c r="K608" s="160" t="s">
        <v>2218</v>
      </c>
      <c r="L608" s="160" t="s">
        <v>31</v>
      </c>
      <c r="M608" s="160" t="s">
        <v>249</v>
      </c>
      <c r="N608" s="160" t="s">
        <v>2219</v>
      </c>
      <c r="O608" s="160" t="s">
        <v>2220</v>
      </c>
      <c r="P608" s="160">
        <v>0</v>
      </c>
      <c r="Q608" s="160" t="s">
        <v>162</v>
      </c>
      <c r="R608" s="160" t="s">
        <v>2632</v>
      </c>
      <c r="S608" s="161">
        <v>37970</v>
      </c>
      <c r="T608" s="160">
        <v>7086</v>
      </c>
      <c r="U608" s="162">
        <v>14167062</v>
      </c>
      <c r="V608" s="162">
        <v>141203574</v>
      </c>
      <c r="W608" s="161">
        <v>44135</v>
      </c>
      <c r="X608" s="160" t="s">
        <v>3112</v>
      </c>
      <c r="Y608" s="160" t="s">
        <v>3113</v>
      </c>
      <c r="Z608" s="160" t="s">
        <v>3192</v>
      </c>
    </row>
    <row r="609" spans="1:26" x14ac:dyDescent="0.2">
      <c r="A609" s="160" t="s">
        <v>2212</v>
      </c>
      <c r="B609" s="160">
        <v>746157002</v>
      </c>
      <c r="C609" s="160" t="s">
        <v>51</v>
      </c>
      <c r="D609" s="160" t="s">
        <v>2213</v>
      </c>
      <c r="E609" s="160" t="s">
        <v>2214</v>
      </c>
      <c r="F609" s="160" t="s">
        <v>2146</v>
      </c>
      <c r="G609" s="160" t="s">
        <v>2215</v>
      </c>
      <c r="H609" s="160" t="s">
        <v>79</v>
      </c>
      <c r="I609" s="160" t="s">
        <v>2216</v>
      </c>
      <c r="J609" s="160" t="s">
        <v>2217</v>
      </c>
      <c r="K609" s="160" t="s">
        <v>2218</v>
      </c>
      <c r="L609" s="160" t="s">
        <v>31</v>
      </c>
      <c r="M609" s="160" t="s">
        <v>249</v>
      </c>
      <c r="N609" s="160" t="s">
        <v>2219</v>
      </c>
      <c r="O609" s="160" t="s">
        <v>2220</v>
      </c>
      <c r="P609" s="160">
        <v>0</v>
      </c>
      <c r="Q609" s="160" t="s">
        <v>162</v>
      </c>
      <c r="R609" s="160" t="s">
        <v>2632</v>
      </c>
      <c r="S609" s="161">
        <v>37970</v>
      </c>
      <c r="T609" s="160">
        <v>7086</v>
      </c>
      <c r="U609" s="162">
        <v>9652284</v>
      </c>
      <c r="V609" s="162">
        <v>97261074</v>
      </c>
      <c r="W609" s="161">
        <v>44135</v>
      </c>
      <c r="X609" s="160" t="s">
        <v>3112</v>
      </c>
      <c r="Y609" s="160" t="s">
        <v>3113</v>
      </c>
      <c r="Z609" s="160" t="s">
        <v>3208</v>
      </c>
    </row>
    <row r="610" spans="1:26" x14ac:dyDescent="0.2">
      <c r="A610" s="160" t="s">
        <v>2212</v>
      </c>
      <c r="B610" s="160">
        <v>746157002</v>
      </c>
      <c r="C610" s="160" t="s">
        <v>51</v>
      </c>
      <c r="D610" s="160" t="s">
        <v>2213</v>
      </c>
      <c r="E610" s="160" t="s">
        <v>2214</v>
      </c>
      <c r="F610" s="160" t="s">
        <v>2146</v>
      </c>
      <c r="G610" s="160" t="s">
        <v>2215</v>
      </c>
      <c r="H610" s="160" t="s">
        <v>79</v>
      </c>
      <c r="I610" s="160" t="s">
        <v>2216</v>
      </c>
      <c r="J610" s="160" t="s">
        <v>2217</v>
      </c>
      <c r="K610" s="160" t="s">
        <v>2218</v>
      </c>
      <c r="L610" s="160" t="s">
        <v>31</v>
      </c>
      <c r="M610" s="160" t="s">
        <v>249</v>
      </c>
      <c r="N610" s="160" t="s">
        <v>2219</v>
      </c>
      <c r="O610" s="160" t="s">
        <v>2220</v>
      </c>
      <c r="P610" s="160">
        <v>0</v>
      </c>
      <c r="Q610" s="160" t="s">
        <v>162</v>
      </c>
      <c r="R610" s="160" t="s">
        <v>2632</v>
      </c>
      <c r="S610" s="161">
        <v>37970</v>
      </c>
      <c r="T610" s="160">
        <v>7086</v>
      </c>
      <c r="U610" s="162">
        <v>15568200</v>
      </c>
      <c r="V610" s="162">
        <v>77841000</v>
      </c>
      <c r="W610" s="161">
        <v>44135</v>
      </c>
      <c r="X610" s="160" t="s">
        <v>3112</v>
      </c>
      <c r="Y610" s="160" t="s">
        <v>3113</v>
      </c>
      <c r="Z610" s="160" t="s">
        <v>3173</v>
      </c>
    </row>
    <row r="611" spans="1:26" x14ac:dyDescent="0.2">
      <c r="A611" s="160" t="s">
        <v>2212</v>
      </c>
      <c r="B611" s="160">
        <v>746157002</v>
      </c>
      <c r="C611" s="160" t="s">
        <v>51</v>
      </c>
      <c r="D611" s="160" t="s">
        <v>2213</v>
      </c>
      <c r="E611" s="160" t="s">
        <v>2214</v>
      </c>
      <c r="F611" s="160" t="s">
        <v>2146</v>
      </c>
      <c r="G611" s="160" t="s">
        <v>2215</v>
      </c>
      <c r="H611" s="160" t="s">
        <v>79</v>
      </c>
      <c r="I611" s="160" t="s">
        <v>2216</v>
      </c>
      <c r="J611" s="160" t="s">
        <v>2217</v>
      </c>
      <c r="K611" s="160" t="s">
        <v>2218</v>
      </c>
      <c r="L611" s="160" t="s">
        <v>31</v>
      </c>
      <c r="M611" s="160" t="s">
        <v>249</v>
      </c>
      <c r="N611" s="160" t="s">
        <v>2219</v>
      </c>
      <c r="O611" s="160" t="s">
        <v>2220</v>
      </c>
      <c r="P611" s="160">
        <v>0</v>
      </c>
      <c r="Q611" s="160" t="s">
        <v>162</v>
      </c>
      <c r="R611" s="160" t="s">
        <v>2632</v>
      </c>
      <c r="S611" s="161">
        <v>37970</v>
      </c>
      <c r="T611" s="160">
        <v>7086</v>
      </c>
      <c r="U611" s="162">
        <v>9029556</v>
      </c>
      <c r="V611" s="162">
        <v>91667713</v>
      </c>
      <c r="W611" s="161">
        <v>44135</v>
      </c>
      <c r="X611" s="160" t="s">
        <v>3112</v>
      </c>
      <c r="Y611" s="160" t="s">
        <v>3113</v>
      </c>
      <c r="Z611" s="160" t="s">
        <v>3225</v>
      </c>
    </row>
    <row r="612" spans="1:26" x14ac:dyDescent="0.2">
      <c r="A612" s="160" t="s">
        <v>2212</v>
      </c>
      <c r="B612" s="160">
        <v>746157002</v>
      </c>
      <c r="C612" s="160" t="s">
        <v>51</v>
      </c>
      <c r="D612" s="160" t="s">
        <v>2213</v>
      </c>
      <c r="E612" s="160" t="s">
        <v>2214</v>
      </c>
      <c r="F612" s="160" t="s">
        <v>2146</v>
      </c>
      <c r="G612" s="160" t="s">
        <v>2215</v>
      </c>
      <c r="H612" s="160" t="s">
        <v>79</v>
      </c>
      <c r="I612" s="160" t="s">
        <v>2216</v>
      </c>
      <c r="J612" s="160" t="s">
        <v>2217</v>
      </c>
      <c r="K612" s="160" t="s">
        <v>2218</v>
      </c>
      <c r="L612" s="160" t="s">
        <v>31</v>
      </c>
      <c r="M612" s="160" t="s">
        <v>249</v>
      </c>
      <c r="N612" s="160" t="s">
        <v>2219</v>
      </c>
      <c r="O612" s="160" t="s">
        <v>2220</v>
      </c>
      <c r="P612" s="160">
        <v>0</v>
      </c>
      <c r="Q612" s="160" t="s">
        <v>162</v>
      </c>
      <c r="R612" s="160" t="s">
        <v>2632</v>
      </c>
      <c r="S612" s="161">
        <v>37970</v>
      </c>
      <c r="T612" s="160">
        <v>7086</v>
      </c>
      <c r="U612" s="162">
        <v>8251146</v>
      </c>
      <c r="V612" s="162">
        <v>88357068</v>
      </c>
      <c r="W612" s="161">
        <v>44135</v>
      </c>
      <c r="X612" s="160" t="s">
        <v>3112</v>
      </c>
      <c r="Y612" s="160" t="s">
        <v>3113</v>
      </c>
      <c r="Z612" s="160" t="s">
        <v>3159</v>
      </c>
    </row>
    <row r="613" spans="1:26" x14ac:dyDescent="0.2">
      <c r="A613" s="160" t="s">
        <v>1081</v>
      </c>
      <c r="B613" s="160" t="s">
        <v>3373</v>
      </c>
      <c r="C613" s="160" t="s">
        <v>1014</v>
      </c>
      <c r="D613" s="160" t="s">
        <v>1026</v>
      </c>
      <c r="E613" s="160" t="s">
        <v>26</v>
      </c>
      <c r="F613" s="160" t="s">
        <v>1027</v>
      </c>
      <c r="G613" s="160" t="s">
        <v>27</v>
      </c>
      <c r="H613" s="160">
        <v>0</v>
      </c>
      <c r="I613" s="160">
        <v>0</v>
      </c>
      <c r="J613" s="160" t="s">
        <v>1082</v>
      </c>
      <c r="K613" s="160" t="s">
        <v>1083</v>
      </c>
      <c r="L613" s="160" t="s">
        <v>2453</v>
      </c>
      <c r="M613" s="160" t="s">
        <v>993</v>
      </c>
      <c r="N613" s="160" t="s">
        <v>2607</v>
      </c>
      <c r="O613" s="160" t="s">
        <v>2608</v>
      </c>
      <c r="P613" s="160">
        <v>0</v>
      </c>
      <c r="Q613" s="160">
        <v>91001</v>
      </c>
      <c r="R613" s="160" t="s">
        <v>1084</v>
      </c>
      <c r="S613" s="161">
        <v>37970</v>
      </c>
      <c r="T613" s="160">
        <v>7087</v>
      </c>
      <c r="U613" s="162">
        <v>6580293</v>
      </c>
      <c r="V613" s="162">
        <v>74933056</v>
      </c>
      <c r="W613" s="161">
        <v>44135</v>
      </c>
      <c r="X613" s="160" t="s">
        <v>3112</v>
      </c>
      <c r="Y613" s="160" t="s">
        <v>3113</v>
      </c>
      <c r="Z613" s="160" t="s">
        <v>3116</v>
      </c>
    </row>
    <row r="614" spans="1:26" x14ac:dyDescent="0.2">
      <c r="A614" s="160" t="s">
        <v>1496</v>
      </c>
      <c r="B614" s="160">
        <v>691513009</v>
      </c>
      <c r="C614" s="160" t="s">
        <v>1014</v>
      </c>
      <c r="D614" s="160" t="s">
        <v>1026</v>
      </c>
      <c r="E614" s="160" t="s">
        <v>26</v>
      </c>
      <c r="F614" s="160" t="s">
        <v>1027</v>
      </c>
      <c r="G614" s="160" t="s">
        <v>27</v>
      </c>
      <c r="H614" s="160">
        <v>0</v>
      </c>
      <c r="I614" s="160">
        <v>0</v>
      </c>
      <c r="J614" s="160" t="s">
        <v>1497</v>
      </c>
      <c r="K614" s="160" t="s">
        <v>1499</v>
      </c>
      <c r="L614" s="160" t="s">
        <v>133</v>
      </c>
      <c r="M614" s="160" t="s">
        <v>1501</v>
      </c>
      <c r="N614" s="160" t="s">
        <v>1500</v>
      </c>
      <c r="O614" s="160" t="s">
        <v>1498</v>
      </c>
      <c r="P614" s="160">
        <v>0</v>
      </c>
      <c r="Q614" s="160">
        <v>91001</v>
      </c>
      <c r="R614" s="160" t="s">
        <v>1030</v>
      </c>
      <c r="S614" s="161">
        <v>37970</v>
      </c>
      <c r="T614" s="160">
        <v>7090</v>
      </c>
      <c r="U614" s="162">
        <v>4801836</v>
      </c>
      <c r="V614" s="162">
        <v>48018360</v>
      </c>
      <c r="W614" s="161">
        <v>44135</v>
      </c>
      <c r="X614" s="160" t="s">
        <v>3112</v>
      </c>
      <c r="Y614" s="160" t="s">
        <v>3113</v>
      </c>
      <c r="Z614" s="160" t="s">
        <v>3152</v>
      </c>
    </row>
    <row r="615" spans="1:26" x14ac:dyDescent="0.2">
      <c r="A615" s="160" t="s">
        <v>1349</v>
      </c>
      <c r="B615" s="160">
        <v>690803003</v>
      </c>
      <c r="C615" s="160" t="s">
        <v>1014</v>
      </c>
      <c r="D615" s="160" t="s">
        <v>1026</v>
      </c>
      <c r="E615" s="160" t="s">
        <v>26</v>
      </c>
      <c r="F615" s="160" t="s">
        <v>1027</v>
      </c>
      <c r="G615" s="160" t="s">
        <v>27</v>
      </c>
      <c r="H615" s="160">
        <v>0</v>
      </c>
      <c r="I615" s="160">
        <v>0</v>
      </c>
      <c r="J615" s="160" t="s">
        <v>1350</v>
      </c>
      <c r="K615" s="160" t="s">
        <v>1351</v>
      </c>
      <c r="L615" s="160" t="s">
        <v>2456</v>
      </c>
      <c r="M615" s="160" t="s">
        <v>1352</v>
      </c>
      <c r="N615" s="160">
        <v>0</v>
      </c>
      <c r="O615" s="160">
        <v>0</v>
      </c>
      <c r="P615" s="160">
        <v>0</v>
      </c>
      <c r="Q615" s="160">
        <v>91001</v>
      </c>
      <c r="R615" s="160" t="s">
        <v>1033</v>
      </c>
      <c r="S615" s="161">
        <v>37970</v>
      </c>
      <c r="T615" s="160">
        <v>7091</v>
      </c>
      <c r="U615" s="162">
        <v>10118995</v>
      </c>
      <c r="V615" s="162">
        <v>47005919</v>
      </c>
      <c r="W615" s="161">
        <v>44135</v>
      </c>
      <c r="X615" s="160" t="s">
        <v>3112</v>
      </c>
      <c r="Y615" s="160" t="s">
        <v>3113</v>
      </c>
      <c r="Z615" s="160" t="s">
        <v>3202</v>
      </c>
    </row>
    <row r="616" spans="1:26" x14ac:dyDescent="0.2">
      <c r="A616" s="160" t="s">
        <v>1991</v>
      </c>
      <c r="B616" s="160">
        <v>692001001</v>
      </c>
      <c r="C616" s="160" t="s">
        <v>1014</v>
      </c>
      <c r="D616" s="160" t="s">
        <v>1026</v>
      </c>
      <c r="E616" s="160" t="s">
        <v>26</v>
      </c>
      <c r="F616" s="160" t="s">
        <v>1027</v>
      </c>
      <c r="G616" s="160" t="s">
        <v>27</v>
      </c>
      <c r="H616" s="160">
        <v>0</v>
      </c>
      <c r="I616" s="160">
        <v>0</v>
      </c>
      <c r="J616" s="160" t="s">
        <v>1992</v>
      </c>
      <c r="K616" s="160" t="s">
        <v>3084</v>
      </c>
      <c r="L616" s="160" t="s">
        <v>2458</v>
      </c>
      <c r="M616" s="160" t="s">
        <v>398</v>
      </c>
      <c r="N616" s="160">
        <v>0</v>
      </c>
      <c r="O616" s="160">
        <v>0</v>
      </c>
      <c r="P616" s="160">
        <v>0</v>
      </c>
      <c r="Q616" s="160">
        <v>91001</v>
      </c>
      <c r="R616" s="160" t="s">
        <v>1030</v>
      </c>
      <c r="S616" s="161">
        <v>37970</v>
      </c>
      <c r="T616" s="160">
        <v>7092</v>
      </c>
      <c r="U616" s="162">
        <v>6335755</v>
      </c>
      <c r="V616" s="162">
        <v>57207250</v>
      </c>
      <c r="W616" s="161">
        <v>44135</v>
      </c>
      <c r="X616" s="160" t="s">
        <v>3112</v>
      </c>
      <c r="Y616" s="160" t="s">
        <v>3113</v>
      </c>
      <c r="Z616" s="160" t="s">
        <v>3170</v>
      </c>
    </row>
    <row r="617" spans="1:26" x14ac:dyDescent="0.2">
      <c r="A617" s="160" t="s">
        <v>1339</v>
      </c>
      <c r="B617" s="160">
        <v>691902005</v>
      </c>
      <c r="C617" s="160" t="s">
        <v>1014</v>
      </c>
      <c r="D617" s="160" t="s">
        <v>1026</v>
      </c>
      <c r="E617" s="160" t="s">
        <v>26</v>
      </c>
      <c r="F617" s="160" t="s">
        <v>1027</v>
      </c>
      <c r="G617" s="160" t="s">
        <v>27</v>
      </c>
      <c r="H617" s="160">
        <v>0</v>
      </c>
      <c r="I617" s="160">
        <v>0</v>
      </c>
      <c r="J617" s="160" t="s">
        <v>1340</v>
      </c>
      <c r="K617" s="160" t="s">
        <v>1341</v>
      </c>
      <c r="L617" s="160" t="s">
        <v>32</v>
      </c>
      <c r="M617" s="160" t="s">
        <v>1342</v>
      </c>
      <c r="N617" s="160">
        <v>0</v>
      </c>
      <c r="O617" s="160">
        <v>0</v>
      </c>
      <c r="P617" s="160">
        <v>0</v>
      </c>
      <c r="Q617" s="160">
        <v>91001</v>
      </c>
      <c r="R617" s="160" t="s">
        <v>1343</v>
      </c>
      <c r="S617" s="161">
        <v>37970</v>
      </c>
      <c r="T617" s="160">
        <v>7095</v>
      </c>
      <c r="U617" s="162">
        <v>4593423</v>
      </c>
      <c r="V617" s="162">
        <v>41475262</v>
      </c>
      <c r="W617" s="161">
        <v>44135</v>
      </c>
      <c r="X617" s="160" t="s">
        <v>3112</v>
      </c>
      <c r="Y617" s="160" t="s">
        <v>3113</v>
      </c>
      <c r="Z617" s="160" t="s">
        <v>3289</v>
      </c>
    </row>
    <row r="618" spans="1:26" x14ac:dyDescent="0.2">
      <c r="A618" s="160" t="s">
        <v>192</v>
      </c>
      <c r="B618" s="160">
        <v>651853702</v>
      </c>
      <c r="C618" s="160" t="s">
        <v>51</v>
      </c>
      <c r="D618" s="160" t="s">
        <v>193</v>
      </c>
      <c r="E618" s="160" t="s">
        <v>8080</v>
      </c>
      <c r="F618" s="160" t="s">
        <v>194</v>
      </c>
      <c r="G618" s="160" t="s">
        <v>8081</v>
      </c>
      <c r="H618" s="160" t="s">
        <v>54</v>
      </c>
      <c r="I618" s="160" t="s">
        <v>8082</v>
      </c>
      <c r="J618" s="160" t="s">
        <v>196</v>
      </c>
      <c r="K618" s="160" t="s">
        <v>2489</v>
      </c>
      <c r="L618" s="160" t="s">
        <v>31</v>
      </c>
      <c r="M618" s="160" t="s">
        <v>2490</v>
      </c>
      <c r="N618" s="160" t="s">
        <v>8083</v>
      </c>
      <c r="O618" s="160" t="s">
        <v>8084</v>
      </c>
      <c r="P618" s="160">
        <v>0</v>
      </c>
      <c r="Q618" s="160">
        <v>93991</v>
      </c>
      <c r="R618" s="160" t="s">
        <v>2636</v>
      </c>
      <c r="S618" s="161">
        <v>37970</v>
      </c>
      <c r="T618" s="160">
        <v>7102</v>
      </c>
      <c r="U618" s="162">
        <v>6227280</v>
      </c>
      <c r="V618" s="162">
        <v>62065224</v>
      </c>
      <c r="W618" s="161">
        <v>44135</v>
      </c>
      <c r="X618" s="160" t="s">
        <v>3112</v>
      </c>
      <c r="Y618" s="160" t="s">
        <v>3113</v>
      </c>
      <c r="Z618" s="160" t="s">
        <v>3246</v>
      </c>
    </row>
    <row r="619" spans="1:26" x14ac:dyDescent="0.2">
      <c r="A619" s="160" t="s">
        <v>192</v>
      </c>
      <c r="B619" s="160">
        <v>651853702</v>
      </c>
      <c r="C619" s="160" t="s">
        <v>51</v>
      </c>
      <c r="D619" s="160" t="s">
        <v>193</v>
      </c>
      <c r="E619" s="160" t="s">
        <v>8080</v>
      </c>
      <c r="F619" s="160" t="s">
        <v>194</v>
      </c>
      <c r="G619" s="160" t="s">
        <v>8081</v>
      </c>
      <c r="H619" s="160" t="s">
        <v>54</v>
      </c>
      <c r="I619" s="160" t="s">
        <v>8082</v>
      </c>
      <c r="J619" s="160" t="s">
        <v>196</v>
      </c>
      <c r="K619" s="160" t="s">
        <v>2489</v>
      </c>
      <c r="L619" s="160" t="s">
        <v>31</v>
      </c>
      <c r="M619" s="160" t="s">
        <v>2490</v>
      </c>
      <c r="N619" s="160" t="s">
        <v>8083</v>
      </c>
      <c r="O619" s="160" t="s">
        <v>8084</v>
      </c>
      <c r="P619" s="160">
        <v>0</v>
      </c>
      <c r="Q619" s="160">
        <v>93991</v>
      </c>
      <c r="R619" s="160" t="s">
        <v>2636</v>
      </c>
      <c r="S619" s="161">
        <v>37970</v>
      </c>
      <c r="T619" s="160">
        <v>7102</v>
      </c>
      <c r="U619" s="162">
        <v>6227280</v>
      </c>
      <c r="V619" s="162">
        <v>62065224</v>
      </c>
      <c r="W619" s="161">
        <v>44135</v>
      </c>
      <c r="X619" s="160" t="s">
        <v>3112</v>
      </c>
      <c r="Y619" s="160" t="s">
        <v>3113</v>
      </c>
      <c r="Z619" s="160" t="s">
        <v>3198</v>
      </c>
    </row>
    <row r="620" spans="1:26" x14ac:dyDescent="0.2">
      <c r="A620" s="160" t="s">
        <v>192</v>
      </c>
      <c r="B620" s="160">
        <v>651853702</v>
      </c>
      <c r="C620" s="160" t="s">
        <v>51</v>
      </c>
      <c r="D620" s="160" t="s">
        <v>193</v>
      </c>
      <c r="E620" s="160" t="s">
        <v>8080</v>
      </c>
      <c r="F620" s="160" t="s">
        <v>194</v>
      </c>
      <c r="G620" s="160" t="s">
        <v>8081</v>
      </c>
      <c r="H620" s="160" t="s">
        <v>54</v>
      </c>
      <c r="I620" s="160" t="s">
        <v>8082</v>
      </c>
      <c r="J620" s="160" t="s">
        <v>196</v>
      </c>
      <c r="K620" s="160" t="s">
        <v>2489</v>
      </c>
      <c r="L620" s="160" t="s">
        <v>31</v>
      </c>
      <c r="M620" s="160" t="s">
        <v>2490</v>
      </c>
      <c r="N620" s="160" t="s">
        <v>8083</v>
      </c>
      <c r="O620" s="160" t="s">
        <v>8084</v>
      </c>
      <c r="P620" s="160">
        <v>0</v>
      </c>
      <c r="Q620" s="160">
        <v>93991</v>
      </c>
      <c r="R620" s="160" t="s">
        <v>2636</v>
      </c>
      <c r="S620" s="161">
        <v>37970</v>
      </c>
      <c r="T620" s="160">
        <v>7102</v>
      </c>
      <c r="U620" s="162">
        <v>9081450</v>
      </c>
      <c r="V620" s="162">
        <v>71302356</v>
      </c>
      <c r="W620" s="161">
        <v>44135</v>
      </c>
      <c r="X620" s="160" t="s">
        <v>3112</v>
      </c>
      <c r="Y620" s="160" t="s">
        <v>3113</v>
      </c>
      <c r="Z620" s="160" t="s">
        <v>3176</v>
      </c>
    </row>
    <row r="621" spans="1:26" x14ac:dyDescent="0.2">
      <c r="A621" s="160" t="s">
        <v>192</v>
      </c>
      <c r="B621" s="160">
        <v>651853702</v>
      </c>
      <c r="C621" s="160" t="s">
        <v>51</v>
      </c>
      <c r="D621" s="160" t="s">
        <v>193</v>
      </c>
      <c r="E621" s="160" t="s">
        <v>8080</v>
      </c>
      <c r="F621" s="160" t="s">
        <v>194</v>
      </c>
      <c r="G621" s="160" t="s">
        <v>8081</v>
      </c>
      <c r="H621" s="160" t="s">
        <v>54</v>
      </c>
      <c r="I621" s="160" t="s">
        <v>8082</v>
      </c>
      <c r="J621" s="160" t="s">
        <v>196</v>
      </c>
      <c r="K621" s="160" t="s">
        <v>2489</v>
      </c>
      <c r="L621" s="160" t="s">
        <v>31</v>
      </c>
      <c r="M621" s="160" t="s">
        <v>2490</v>
      </c>
      <c r="N621" s="160" t="s">
        <v>8083</v>
      </c>
      <c r="O621" s="160" t="s">
        <v>8084</v>
      </c>
      <c r="P621" s="160">
        <v>0</v>
      </c>
      <c r="Q621" s="160">
        <v>93991</v>
      </c>
      <c r="R621" s="160" t="s">
        <v>2636</v>
      </c>
      <c r="S621" s="161">
        <v>37970</v>
      </c>
      <c r="T621" s="160">
        <v>7102</v>
      </c>
      <c r="U621" s="162">
        <v>6538644</v>
      </c>
      <c r="V621" s="162">
        <v>64452348</v>
      </c>
      <c r="W621" s="161">
        <v>44135</v>
      </c>
      <c r="X621" s="160" t="s">
        <v>3112</v>
      </c>
      <c r="Y621" s="160" t="s">
        <v>3113</v>
      </c>
      <c r="Z621" s="160" t="s">
        <v>3182</v>
      </c>
    </row>
    <row r="622" spans="1:26" x14ac:dyDescent="0.2">
      <c r="A622" s="160" t="s">
        <v>192</v>
      </c>
      <c r="B622" s="160">
        <v>651853702</v>
      </c>
      <c r="C622" s="160" t="s">
        <v>51</v>
      </c>
      <c r="D622" s="160" t="s">
        <v>193</v>
      </c>
      <c r="E622" s="160" t="s">
        <v>8080</v>
      </c>
      <c r="F622" s="160" t="s">
        <v>194</v>
      </c>
      <c r="G622" s="160" t="s">
        <v>8081</v>
      </c>
      <c r="H622" s="160" t="s">
        <v>54</v>
      </c>
      <c r="I622" s="160" t="s">
        <v>8082</v>
      </c>
      <c r="J622" s="160" t="s">
        <v>196</v>
      </c>
      <c r="K622" s="160" t="s">
        <v>2489</v>
      </c>
      <c r="L622" s="160" t="s">
        <v>31</v>
      </c>
      <c r="M622" s="160" t="s">
        <v>2490</v>
      </c>
      <c r="N622" s="160" t="s">
        <v>8083</v>
      </c>
      <c r="O622" s="160" t="s">
        <v>8084</v>
      </c>
      <c r="P622" s="160">
        <v>0</v>
      </c>
      <c r="Q622" s="160">
        <v>93991</v>
      </c>
      <c r="R622" s="160" t="s">
        <v>2636</v>
      </c>
      <c r="S622" s="161">
        <v>37970</v>
      </c>
      <c r="T622" s="160">
        <v>7102</v>
      </c>
      <c r="U622" s="162">
        <v>6486750</v>
      </c>
      <c r="V622" s="162">
        <v>54333018</v>
      </c>
      <c r="W622" s="161">
        <v>44135</v>
      </c>
      <c r="X622" s="160" t="s">
        <v>3112</v>
      </c>
      <c r="Y622" s="160" t="s">
        <v>3113</v>
      </c>
      <c r="Z622" s="160" t="s">
        <v>3199</v>
      </c>
    </row>
    <row r="623" spans="1:26" x14ac:dyDescent="0.2">
      <c r="A623" s="160" t="s">
        <v>192</v>
      </c>
      <c r="B623" s="160">
        <v>651853702</v>
      </c>
      <c r="C623" s="160" t="s">
        <v>51</v>
      </c>
      <c r="D623" s="160" t="s">
        <v>193</v>
      </c>
      <c r="E623" s="160" t="s">
        <v>8080</v>
      </c>
      <c r="F623" s="160" t="s">
        <v>194</v>
      </c>
      <c r="G623" s="160" t="s">
        <v>8081</v>
      </c>
      <c r="H623" s="160" t="s">
        <v>54</v>
      </c>
      <c r="I623" s="160" t="s">
        <v>8082</v>
      </c>
      <c r="J623" s="160" t="s">
        <v>196</v>
      </c>
      <c r="K623" s="160" t="s">
        <v>2489</v>
      </c>
      <c r="L623" s="160" t="s">
        <v>31</v>
      </c>
      <c r="M623" s="160" t="s">
        <v>2490</v>
      </c>
      <c r="N623" s="160" t="s">
        <v>8083</v>
      </c>
      <c r="O623" s="160" t="s">
        <v>8084</v>
      </c>
      <c r="P623" s="160">
        <v>0</v>
      </c>
      <c r="Q623" s="160">
        <v>93991</v>
      </c>
      <c r="R623" s="160" t="s">
        <v>2636</v>
      </c>
      <c r="S623" s="161">
        <v>37970</v>
      </c>
      <c r="T623" s="160">
        <v>7102</v>
      </c>
      <c r="U623" s="162">
        <v>7784100</v>
      </c>
      <c r="V623" s="162">
        <v>77841000</v>
      </c>
      <c r="W623" s="161">
        <v>44135</v>
      </c>
      <c r="X623" s="160" t="s">
        <v>3112</v>
      </c>
      <c r="Y623" s="160" t="s">
        <v>3113</v>
      </c>
      <c r="Z623" s="160" t="s">
        <v>3201</v>
      </c>
    </row>
    <row r="624" spans="1:26" x14ac:dyDescent="0.2">
      <c r="A624" s="160" t="s">
        <v>192</v>
      </c>
      <c r="B624" s="160">
        <v>651853702</v>
      </c>
      <c r="C624" s="160" t="s">
        <v>51</v>
      </c>
      <c r="D624" s="160" t="s">
        <v>193</v>
      </c>
      <c r="E624" s="160" t="s">
        <v>8080</v>
      </c>
      <c r="F624" s="160" t="s">
        <v>194</v>
      </c>
      <c r="G624" s="160" t="s">
        <v>8081</v>
      </c>
      <c r="H624" s="160" t="s">
        <v>54</v>
      </c>
      <c r="I624" s="160" t="s">
        <v>8082</v>
      </c>
      <c r="J624" s="160" t="s">
        <v>196</v>
      </c>
      <c r="K624" s="160" t="s">
        <v>2489</v>
      </c>
      <c r="L624" s="160" t="s">
        <v>31</v>
      </c>
      <c r="M624" s="160" t="s">
        <v>2490</v>
      </c>
      <c r="N624" s="160" t="s">
        <v>8083</v>
      </c>
      <c r="O624" s="160" t="s">
        <v>8084</v>
      </c>
      <c r="P624" s="160">
        <v>0</v>
      </c>
      <c r="Q624" s="160">
        <v>93991</v>
      </c>
      <c r="R624" s="160" t="s">
        <v>2636</v>
      </c>
      <c r="S624" s="161">
        <v>37970</v>
      </c>
      <c r="T624" s="160">
        <v>7102</v>
      </c>
      <c r="U624" s="162">
        <v>12454560</v>
      </c>
      <c r="V624" s="162">
        <v>124545600</v>
      </c>
      <c r="W624" s="161">
        <v>44135</v>
      </c>
      <c r="X624" s="160" t="s">
        <v>3112</v>
      </c>
      <c r="Y624" s="160" t="s">
        <v>3113</v>
      </c>
      <c r="Z624" s="160" t="s">
        <v>3213</v>
      </c>
    </row>
    <row r="625" spans="1:26" x14ac:dyDescent="0.2">
      <c r="A625" s="160" t="s">
        <v>1709</v>
      </c>
      <c r="B625" s="160">
        <v>690711001</v>
      </c>
      <c r="C625" s="160" t="s">
        <v>1014</v>
      </c>
      <c r="D625" s="160" t="s">
        <v>1026</v>
      </c>
      <c r="E625" s="160" t="s">
        <v>26</v>
      </c>
      <c r="F625" s="160" t="s">
        <v>1027</v>
      </c>
      <c r="G625" s="160" t="s">
        <v>27</v>
      </c>
      <c r="H625" s="160">
        <v>0</v>
      </c>
      <c r="I625" s="160">
        <v>0</v>
      </c>
      <c r="J625" s="160" t="s">
        <v>1710</v>
      </c>
      <c r="K625" s="160" t="s">
        <v>1711</v>
      </c>
      <c r="L625" s="160" t="s">
        <v>31</v>
      </c>
      <c r="M625" s="160" t="s">
        <v>435</v>
      </c>
      <c r="N625" s="160">
        <v>0</v>
      </c>
      <c r="O625" s="160">
        <v>0</v>
      </c>
      <c r="P625" s="160">
        <v>0</v>
      </c>
      <c r="Q625" s="160">
        <v>91001</v>
      </c>
      <c r="R625" s="160" t="s">
        <v>1084</v>
      </c>
      <c r="S625" s="161">
        <v>37970</v>
      </c>
      <c r="T625" s="160">
        <v>7104</v>
      </c>
      <c r="U625" s="162">
        <v>10581823</v>
      </c>
      <c r="V625" s="162">
        <v>105818230</v>
      </c>
      <c r="W625" s="161">
        <v>44135</v>
      </c>
      <c r="X625" s="160" t="s">
        <v>3112</v>
      </c>
      <c r="Y625" s="160" t="s">
        <v>3113</v>
      </c>
      <c r="Z625" s="160" t="s">
        <v>3158</v>
      </c>
    </row>
    <row r="626" spans="1:26" x14ac:dyDescent="0.2">
      <c r="A626" s="160" t="s">
        <v>1987</v>
      </c>
      <c r="B626" s="160">
        <v>691807002</v>
      </c>
      <c r="C626" s="160" t="s">
        <v>1014</v>
      </c>
      <c r="D626" s="160" t="s">
        <v>1026</v>
      </c>
      <c r="E626" s="160" t="s">
        <v>26</v>
      </c>
      <c r="F626" s="160" t="s">
        <v>1027</v>
      </c>
      <c r="G626" s="160" t="s">
        <v>27</v>
      </c>
      <c r="H626" s="160">
        <v>0</v>
      </c>
      <c r="I626" s="160">
        <v>0</v>
      </c>
      <c r="J626" s="160" t="s">
        <v>1988</v>
      </c>
      <c r="K626" s="160" t="s">
        <v>1989</v>
      </c>
      <c r="L626" s="160" t="s">
        <v>32</v>
      </c>
      <c r="M626" s="160" t="s">
        <v>1990</v>
      </c>
      <c r="N626" s="160" t="s">
        <v>2552</v>
      </c>
      <c r="O626" s="160" t="s">
        <v>2553</v>
      </c>
      <c r="P626" s="160">
        <v>0</v>
      </c>
      <c r="Q626" s="160" t="s">
        <v>1245</v>
      </c>
      <c r="R626" s="160" t="s">
        <v>1030</v>
      </c>
      <c r="S626" s="161">
        <v>37970</v>
      </c>
      <c r="T626" s="160">
        <v>7105</v>
      </c>
      <c r="U626" s="162">
        <v>4910210</v>
      </c>
      <c r="V626" s="162">
        <v>44335617</v>
      </c>
      <c r="W626" s="161">
        <v>44135</v>
      </c>
      <c r="X626" s="160" t="s">
        <v>3112</v>
      </c>
      <c r="Y626" s="160" t="s">
        <v>3113</v>
      </c>
      <c r="Z626" s="160" t="s">
        <v>3123</v>
      </c>
    </row>
    <row r="627" spans="1:26" x14ac:dyDescent="0.2">
      <c r="A627" s="160" t="s">
        <v>1721</v>
      </c>
      <c r="B627" s="160">
        <v>692201000</v>
      </c>
      <c r="C627" s="160" t="s">
        <v>1014</v>
      </c>
      <c r="D627" s="160" t="s">
        <v>1031</v>
      </c>
      <c r="E627" s="160" t="s">
        <v>592</v>
      </c>
      <c r="F627" s="160" t="s">
        <v>1652</v>
      </c>
      <c r="G627" s="160" t="s">
        <v>27</v>
      </c>
      <c r="H627" s="160">
        <v>0</v>
      </c>
      <c r="I627" s="160">
        <v>0</v>
      </c>
      <c r="J627" s="160" t="s">
        <v>1722</v>
      </c>
      <c r="K627" s="160" t="s">
        <v>1725</v>
      </c>
      <c r="L627" s="160" t="s">
        <v>2452</v>
      </c>
      <c r="M627" s="160" t="s">
        <v>598</v>
      </c>
      <c r="N627" s="160" t="s">
        <v>1724</v>
      </c>
      <c r="O627" s="160" t="s">
        <v>1723</v>
      </c>
      <c r="P627" s="160">
        <v>0</v>
      </c>
      <c r="Q627" s="160">
        <v>91001</v>
      </c>
      <c r="R627" s="160" t="s">
        <v>1726</v>
      </c>
      <c r="S627" s="161">
        <v>37970</v>
      </c>
      <c r="T627" s="160">
        <v>7106</v>
      </c>
      <c r="U627" s="162">
        <v>9028451</v>
      </c>
      <c r="V627" s="162">
        <v>81520332</v>
      </c>
      <c r="W627" s="161">
        <v>44135</v>
      </c>
      <c r="X627" s="160" t="s">
        <v>3112</v>
      </c>
      <c r="Y627" s="160" t="s">
        <v>3113</v>
      </c>
      <c r="Z627" s="160" t="s">
        <v>3160</v>
      </c>
    </row>
    <row r="628" spans="1:26" x14ac:dyDescent="0.2">
      <c r="A628" s="160" t="s">
        <v>1428</v>
      </c>
      <c r="B628" s="160">
        <v>690501007</v>
      </c>
      <c r="C628" s="160" t="s">
        <v>1014</v>
      </c>
      <c r="D628" s="160" t="s">
        <v>1026</v>
      </c>
      <c r="E628" s="160" t="s">
        <v>26</v>
      </c>
      <c r="F628" s="160" t="s">
        <v>1027</v>
      </c>
      <c r="G628" s="160" t="s">
        <v>27</v>
      </c>
      <c r="H628" s="160">
        <v>0</v>
      </c>
      <c r="I628" s="160">
        <v>0</v>
      </c>
      <c r="J628" s="160" t="s">
        <v>1429</v>
      </c>
      <c r="K628" s="160" t="s">
        <v>1430</v>
      </c>
      <c r="L628" s="160" t="s">
        <v>226</v>
      </c>
      <c r="M628" s="160" t="s">
        <v>1431</v>
      </c>
      <c r="N628" s="160">
        <v>0</v>
      </c>
      <c r="O628" s="160">
        <v>0</v>
      </c>
      <c r="P628" s="160">
        <v>0</v>
      </c>
      <c r="Q628" s="160">
        <v>91001</v>
      </c>
      <c r="R628" s="160" t="s">
        <v>1030</v>
      </c>
      <c r="S628" s="161">
        <v>37970</v>
      </c>
      <c r="T628" s="160">
        <v>7110</v>
      </c>
      <c r="U628" s="162">
        <v>5696622</v>
      </c>
      <c r="V628" s="162">
        <v>51436345</v>
      </c>
      <c r="W628" s="161">
        <v>44135</v>
      </c>
      <c r="X628" s="160" t="s">
        <v>3112</v>
      </c>
      <c r="Y628" s="160" t="s">
        <v>3113</v>
      </c>
      <c r="Z628" s="160" t="s">
        <v>3136</v>
      </c>
    </row>
    <row r="629" spans="1:26" x14ac:dyDescent="0.2">
      <c r="A629" s="160" t="s">
        <v>1712</v>
      </c>
      <c r="B629" s="160">
        <v>690721007</v>
      </c>
      <c r="C629" s="160" t="s">
        <v>1014</v>
      </c>
      <c r="D629" s="160" t="s">
        <v>1026</v>
      </c>
      <c r="E629" s="160" t="s">
        <v>26</v>
      </c>
      <c r="F629" s="160" t="s">
        <v>1027</v>
      </c>
      <c r="G629" s="160" t="s">
        <v>27</v>
      </c>
      <c r="H629" s="160">
        <v>0</v>
      </c>
      <c r="I629" s="160">
        <v>0</v>
      </c>
      <c r="J629" s="160" t="s">
        <v>1713</v>
      </c>
      <c r="K629" s="160" t="s">
        <v>1714</v>
      </c>
      <c r="L629" s="160" t="s">
        <v>31</v>
      </c>
      <c r="M629" s="160" t="s">
        <v>392</v>
      </c>
      <c r="N629" s="160">
        <v>0</v>
      </c>
      <c r="O629" s="160">
        <v>0</v>
      </c>
      <c r="P629" s="160">
        <v>0</v>
      </c>
      <c r="Q629" s="160">
        <v>91001</v>
      </c>
      <c r="R629" s="160" t="s">
        <v>1030</v>
      </c>
      <c r="S629" s="161">
        <v>37970</v>
      </c>
      <c r="T629" s="160">
        <v>7116</v>
      </c>
      <c r="U629" s="162">
        <v>0</v>
      </c>
      <c r="V629" s="162">
        <v>109664546</v>
      </c>
      <c r="W629" s="161">
        <v>44135</v>
      </c>
      <c r="X629" s="160" t="s">
        <v>3112</v>
      </c>
      <c r="Y629" s="160" t="s">
        <v>3113</v>
      </c>
      <c r="Z629" s="160" t="s">
        <v>3159</v>
      </c>
    </row>
    <row r="630" spans="1:26" x14ac:dyDescent="0.2">
      <c r="A630" s="160" t="s">
        <v>1381</v>
      </c>
      <c r="B630" s="160">
        <v>690412004</v>
      </c>
      <c r="C630" s="160" t="s">
        <v>1014</v>
      </c>
      <c r="D630" s="160" t="s">
        <v>1026</v>
      </c>
      <c r="E630" s="160" t="s">
        <v>26</v>
      </c>
      <c r="F630" s="160" t="s">
        <v>1027</v>
      </c>
      <c r="G630" s="160" t="s">
        <v>27</v>
      </c>
      <c r="H630" s="160">
        <v>0</v>
      </c>
      <c r="I630" s="160">
        <v>0</v>
      </c>
      <c r="J630" s="160" t="s">
        <v>1382</v>
      </c>
      <c r="K630" s="160" t="s">
        <v>1383</v>
      </c>
      <c r="L630" s="160" t="s">
        <v>2455</v>
      </c>
      <c r="M630" s="160" t="s">
        <v>1384</v>
      </c>
      <c r="N630" s="160">
        <v>532662300</v>
      </c>
      <c r="O630" s="160" t="s">
        <v>2587</v>
      </c>
      <c r="P630" s="160">
        <v>0</v>
      </c>
      <c r="Q630" s="160">
        <v>91001</v>
      </c>
      <c r="R630" s="160" t="s">
        <v>1030</v>
      </c>
      <c r="S630" s="161">
        <v>37970</v>
      </c>
      <c r="T630" s="160">
        <v>7117</v>
      </c>
      <c r="U630" s="162">
        <v>5691064</v>
      </c>
      <c r="V630" s="162">
        <v>51386160</v>
      </c>
      <c r="W630" s="161">
        <v>44135</v>
      </c>
      <c r="X630" s="160" t="s">
        <v>3112</v>
      </c>
      <c r="Y630" s="160" t="s">
        <v>3113</v>
      </c>
      <c r="Z630" s="160" t="s">
        <v>3148</v>
      </c>
    </row>
    <row r="631" spans="1:26" x14ac:dyDescent="0.2">
      <c r="A631" s="160" t="s">
        <v>1439</v>
      </c>
      <c r="B631" s="160">
        <v>690401002</v>
      </c>
      <c r="C631" s="160" t="s">
        <v>1014</v>
      </c>
      <c r="D631" s="160" t="s">
        <v>1026</v>
      </c>
      <c r="E631" s="160" t="s">
        <v>26</v>
      </c>
      <c r="F631" s="160" t="s">
        <v>1027</v>
      </c>
      <c r="G631" s="160" t="s">
        <v>27</v>
      </c>
      <c r="H631" s="160">
        <v>0</v>
      </c>
      <c r="I631" s="160">
        <v>0</v>
      </c>
      <c r="J631" s="160" t="s">
        <v>1440</v>
      </c>
      <c r="K631" s="160" t="s">
        <v>1441</v>
      </c>
      <c r="L631" s="160" t="s">
        <v>2455</v>
      </c>
      <c r="M631" s="160" t="s">
        <v>568</v>
      </c>
      <c r="N631" s="160">
        <v>0</v>
      </c>
      <c r="O631" s="160">
        <v>0</v>
      </c>
      <c r="P631" s="160">
        <v>0</v>
      </c>
      <c r="Q631" s="160">
        <v>91001</v>
      </c>
      <c r="R631" s="160" t="s">
        <v>1030</v>
      </c>
      <c r="S631" s="161">
        <v>37970</v>
      </c>
      <c r="T631" s="160">
        <v>7118</v>
      </c>
      <c r="U631" s="162">
        <v>11404359</v>
      </c>
      <c r="V631" s="162">
        <v>114054926</v>
      </c>
      <c r="W631" s="161">
        <v>44135</v>
      </c>
      <c r="X631" s="160" t="s">
        <v>3112</v>
      </c>
      <c r="Y631" s="160" t="s">
        <v>3113</v>
      </c>
      <c r="Z631" s="160" t="s">
        <v>3149</v>
      </c>
    </row>
    <row r="632" spans="1:26" x14ac:dyDescent="0.2">
      <c r="A632" s="160" t="s">
        <v>1774</v>
      </c>
      <c r="B632" s="160">
        <v>690710005</v>
      </c>
      <c r="C632" s="160" t="s">
        <v>1014</v>
      </c>
      <c r="D632" s="160" t="s">
        <v>1026</v>
      </c>
      <c r="E632" s="160" t="s">
        <v>26</v>
      </c>
      <c r="F632" s="160" t="s">
        <v>1027</v>
      </c>
      <c r="G632" s="160" t="s">
        <v>27</v>
      </c>
      <c r="H632" s="160">
        <v>0</v>
      </c>
      <c r="I632" s="160">
        <v>0</v>
      </c>
      <c r="J632" s="160" t="s">
        <v>1775</v>
      </c>
      <c r="K632" s="160" t="s">
        <v>1776</v>
      </c>
      <c r="L632" s="160" t="s">
        <v>31</v>
      </c>
      <c r="M632" s="160" t="s">
        <v>2232</v>
      </c>
      <c r="N632" s="160" t="s">
        <v>8358</v>
      </c>
      <c r="O632" s="160" t="s">
        <v>8359</v>
      </c>
      <c r="P632" s="160">
        <v>0</v>
      </c>
      <c r="Q632" s="160">
        <v>91001</v>
      </c>
      <c r="R632" s="160" t="s">
        <v>1030</v>
      </c>
      <c r="S632" s="161">
        <v>38159</v>
      </c>
      <c r="T632" s="160">
        <v>7125</v>
      </c>
      <c r="U632" s="162">
        <v>0</v>
      </c>
      <c r="V632" s="162">
        <v>56271510</v>
      </c>
      <c r="W632" s="161">
        <v>44135</v>
      </c>
      <c r="X632" s="160" t="s">
        <v>3112</v>
      </c>
      <c r="Y632" s="160" t="s">
        <v>3113</v>
      </c>
      <c r="Z632" s="160" t="s">
        <v>3248</v>
      </c>
    </row>
    <row r="633" spans="1:26" x14ac:dyDescent="0.2">
      <c r="A633" s="160" t="s">
        <v>1483</v>
      </c>
      <c r="B633" s="160">
        <v>690511002</v>
      </c>
      <c r="C633" s="160" t="s">
        <v>1014</v>
      </c>
      <c r="D633" s="160" t="s">
        <v>1026</v>
      </c>
      <c r="E633" s="160" t="s">
        <v>26</v>
      </c>
      <c r="F633" s="160" t="s">
        <v>1027</v>
      </c>
      <c r="G633" s="160" t="s">
        <v>27</v>
      </c>
      <c r="H633" s="160">
        <v>0</v>
      </c>
      <c r="I633" s="160">
        <v>0</v>
      </c>
      <c r="J633" s="160" t="s">
        <v>2588</v>
      </c>
      <c r="K633" s="160" t="s">
        <v>1484</v>
      </c>
      <c r="L633" s="160" t="s">
        <v>226</v>
      </c>
      <c r="M633" s="160" t="s">
        <v>275</v>
      </c>
      <c r="N633" s="160" t="s">
        <v>2589</v>
      </c>
      <c r="O633" s="160" t="s">
        <v>2590</v>
      </c>
      <c r="P633" s="160">
        <v>0</v>
      </c>
      <c r="Q633" s="160" t="s">
        <v>1245</v>
      </c>
      <c r="R633" s="160" t="s">
        <v>1030</v>
      </c>
      <c r="S633" s="161">
        <v>38159</v>
      </c>
      <c r="T633" s="160">
        <v>7128</v>
      </c>
      <c r="U633" s="162">
        <v>4862970</v>
      </c>
      <c r="V633" s="162">
        <v>43909075</v>
      </c>
      <c r="W633" s="161">
        <v>44135</v>
      </c>
      <c r="X633" s="160" t="s">
        <v>3112</v>
      </c>
      <c r="Y633" s="160" t="s">
        <v>3113</v>
      </c>
      <c r="Z633" s="160" t="s">
        <v>3242</v>
      </c>
    </row>
    <row r="634" spans="1:26" x14ac:dyDescent="0.2">
      <c r="A634" s="160" t="s">
        <v>1705</v>
      </c>
      <c r="B634" s="160">
        <v>691916006</v>
      </c>
      <c r="C634" s="160" t="s">
        <v>1014</v>
      </c>
      <c r="D634" s="160" t="s">
        <v>1026</v>
      </c>
      <c r="E634" s="160" t="s">
        <v>26</v>
      </c>
      <c r="F634" s="160" t="s">
        <v>1027</v>
      </c>
      <c r="G634" s="160" t="s">
        <v>27</v>
      </c>
      <c r="H634" s="160">
        <v>0</v>
      </c>
      <c r="I634" s="160">
        <v>0</v>
      </c>
      <c r="J634" s="160" t="s">
        <v>1706</v>
      </c>
      <c r="K634" s="160" t="s">
        <v>1707</v>
      </c>
      <c r="L634" s="160" t="s">
        <v>32</v>
      </c>
      <c r="M634" s="160" t="s">
        <v>747</v>
      </c>
      <c r="N634" s="160">
        <v>0</v>
      </c>
      <c r="O634" s="160">
        <v>0</v>
      </c>
      <c r="P634" s="160">
        <v>0</v>
      </c>
      <c r="Q634" s="160">
        <v>91001</v>
      </c>
      <c r="R634" s="160" t="s">
        <v>1708</v>
      </c>
      <c r="S634" s="161">
        <v>38159</v>
      </c>
      <c r="T634" s="160">
        <v>7132</v>
      </c>
      <c r="U634" s="162">
        <v>4910210</v>
      </c>
      <c r="V634" s="162">
        <v>44335617</v>
      </c>
      <c r="W634" s="161">
        <v>44135</v>
      </c>
      <c r="X634" s="160" t="s">
        <v>3112</v>
      </c>
      <c r="Y634" s="160" t="s">
        <v>3113</v>
      </c>
      <c r="Z634" s="160" t="s">
        <v>3287</v>
      </c>
    </row>
    <row r="635" spans="1:26" x14ac:dyDescent="0.2">
      <c r="A635" s="160" t="s">
        <v>1242</v>
      </c>
      <c r="B635" s="160">
        <v>691512002</v>
      </c>
      <c r="C635" s="160" t="s">
        <v>1014</v>
      </c>
      <c r="D635" s="160" t="s">
        <v>1026</v>
      </c>
      <c r="E635" s="160" t="s">
        <v>26</v>
      </c>
      <c r="F635" s="160" t="s">
        <v>1027</v>
      </c>
      <c r="G635" s="160" t="s">
        <v>27</v>
      </c>
      <c r="H635" s="160">
        <v>0</v>
      </c>
      <c r="I635" s="160">
        <v>0</v>
      </c>
      <c r="J635" s="160" t="s">
        <v>1243</v>
      </c>
      <c r="K635" s="160" t="s">
        <v>1244</v>
      </c>
      <c r="L635" s="160" t="s">
        <v>133</v>
      </c>
      <c r="M635" s="160" t="s">
        <v>599</v>
      </c>
      <c r="N635" s="160">
        <v>0</v>
      </c>
      <c r="O635" s="160">
        <v>0</v>
      </c>
      <c r="P635" s="160">
        <v>0</v>
      </c>
      <c r="Q635" s="160" t="s">
        <v>1245</v>
      </c>
      <c r="R635" s="160" t="s">
        <v>225</v>
      </c>
      <c r="S635" s="161">
        <v>38159</v>
      </c>
      <c r="T635" s="160">
        <v>7137</v>
      </c>
      <c r="U635" s="162">
        <v>6652543</v>
      </c>
      <c r="V635" s="162">
        <v>60067615</v>
      </c>
      <c r="W635" s="161">
        <v>44135</v>
      </c>
      <c r="X635" s="160" t="s">
        <v>3112</v>
      </c>
      <c r="Y635" s="160" t="s">
        <v>3113</v>
      </c>
      <c r="Z635" s="160" t="s">
        <v>3145</v>
      </c>
    </row>
    <row r="636" spans="1:26" x14ac:dyDescent="0.2">
      <c r="A636" s="160" t="s">
        <v>1390</v>
      </c>
      <c r="B636" s="160">
        <v>690103001</v>
      </c>
      <c r="C636" s="160" t="s">
        <v>1014</v>
      </c>
      <c r="D636" s="160" t="s">
        <v>1026</v>
      </c>
      <c r="E636" s="160" t="s">
        <v>26</v>
      </c>
      <c r="F636" s="160" t="s">
        <v>1027</v>
      </c>
      <c r="G636" s="160" t="s">
        <v>27</v>
      </c>
      <c r="H636" s="160">
        <v>0</v>
      </c>
      <c r="I636" s="160">
        <v>0</v>
      </c>
      <c r="J636" s="160" t="s">
        <v>1391</v>
      </c>
      <c r="K636" s="160" t="s">
        <v>1392</v>
      </c>
      <c r="L636" s="160" t="s">
        <v>224</v>
      </c>
      <c r="M636" s="160" t="s">
        <v>905</v>
      </c>
      <c r="N636" s="160">
        <v>0</v>
      </c>
      <c r="O636" s="160">
        <v>0</v>
      </c>
      <c r="P636" s="160">
        <v>0</v>
      </c>
      <c r="Q636" s="160">
        <v>91001</v>
      </c>
      <c r="R636" s="160" t="s">
        <v>1030</v>
      </c>
      <c r="S636" s="161">
        <v>38159</v>
      </c>
      <c r="T636" s="160">
        <v>7138</v>
      </c>
      <c r="U636" s="162">
        <v>9247979</v>
      </c>
      <c r="V636" s="162">
        <v>83309897</v>
      </c>
      <c r="W636" s="161">
        <v>44135</v>
      </c>
      <c r="X636" s="160" t="s">
        <v>3112</v>
      </c>
      <c r="Y636" s="160" t="s">
        <v>3113</v>
      </c>
      <c r="Z636" s="160" t="s">
        <v>80</v>
      </c>
    </row>
    <row r="637" spans="1:26" x14ac:dyDescent="0.2">
      <c r="A637" s="160" t="s">
        <v>1854</v>
      </c>
      <c r="B637" s="160">
        <v>691405001</v>
      </c>
      <c r="C637" s="160" t="s">
        <v>1014</v>
      </c>
      <c r="D637" s="160" t="s">
        <v>1855</v>
      </c>
      <c r="E637" s="160" t="s">
        <v>592</v>
      </c>
      <c r="F637" s="160" t="s">
        <v>1856</v>
      </c>
      <c r="G637" s="160" t="s">
        <v>27</v>
      </c>
      <c r="H637" s="160">
        <v>0</v>
      </c>
      <c r="I637" s="160">
        <v>0</v>
      </c>
      <c r="J637" s="160" t="s">
        <v>1857</v>
      </c>
      <c r="K637" s="160" t="s">
        <v>2468</v>
      </c>
      <c r="L637" s="160" t="s">
        <v>2454</v>
      </c>
      <c r="M637" s="160" t="s">
        <v>2089</v>
      </c>
      <c r="N637" s="160" t="s">
        <v>2469</v>
      </c>
      <c r="O637" s="160">
        <v>0</v>
      </c>
      <c r="P637" s="160">
        <v>0</v>
      </c>
      <c r="Q637" s="160">
        <v>91001</v>
      </c>
      <c r="R637" s="160" t="s">
        <v>1353</v>
      </c>
      <c r="S637" s="161">
        <v>37970</v>
      </c>
      <c r="T637" s="160">
        <v>7139</v>
      </c>
      <c r="U637" s="162">
        <v>4910210</v>
      </c>
      <c r="V637" s="162">
        <v>49102100</v>
      </c>
      <c r="W637" s="161">
        <v>44135</v>
      </c>
      <c r="X637" s="160" t="s">
        <v>3112</v>
      </c>
      <c r="Y637" s="160" t="s">
        <v>3113</v>
      </c>
      <c r="Z637" s="160" t="s">
        <v>3212</v>
      </c>
    </row>
    <row r="638" spans="1:26" x14ac:dyDescent="0.2">
      <c r="A638" s="160" t="s">
        <v>935</v>
      </c>
      <c r="B638" s="160">
        <v>650165500</v>
      </c>
      <c r="C638" s="160" t="s">
        <v>936</v>
      </c>
      <c r="D638" s="160" t="s">
        <v>937</v>
      </c>
      <c r="E638" s="160" t="s">
        <v>26</v>
      </c>
      <c r="F638" s="160" t="s">
        <v>938</v>
      </c>
      <c r="G638" s="160" t="s">
        <v>939</v>
      </c>
      <c r="H638" s="160" t="s">
        <v>566</v>
      </c>
      <c r="I638" s="160" t="s">
        <v>940</v>
      </c>
      <c r="J638" s="160" t="s">
        <v>941</v>
      </c>
      <c r="K638" s="160" t="s">
        <v>2800</v>
      </c>
      <c r="L638" s="160" t="s">
        <v>133</v>
      </c>
      <c r="M638" s="160" t="s">
        <v>393</v>
      </c>
      <c r="N638" s="160" t="s">
        <v>2749</v>
      </c>
      <c r="O638" s="160" t="s">
        <v>2801</v>
      </c>
      <c r="P638" s="160">
        <v>0</v>
      </c>
      <c r="Q638" s="160">
        <v>93401</v>
      </c>
      <c r="R638" s="160" t="s">
        <v>5696</v>
      </c>
      <c r="S638" s="161">
        <v>0</v>
      </c>
      <c r="T638" s="160">
        <v>7141</v>
      </c>
      <c r="U638" s="162">
        <v>2791931</v>
      </c>
      <c r="V638" s="162">
        <v>30115829</v>
      </c>
      <c r="W638" s="161">
        <v>44135</v>
      </c>
      <c r="X638" s="160" t="s">
        <v>3112</v>
      </c>
      <c r="Y638" s="160" t="s">
        <v>3113</v>
      </c>
      <c r="Z638" s="160" t="s">
        <v>60</v>
      </c>
    </row>
    <row r="639" spans="1:26" x14ac:dyDescent="0.2">
      <c r="A639" s="160" t="s">
        <v>935</v>
      </c>
      <c r="B639" s="160">
        <v>650165500</v>
      </c>
      <c r="C639" s="160" t="s">
        <v>936</v>
      </c>
      <c r="D639" s="160" t="s">
        <v>937</v>
      </c>
      <c r="E639" s="160" t="s">
        <v>26</v>
      </c>
      <c r="F639" s="160" t="s">
        <v>938</v>
      </c>
      <c r="G639" s="160" t="s">
        <v>939</v>
      </c>
      <c r="H639" s="160" t="s">
        <v>566</v>
      </c>
      <c r="I639" s="160" t="s">
        <v>940</v>
      </c>
      <c r="J639" s="160" t="s">
        <v>941</v>
      </c>
      <c r="K639" s="160" t="s">
        <v>2800</v>
      </c>
      <c r="L639" s="160" t="s">
        <v>133</v>
      </c>
      <c r="M639" s="160" t="s">
        <v>393</v>
      </c>
      <c r="N639" s="160" t="s">
        <v>2749</v>
      </c>
      <c r="O639" s="160" t="s">
        <v>2801</v>
      </c>
      <c r="P639" s="160">
        <v>0</v>
      </c>
      <c r="Q639" s="160">
        <v>93401</v>
      </c>
      <c r="R639" s="160" t="s">
        <v>5696</v>
      </c>
      <c r="S639" s="161">
        <v>0</v>
      </c>
      <c r="T639" s="160">
        <v>7141</v>
      </c>
      <c r="U639" s="162">
        <v>16930196</v>
      </c>
      <c r="V639" s="162">
        <v>153474855</v>
      </c>
      <c r="W639" s="161">
        <v>44135</v>
      </c>
      <c r="X639" s="160" t="s">
        <v>3112</v>
      </c>
      <c r="Y639" s="160" t="s">
        <v>3113</v>
      </c>
      <c r="Z639" s="160" t="s">
        <v>3145</v>
      </c>
    </row>
    <row r="640" spans="1:26" x14ac:dyDescent="0.2">
      <c r="A640" s="160" t="s">
        <v>935</v>
      </c>
      <c r="B640" s="160">
        <v>650165500</v>
      </c>
      <c r="C640" s="160" t="s">
        <v>936</v>
      </c>
      <c r="D640" s="160" t="s">
        <v>937</v>
      </c>
      <c r="E640" s="160" t="s">
        <v>26</v>
      </c>
      <c r="F640" s="160" t="s">
        <v>938</v>
      </c>
      <c r="G640" s="160" t="s">
        <v>939</v>
      </c>
      <c r="H640" s="160" t="s">
        <v>566</v>
      </c>
      <c r="I640" s="160" t="s">
        <v>940</v>
      </c>
      <c r="J640" s="160" t="s">
        <v>941</v>
      </c>
      <c r="K640" s="160" t="s">
        <v>2800</v>
      </c>
      <c r="L640" s="160" t="s">
        <v>133</v>
      </c>
      <c r="M640" s="160" t="s">
        <v>393</v>
      </c>
      <c r="N640" s="160" t="s">
        <v>2749</v>
      </c>
      <c r="O640" s="160" t="s">
        <v>2801</v>
      </c>
      <c r="P640" s="160">
        <v>0</v>
      </c>
      <c r="Q640" s="160">
        <v>93401</v>
      </c>
      <c r="R640" s="160" t="s">
        <v>5696</v>
      </c>
      <c r="S640" s="161">
        <v>0</v>
      </c>
      <c r="T640" s="160">
        <v>7141</v>
      </c>
      <c r="U640" s="162">
        <v>17601114</v>
      </c>
      <c r="V640" s="162">
        <v>160288508</v>
      </c>
      <c r="W640" s="161">
        <v>44135</v>
      </c>
      <c r="X640" s="160" t="s">
        <v>3112</v>
      </c>
      <c r="Y640" s="160" t="s">
        <v>3113</v>
      </c>
      <c r="Z640" s="160" t="s">
        <v>3135</v>
      </c>
    </row>
    <row r="641" spans="1:26" x14ac:dyDescent="0.2">
      <c r="A641" s="160" t="s">
        <v>935</v>
      </c>
      <c r="B641" s="160">
        <v>650165500</v>
      </c>
      <c r="C641" s="160" t="s">
        <v>936</v>
      </c>
      <c r="D641" s="160" t="s">
        <v>937</v>
      </c>
      <c r="E641" s="160" t="s">
        <v>26</v>
      </c>
      <c r="F641" s="160" t="s">
        <v>938</v>
      </c>
      <c r="G641" s="160" t="s">
        <v>939</v>
      </c>
      <c r="H641" s="160" t="s">
        <v>566</v>
      </c>
      <c r="I641" s="160" t="s">
        <v>940</v>
      </c>
      <c r="J641" s="160" t="s">
        <v>941</v>
      </c>
      <c r="K641" s="160" t="s">
        <v>2800</v>
      </c>
      <c r="L641" s="160" t="s">
        <v>133</v>
      </c>
      <c r="M641" s="160" t="s">
        <v>393</v>
      </c>
      <c r="N641" s="160" t="s">
        <v>2749</v>
      </c>
      <c r="O641" s="160" t="s">
        <v>2801</v>
      </c>
      <c r="P641" s="160">
        <v>0</v>
      </c>
      <c r="Q641" s="160">
        <v>93401</v>
      </c>
      <c r="R641" s="160" t="s">
        <v>5696</v>
      </c>
      <c r="S641" s="161">
        <v>0</v>
      </c>
      <c r="T641" s="160">
        <v>7141</v>
      </c>
      <c r="U641" s="162">
        <v>20593896</v>
      </c>
      <c r="V641" s="162">
        <v>211953358</v>
      </c>
      <c r="W641" s="161">
        <v>44135</v>
      </c>
      <c r="X641" s="160" t="s">
        <v>3112</v>
      </c>
      <c r="Y641" s="160" t="s">
        <v>3113</v>
      </c>
      <c r="Z641" s="160" t="s">
        <v>3222</v>
      </c>
    </row>
    <row r="642" spans="1:26" x14ac:dyDescent="0.2">
      <c r="A642" s="160" t="s">
        <v>935</v>
      </c>
      <c r="B642" s="160">
        <v>650165500</v>
      </c>
      <c r="C642" s="160" t="s">
        <v>936</v>
      </c>
      <c r="D642" s="160" t="s">
        <v>937</v>
      </c>
      <c r="E642" s="160" t="s">
        <v>26</v>
      </c>
      <c r="F642" s="160" t="s">
        <v>938</v>
      </c>
      <c r="G642" s="160" t="s">
        <v>939</v>
      </c>
      <c r="H642" s="160" t="s">
        <v>566</v>
      </c>
      <c r="I642" s="160" t="s">
        <v>940</v>
      </c>
      <c r="J642" s="160" t="s">
        <v>941</v>
      </c>
      <c r="K642" s="160" t="s">
        <v>2800</v>
      </c>
      <c r="L642" s="160" t="s">
        <v>133</v>
      </c>
      <c r="M642" s="160" t="s">
        <v>393</v>
      </c>
      <c r="N642" s="160" t="s">
        <v>2749</v>
      </c>
      <c r="O642" s="160" t="s">
        <v>2801</v>
      </c>
      <c r="P642" s="160">
        <v>0</v>
      </c>
      <c r="Q642" s="160">
        <v>93401</v>
      </c>
      <c r="R642" s="160" t="s">
        <v>5696</v>
      </c>
      <c r="S642" s="161">
        <v>0</v>
      </c>
      <c r="T642" s="160">
        <v>7141</v>
      </c>
      <c r="U642" s="162">
        <v>8873874</v>
      </c>
      <c r="V642" s="162">
        <v>117725563</v>
      </c>
      <c r="W642" s="161">
        <v>44135</v>
      </c>
      <c r="X642" s="160" t="s">
        <v>3112</v>
      </c>
      <c r="Y642" s="160" t="s">
        <v>3113</v>
      </c>
      <c r="Z642" s="160" t="s">
        <v>3197</v>
      </c>
    </row>
    <row r="643" spans="1:26" x14ac:dyDescent="0.2">
      <c r="A643" s="160" t="s">
        <v>1587</v>
      </c>
      <c r="B643" s="160">
        <v>692101006</v>
      </c>
      <c r="C643" s="160" t="s">
        <v>1014</v>
      </c>
      <c r="D643" s="160" t="s">
        <v>1026</v>
      </c>
      <c r="E643" s="160" t="s">
        <v>26</v>
      </c>
      <c r="F643" s="160" t="s">
        <v>1109</v>
      </c>
      <c r="G643" s="160" t="s">
        <v>27</v>
      </c>
      <c r="H643" s="160">
        <v>0</v>
      </c>
      <c r="I643" s="160">
        <v>0</v>
      </c>
      <c r="J643" s="160" t="s">
        <v>1588</v>
      </c>
      <c r="K643" s="160" t="s">
        <v>1589</v>
      </c>
      <c r="L643" s="160" t="s">
        <v>2452</v>
      </c>
      <c r="M643" s="160" t="s">
        <v>1008</v>
      </c>
      <c r="N643" s="160" t="s">
        <v>2658</v>
      </c>
      <c r="O643" s="160" t="s">
        <v>2659</v>
      </c>
      <c r="P643" s="160">
        <v>0</v>
      </c>
      <c r="Q643" s="160">
        <v>91001</v>
      </c>
      <c r="R643" s="160" t="s">
        <v>1030</v>
      </c>
      <c r="S643" s="161">
        <v>37970</v>
      </c>
      <c r="T643" s="160">
        <v>7143</v>
      </c>
      <c r="U643" s="162">
        <v>6652543</v>
      </c>
      <c r="V643" s="162">
        <v>56838706</v>
      </c>
      <c r="W643" s="161">
        <v>44135</v>
      </c>
      <c r="X643" s="160" t="s">
        <v>3112</v>
      </c>
      <c r="Y643" s="160" t="s">
        <v>3113</v>
      </c>
      <c r="Z643" s="160" t="s">
        <v>3114</v>
      </c>
    </row>
    <row r="644" spans="1:26" x14ac:dyDescent="0.2">
      <c r="A644" s="160" t="s">
        <v>2381</v>
      </c>
      <c r="B644" s="160" t="s">
        <v>3374</v>
      </c>
      <c r="C644" s="160" t="s">
        <v>973</v>
      </c>
      <c r="D644" s="160" t="s">
        <v>2379</v>
      </c>
      <c r="E644" s="160" t="s">
        <v>26</v>
      </c>
      <c r="F644" s="160" t="s">
        <v>2380</v>
      </c>
      <c r="G644" s="160" t="s">
        <v>27</v>
      </c>
      <c r="H644" s="160">
        <v>0</v>
      </c>
      <c r="I644" s="160">
        <v>0</v>
      </c>
      <c r="J644" s="160" t="s">
        <v>2940</v>
      </c>
      <c r="K644" s="160" t="s">
        <v>2382</v>
      </c>
      <c r="L644" s="160" t="s">
        <v>2474</v>
      </c>
      <c r="M644" s="160" t="s">
        <v>302</v>
      </c>
      <c r="N644" s="160" t="s">
        <v>2383</v>
      </c>
      <c r="O644" s="160">
        <v>0</v>
      </c>
      <c r="P644" s="160">
        <v>0</v>
      </c>
      <c r="Q644" s="160">
        <v>91001</v>
      </c>
      <c r="R644" s="160" t="s">
        <v>222</v>
      </c>
      <c r="S644" s="161">
        <v>38266</v>
      </c>
      <c r="T644" s="160">
        <v>7145</v>
      </c>
      <c r="U644" s="162">
        <v>10928876</v>
      </c>
      <c r="V644" s="162">
        <v>111065842</v>
      </c>
      <c r="W644" s="161">
        <v>44135</v>
      </c>
      <c r="X644" s="160" t="s">
        <v>3112</v>
      </c>
      <c r="Y644" s="160" t="s">
        <v>3113</v>
      </c>
      <c r="Z644" s="160" t="s">
        <v>3190</v>
      </c>
    </row>
    <row r="645" spans="1:26" x14ac:dyDescent="0.2">
      <c r="A645" s="160" t="s">
        <v>2107</v>
      </c>
      <c r="B645" s="160">
        <v>652115705</v>
      </c>
      <c r="C645" s="160" t="s">
        <v>2088</v>
      </c>
      <c r="D645" s="160" t="s">
        <v>2108</v>
      </c>
      <c r="E645" s="160" t="s">
        <v>2109</v>
      </c>
      <c r="F645" s="160" t="s">
        <v>2110</v>
      </c>
      <c r="G645" s="160" t="s">
        <v>3013</v>
      </c>
      <c r="H645" s="160" t="s">
        <v>79</v>
      </c>
      <c r="I645" s="160" t="s">
        <v>2984</v>
      </c>
      <c r="J645" s="160" t="s">
        <v>2111</v>
      </c>
      <c r="K645" s="160" t="s">
        <v>2112</v>
      </c>
      <c r="L645" s="160" t="s">
        <v>133</v>
      </c>
      <c r="M645" s="160" t="s">
        <v>1915</v>
      </c>
      <c r="N645" s="160" t="s">
        <v>2113</v>
      </c>
      <c r="O645" s="160">
        <v>0</v>
      </c>
      <c r="P645" s="160">
        <v>0</v>
      </c>
      <c r="Q645" s="160" t="s">
        <v>162</v>
      </c>
      <c r="R645" s="160" t="s">
        <v>6373</v>
      </c>
      <c r="S645" s="161">
        <v>38228</v>
      </c>
      <c r="T645" s="160">
        <v>7146</v>
      </c>
      <c r="U645" s="162">
        <v>24337177</v>
      </c>
      <c r="V645" s="162">
        <v>237387307</v>
      </c>
      <c r="W645" s="161">
        <v>44135</v>
      </c>
      <c r="X645" s="160" t="s">
        <v>3112</v>
      </c>
      <c r="Y645" s="160" t="s">
        <v>3113</v>
      </c>
      <c r="Z645" s="160" t="s">
        <v>3167</v>
      </c>
    </row>
    <row r="646" spans="1:26" x14ac:dyDescent="0.2">
      <c r="A646" s="160" t="s">
        <v>1946</v>
      </c>
      <c r="B646" s="160">
        <v>691104001</v>
      </c>
      <c r="C646" s="160" t="s">
        <v>1014</v>
      </c>
      <c r="D646" s="160" t="s">
        <v>1026</v>
      </c>
      <c r="E646" s="160" t="s">
        <v>26</v>
      </c>
      <c r="F646" s="160" t="s">
        <v>1109</v>
      </c>
      <c r="G646" s="160" t="s">
        <v>27</v>
      </c>
      <c r="H646" s="160">
        <v>0</v>
      </c>
      <c r="I646" s="160">
        <v>0</v>
      </c>
      <c r="J646" s="160" t="s">
        <v>1947</v>
      </c>
      <c r="K646" s="160" t="s">
        <v>1948</v>
      </c>
      <c r="L646" s="160" t="s">
        <v>2457</v>
      </c>
      <c r="M646" s="160" t="s">
        <v>1949</v>
      </c>
      <c r="N646" s="160" t="s">
        <v>2546</v>
      </c>
      <c r="O646" s="160" t="s">
        <v>2547</v>
      </c>
      <c r="P646" s="160">
        <v>0</v>
      </c>
      <c r="Q646" s="160">
        <v>91001</v>
      </c>
      <c r="R646" s="160" t="s">
        <v>222</v>
      </c>
      <c r="S646" s="161">
        <v>38287</v>
      </c>
      <c r="T646" s="160">
        <v>7147</v>
      </c>
      <c r="U646" s="162">
        <v>8753346</v>
      </c>
      <c r="V646" s="162">
        <v>79036335</v>
      </c>
      <c r="W646" s="161">
        <v>44135</v>
      </c>
      <c r="X646" s="160" t="s">
        <v>3112</v>
      </c>
      <c r="Y646" s="160" t="s">
        <v>3113</v>
      </c>
      <c r="Z646" s="160" t="s">
        <v>3132</v>
      </c>
    </row>
    <row r="647" spans="1:26" x14ac:dyDescent="0.2">
      <c r="A647" s="160" t="s">
        <v>2245</v>
      </c>
      <c r="B647" s="160" t="s">
        <v>3375</v>
      </c>
      <c r="C647" s="160" t="s">
        <v>2224</v>
      </c>
      <c r="D647" s="160" t="s">
        <v>2246</v>
      </c>
      <c r="E647" s="160" t="s">
        <v>2956</v>
      </c>
      <c r="F647" s="160" t="s">
        <v>2247</v>
      </c>
      <c r="G647" s="160" t="s">
        <v>2248</v>
      </c>
      <c r="H647" s="160" t="s">
        <v>2249</v>
      </c>
      <c r="I647" s="160" t="s">
        <v>2250</v>
      </c>
      <c r="J647" s="160" t="s">
        <v>2251</v>
      </c>
      <c r="K647" s="160" t="s">
        <v>2252</v>
      </c>
      <c r="L647" s="160" t="s">
        <v>2457</v>
      </c>
      <c r="M647" s="160" t="s">
        <v>380</v>
      </c>
      <c r="N647" s="160" t="s">
        <v>2957</v>
      </c>
      <c r="O647" s="160" t="s">
        <v>2958</v>
      </c>
      <c r="P647" s="160">
        <v>0</v>
      </c>
      <c r="Q647" s="160" t="s">
        <v>162</v>
      </c>
      <c r="R647" s="160" t="s">
        <v>2959</v>
      </c>
      <c r="S647" s="161">
        <v>38376</v>
      </c>
      <c r="T647" s="160">
        <v>7154</v>
      </c>
      <c r="U647" s="162">
        <v>0</v>
      </c>
      <c r="V647" s="162">
        <v>15294167</v>
      </c>
      <c r="W647" s="161">
        <v>44135</v>
      </c>
      <c r="X647" s="160" t="s">
        <v>3112</v>
      </c>
      <c r="Y647" s="160" t="s">
        <v>3113</v>
      </c>
      <c r="Z647" s="160" t="s">
        <v>3132</v>
      </c>
    </row>
    <row r="648" spans="1:26" x14ac:dyDescent="0.2">
      <c r="A648" s="160" t="s">
        <v>593</v>
      </c>
      <c r="B648" s="160">
        <v>652041302</v>
      </c>
      <c r="C648" s="160" t="s">
        <v>565</v>
      </c>
      <c r="D648" s="160" t="s">
        <v>594</v>
      </c>
      <c r="E648" s="160" t="s">
        <v>2738</v>
      </c>
      <c r="F648" s="160" t="s">
        <v>595</v>
      </c>
      <c r="G648" s="160" t="s">
        <v>27</v>
      </c>
      <c r="H648" s="160">
        <v>0</v>
      </c>
      <c r="I648" s="160">
        <v>0</v>
      </c>
      <c r="J648" s="160" t="s">
        <v>596</v>
      </c>
      <c r="K648" s="160" t="s">
        <v>3365</v>
      </c>
      <c r="L648" s="160" t="s">
        <v>2458</v>
      </c>
      <c r="M648" s="160" t="s">
        <v>398</v>
      </c>
      <c r="N648" s="160" t="s">
        <v>2739</v>
      </c>
      <c r="O648" s="160" t="s">
        <v>597</v>
      </c>
      <c r="P648" s="160">
        <v>0</v>
      </c>
      <c r="Q648" s="160">
        <v>93401</v>
      </c>
      <c r="R648" s="160" t="s">
        <v>2786</v>
      </c>
      <c r="S648" s="161">
        <v>38412</v>
      </c>
      <c r="T648" s="160">
        <v>7158</v>
      </c>
      <c r="U648" s="162">
        <v>13773600</v>
      </c>
      <c r="V648" s="162">
        <v>184433049</v>
      </c>
      <c r="W648" s="161">
        <v>44135</v>
      </c>
      <c r="X648" s="160" t="s">
        <v>3112</v>
      </c>
      <c r="Y648" s="160" t="s">
        <v>3113</v>
      </c>
      <c r="Z648" s="160" t="s">
        <v>3156</v>
      </c>
    </row>
    <row r="649" spans="1:26" x14ac:dyDescent="0.2">
      <c r="A649" s="160" t="s">
        <v>593</v>
      </c>
      <c r="B649" s="160">
        <v>652041302</v>
      </c>
      <c r="C649" s="160" t="s">
        <v>565</v>
      </c>
      <c r="D649" s="160" t="s">
        <v>594</v>
      </c>
      <c r="E649" s="160" t="s">
        <v>2738</v>
      </c>
      <c r="F649" s="160" t="s">
        <v>595</v>
      </c>
      <c r="G649" s="160" t="s">
        <v>27</v>
      </c>
      <c r="H649" s="160">
        <v>0</v>
      </c>
      <c r="I649" s="160">
        <v>0</v>
      </c>
      <c r="J649" s="160" t="s">
        <v>596</v>
      </c>
      <c r="K649" s="160" t="s">
        <v>3365</v>
      </c>
      <c r="L649" s="160" t="s">
        <v>2458</v>
      </c>
      <c r="M649" s="160" t="s">
        <v>398</v>
      </c>
      <c r="N649" s="160" t="s">
        <v>2739</v>
      </c>
      <c r="O649" s="160" t="s">
        <v>597</v>
      </c>
      <c r="P649" s="160">
        <v>0</v>
      </c>
      <c r="Q649" s="160">
        <v>93401</v>
      </c>
      <c r="R649" s="160" t="s">
        <v>2786</v>
      </c>
      <c r="S649" s="161">
        <v>38412</v>
      </c>
      <c r="T649" s="160">
        <v>7158</v>
      </c>
      <c r="U649" s="162">
        <v>12546920</v>
      </c>
      <c r="V649" s="162">
        <v>141327484</v>
      </c>
      <c r="W649" s="161">
        <v>44135</v>
      </c>
      <c r="X649" s="160" t="s">
        <v>3112</v>
      </c>
      <c r="Y649" s="160" t="s">
        <v>3113</v>
      </c>
      <c r="Z649" s="160" t="s">
        <v>3170</v>
      </c>
    </row>
    <row r="650" spans="1:26" x14ac:dyDescent="0.2">
      <c r="A650" s="160" t="s">
        <v>211</v>
      </c>
      <c r="B650" s="160">
        <v>653932502</v>
      </c>
      <c r="C650" s="160" t="s">
        <v>51</v>
      </c>
      <c r="D650" s="160" t="s">
        <v>212</v>
      </c>
      <c r="E650" s="160" t="s">
        <v>2492</v>
      </c>
      <c r="F650" s="160" t="s">
        <v>213</v>
      </c>
      <c r="G650" s="160" t="s">
        <v>2493</v>
      </c>
      <c r="H650" s="160" t="s">
        <v>79</v>
      </c>
      <c r="I650" s="160" t="s">
        <v>2494</v>
      </c>
      <c r="J650" s="160" t="s">
        <v>2493</v>
      </c>
      <c r="K650" s="160" t="s">
        <v>214</v>
      </c>
      <c r="L650" s="160" t="s">
        <v>310</v>
      </c>
      <c r="M650" s="160" t="s">
        <v>647</v>
      </c>
      <c r="N650" s="160">
        <v>0</v>
      </c>
      <c r="O650" s="160">
        <v>0</v>
      </c>
      <c r="P650" s="160">
        <v>0</v>
      </c>
      <c r="Q650" s="160" t="s">
        <v>162</v>
      </c>
      <c r="R650" s="160" t="s">
        <v>215</v>
      </c>
      <c r="S650" s="161">
        <v>38414</v>
      </c>
      <c r="T650" s="160">
        <v>7159</v>
      </c>
      <c r="U650" s="162">
        <v>-10271</v>
      </c>
      <c r="V650" s="162">
        <v>369328659</v>
      </c>
      <c r="W650" s="161">
        <v>44135</v>
      </c>
      <c r="X650" s="160" t="s">
        <v>3112</v>
      </c>
      <c r="Y650" s="160" t="s">
        <v>3113</v>
      </c>
      <c r="Z650" s="160" t="s">
        <v>3115</v>
      </c>
    </row>
    <row r="651" spans="1:26" x14ac:dyDescent="0.2">
      <c r="A651" s="160" t="s">
        <v>2459</v>
      </c>
      <c r="B651" s="160">
        <v>712091002</v>
      </c>
      <c r="C651" s="160" t="s">
        <v>51</v>
      </c>
      <c r="D651" s="160" t="s">
        <v>242</v>
      </c>
      <c r="E651" s="160" t="s">
        <v>8085</v>
      </c>
      <c r="F651" s="160" t="s">
        <v>244</v>
      </c>
      <c r="G651" s="160" t="s">
        <v>8086</v>
      </c>
      <c r="H651" s="160" t="s">
        <v>246</v>
      </c>
      <c r="I651" s="160" t="s">
        <v>247</v>
      </c>
      <c r="J651" s="160" t="s">
        <v>3017</v>
      </c>
      <c r="K651" s="160" t="s">
        <v>248</v>
      </c>
      <c r="L651" s="160" t="s">
        <v>31</v>
      </c>
      <c r="M651" s="160" t="s">
        <v>249</v>
      </c>
      <c r="N651" s="160" t="s">
        <v>251</v>
      </c>
      <c r="O651" s="160" t="s">
        <v>3018</v>
      </c>
      <c r="P651" s="160">
        <v>0</v>
      </c>
      <c r="Q651" s="160" t="s">
        <v>162</v>
      </c>
      <c r="R651" s="160" t="s">
        <v>8087</v>
      </c>
      <c r="S651" s="161">
        <v>38344</v>
      </c>
      <c r="T651" s="160">
        <v>7160</v>
      </c>
      <c r="U651" s="162">
        <v>0</v>
      </c>
      <c r="V651" s="162">
        <v>138712588</v>
      </c>
      <c r="W651" s="161">
        <v>44135</v>
      </c>
      <c r="X651" s="160" t="s">
        <v>3112</v>
      </c>
      <c r="Y651" s="160" t="s">
        <v>3113</v>
      </c>
      <c r="Z651" s="160" t="s">
        <v>3115</v>
      </c>
    </row>
    <row r="652" spans="1:26" x14ac:dyDescent="0.2">
      <c r="A652" s="160" t="s">
        <v>2459</v>
      </c>
      <c r="B652" s="160">
        <v>712091002</v>
      </c>
      <c r="C652" s="160" t="s">
        <v>51</v>
      </c>
      <c r="D652" s="160" t="s">
        <v>242</v>
      </c>
      <c r="E652" s="160" t="s">
        <v>8085</v>
      </c>
      <c r="F652" s="160" t="s">
        <v>244</v>
      </c>
      <c r="G652" s="160" t="s">
        <v>8086</v>
      </c>
      <c r="H652" s="160" t="s">
        <v>246</v>
      </c>
      <c r="I652" s="160" t="s">
        <v>247</v>
      </c>
      <c r="J652" s="160" t="s">
        <v>3017</v>
      </c>
      <c r="K652" s="160" t="s">
        <v>248</v>
      </c>
      <c r="L652" s="160" t="s">
        <v>31</v>
      </c>
      <c r="M652" s="160" t="s">
        <v>249</v>
      </c>
      <c r="N652" s="160" t="s">
        <v>251</v>
      </c>
      <c r="O652" s="160" t="s">
        <v>3018</v>
      </c>
      <c r="P652" s="160">
        <v>0</v>
      </c>
      <c r="Q652" s="160" t="s">
        <v>162</v>
      </c>
      <c r="R652" s="160" t="s">
        <v>8087</v>
      </c>
      <c r="S652" s="161">
        <v>38344</v>
      </c>
      <c r="T652" s="160">
        <v>7160</v>
      </c>
      <c r="U652" s="162">
        <v>0</v>
      </c>
      <c r="V652" s="162">
        <v>84608934</v>
      </c>
      <c r="W652" s="161">
        <v>44135</v>
      </c>
      <c r="X652" s="160" t="s">
        <v>3112</v>
      </c>
      <c r="Y652" s="160" t="s">
        <v>3113</v>
      </c>
      <c r="Z652" s="160" t="s">
        <v>3290</v>
      </c>
    </row>
    <row r="653" spans="1:26" x14ac:dyDescent="0.2">
      <c r="A653" s="160" t="s">
        <v>2459</v>
      </c>
      <c r="B653" s="160">
        <v>712091002</v>
      </c>
      <c r="C653" s="160" t="s">
        <v>51</v>
      </c>
      <c r="D653" s="160" t="s">
        <v>242</v>
      </c>
      <c r="E653" s="160" t="s">
        <v>8085</v>
      </c>
      <c r="F653" s="160" t="s">
        <v>244</v>
      </c>
      <c r="G653" s="160" t="s">
        <v>8086</v>
      </c>
      <c r="H653" s="160" t="s">
        <v>246</v>
      </c>
      <c r="I653" s="160" t="s">
        <v>247</v>
      </c>
      <c r="J653" s="160" t="s">
        <v>3017</v>
      </c>
      <c r="K653" s="160" t="s">
        <v>248</v>
      </c>
      <c r="L653" s="160" t="s">
        <v>31</v>
      </c>
      <c r="M653" s="160" t="s">
        <v>249</v>
      </c>
      <c r="N653" s="160" t="s">
        <v>251</v>
      </c>
      <c r="O653" s="160" t="s">
        <v>3018</v>
      </c>
      <c r="P653" s="160">
        <v>0</v>
      </c>
      <c r="Q653" s="160" t="s">
        <v>162</v>
      </c>
      <c r="R653" s="160" t="s">
        <v>8087</v>
      </c>
      <c r="S653" s="161">
        <v>38344</v>
      </c>
      <c r="T653" s="160">
        <v>7160</v>
      </c>
      <c r="U653" s="162">
        <v>24753063</v>
      </c>
      <c r="V653" s="162">
        <v>224538424</v>
      </c>
      <c r="W653" s="161">
        <v>44135</v>
      </c>
      <c r="X653" s="160" t="s">
        <v>3112</v>
      </c>
      <c r="Y653" s="160" t="s">
        <v>3113</v>
      </c>
      <c r="Z653" s="160" t="s">
        <v>60</v>
      </c>
    </row>
    <row r="654" spans="1:26" x14ac:dyDescent="0.2">
      <c r="A654" s="160" t="s">
        <v>2459</v>
      </c>
      <c r="B654" s="160">
        <v>712091002</v>
      </c>
      <c r="C654" s="160" t="s">
        <v>51</v>
      </c>
      <c r="D654" s="160" t="s">
        <v>242</v>
      </c>
      <c r="E654" s="160" t="s">
        <v>8085</v>
      </c>
      <c r="F654" s="160" t="s">
        <v>244</v>
      </c>
      <c r="G654" s="160" t="s">
        <v>8086</v>
      </c>
      <c r="H654" s="160" t="s">
        <v>246</v>
      </c>
      <c r="I654" s="160" t="s">
        <v>247</v>
      </c>
      <c r="J654" s="160" t="s">
        <v>3017</v>
      </c>
      <c r="K654" s="160" t="s">
        <v>248</v>
      </c>
      <c r="L654" s="160" t="s">
        <v>31</v>
      </c>
      <c r="M654" s="160" t="s">
        <v>249</v>
      </c>
      <c r="N654" s="160" t="s">
        <v>251</v>
      </c>
      <c r="O654" s="160" t="s">
        <v>3018</v>
      </c>
      <c r="P654" s="160">
        <v>0</v>
      </c>
      <c r="Q654" s="160" t="s">
        <v>162</v>
      </c>
      <c r="R654" s="160" t="s">
        <v>8087</v>
      </c>
      <c r="S654" s="161">
        <v>38344</v>
      </c>
      <c r="T654" s="160">
        <v>7160</v>
      </c>
      <c r="U654" s="162">
        <v>23692772</v>
      </c>
      <c r="V654" s="162">
        <v>238051295</v>
      </c>
      <c r="W654" s="161">
        <v>44135</v>
      </c>
      <c r="X654" s="160" t="s">
        <v>3112</v>
      </c>
      <c r="Y654" s="160" t="s">
        <v>3113</v>
      </c>
      <c r="Z654" s="160" t="s">
        <v>80</v>
      </c>
    </row>
    <row r="655" spans="1:26" x14ac:dyDescent="0.2">
      <c r="A655" s="160" t="s">
        <v>2459</v>
      </c>
      <c r="B655" s="160">
        <v>712091002</v>
      </c>
      <c r="C655" s="160" t="s">
        <v>51</v>
      </c>
      <c r="D655" s="160" t="s">
        <v>242</v>
      </c>
      <c r="E655" s="160" t="s">
        <v>8085</v>
      </c>
      <c r="F655" s="160" t="s">
        <v>244</v>
      </c>
      <c r="G655" s="160" t="s">
        <v>8086</v>
      </c>
      <c r="H655" s="160" t="s">
        <v>246</v>
      </c>
      <c r="I655" s="160" t="s">
        <v>247</v>
      </c>
      <c r="J655" s="160" t="s">
        <v>3017</v>
      </c>
      <c r="K655" s="160" t="s">
        <v>248</v>
      </c>
      <c r="L655" s="160" t="s">
        <v>31</v>
      </c>
      <c r="M655" s="160" t="s">
        <v>249</v>
      </c>
      <c r="N655" s="160" t="s">
        <v>251</v>
      </c>
      <c r="O655" s="160" t="s">
        <v>3018</v>
      </c>
      <c r="P655" s="160">
        <v>0</v>
      </c>
      <c r="Q655" s="160" t="s">
        <v>162</v>
      </c>
      <c r="R655" s="160" t="s">
        <v>8087</v>
      </c>
      <c r="S655" s="161">
        <v>38344</v>
      </c>
      <c r="T655" s="160">
        <v>7160</v>
      </c>
      <c r="U655" s="162">
        <v>13454122</v>
      </c>
      <c r="V655" s="162">
        <v>124771296</v>
      </c>
      <c r="W655" s="161">
        <v>44135</v>
      </c>
      <c r="X655" s="160" t="s">
        <v>3112</v>
      </c>
      <c r="Y655" s="160" t="s">
        <v>3113</v>
      </c>
      <c r="Z655" s="160" t="s">
        <v>3192</v>
      </c>
    </row>
    <row r="656" spans="1:26" x14ac:dyDescent="0.2">
      <c r="A656" s="160" t="s">
        <v>2459</v>
      </c>
      <c r="B656" s="160">
        <v>712091002</v>
      </c>
      <c r="C656" s="160" t="s">
        <v>51</v>
      </c>
      <c r="D656" s="160" t="s">
        <v>242</v>
      </c>
      <c r="E656" s="160" t="s">
        <v>8085</v>
      </c>
      <c r="F656" s="160" t="s">
        <v>244</v>
      </c>
      <c r="G656" s="160" t="s">
        <v>8086</v>
      </c>
      <c r="H656" s="160" t="s">
        <v>246</v>
      </c>
      <c r="I656" s="160" t="s">
        <v>247</v>
      </c>
      <c r="J656" s="160" t="s">
        <v>3017</v>
      </c>
      <c r="K656" s="160" t="s">
        <v>248</v>
      </c>
      <c r="L656" s="160" t="s">
        <v>31</v>
      </c>
      <c r="M656" s="160" t="s">
        <v>249</v>
      </c>
      <c r="N656" s="160" t="s">
        <v>251</v>
      </c>
      <c r="O656" s="160" t="s">
        <v>3018</v>
      </c>
      <c r="P656" s="160">
        <v>0</v>
      </c>
      <c r="Q656" s="160" t="s">
        <v>162</v>
      </c>
      <c r="R656" s="160" t="s">
        <v>8087</v>
      </c>
      <c r="S656" s="161">
        <v>38344</v>
      </c>
      <c r="T656" s="160">
        <v>7160</v>
      </c>
      <c r="U656" s="162">
        <v>-9575175</v>
      </c>
      <c r="V656" s="162">
        <v>162377361</v>
      </c>
      <c r="W656" s="161">
        <v>44135</v>
      </c>
      <c r="X656" s="160" t="s">
        <v>3112</v>
      </c>
      <c r="Y656" s="160" t="s">
        <v>3113</v>
      </c>
      <c r="Z656" s="160" t="s">
        <v>3126</v>
      </c>
    </row>
    <row r="657" spans="1:26" x14ac:dyDescent="0.2">
      <c r="A657" s="160" t="s">
        <v>2459</v>
      </c>
      <c r="B657" s="160">
        <v>712091002</v>
      </c>
      <c r="C657" s="160" t="s">
        <v>51</v>
      </c>
      <c r="D657" s="160" t="s">
        <v>242</v>
      </c>
      <c r="E657" s="160" t="s">
        <v>8085</v>
      </c>
      <c r="F657" s="160" t="s">
        <v>244</v>
      </c>
      <c r="G657" s="160" t="s">
        <v>8086</v>
      </c>
      <c r="H657" s="160" t="s">
        <v>246</v>
      </c>
      <c r="I657" s="160" t="s">
        <v>247</v>
      </c>
      <c r="J657" s="160" t="s">
        <v>3017</v>
      </c>
      <c r="K657" s="160" t="s">
        <v>248</v>
      </c>
      <c r="L657" s="160" t="s">
        <v>31</v>
      </c>
      <c r="M657" s="160" t="s">
        <v>249</v>
      </c>
      <c r="N657" s="160" t="s">
        <v>251</v>
      </c>
      <c r="O657" s="160" t="s">
        <v>3018</v>
      </c>
      <c r="P657" s="160">
        <v>0</v>
      </c>
      <c r="Q657" s="160" t="s">
        <v>162</v>
      </c>
      <c r="R657" s="160" t="s">
        <v>8087</v>
      </c>
      <c r="S657" s="161">
        <v>38344</v>
      </c>
      <c r="T657" s="160">
        <v>7160</v>
      </c>
      <c r="U657" s="162">
        <v>20673771</v>
      </c>
      <c r="V657" s="162">
        <v>200307447</v>
      </c>
      <c r="W657" s="161">
        <v>44135</v>
      </c>
      <c r="X657" s="160" t="s">
        <v>3112</v>
      </c>
      <c r="Y657" s="160" t="s">
        <v>3113</v>
      </c>
      <c r="Z657" s="160" t="s">
        <v>3255</v>
      </c>
    </row>
    <row r="658" spans="1:26" x14ac:dyDescent="0.2">
      <c r="A658" s="160" t="s">
        <v>2459</v>
      </c>
      <c r="B658" s="160">
        <v>712091002</v>
      </c>
      <c r="C658" s="160" t="s">
        <v>51</v>
      </c>
      <c r="D658" s="160" t="s">
        <v>242</v>
      </c>
      <c r="E658" s="160" t="s">
        <v>8085</v>
      </c>
      <c r="F658" s="160" t="s">
        <v>244</v>
      </c>
      <c r="G658" s="160" t="s">
        <v>8086</v>
      </c>
      <c r="H658" s="160" t="s">
        <v>246</v>
      </c>
      <c r="I658" s="160" t="s">
        <v>247</v>
      </c>
      <c r="J658" s="160" t="s">
        <v>3017</v>
      </c>
      <c r="K658" s="160" t="s">
        <v>248</v>
      </c>
      <c r="L658" s="160" t="s">
        <v>31</v>
      </c>
      <c r="M658" s="160" t="s">
        <v>249</v>
      </c>
      <c r="N658" s="160" t="s">
        <v>251</v>
      </c>
      <c r="O658" s="160" t="s">
        <v>3018</v>
      </c>
      <c r="P658" s="160">
        <v>0</v>
      </c>
      <c r="Q658" s="160" t="s">
        <v>162</v>
      </c>
      <c r="R658" s="160" t="s">
        <v>8087</v>
      </c>
      <c r="S658" s="161">
        <v>38344</v>
      </c>
      <c r="T658" s="160">
        <v>7160</v>
      </c>
      <c r="U658" s="162">
        <v>19763467</v>
      </c>
      <c r="V658" s="162">
        <v>219223406</v>
      </c>
      <c r="W658" s="161">
        <v>44135</v>
      </c>
      <c r="X658" s="160" t="s">
        <v>3112</v>
      </c>
      <c r="Y658" s="160" t="s">
        <v>3113</v>
      </c>
      <c r="Z658" s="160" t="s">
        <v>3188</v>
      </c>
    </row>
    <row r="659" spans="1:26" x14ac:dyDescent="0.2">
      <c r="A659" s="160" t="s">
        <v>2459</v>
      </c>
      <c r="B659" s="160">
        <v>712091002</v>
      </c>
      <c r="C659" s="160" t="s">
        <v>51</v>
      </c>
      <c r="D659" s="160" t="s">
        <v>242</v>
      </c>
      <c r="E659" s="160" t="s">
        <v>8085</v>
      </c>
      <c r="F659" s="160" t="s">
        <v>244</v>
      </c>
      <c r="G659" s="160" t="s">
        <v>8086</v>
      </c>
      <c r="H659" s="160" t="s">
        <v>246</v>
      </c>
      <c r="I659" s="160" t="s">
        <v>247</v>
      </c>
      <c r="J659" s="160" t="s">
        <v>3017</v>
      </c>
      <c r="K659" s="160" t="s">
        <v>248</v>
      </c>
      <c r="L659" s="160" t="s">
        <v>31</v>
      </c>
      <c r="M659" s="160" t="s">
        <v>249</v>
      </c>
      <c r="N659" s="160" t="s">
        <v>251</v>
      </c>
      <c r="O659" s="160" t="s">
        <v>3018</v>
      </c>
      <c r="P659" s="160">
        <v>0</v>
      </c>
      <c r="Q659" s="160" t="s">
        <v>162</v>
      </c>
      <c r="R659" s="160" t="s">
        <v>8087</v>
      </c>
      <c r="S659" s="161">
        <v>38344</v>
      </c>
      <c r="T659" s="160">
        <v>7160</v>
      </c>
      <c r="U659" s="162">
        <v>12398325</v>
      </c>
      <c r="V659" s="162">
        <v>143123665</v>
      </c>
      <c r="W659" s="161">
        <v>44135</v>
      </c>
      <c r="X659" s="160" t="s">
        <v>3112</v>
      </c>
      <c r="Y659" s="160" t="s">
        <v>3113</v>
      </c>
      <c r="Z659" s="160" t="s">
        <v>3131</v>
      </c>
    </row>
    <row r="660" spans="1:26" x14ac:dyDescent="0.2">
      <c r="A660" s="160" t="s">
        <v>2459</v>
      </c>
      <c r="B660" s="160">
        <v>712091002</v>
      </c>
      <c r="C660" s="160" t="s">
        <v>51</v>
      </c>
      <c r="D660" s="160" t="s">
        <v>242</v>
      </c>
      <c r="E660" s="160" t="s">
        <v>8085</v>
      </c>
      <c r="F660" s="160" t="s">
        <v>244</v>
      </c>
      <c r="G660" s="160" t="s">
        <v>8086</v>
      </c>
      <c r="H660" s="160" t="s">
        <v>246</v>
      </c>
      <c r="I660" s="160" t="s">
        <v>247</v>
      </c>
      <c r="J660" s="160" t="s">
        <v>3017</v>
      </c>
      <c r="K660" s="160" t="s">
        <v>248</v>
      </c>
      <c r="L660" s="160" t="s">
        <v>31</v>
      </c>
      <c r="M660" s="160" t="s">
        <v>249</v>
      </c>
      <c r="N660" s="160" t="s">
        <v>251</v>
      </c>
      <c r="O660" s="160" t="s">
        <v>3018</v>
      </c>
      <c r="P660" s="160">
        <v>0</v>
      </c>
      <c r="Q660" s="160" t="s">
        <v>162</v>
      </c>
      <c r="R660" s="160" t="s">
        <v>8087</v>
      </c>
      <c r="S660" s="161">
        <v>38344</v>
      </c>
      <c r="T660" s="160">
        <v>7160</v>
      </c>
      <c r="U660" s="162">
        <v>17997944</v>
      </c>
      <c r="V660" s="162">
        <v>168747976</v>
      </c>
      <c r="W660" s="161">
        <v>44135</v>
      </c>
      <c r="X660" s="160" t="s">
        <v>3112</v>
      </c>
      <c r="Y660" s="160" t="s">
        <v>3113</v>
      </c>
      <c r="Z660" s="160" t="s">
        <v>3120</v>
      </c>
    </row>
    <row r="661" spans="1:26" x14ac:dyDescent="0.2">
      <c r="A661" s="160" t="s">
        <v>2459</v>
      </c>
      <c r="B661" s="160">
        <v>712091002</v>
      </c>
      <c r="C661" s="160" t="s">
        <v>51</v>
      </c>
      <c r="D661" s="160" t="s">
        <v>242</v>
      </c>
      <c r="E661" s="160" t="s">
        <v>8085</v>
      </c>
      <c r="F661" s="160" t="s">
        <v>244</v>
      </c>
      <c r="G661" s="160" t="s">
        <v>8086</v>
      </c>
      <c r="H661" s="160" t="s">
        <v>246</v>
      </c>
      <c r="I661" s="160" t="s">
        <v>247</v>
      </c>
      <c r="J661" s="160" t="s">
        <v>3017</v>
      </c>
      <c r="K661" s="160" t="s">
        <v>248</v>
      </c>
      <c r="L661" s="160" t="s">
        <v>31</v>
      </c>
      <c r="M661" s="160" t="s">
        <v>249</v>
      </c>
      <c r="N661" s="160" t="s">
        <v>251</v>
      </c>
      <c r="O661" s="160" t="s">
        <v>3018</v>
      </c>
      <c r="P661" s="160">
        <v>0</v>
      </c>
      <c r="Q661" s="160" t="s">
        <v>162</v>
      </c>
      <c r="R661" s="160" t="s">
        <v>8087</v>
      </c>
      <c r="S661" s="161">
        <v>38344</v>
      </c>
      <c r="T661" s="160">
        <v>7160</v>
      </c>
      <c r="U661" s="162">
        <v>692695</v>
      </c>
      <c r="V661" s="162">
        <v>96816244</v>
      </c>
      <c r="W661" s="161">
        <v>44135</v>
      </c>
      <c r="X661" s="160" t="s">
        <v>3112</v>
      </c>
      <c r="Y661" s="160" t="s">
        <v>3113</v>
      </c>
      <c r="Z661" s="160" t="s">
        <v>2719</v>
      </c>
    </row>
    <row r="662" spans="1:26" x14ac:dyDescent="0.2">
      <c r="A662" s="160" t="s">
        <v>2459</v>
      </c>
      <c r="B662" s="160">
        <v>712091002</v>
      </c>
      <c r="C662" s="160" t="s">
        <v>51</v>
      </c>
      <c r="D662" s="160" t="s">
        <v>242</v>
      </c>
      <c r="E662" s="160" t="s">
        <v>8085</v>
      </c>
      <c r="F662" s="160" t="s">
        <v>244</v>
      </c>
      <c r="G662" s="160" t="s">
        <v>8086</v>
      </c>
      <c r="H662" s="160" t="s">
        <v>246</v>
      </c>
      <c r="I662" s="160" t="s">
        <v>247</v>
      </c>
      <c r="J662" s="160" t="s">
        <v>3017</v>
      </c>
      <c r="K662" s="160" t="s">
        <v>248</v>
      </c>
      <c r="L662" s="160" t="s">
        <v>31</v>
      </c>
      <c r="M662" s="160" t="s">
        <v>249</v>
      </c>
      <c r="N662" s="160" t="s">
        <v>251</v>
      </c>
      <c r="O662" s="160" t="s">
        <v>3018</v>
      </c>
      <c r="P662" s="160">
        <v>0</v>
      </c>
      <c r="Q662" s="160" t="s">
        <v>162</v>
      </c>
      <c r="R662" s="160" t="s">
        <v>8087</v>
      </c>
      <c r="S662" s="161">
        <v>38344</v>
      </c>
      <c r="T662" s="160">
        <v>7160</v>
      </c>
      <c r="U662" s="162">
        <v>22860310</v>
      </c>
      <c r="V662" s="162">
        <v>247541915</v>
      </c>
      <c r="W662" s="161">
        <v>44135</v>
      </c>
      <c r="X662" s="160" t="s">
        <v>3112</v>
      </c>
      <c r="Y662" s="160" t="s">
        <v>3113</v>
      </c>
      <c r="Z662" s="160" t="s">
        <v>82</v>
      </c>
    </row>
    <row r="663" spans="1:26" x14ac:dyDescent="0.2">
      <c r="A663" s="160" t="s">
        <v>2459</v>
      </c>
      <c r="B663" s="160">
        <v>712091002</v>
      </c>
      <c r="C663" s="160" t="s">
        <v>51</v>
      </c>
      <c r="D663" s="160" t="s">
        <v>242</v>
      </c>
      <c r="E663" s="160" t="s">
        <v>8085</v>
      </c>
      <c r="F663" s="160" t="s">
        <v>244</v>
      </c>
      <c r="G663" s="160" t="s">
        <v>8086</v>
      </c>
      <c r="H663" s="160" t="s">
        <v>246</v>
      </c>
      <c r="I663" s="160" t="s">
        <v>247</v>
      </c>
      <c r="J663" s="160" t="s">
        <v>3017</v>
      </c>
      <c r="K663" s="160" t="s">
        <v>248</v>
      </c>
      <c r="L663" s="160" t="s">
        <v>31</v>
      </c>
      <c r="M663" s="160" t="s">
        <v>249</v>
      </c>
      <c r="N663" s="160" t="s">
        <v>251</v>
      </c>
      <c r="O663" s="160" t="s">
        <v>3018</v>
      </c>
      <c r="P663" s="160">
        <v>0</v>
      </c>
      <c r="Q663" s="160" t="s">
        <v>162</v>
      </c>
      <c r="R663" s="160" t="s">
        <v>8087</v>
      </c>
      <c r="S663" s="161">
        <v>38344</v>
      </c>
      <c r="T663" s="160">
        <v>7160</v>
      </c>
      <c r="U663" s="162">
        <v>11853474</v>
      </c>
      <c r="V663" s="162">
        <v>156234754</v>
      </c>
      <c r="W663" s="161">
        <v>44135</v>
      </c>
      <c r="X663" s="160" t="s">
        <v>3112</v>
      </c>
      <c r="Y663" s="160" t="s">
        <v>3113</v>
      </c>
      <c r="Z663" s="160" t="s">
        <v>3122</v>
      </c>
    </row>
    <row r="664" spans="1:26" x14ac:dyDescent="0.2">
      <c r="A664" s="160" t="s">
        <v>1196</v>
      </c>
      <c r="B664" s="160" t="s">
        <v>3376</v>
      </c>
      <c r="C664" s="160" t="s">
        <v>1014</v>
      </c>
      <c r="D664" s="160" t="s">
        <v>1026</v>
      </c>
      <c r="E664" s="160" t="s">
        <v>26</v>
      </c>
      <c r="F664" s="160" t="s">
        <v>1027</v>
      </c>
      <c r="G664" s="160" t="s">
        <v>27</v>
      </c>
      <c r="H664" s="160">
        <v>0</v>
      </c>
      <c r="I664" s="160">
        <v>0</v>
      </c>
      <c r="J664" s="160" t="s">
        <v>1197</v>
      </c>
      <c r="K664" s="160" t="s">
        <v>1198</v>
      </c>
      <c r="L664" s="160" t="s">
        <v>2456</v>
      </c>
      <c r="M664" s="160" t="s">
        <v>1200</v>
      </c>
      <c r="N664" s="160" t="s">
        <v>2535</v>
      </c>
      <c r="O664" s="160" t="s">
        <v>1199</v>
      </c>
      <c r="P664" s="160">
        <v>0</v>
      </c>
      <c r="Q664" s="160">
        <v>91001</v>
      </c>
      <c r="R664" s="160" t="s">
        <v>1030</v>
      </c>
      <c r="S664" s="161">
        <v>38443</v>
      </c>
      <c r="T664" s="160">
        <v>7162</v>
      </c>
      <c r="U664" s="162">
        <v>3334608</v>
      </c>
      <c r="V664" s="162">
        <v>26872080</v>
      </c>
      <c r="W664" s="161">
        <v>44135</v>
      </c>
      <c r="X664" s="160" t="s">
        <v>3112</v>
      </c>
      <c r="Y664" s="160" t="s">
        <v>3113</v>
      </c>
      <c r="Z664" s="160" t="s">
        <v>3291</v>
      </c>
    </row>
    <row r="665" spans="1:26" x14ac:dyDescent="0.2">
      <c r="A665" s="160" t="s">
        <v>2473</v>
      </c>
      <c r="B665" s="160">
        <v>744943000</v>
      </c>
      <c r="C665" s="160" t="s">
        <v>51</v>
      </c>
      <c r="D665" s="160" t="s">
        <v>2314</v>
      </c>
      <c r="E665" s="160" t="s">
        <v>8479</v>
      </c>
      <c r="F665" s="160" t="s">
        <v>2146</v>
      </c>
      <c r="G665" s="160" t="s">
        <v>8480</v>
      </c>
      <c r="H665" s="160" t="s">
        <v>2692</v>
      </c>
      <c r="I665" s="160" t="s">
        <v>2691</v>
      </c>
      <c r="J665" s="160" t="s">
        <v>2316</v>
      </c>
      <c r="K665" s="160" t="s">
        <v>3045</v>
      </c>
      <c r="L665" s="160" t="s">
        <v>31</v>
      </c>
      <c r="M665" s="160" t="s">
        <v>271</v>
      </c>
      <c r="N665" s="160">
        <v>0</v>
      </c>
      <c r="O665" s="160" t="s">
        <v>2317</v>
      </c>
      <c r="P665" s="160">
        <v>0</v>
      </c>
      <c r="Q665" s="160" t="s">
        <v>162</v>
      </c>
      <c r="R665" s="160" t="s">
        <v>8481</v>
      </c>
      <c r="S665" s="161">
        <v>37970</v>
      </c>
      <c r="T665" s="160">
        <v>7163</v>
      </c>
      <c r="U665" s="162">
        <v>0</v>
      </c>
      <c r="V665" s="162">
        <v>113497200</v>
      </c>
      <c r="W665" s="161">
        <v>44135</v>
      </c>
      <c r="X665" s="160" t="s">
        <v>3112</v>
      </c>
      <c r="Y665" s="160" t="s">
        <v>3113</v>
      </c>
      <c r="Z665" s="160" t="s">
        <v>3158</v>
      </c>
    </row>
    <row r="666" spans="1:26" x14ac:dyDescent="0.2">
      <c r="A666" s="160" t="s">
        <v>2473</v>
      </c>
      <c r="B666" s="160">
        <v>744943000</v>
      </c>
      <c r="C666" s="160" t="s">
        <v>51</v>
      </c>
      <c r="D666" s="160" t="s">
        <v>2314</v>
      </c>
      <c r="E666" s="160" t="s">
        <v>8479</v>
      </c>
      <c r="F666" s="160" t="s">
        <v>2146</v>
      </c>
      <c r="G666" s="160" t="s">
        <v>8480</v>
      </c>
      <c r="H666" s="160" t="s">
        <v>2692</v>
      </c>
      <c r="I666" s="160" t="s">
        <v>2691</v>
      </c>
      <c r="J666" s="160" t="s">
        <v>2316</v>
      </c>
      <c r="K666" s="160" t="s">
        <v>3045</v>
      </c>
      <c r="L666" s="160" t="s">
        <v>31</v>
      </c>
      <c r="M666" s="160" t="s">
        <v>271</v>
      </c>
      <c r="N666" s="160">
        <v>0</v>
      </c>
      <c r="O666" s="160" t="s">
        <v>2317</v>
      </c>
      <c r="P666" s="160">
        <v>0</v>
      </c>
      <c r="Q666" s="160" t="s">
        <v>162</v>
      </c>
      <c r="R666" s="160" t="s">
        <v>8481</v>
      </c>
      <c r="S666" s="161">
        <v>37970</v>
      </c>
      <c r="T666" s="160">
        <v>7163</v>
      </c>
      <c r="U666" s="162">
        <v>41208524</v>
      </c>
      <c r="V666" s="162">
        <v>308899406</v>
      </c>
      <c r="W666" s="161">
        <v>44135</v>
      </c>
      <c r="X666" s="160" t="s">
        <v>3112</v>
      </c>
      <c r="Y666" s="160" t="s">
        <v>3113</v>
      </c>
      <c r="Z666" s="160" t="s">
        <v>3190</v>
      </c>
    </row>
    <row r="667" spans="1:26" x14ac:dyDescent="0.2">
      <c r="A667" s="160" t="s">
        <v>2473</v>
      </c>
      <c r="B667" s="160">
        <v>744943000</v>
      </c>
      <c r="C667" s="160" t="s">
        <v>51</v>
      </c>
      <c r="D667" s="160" t="s">
        <v>2314</v>
      </c>
      <c r="E667" s="160" t="s">
        <v>8479</v>
      </c>
      <c r="F667" s="160" t="s">
        <v>2146</v>
      </c>
      <c r="G667" s="160" t="s">
        <v>8480</v>
      </c>
      <c r="H667" s="160" t="s">
        <v>2692</v>
      </c>
      <c r="I667" s="160" t="s">
        <v>2691</v>
      </c>
      <c r="J667" s="160" t="s">
        <v>2316</v>
      </c>
      <c r="K667" s="160" t="s">
        <v>3045</v>
      </c>
      <c r="L667" s="160" t="s">
        <v>31</v>
      </c>
      <c r="M667" s="160" t="s">
        <v>271</v>
      </c>
      <c r="N667" s="160">
        <v>0</v>
      </c>
      <c r="O667" s="160" t="s">
        <v>2317</v>
      </c>
      <c r="P667" s="160">
        <v>0</v>
      </c>
      <c r="Q667" s="160" t="s">
        <v>162</v>
      </c>
      <c r="R667" s="160" t="s">
        <v>8481</v>
      </c>
      <c r="S667" s="161">
        <v>37970</v>
      </c>
      <c r="T667" s="160">
        <v>7163</v>
      </c>
      <c r="U667" s="162">
        <v>0</v>
      </c>
      <c r="V667" s="162">
        <v>126554400</v>
      </c>
      <c r="W667" s="161">
        <v>44135</v>
      </c>
      <c r="X667" s="160" t="s">
        <v>3112</v>
      </c>
      <c r="Y667" s="160" t="s">
        <v>3113</v>
      </c>
      <c r="Z667" s="160" t="s">
        <v>3231</v>
      </c>
    </row>
    <row r="668" spans="1:26" x14ac:dyDescent="0.2">
      <c r="A668" s="160" t="s">
        <v>1651</v>
      </c>
      <c r="B668" s="160" t="s">
        <v>3377</v>
      </c>
      <c r="C668" s="160" t="s">
        <v>1014</v>
      </c>
      <c r="D668" s="160" t="s">
        <v>1031</v>
      </c>
      <c r="E668" s="160" t="s">
        <v>592</v>
      </c>
      <c r="F668" s="160" t="s">
        <v>1652</v>
      </c>
      <c r="G668" s="160" t="s">
        <v>27</v>
      </c>
      <c r="H668" s="160">
        <v>0</v>
      </c>
      <c r="I668" s="160">
        <v>0</v>
      </c>
      <c r="J668" s="160" t="s">
        <v>1653</v>
      </c>
      <c r="K668" s="160" t="s">
        <v>1654</v>
      </c>
      <c r="L668" s="160" t="s">
        <v>31</v>
      </c>
      <c r="M668" s="160" t="s">
        <v>326</v>
      </c>
      <c r="N668" s="160" t="s">
        <v>2575</v>
      </c>
      <c r="O668" s="160" t="s">
        <v>2576</v>
      </c>
      <c r="P668" s="160">
        <v>0</v>
      </c>
      <c r="Q668" s="160">
        <v>91001</v>
      </c>
      <c r="R668" s="160" t="s">
        <v>1030</v>
      </c>
      <c r="S668" s="161">
        <v>38478</v>
      </c>
      <c r="T668" s="160">
        <v>7168</v>
      </c>
      <c r="U668" s="162">
        <v>19014598</v>
      </c>
      <c r="V668" s="162">
        <v>192844468</v>
      </c>
      <c r="W668" s="161">
        <v>44135</v>
      </c>
      <c r="X668" s="160" t="s">
        <v>3112</v>
      </c>
      <c r="Y668" s="160" t="s">
        <v>3113</v>
      </c>
      <c r="Z668" s="160" t="s">
        <v>3193</v>
      </c>
    </row>
    <row r="669" spans="1:26" x14ac:dyDescent="0.2">
      <c r="A669" s="160" t="s">
        <v>1025</v>
      </c>
      <c r="B669" s="160">
        <v>692651006</v>
      </c>
      <c r="C669" s="160" t="s">
        <v>1014</v>
      </c>
      <c r="D669" s="160" t="s">
        <v>1026</v>
      </c>
      <c r="E669" s="160" t="s">
        <v>26</v>
      </c>
      <c r="F669" s="160" t="s">
        <v>1027</v>
      </c>
      <c r="G669" s="160" t="s">
        <v>27</v>
      </c>
      <c r="H669" s="160">
        <v>0</v>
      </c>
      <c r="I669" s="160">
        <v>0</v>
      </c>
      <c r="J669" s="160" t="s">
        <v>1028</v>
      </c>
      <c r="K669" s="160" t="s">
        <v>1029</v>
      </c>
      <c r="L669" s="160" t="s">
        <v>224</v>
      </c>
      <c r="M669" s="160">
        <v>0</v>
      </c>
      <c r="N669" s="160">
        <v>0</v>
      </c>
      <c r="O669" s="160">
        <v>0</v>
      </c>
      <c r="P669" s="160">
        <v>0</v>
      </c>
      <c r="Q669" s="160">
        <v>91001</v>
      </c>
      <c r="R669" s="160" t="s">
        <v>1030</v>
      </c>
      <c r="S669" s="161">
        <v>38488</v>
      </c>
      <c r="T669" s="160">
        <v>7169</v>
      </c>
      <c r="U669" s="162">
        <v>8892288</v>
      </c>
      <c r="V669" s="162">
        <v>79810880</v>
      </c>
      <c r="W669" s="161">
        <v>44135</v>
      </c>
      <c r="X669" s="160" t="s">
        <v>3112</v>
      </c>
      <c r="Y669" s="160" t="s">
        <v>3113</v>
      </c>
      <c r="Z669" s="160" t="s">
        <v>80</v>
      </c>
    </row>
    <row r="670" spans="1:26" x14ac:dyDescent="0.2">
      <c r="A670" s="160" t="s">
        <v>1526</v>
      </c>
      <c r="B670" s="160">
        <v>690733005</v>
      </c>
      <c r="C670" s="160" t="s">
        <v>1014</v>
      </c>
      <c r="D670" s="160" t="s">
        <v>1026</v>
      </c>
      <c r="E670" s="160" t="s">
        <v>26</v>
      </c>
      <c r="F670" s="160" t="s">
        <v>1027</v>
      </c>
      <c r="G670" s="160" t="s">
        <v>27</v>
      </c>
      <c r="H670" s="160">
        <v>0</v>
      </c>
      <c r="I670" s="160">
        <v>0</v>
      </c>
      <c r="J670" s="160" t="s">
        <v>1527</v>
      </c>
      <c r="K670" s="160" t="s">
        <v>1529</v>
      </c>
      <c r="L670" s="160" t="s">
        <v>31</v>
      </c>
      <c r="M670" s="160" t="s">
        <v>1531</v>
      </c>
      <c r="N670" s="160" t="s">
        <v>1530</v>
      </c>
      <c r="O670" s="160" t="s">
        <v>1528</v>
      </c>
      <c r="P670" s="160">
        <v>0</v>
      </c>
      <c r="Q670" s="160">
        <v>91001</v>
      </c>
      <c r="R670" s="160" t="s">
        <v>1030</v>
      </c>
      <c r="S670" s="161">
        <v>38509</v>
      </c>
      <c r="T670" s="160">
        <v>7172</v>
      </c>
      <c r="U670" s="162">
        <v>3473550</v>
      </c>
      <c r="V670" s="162">
        <v>31363625</v>
      </c>
      <c r="W670" s="161">
        <v>44135</v>
      </c>
      <c r="X670" s="160" t="s">
        <v>3112</v>
      </c>
      <c r="Y670" s="160" t="s">
        <v>3113</v>
      </c>
      <c r="Z670" s="160" t="s">
        <v>3292</v>
      </c>
    </row>
    <row r="671" spans="1:26" x14ac:dyDescent="0.2">
      <c r="A671" s="160" t="s">
        <v>471</v>
      </c>
      <c r="B671" s="160">
        <v>653686706</v>
      </c>
      <c r="C671" s="160" t="s">
        <v>33</v>
      </c>
      <c r="D671" s="160" t="s">
        <v>472</v>
      </c>
      <c r="E671" s="160" t="s">
        <v>2826</v>
      </c>
      <c r="F671" s="160" t="s">
        <v>473</v>
      </c>
      <c r="G671" s="160" t="s">
        <v>2827</v>
      </c>
      <c r="H671" s="160" t="s">
        <v>474</v>
      </c>
      <c r="I671" s="160" t="s">
        <v>2828</v>
      </c>
      <c r="J671" s="160" t="s">
        <v>2829</v>
      </c>
      <c r="K671" s="160" t="s">
        <v>475</v>
      </c>
      <c r="L671" s="160" t="s">
        <v>2457</v>
      </c>
      <c r="M671" s="160" t="s">
        <v>477</v>
      </c>
      <c r="N671" s="160" t="s">
        <v>478</v>
      </c>
      <c r="O671" s="160" t="s">
        <v>479</v>
      </c>
      <c r="P671" s="160">
        <v>0</v>
      </c>
      <c r="Q671" s="160" t="s">
        <v>30</v>
      </c>
      <c r="R671" s="160" t="s">
        <v>2946</v>
      </c>
      <c r="S671" s="161">
        <v>38523</v>
      </c>
      <c r="T671" s="160">
        <v>7173</v>
      </c>
      <c r="U671" s="162">
        <v>6026400</v>
      </c>
      <c r="V671" s="162">
        <v>87445620</v>
      </c>
      <c r="W671" s="161">
        <v>44135</v>
      </c>
      <c r="X671" s="160" t="s">
        <v>3112</v>
      </c>
      <c r="Y671" s="160" t="s">
        <v>3113</v>
      </c>
      <c r="Z671" s="160" t="s">
        <v>3146</v>
      </c>
    </row>
    <row r="672" spans="1:26" x14ac:dyDescent="0.2">
      <c r="A672" s="160" t="s">
        <v>1344</v>
      </c>
      <c r="B672" s="160">
        <v>691912000</v>
      </c>
      <c r="C672" s="160" t="s">
        <v>1014</v>
      </c>
      <c r="D672" s="160" t="s">
        <v>1026</v>
      </c>
      <c r="E672" s="160" t="s">
        <v>26</v>
      </c>
      <c r="F672" s="160" t="s">
        <v>1027</v>
      </c>
      <c r="G672" s="160" t="s">
        <v>27</v>
      </c>
      <c r="H672" s="160">
        <v>0</v>
      </c>
      <c r="I672" s="160">
        <v>0</v>
      </c>
      <c r="J672" s="160" t="s">
        <v>1345</v>
      </c>
      <c r="K672" s="160" t="s">
        <v>1346</v>
      </c>
      <c r="L672" s="160" t="s">
        <v>32</v>
      </c>
      <c r="M672" s="160" t="s">
        <v>1348</v>
      </c>
      <c r="N672" s="160" t="s">
        <v>1347</v>
      </c>
      <c r="O672" s="160">
        <v>0</v>
      </c>
      <c r="P672" s="160">
        <v>0</v>
      </c>
      <c r="Q672" s="160">
        <v>91001</v>
      </c>
      <c r="R672" s="160" t="s">
        <v>1068</v>
      </c>
      <c r="S672" s="161">
        <v>38518</v>
      </c>
      <c r="T672" s="160">
        <v>7174</v>
      </c>
      <c r="U672" s="162">
        <v>6177361</v>
      </c>
      <c r="V672" s="162">
        <v>55777067</v>
      </c>
      <c r="W672" s="161">
        <v>44135</v>
      </c>
      <c r="X672" s="160" t="s">
        <v>3112</v>
      </c>
      <c r="Y672" s="160" t="s">
        <v>3113</v>
      </c>
      <c r="Z672" s="160" t="s">
        <v>3293</v>
      </c>
    </row>
    <row r="673" spans="1:26" x14ac:dyDescent="0.2">
      <c r="A673" s="160" t="s">
        <v>1590</v>
      </c>
      <c r="B673" s="160">
        <v>690407000</v>
      </c>
      <c r="C673" s="160" t="s">
        <v>1014</v>
      </c>
      <c r="D673" s="160" t="s">
        <v>1026</v>
      </c>
      <c r="E673" s="160" t="s">
        <v>26</v>
      </c>
      <c r="F673" s="160" t="s">
        <v>1027</v>
      </c>
      <c r="G673" s="160" t="s">
        <v>27</v>
      </c>
      <c r="H673" s="160">
        <v>0</v>
      </c>
      <c r="I673" s="160">
        <v>0</v>
      </c>
      <c r="J673" s="160" t="s">
        <v>1591</v>
      </c>
      <c r="K673" s="160" t="s">
        <v>1592</v>
      </c>
      <c r="L673" s="160" t="s">
        <v>2455</v>
      </c>
      <c r="M673" s="160" t="s">
        <v>1593</v>
      </c>
      <c r="N673" s="160" t="s">
        <v>2651</v>
      </c>
      <c r="O673" s="160" t="s">
        <v>2652</v>
      </c>
      <c r="P673" s="160">
        <v>0</v>
      </c>
      <c r="Q673" s="160">
        <v>91001</v>
      </c>
      <c r="R673" s="160" t="s">
        <v>2418</v>
      </c>
      <c r="S673" s="161">
        <v>38526</v>
      </c>
      <c r="T673" s="160">
        <v>7175</v>
      </c>
      <c r="U673" s="162">
        <v>6652543</v>
      </c>
      <c r="V673" s="162">
        <v>60067615</v>
      </c>
      <c r="W673" s="161">
        <v>44135</v>
      </c>
      <c r="X673" s="160" t="s">
        <v>3112</v>
      </c>
      <c r="Y673" s="160" t="s">
        <v>3113</v>
      </c>
      <c r="Z673" s="160" t="s">
        <v>3188</v>
      </c>
    </row>
    <row r="674" spans="1:26" x14ac:dyDescent="0.2">
      <c r="A674" s="160" t="s">
        <v>1518</v>
      </c>
      <c r="B674" s="160">
        <v>690709007</v>
      </c>
      <c r="C674" s="160" t="s">
        <v>1014</v>
      </c>
      <c r="D674" s="160" t="s">
        <v>1026</v>
      </c>
      <c r="E674" s="160" t="s">
        <v>26</v>
      </c>
      <c r="F674" s="160" t="s">
        <v>1027</v>
      </c>
      <c r="G674" s="160" t="s">
        <v>27</v>
      </c>
      <c r="H674" s="160">
        <v>0</v>
      </c>
      <c r="I674" s="160">
        <v>0</v>
      </c>
      <c r="J674" s="160" t="s">
        <v>1519</v>
      </c>
      <c r="K674" s="160" t="s">
        <v>1520</v>
      </c>
      <c r="L674" s="160" t="s">
        <v>31</v>
      </c>
      <c r="M674" s="160" t="s">
        <v>1522</v>
      </c>
      <c r="N674" s="160" t="s">
        <v>1521</v>
      </c>
      <c r="O674" s="160">
        <v>0</v>
      </c>
      <c r="P674" s="160">
        <v>0</v>
      </c>
      <c r="Q674" s="160">
        <v>91001</v>
      </c>
      <c r="R674" s="160" t="s">
        <v>1049</v>
      </c>
      <c r="S674" s="161">
        <v>38531</v>
      </c>
      <c r="T674" s="160">
        <v>7176</v>
      </c>
      <c r="U674" s="162">
        <v>11949012</v>
      </c>
      <c r="V674" s="162">
        <v>107748525</v>
      </c>
      <c r="W674" s="161">
        <v>44135</v>
      </c>
      <c r="X674" s="160" t="s">
        <v>3112</v>
      </c>
      <c r="Y674" s="160" t="s">
        <v>3113</v>
      </c>
      <c r="Z674" s="160" t="s">
        <v>3153</v>
      </c>
    </row>
    <row r="675" spans="1:26" x14ac:dyDescent="0.2">
      <c r="A675" s="160" t="s">
        <v>1993</v>
      </c>
      <c r="B675" s="160">
        <v>690305003</v>
      </c>
      <c r="C675" s="160" t="s">
        <v>1014</v>
      </c>
      <c r="D675" s="160" t="s">
        <v>1026</v>
      </c>
      <c r="E675" s="160" t="s">
        <v>26</v>
      </c>
      <c r="F675" s="160" t="s">
        <v>1027</v>
      </c>
      <c r="G675" s="160" t="s">
        <v>27</v>
      </c>
      <c r="H675" s="160">
        <v>0</v>
      </c>
      <c r="I675" s="160">
        <v>0</v>
      </c>
      <c r="J675" s="160" t="s">
        <v>1994</v>
      </c>
      <c r="K675" s="160" t="s">
        <v>1996</v>
      </c>
      <c r="L675" s="160" t="s">
        <v>2453</v>
      </c>
      <c r="M675" s="160" t="s">
        <v>34</v>
      </c>
      <c r="N675" s="160" t="s">
        <v>1997</v>
      </c>
      <c r="O675" s="160" t="s">
        <v>1995</v>
      </c>
      <c r="P675" s="160">
        <v>0</v>
      </c>
      <c r="Q675" s="160">
        <v>91001</v>
      </c>
      <c r="R675" s="160" t="s">
        <v>1068</v>
      </c>
      <c r="S675" s="161">
        <v>38532</v>
      </c>
      <c r="T675" s="160">
        <v>7177</v>
      </c>
      <c r="U675" s="162">
        <v>6177361</v>
      </c>
      <c r="V675" s="162">
        <v>55777067</v>
      </c>
      <c r="W675" s="161">
        <v>44135</v>
      </c>
      <c r="X675" s="160" t="s">
        <v>3112</v>
      </c>
      <c r="Y675" s="160" t="s">
        <v>3113</v>
      </c>
      <c r="Z675" s="160" t="s">
        <v>3138</v>
      </c>
    </row>
    <row r="676" spans="1:26" x14ac:dyDescent="0.2">
      <c r="A676" s="160" t="s">
        <v>1573</v>
      </c>
      <c r="B676" s="160">
        <v>691904008</v>
      </c>
      <c r="C676" s="160" t="s">
        <v>1014</v>
      </c>
      <c r="D676" s="160" t="s">
        <v>1026</v>
      </c>
      <c r="E676" s="160" t="s">
        <v>26</v>
      </c>
      <c r="F676" s="160" t="s">
        <v>1027</v>
      </c>
      <c r="G676" s="160" t="s">
        <v>27</v>
      </c>
      <c r="H676" s="160">
        <v>0</v>
      </c>
      <c r="I676" s="160">
        <v>0</v>
      </c>
      <c r="J676" s="160" t="s">
        <v>1574</v>
      </c>
      <c r="K676" s="160" t="s">
        <v>1576</v>
      </c>
      <c r="L676" s="160" t="s">
        <v>32</v>
      </c>
      <c r="M676" s="160" t="s">
        <v>1578</v>
      </c>
      <c r="N676" s="160" t="s">
        <v>1577</v>
      </c>
      <c r="O676" s="160" t="s">
        <v>1575</v>
      </c>
      <c r="P676" s="160">
        <v>0</v>
      </c>
      <c r="Q676" s="160">
        <v>91001</v>
      </c>
      <c r="R676" s="160" t="s">
        <v>1030</v>
      </c>
      <c r="S676" s="161">
        <v>38568</v>
      </c>
      <c r="T676" s="160">
        <v>7179</v>
      </c>
      <c r="U676" s="162">
        <v>4910210</v>
      </c>
      <c r="V676" s="162">
        <v>44335617</v>
      </c>
      <c r="W676" s="161">
        <v>44135</v>
      </c>
      <c r="X676" s="160" t="s">
        <v>3112</v>
      </c>
      <c r="Y676" s="160" t="s">
        <v>3113</v>
      </c>
      <c r="Z676" s="160" t="s">
        <v>3267</v>
      </c>
    </row>
    <row r="677" spans="1:26" x14ac:dyDescent="0.2">
      <c r="A677" s="160" t="s">
        <v>1904</v>
      </c>
      <c r="B677" s="160">
        <v>692525000</v>
      </c>
      <c r="C677" s="160" t="s">
        <v>1014</v>
      </c>
      <c r="D677" s="160" t="s">
        <v>1026</v>
      </c>
      <c r="E677" s="160" t="s">
        <v>26</v>
      </c>
      <c r="F677" s="160" t="s">
        <v>1027</v>
      </c>
      <c r="G677" s="160" t="s">
        <v>1533</v>
      </c>
      <c r="H677" s="160">
        <v>0</v>
      </c>
      <c r="I677" s="160">
        <v>0</v>
      </c>
      <c r="J677" s="160" t="s">
        <v>1905</v>
      </c>
      <c r="K677" s="160" t="s">
        <v>1907</v>
      </c>
      <c r="L677" s="160" t="s">
        <v>2453</v>
      </c>
      <c r="M677" s="160" t="s">
        <v>1909</v>
      </c>
      <c r="N677" s="160" t="s">
        <v>1908</v>
      </c>
      <c r="O677" s="160" t="s">
        <v>1906</v>
      </c>
      <c r="P677" s="160">
        <v>0</v>
      </c>
      <c r="Q677" s="160">
        <v>91001</v>
      </c>
      <c r="R677" s="160" t="s">
        <v>1910</v>
      </c>
      <c r="S677" s="161">
        <v>38553</v>
      </c>
      <c r="T677" s="160">
        <v>7180</v>
      </c>
      <c r="U677" s="162">
        <v>7713792</v>
      </c>
      <c r="V677" s="162">
        <v>67183675</v>
      </c>
      <c r="W677" s="161">
        <v>44135</v>
      </c>
      <c r="X677" s="160" t="s">
        <v>3112</v>
      </c>
      <c r="Y677" s="160" t="s">
        <v>3113</v>
      </c>
      <c r="Z677" s="160" t="s">
        <v>3115</v>
      </c>
    </row>
    <row r="678" spans="1:26" x14ac:dyDescent="0.2">
      <c r="A678" s="160" t="s">
        <v>1904</v>
      </c>
      <c r="B678" s="160">
        <v>692525000</v>
      </c>
      <c r="C678" s="160" t="s">
        <v>1014</v>
      </c>
      <c r="D678" s="160" t="s">
        <v>1026</v>
      </c>
      <c r="E678" s="160" t="s">
        <v>26</v>
      </c>
      <c r="F678" s="160" t="s">
        <v>1027</v>
      </c>
      <c r="G678" s="160" t="s">
        <v>1533</v>
      </c>
      <c r="H678" s="160">
        <v>0</v>
      </c>
      <c r="I678" s="160">
        <v>0</v>
      </c>
      <c r="J678" s="160" t="s">
        <v>1905</v>
      </c>
      <c r="K678" s="160" t="s">
        <v>1907</v>
      </c>
      <c r="L678" s="160" t="s">
        <v>2453</v>
      </c>
      <c r="M678" s="160" t="s">
        <v>1909</v>
      </c>
      <c r="N678" s="160" t="s">
        <v>1908</v>
      </c>
      <c r="O678" s="160" t="s">
        <v>1906</v>
      </c>
      <c r="P678" s="160">
        <v>0</v>
      </c>
      <c r="Q678" s="160">
        <v>91001</v>
      </c>
      <c r="R678" s="160" t="s">
        <v>1910</v>
      </c>
      <c r="S678" s="161">
        <v>38553</v>
      </c>
      <c r="T678" s="160">
        <v>7180</v>
      </c>
      <c r="U678" s="162">
        <v>0</v>
      </c>
      <c r="V678" s="162">
        <v>804326</v>
      </c>
      <c r="W678" s="161">
        <v>44135</v>
      </c>
      <c r="X678" s="160" t="s">
        <v>3112</v>
      </c>
      <c r="Y678" s="160" t="s">
        <v>3113</v>
      </c>
      <c r="Z678" s="160" t="s">
        <v>3294</v>
      </c>
    </row>
    <row r="679" spans="1:26" x14ac:dyDescent="0.2">
      <c r="A679" s="160" t="s">
        <v>1192</v>
      </c>
      <c r="B679" s="160">
        <v>692402006</v>
      </c>
      <c r="C679" s="160" t="s">
        <v>1014</v>
      </c>
      <c r="D679" s="160" t="s">
        <v>1026</v>
      </c>
      <c r="E679" s="160" t="s">
        <v>26</v>
      </c>
      <c r="F679" s="160" t="s">
        <v>1027</v>
      </c>
      <c r="G679" s="160" t="s">
        <v>27</v>
      </c>
      <c r="H679" s="160">
        <v>0</v>
      </c>
      <c r="I679" s="160">
        <v>0</v>
      </c>
      <c r="J679" s="160" t="s">
        <v>1193</v>
      </c>
      <c r="K679" s="160" t="s">
        <v>1194</v>
      </c>
      <c r="L679" s="160" t="s">
        <v>303</v>
      </c>
      <c r="M679" s="160" t="s">
        <v>1195</v>
      </c>
      <c r="N679" s="160">
        <v>0</v>
      </c>
      <c r="O679" s="160">
        <v>0</v>
      </c>
      <c r="P679" s="160">
        <v>0</v>
      </c>
      <c r="Q679" s="160">
        <v>91001</v>
      </c>
      <c r="R679" s="160" t="s">
        <v>1033</v>
      </c>
      <c r="S679" s="161">
        <v>38572</v>
      </c>
      <c r="T679" s="160">
        <v>7181</v>
      </c>
      <c r="U679" s="162">
        <v>5113066</v>
      </c>
      <c r="V679" s="162">
        <v>51130658</v>
      </c>
      <c r="W679" s="161">
        <v>44135</v>
      </c>
      <c r="X679" s="160" t="s">
        <v>3112</v>
      </c>
      <c r="Y679" s="160" t="s">
        <v>3113</v>
      </c>
      <c r="Z679" s="160" t="s">
        <v>3295</v>
      </c>
    </row>
    <row r="680" spans="1:26" x14ac:dyDescent="0.2">
      <c r="A680" s="160" t="s">
        <v>1044</v>
      </c>
      <c r="B680" s="160">
        <v>691801004</v>
      </c>
      <c r="C680" s="160" t="s">
        <v>1014</v>
      </c>
      <c r="D680" s="160" t="s">
        <v>1026</v>
      </c>
      <c r="E680" s="160" t="s">
        <v>26</v>
      </c>
      <c r="F680" s="160" t="s">
        <v>1027</v>
      </c>
      <c r="G680" s="160" t="s">
        <v>27</v>
      </c>
      <c r="H680" s="160">
        <v>0</v>
      </c>
      <c r="I680" s="160">
        <v>0</v>
      </c>
      <c r="J680" s="160" t="s">
        <v>1045</v>
      </c>
      <c r="K680" s="160" t="s">
        <v>1046</v>
      </c>
      <c r="L680" s="160" t="s">
        <v>32</v>
      </c>
      <c r="M680" s="160" t="s">
        <v>1047</v>
      </c>
      <c r="N680" s="160" t="s">
        <v>2609</v>
      </c>
      <c r="O680" s="160" t="s">
        <v>2610</v>
      </c>
      <c r="P680" s="160">
        <v>0</v>
      </c>
      <c r="Q680" s="160">
        <v>91001</v>
      </c>
      <c r="R680" s="160" t="s">
        <v>1048</v>
      </c>
      <c r="S680" s="161">
        <v>38568</v>
      </c>
      <c r="T680" s="160">
        <v>7184</v>
      </c>
      <c r="U680" s="162">
        <v>24337176</v>
      </c>
      <c r="V680" s="162">
        <v>267884864</v>
      </c>
      <c r="W680" s="161">
        <v>44135</v>
      </c>
      <c r="X680" s="160" t="s">
        <v>3112</v>
      </c>
      <c r="Y680" s="160" t="s">
        <v>3113</v>
      </c>
      <c r="Z680" s="160" t="s">
        <v>91</v>
      </c>
    </row>
    <row r="681" spans="1:26" x14ac:dyDescent="0.2">
      <c r="A681" s="160" t="s">
        <v>2419</v>
      </c>
      <c r="B681" s="160">
        <v>691501000</v>
      </c>
      <c r="C681" s="160" t="s">
        <v>1014</v>
      </c>
      <c r="D681" s="160" t="s">
        <v>227</v>
      </c>
      <c r="E681" s="160" t="s">
        <v>26</v>
      </c>
      <c r="F681" s="160" t="s">
        <v>1109</v>
      </c>
      <c r="G681" s="160" t="s">
        <v>27</v>
      </c>
      <c r="H681" s="160">
        <v>0</v>
      </c>
      <c r="I681" s="160">
        <v>0</v>
      </c>
      <c r="J681" s="160" t="s">
        <v>2420</v>
      </c>
      <c r="K681" s="160" t="s">
        <v>2548</v>
      </c>
      <c r="L681" s="160" t="s">
        <v>133</v>
      </c>
      <c r="M681" s="160" t="s">
        <v>2156</v>
      </c>
      <c r="N681" s="160" t="s">
        <v>2421</v>
      </c>
      <c r="O681" s="160" t="s">
        <v>2549</v>
      </c>
      <c r="P681" s="160">
        <v>0</v>
      </c>
      <c r="Q681" s="160">
        <v>91001</v>
      </c>
      <c r="R681" s="160" t="s">
        <v>2422</v>
      </c>
      <c r="S681" s="161">
        <v>38572</v>
      </c>
      <c r="T681" s="160">
        <v>7186</v>
      </c>
      <c r="U681" s="162">
        <v>4910210</v>
      </c>
      <c r="V681" s="162">
        <v>44335617</v>
      </c>
      <c r="W681" s="161">
        <v>44135</v>
      </c>
      <c r="X681" s="160" t="s">
        <v>3112</v>
      </c>
      <c r="Y681" s="160" t="s">
        <v>3113</v>
      </c>
      <c r="Z681" s="160" t="s">
        <v>3278</v>
      </c>
    </row>
    <row r="682" spans="1:26" x14ac:dyDescent="0.2">
      <c r="A682" s="160" t="s">
        <v>584</v>
      </c>
      <c r="B682" s="160">
        <v>754634006</v>
      </c>
      <c r="C682" s="160" t="s">
        <v>581</v>
      </c>
      <c r="D682" s="160" t="s">
        <v>585</v>
      </c>
      <c r="E682" s="160" t="s">
        <v>586</v>
      </c>
      <c r="F682" s="160" t="s">
        <v>587</v>
      </c>
      <c r="G682" s="160" t="s">
        <v>588</v>
      </c>
      <c r="H682" s="160" t="s">
        <v>589</v>
      </c>
      <c r="I682" s="160" t="s">
        <v>590</v>
      </c>
      <c r="J682" s="160" t="s">
        <v>3090</v>
      </c>
      <c r="K682" s="160" t="s">
        <v>3091</v>
      </c>
      <c r="L682" s="160" t="s">
        <v>2457</v>
      </c>
      <c r="M682" s="160" t="s">
        <v>591</v>
      </c>
      <c r="N682" s="160" t="s">
        <v>3092</v>
      </c>
      <c r="O682" s="160" t="s">
        <v>3093</v>
      </c>
      <c r="P682" s="160">
        <v>0</v>
      </c>
      <c r="Q682" s="160">
        <v>93401</v>
      </c>
      <c r="R682" s="160" t="s">
        <v>2780</v>
      </c>
      <c r="S682" s="161">
        <v>38600</v>
      </c>
      <c r="T682" s="160">
        <v>7189</v>
      </c>
      <c r="U682" s="162">
        <v>37200082</v>
      </c>
      <c r="V682" s="162">
        <v>366471105</v>
      </c>
      <c r="W682" s="161">
        <v>44135</v>
      </c>
      <c r="X682" s="160" t="s">
        <v>3112</v>
      </c>
      <c r="Y682" s="160" t="s">
        <v>3113</v>
      </c>
      <c r="Z682" s="160" t="s">
        <v>3224</v>
      </c>
    </row>
    <row r="683" spans="1:26" x14ac:dyDescent="0.2">
      <c r="A683" s="160" t="s">
        <v>584</v>
      </c>
      <c r="B683" s="160">
        <v>754634006</v>
      </c>
      <c r="C683" s="160" t="s">
        <v>581</v>
      </c>
      <c r="D683" s="160" t="s">
        <v>585</v>
      </c>
      <c r="E683" s="160" t="s">
        <v>586</v>
      </c>
      <c r="F683" s="160" t="s">
        <v>587</v>
      </c>
      <c r="G683" s="160" t="s">
        <v>588</v>
      </c>
      <c r="H683" s="160" t="s">
        <v>589</v>
      </c>
      <c r="I683" s="160" t="s">
        <v>590</v>
      </c>
      <c r="J683" s="160" t="s">
        <v>3090</v>
      </c>
      <c r="K683" s="160" t="s">
        <v>3091</v>
      </c>
      <c r="L683" s="160" t="s">
        <v>2457</v>
      </c>
      <c r="M683" s="160" t="s">
        <v>591</v>
      </c>
      <c r="N683" s="160" t="s">
        <v>3092</v>
      </c>
      <c r="O683" s="160" t="s">
        <v>3093</v>
      </c>
      <c r="P683" s="160">
        <v>0</v>
      </c>
      <c r="Q683" s="160">
        <v>93401</v>
      </c>
      <c r="R683" s="160" t="s">
        <v>2780</v>
      </c>
      <c r="S683" s="161">
        <v>38600</v>
      </c>
      <c r="T683" s="160">
        <v>7189</v>
      </c>
      <c r="U683" s="162">
        <v>15876259</v>
      </c>
      <c r="V683" s="162">
        <v>147354811</v>
      </c>
      <c r="W683" s="161">
        <v>44135</v>
      </c>
      <c r="X683" s="160" t="s">
        <v>3112</v>
      </c>
      <c r="Y683" s="160" t="s">
        <v>3113</v>
      </c>
      <c r="Z683" s="160" t="s">
        <v>3228</v>
      </c>
    </row>
    <row r="684" spans="1:26" x14ac:dyDescent="0.2">
      <c r="A684" s="160" t="s">
        <v>584</v>
      </c>
      <c r="B684" s="160">
        <v>754634006</v>
      </c>
      <c r="C684" s="160" t="s">
        <v>581</v>
      </c>
      <c r="D684" s="160" t="s">
        <v>585</v>
      </c>
      <c r="E684" s="160" t="s">
        <v>586</v>
      </c>
      <c r="F684" s="160" t="s">
        <v>587</v>
      </c>
      <c r="G684" s="160" t="s">
        <v>588</v>
      </c>
      <c r="H684" s="160" t="s">
        <v>589</v>
      </c>
      <c r="I684" s="160" t="s">
        <v>590</v>
      </c>
      <c r="J684" s="160" t="s">
        <v>3090</v>
      </c>
      <c r="K684" s="160" t="s">
        <v>3091</v>
      </c>
      <c r="L684" s="160" t="s">
        <v>2457</v>
      </c>
      <c r="M684" s="160" t="s">
        <v>591</v>
      </c>
      <c r="N684" s="160" t="s">
        <v>3092</v>
      </c>
      <c r="O684" s="160" t="s">
        <v>3093</v>
      </c>
      <c r="P684" s="160">
        <v>0</v>
      </c>
      <c r="Q684" s="160">
        <v>93401</v>
      </c>
      <c r="R684" s="160" t="s">
        <v>2780</v>
      </c>
      <c r="S684" s="161">
        <v>38600</v>
      </c>
      <c r="T684" s="160">
        <v>7189</v>
      </c>
      <c r="U684" s="162">
        <v>16936779</v>
      </c>
      <c r="V684" s="162">
        <v>144149708</v>
      </c>
      <c r="W684" s="161">
        <v>44135</v>
      </c>
      <c r="X684" s="160" t="s">
        <v>3112</v>
      </c>
      <c r="Y684" s="160" t="s">
        <v>3113</v>
      </c>
      <c r="Z684" s="160" t="s">
        <v>3230</v>
      </c>
    </row>
    <row r="685" spans="1:26" x14ac:dyDescent="0.2">
      <c r="A685" s="160" t="s">
        <v>2126</v>
      </c>
      <c r="B685" s="160" t="s">
        <v>3378</v>
      </c>
      <c r="C685" s="160" t="s">
        <v>2127</v>
      </c>
      <c r="D685" s="160" t="s">
        <v>2128</v>
      </c>
      <c r="E685" s="160" t="s">
        <v>2129</v>
      </c>
      <c r="F685" s="160" t="s">
        <v>2130</v>
      </c>
      <c r="G685" s="160" t="s">
        <v>2131</v>
      </c>
      <c r="H685" s="160" t="s">
        <v>2132</v>
      </c>
      <c r="I685" s="160" t="s">
        <v>2133</v>
      </c>
      <c r="J685" s="160" t="s">
        <v>2134</v>
      </c>
      <c r="K685" s="160" t="s">
        <v>2135</v>
      </c>
      <c r="L685" s="160" t="s">
        <v>2474</v>
      </c>
      <c r="M685" s="160" t="s">
        <v>302</v>
      </c>
      <c r="N685" s="160">
        <v>0</v>
      </c>
      <c r="O685" s="160">
        <v>0</v>
      </c>
      <c r="P685" s="160">
        <v>0</v>
      </c>
      <c r="Q685" s="160" t="s">
        <v>445</v>
      </c>
      <c r="R685" s="160" t="s">
        <v>2136</v>
      </c>
      <c r="S685" s="161">
        <v>38607</v>
      </c>
      <c r="T685" s="160">
        <v>7190</v>
      </c>
      <c r="U685" s="162">
        <v>22326773</v>
      </c>
      <c r="V685" s="162">
        <v>313432918</v>
      </c>
      <c r="W685" s="161">
        <v>44135</v>
      </c>
      <c r="X685" s="160" t="s">
        <v>3112</v>
      </c>
      <c r="Y685" s="160" t="s">
        <v>3113</v>
      </c>
      <c r="Z685" s="160" t="s">
        <v>3190</v>
      </c>
    </row>
    <row r="686" spans="1:26" x14ac:dyDescent="0.2">
      <c r="A686" s="160" t="s">
        <v>1545</v>
      </c>
      <c r="B686" s="160">
        <v>690204002</v>
      </c>
      <c r="C686" s="160" t="s">
        <v>1014</v>
      </c>
      <c r="D686" s="160" t="s">
        <v>227</v>
      </c>
      <c r="E686" s="160" t="s">
        <v>26</v>
      </c>
      <c r="F686" s="160" t="s">
        <v>228</v>
      </c>
      <c r="G686" s="160" t="s">
        <v>27</v>
      </c>
      <c r="H686" s="160">
        <v>0</v>
      </c>
      <c r="I686" s="160">
        <v>0</v>
      </c>
      <c r="J686" s="160" t="s">
        <v>1546</v>
      </c>
      <c r="K686" s="160" t="s">
        <v>1548</v>
      </c>
      <c r="L686" s="160" t="s">
        <v>2453</v>
      </c>
      <c r="M686" s="160" t="s">
        <v>1550</v>
      </c>
      <c r="N686" s="160" t="s">
        <v>1549</v>
      </c>
      <c r="O686" s="160" t="s">
        <v>1547</v>
      </c>
      <c r="P686" s="160">
        <v>0</v>
      </c>
      <c r="Q686" s="160">
        <v>91001</v>
      </c>
      <c r="R686" s="160" t="s">
        <v>1049</v>
      </c>
      <c r="S686" s="161">
        <v>38618</v>
      </c>
      <c r="T686" s="160">
        <v>7194</v>
      </c>
      <c r="U686" s="162">
        <v>8678016</v>
      </c>
      <c r="V686" s="162">
        <v>114157899</v>
      </c>
      <c r="W686" s="161">
        <v>44135</v>
      </c>
      <c r="X686" s="160" t="s">
        <v>3112</v>
      </c>
      <c r="Y686" s="160" t="s">
        <v>3113</v>
      </c>
      <c r="Z686" s="160" t="s">
        <v>3296</v>
      </c>
    </row>
    <row r="687" spans="1:26" x14ac:dyDescent="0.2">
      <c r="A687" s="160" t="s">
        <v>1616</v>
      </c>
      <c r="B687" s="160">
        <v>690726009</v>
      </c>
      <c r="C687" s="160" t="s">
        <v>1014</v>
      </c>
      <c r="D687" s="160" t="s">
        <v>1026</v>
      </c>
      <c r="E687" s="160" t="s">
        <v>26</v>
      </c>
      <c r="F687" s="160" t="s">
        <v>1027</v>
      </c>
      <c r="G687" s="160" t="s">
        <v>27</v>
      </c>
      <c r="H687" s="160">
        <v>0</v>
      </c>
      <c r="I687" s="160">
        <v>0</v>
      </c>
      <c r="J687" s="160" t="s">
        <v>1617</v>
      </c>
      <c r="K687" s="160" t="s">
        <v>1618</v>
      </c>
      <c r="L687" s="160" t="s">
        <v>31</v>
      </c>
      <c r="M687" s="160" t="s">
        <v>1619</v>
      </c>
      <c r="N687" s="160" t="s">
        <v>2656</v>
      </c>
      <c r="O687" s="160" t="s">
        <v>2657</v>
      </c>
      <c r="P687" s="160">
        <v>0</v>
      </c>
      <c r="Q687" s="160">
        <v>91001</v>
      </c>
      <c r="R687" s="160" t="s">
        <v>1084</v>
      </c>
      <c r="S687" s="161">
        <v>38624</v>
      </c>
      <c r="T687" s="160">
        <v>7195</v>
      </c>
      <c r="U687" s="162">
        <v>0</v>
      </c>
      <c r="V687" s="162">
        <v>90417570</v>
      </c>
      <c r="W687" s="161">
        <v>44135</v>
      </c>
      <c r="X687" s="160" t="s">
        <v>3112</v>
      </c>
      <c r="Y687" s="160" t="s">
        <v>3113</v>
      </c>
      <c r="Z687" s="160" t="s">
        <v>3179</v>
      </c>
    </row>
    <row r="688" spans="1:26" x14ac:dyDescent="0.2">
      <c r="A688" s="160" t="s">
        <v>1403</v>
      </c>
      <c r="B688" s="160">
        <v>690720000</v>
      </c>
      <c r="C688" s="160" t="s">
        <v>1014</v>
      </c>
      <c r="D688" s="160" t="s">
        <v>1026</v>
      </c>
      <c r="E688" s="160" t="s">
        <v>26</v>
      </c>
      <c r="F688" s="160" t="s">
        <v>1027</v>
      </c>
      <c r="G688" s="160" t="s">
        <v>27</v>
      </c>
      <c r="H688" s="160">
        <v>0</v>
      </c>
      <c r="I688" s="160">
        <v>0</v>
      </c>
      <c r="J688" s="160" t="s">
        <v>1404</v>
      </c>
      <c r="K688" s="160" t="s">
        <v>1405</v>
      </c>
      <c r="L688" s="160" t="s">
        <v>31</v>
      </c>
      <c r="M688" s="160" t="s">
        <v>1406</v>
      </c>
      <c r="N688" s="160" t="s">
        <v>2572</v>
      </c>
      <c r="O688" s="160" t="s">
        <v>2571</v>
      </c>
      <c r="P688" s="160">
        <v>0</v>
      </c>
      <c r="Q688" s="160">
        <v>91001</v>
      </c>
      <c r="R688" s="160" t="s">
        <v>1030</v>
      </c>
      <c r="S688" s="161">
        <v>38624</v>
      </c>
      <c r="T688" s="160">
        <v>7196</v>
      </c>
      <c r="U688" s="162">
        <v>9725940</v>
      </c>
      <c r="V688" s="162">
        <v>43909075</v>
      </c>
      <c r="W688" s="161">
        <v>44135</v>
      </c>
      <c r="X688" s="160" t="s">
        <v>3112</v>
      </c>
      <c r="Y688" s="160" t="s">
        <v>3113</v>
      </c>
      <c r="Z688" s="160" t="s">
        <v>3176</v>
      </c>
    </row>
    <row r="689" spans="1:26" x14ac:dyDescent="0.2">
      <c r="A689" s="160" t="s">
        <v>1839</v>
      </c>
      <c r="B689" s="160">
        <v>690414007</v>
      </c>
      <c r="C689" s="160" t="s">
        <v>1014</v>
      </c>
      <c r="D689" s="160" t="s">
        <v>1026</v>
      </c>
      <c r="E689" s="160" t="s">
        <v>26</v>
      </c>
      <c r="F689" s="160" t="s">
        <v>1027</v>
      </c>
      <c r="G689" s="160">
        <v>0</v>
      </c>
      <c r="H689" s="160">
        <v>0</v>
      </c>
      <c r="I689" s="160">
        <v>0</v>
      </c>
      <c r="J689" s="160" t="s">
        <v>1840</v>
      </c>
      <c r="K689" s="160" t="s">
        <v>1842</v>
      </c>
      <c r="L689" s="160" t="s">
        <v>2455</v>
      </c>
      <c r="M689" s="160" t="s">
        <v>1844</v>
      </c>
      <c r="N689" s="160" t="s">
        <v>1843</v>
      </c>
      <c r="O689" s="160" t="s">
        <v>1841</v>
      </c>
      <c r="P689" s="160">
        <v>0</v>
      </c>
      <c r="Q689" s="160">
        <v>91001</v>
      </c>
      <c r="R689" s="160" t="s">
        <v>1030</v>
      </c>
      <c r="S689" s="161">
        <v>38624</v>
      </c>
      <c r="T689" s="160">
        <v>7197</v>
      </c>
      <c r="U689" s="162">
        <v>4593423</v>
      </c>
      <c r="V689" s="162">
        <v>45934230</v>
      </c>
      <c r="W689" s="161">
        <v>44135</v>
      </c>
      <c r="X689" s="160" t="s">
        <v>3112</v>
      </c>
      <c r="Y689" s="160" t="s">
        <v>3113</v>
      </c>
      <c r="Z689" s="160" t="s">
        <v>3237</v>
      </c>
    </row>
    <row r="690" spans="1:26" x14ac:dyDescent="0.2">
      <c r="A690" s="160" t="s">
        <v>1058</v>
      </c>
      <c r="B690" s="160">
        <v>690725002</v>
      </c>
      <c r="C690" s="160" t="s">
        <v>1014</v>
      </c>
      <c r="D690" s="160" t="s">
        <v>1026</v>
      </c>
      <c r="E690" s="160" t="s">
        <v>26</v>
      </c>
      <c r="F690" s="160" t="s">
        <v>1027</v>
      </c>
      <c r="G690" s="160" t="s">
        <v>27</v>
      </c>
      <c r="H690" s="160">
        <v>0</v>
      </c>
      <c r="I690" s="160">
        <v>0</v>
      </c>
      <c r="J690" s="160" t="s">
        <v>1059</v>
      </c>
      <c r="K690" s="160" t="s">
        <v>1060</v>
      </c>
      <c r="L690" s="160" t="s">
        <v>31</v>
      </c>
      <c r="M690" s="160" t="s">
        <v>1062</v>
      </c>
      <c r="N690" s="160" t="s">
        <v>1061</v>
      </c>
      <c r="O690" s="160">
        <v>0</v>
      </c>
      <c r="P690" s="160">
        <v>0</v>
      </c>
      <c r="Q690" s="160">
        <v>91001</v>
      </c>
      <c r="R690" s="160" t="s">
        <v>1033</v>
      </c>
      <c r="S690" s="161">
        <v>38624</v>
      </c>
      <c r="T690" s="160">
        <v>7198</v>
      </c>
      <c r="U690" s="162">
        <v>4168260</v>
      </c>
      <c r="V690" s="162">
        <v>37514340</v>
      </c>
      <c r="W690" s="161">
        <v>44135</v>
      </c>
      <c r="X690" s="160" t="s">
        <v>3112</v>
      </c>
      <c r="Y690" s="160" t="s">
        <v>3113</v>
      </c>
      <c r="Z690" s="160" t="s">
        <v>3128</v>
      </c>
    </row>
    <row r="691" spans="1:26" x14ac:dyDescent="0.2">
      <c r="A691" s="160" t="s">
        <v>1289</v>
      </c>
      <c r="B691" s="160">
        <v>692553004</v>
      </c>
      <c r="C691" s="160" t="s">
        <v>1014</v>
      </c>
      <c r="D691" s="160" t="s">
        <v>1026</v>
      </c>
      <c r="E691" s="160" t="s">
        <v>26</v>
      </c>
      <c r="F691" s="160" t="s">
        <v>1027</v>
      </c>
      <c r="G691" s="160" t="s">
        <v>27</v>
      </c>
      <c r="H691" s="160">
        <v>0</v>
      </c>
      <c r="I691" s="160">
        <v>0</v>
      </c>
      <c r="J691" s="160" t="s">
        <v>1290</v>
      </c>
      <c r="K691" s="160" t="s">
        <v>1291</v>
      </c>
      <c r="L691" s="160" t="s">
        <v>31</v>
      </c>
      <c r="M691" s="160" t="s">
        <v>1293</v>
      </c>
      <c r="N691" s="160" t="s">
        <v>1292</v>
      </c>
      <c r="O691" s="160">
        <v>0</v>
      </c>
      <c r="P691" s="160">
        <v>0</v>
      </c>
      <c r="Q691" s="160">
        <v>91001</v>
      </c>
      <c r="R691" s="160" t="s">
        <v>1030</v>
      </c>
      <c r="S691" s="161">
        <v>38624</v>
      </c>
      <c r="T691" s="160">
        <v>7200</v>
      </c>
      <c r="U691" s="162">
        <v>0</v>
      </c>
      <c r="V691" s="162">
        <v>75861004</v>
      </c>
      <c r="W691" s="161">
        <v>44135</v>
      </c>
      <c r="X691" s="160" t="s">
        <v>3112</v>
      </c>
      <c r="Y691" s="160" t="s">
        <v>3113</v>
      </c>
      <c r="Z691" s="160" t="s">
        <v>3181</v>
      </c>
    </row>
    <row r="692" spans="1:26" x14ac:dyDescent="0.2">
      <c r="A692" s="160" t="s">
        <v>1738</v>
      </c>
      <c r="B692" s="160">
        <v>692105001</v>
      </c>
      <c r="C692" s="160" t="s">
        <v>1014</v>
      </c>
      <c r="D692" s="160" t="s">
        <v>1026</v>
      </c>
      <c r="E692" s="160" t="s">
        <v>26</v>
      </c>
      <c r="F692" s="160" t="s">
        <v>1027</v>
      </c>
      <c r="G692" s="160" t="s">
        <v>27</v>
      </c>
      <c r="H692" s="160">
        <v>0</v>
      </c>
      <c r="I692" s="160">
        <v>0</v>
      </c>
      <c r="J692" s="160" t="s">
        <v>1739</v>
      </c>
      <c r="K692" s="160" t="s">
        <v>1740</v>
      </c>
      <c r="L692" s="160" t="s">
        <v>2452</v>
      </c>
      <c r="M692" s="160" t="s">
        <v>1741</v>
      </c>
      <c r="N692" s="160" t="s">
        <v>2629</v>
      </c>
      <c r="O692" s="160" t="s">
        <v>2628</v>
      </c>
      <c r="P692" s="160">
        <v>0</v>
      </c>
      <c r="Q692" s="160">
        <v>91001</v>
      </c>
      <c r="R692" s="160" t="s">
        <v>1030</v>
      </c>
      <c r="S692" s="161">
        <v>38624</v>
      </c>
      <c r="T692" s="160">
        <v>7201</v>
      </c>
      <c r="U692" s="162">
        <v>5543786</v>
      </c>
      <c r="V692" s="162">
        <v>50056347</v>
      </c>
      <c r="W692" s="161">
        <v>44135</v>
      </c>
      <c r="X692" s="160" t="s">
        <v>3112</v>
      </c>
      <c r="Y692" s="160" t="s">
        <v>3113</v>
      </c>
      <c r="Z692" s="160" t="s">
        <v>3297</v>
      </c>
    </row>
    <row r="693" spans="1:26" x14ac:dyDescent="0.2">
      <c r="A693" s="160" t="s">
        <v>1097</v>
      </c>
      <c r="B693" s="160">
        <v>690728001</v>
      </c>
      <c r="C693" s="160" t="s">
        <v>1014</v>
      </c>
      <c r="D693" s="160" t="s">
        <v>1026</v>
      </c>
      <c r="E693" s="160" t="s">
        <v>26</v>
      </c>
      <c r="F693" s="160" t="s">
        <v>1027</v>
      </c>
      <c r="G693" s="160" t="s">
        <v>27</v>
      </c>
      <c r="H693" s="160">
        <v>0</v>
      </c>
      <c r="I693" s="160">
        <v>0</v>
      </c>
      <c r="J693" s="160" t="s">
        <v>1098</v>
      </c>
      <c r="K693" s="160" t="s">
        <v>1099</v>
      </c>
      <c r="L693" s="160" t="s">
        <v>31</v>
      </c>
      <c r="M693" s="160" t="s">
        <v>1101</v>
      </c>
      <c r="N693" s="160" t="s">
        <v>1100</v>
      </c>
      <c r="O693" s="160">
        <v>0</v>
      </c>
      <c r="P693" s="160">
        <v>0</v>
      </c>
      <c r="Q693" s="160">
        <v>91001</v>
      </c>
      <c r="R693" s="160" t="s">
        <v>1030</v>
      </c>
      <c r="S693" s="161">
        <v>38624</v>
      </c>
      <c r="T693" s="160">
        <v>7202</v>
      </c>
      <c r="U693" s="162">
        <v>4862970</v>
      </c>
      <c r="V693" s="162">
        <v>43909075</v>
      </c>
      <c r="W693" s="161">
        <v>44135</v>
      </c>
      <c r="X693" s="160" t="s">
        <v>3112</v>
      </c>
      <c r="Y693" s="160" t="s">
        <v>3113</v>
      </c>
      <c r="Z693" s="160" t="s">
        <v>3204</v>
      </c>
    </row>
    <row r="694" spans="1:26" x14ac:dyDescent="0.2">
      <c r="A694" s="160" t="s">
        <v>1889</v>
      </c>
      <c r="B694" s="160">
        <v>690708000</v>
      </c>
      <c r="C694" s="160" t="s">
        <v>1014</v>
      </c>
      <c r="D694" s="160" t="s">
        <v>1031</v>
      </c>
      <c r="E694" s="160" t="s">
        <v>592</v>
      </c>
      <c r="F694" s="160" t="s">
        <v>1642</v>
      </c>
      <c r="G694" s="160" t="s">
        <v>27</v>
      </c>
      <c r="H694" s="160">
        <v>0</v>
      </c>
      <c r="I694" s="160">
        <v>0</v>
      </c>
      <c r="J694" s="160" t="s">
        <v>1890</v>
      </c>
      <c r="K694" s="160" t="s">
        <v>1891</v>
      </c>
      <c r="L694" s="160" t="s">
        <v>31</v>
      </c>
      <c r="M694" s="160" t="s">
        <v>1892</v>
      </c>
      <c r="N694" s="160" t="s">
        <v>2617</v>
      </c>
      <c r="O694" s="160" t="s">
        <v>2618</v>
      </c>
      <c r="P694" s="160">
        <v>0</v>
      </c>
      <c r="Q694" s="160">
        <v>91001</v>
      </c>
      <c r="R694" s="160" t="s">
        <v>1049</v>
      </c>
      <c r="S694" s="161">
        <v>38628</v>
      </c>
      <c r="T694" s="160">
        <v>7203</v>
      </c>
      <c r="U694" s="162">
        <v>12504780</v>
      </c>
      <c r="V694" s="162">
        <v>63535460</v>
      </c>
      <c r="W694" s="161">
        <v>44135</v>
      </c>
      <c r="X694" s="160" t="s">
        <v>3112</v>
      </c>
      <c r="Y694" s="160" t="s">
        <v>3113</v>
      </c>
      <c r="Z694" s="160" t="s">
        <v>3231</v>
      </c>
    </row>
    <row r="695" spans="1:26" x14ac:dyDescent="0.2">
      <c r="A695" s="160" t="s">
        <v>1943</v>
      </c>
      <c r="B695" s="160">
        <v>690718006</v>
      </c>
      <c r="C695" s="160" t="s">
        <v>1014</v>
      </c>
      <c r="D695" s="160" t="s">
        <v>1026</v>
      </c>
      <c r="E695" s="160" t="s">
        <v>26</v>
      </c>
      <c r="F695" s="160" t="s">
        <v>1027</v>
      </c>
      <c r="G695" s="160" t="s">
        <v>27</v>
      </c>
      <c r="H695" s="160">
        <v>0</v>
      </c>
      <c r="I695" s="160">
        <v>0</v>
      </c>
      <c r="J695" s="160" t="s">
        <v>1944</v>
      </c>
      <c r="K695" s="160" t="s">
        <v>1945</v>
      </c>
      <c r="L695" s="160" t="s">
        <v>31</v>
      </c>
      <c r="M695" s="160" t="s">
        <v>389</v>
      </c>
      <c r="N695" s="160" t="s">
        <v>2615</v>
      </c>
      <c r="O695" s="160" t="s">
        <v>2616</v>
      </c>
      <c r="P695" s="160">
        <v>0</v>
      </c>
      <c r="Q695" s="160">
        <v>91001</v>
      </c>
      <c r="R695" s="160" t="s">
        <v>1049</v>
      </c>
      <c r="S695" s="161">
        <v>38628</v>
      </c>
      <c r="T695" s="160">
        <v>7204</v>
      </c>
      <c r="U695" s="162">
        <v>0</v>
      </c>
      <c r="V695" s="162">
        <v>56271510</v>
      </c>
      <c r="W695" s="161">
        <v>44135</v>
      </c>
      <c r="X695" s="160" t="s">
        <v>3112</v>
      </c>
      <c r="Y695" s="160" t="s">
        <v>3113</v>
      </c>
      <c r="Z695" s="160" t="s">
        <v>3169</v>
      </c>
    </row>
    <row r="696" spans="1:26" x14ac:dyDescent="0.2">
      <c r="A696" s="160" t="s">
        <v>1880</v>
      </c>
      <c r="B696" s="160" t="s">
        <v>3379</v>
      </c>
      <c r="C696" s="160" t="s">
        <v>1014</v>
      </c>
      <c r="D696" s="160" t="s">
        <v>1026</v>
      </c>
      <c r="E696" s="160" t="s">
        <v>26</v>
      </c>
      <c r="F696" s="160" t="s">
        <v>1027</v>
      </c>
      <c r="G696" s="160" t="s">
        <v>27</v>
      </c>
      <c r="H696" s="160">
        <v>0</v>
      </c>
      <c r="I696" s="160">
        <v>0</v>
      </c>
      <c r="J696" s="160" t="s">
        <v>1881</v>
      </c>
      <c r="K696" s="160" t="s">
        <v>1882</v>
      </c>
      <c r="L696" s="160" t="s">
        <v>31</v>
      </c>
      <c r="M696" s="160" t="s">
        <v>863</v>
      </c>
      <c r="N696" s="160">
        <v>226784305</v>
      </c>
      <c r="O696" s="160" t="s">
        <v>2511</v>
      </c>
      <c r="P696" s="160">
        <v>0</v>
      </c>
      <c r="Q696" s="160">
        <v>91001</v>
      </c>
      <c r="R696" s="160" t="s">
        <v>1353</v>
      </c>
      <c r="S696" s="161">
        <v>38628</v>
      </c>
      <c r="T696" s="160">
        <v>7205</v>
      </c>
      <c r="U696" s="162">
        <v>0</v>
      </c>
      <c r="V696" s="162">
        <v>25090900</v>
      </c>
      <c r="W696" s="161">
        <v>44135</v>
      </c>
      <c r="X696" s="160" t="s">
        <v>3112</v>
      </c>
      <c r="Y696" s="160" t="s">
        <v>3113</v>
      </c>
      <c r="Z696" s="160" t="s">
        <v>3239</v>
      </c>
    </row>
    <row r="697" spans="1:26" x14ac:dyDescent="0.2">
      <c r="A697" s="160" t="s">
        <v>1786</v>
      </c>
      <c r="B697" s="160">
        <v>692548000</v>
      </c>
      <c r="C697" s="160" t="s">
        <v>1014</v>
      </c>
      <c r="D697" s="160" t="s">
        <v>1031</v>
      </c>
      <c r="E697" s="160" t="s">
        <v>592</v>
      </c>
      <c r="F697" s="160" t="s">
        <v>1652</v>
      </c>
      <c r="G697" s="160" t="s">
        <v>27</v>
      </c>
      <c r="H697" s="160">
        <v>0</v>
      </c>
      <c r="I697" s="160">
        <v>0</v>
      </c>
      <c r="J697" s="160" t="s">
        <v>2580</v>
      </c>
      <c r="K697" s="160" t="s">
        <v>1787</v>
      </c>
      <c r="L697" s="160" t="s">
        <v>31</v>
      </c>
      <c r="M697" s="160" t="s">
        <v>1788</v>
      </c>
      <c r="N697" s="160">
        <v>229457440</v>
      </c>
      <c r="O697" s="160" t="s">
        <v>2579</v>
      </c>
      <c r="P697" s="160">
        <v>0</v>
      </c>
      <c r="Q697" s="160">
        <v>91001</v>
      </c>
      <c r="R697" s="160" t="s">
        <v>1030</v>
      </c>
      <c r="S697" s="161">
        <v>38631</v>
      </c>
      <c r="T697" s="160">
        <v>7206</v>
      </c>
      <c r="U697" s="162">
        <v>18059133</v>
      </c>
      <c r="V697" s="162">
        <v>134587001</v>
      </c>
      <c r="W697" s="161">
        <v>44135</v>
      </c>
      <c r="X697" s="160" t="s">
        <v>3112</v>
      </c>
      <c r="Y697" s="160" t="s">
        <v>3113</v>
      </c>
      <c r="Z697" s="160" t="s">
        <v>3199</v>
      </c>
    </row>
    <row r="698" spans="1:26" x14ac:dyDescent="0.2">
      <c r="A698" s="160" t="s">
        <v>1863</v>
      </c>
      <c r="B698" s="160">
        <v>690506009</v>
      </c>
      <c r="C698" s="160" t="s">
        <v>1014</v>
      </c>
      <c r="D698" s="160" t="s">
        <v>1031</v>
      </c>
      <c r="E698" s="160" t="s">
        <v>592</v>
      </c>
      <c r="F698" s="160" t="s">
        <v>1642</v>
      </c>
      <c r="G698" s="160" t="s">
        <v>27</v>
      </c>
      <c r="H698" s="160">
        <v>0</v>
      </c>
      <c r="I698" s="160">
        <v>0</v>
      </c>
      <c r="J698" s="160" t="s">
        <v>1864</v>
      </c>
      <c r="K698" s="160" t="s">
        <v>1866</v>
      </c>
      <c r="L698" s="160" t="s">
        <v>226</v>
      </c>
      <c r="M698" s="160" t="s">
        <v>570</v>
      </c>
      <c r="N698" s="160" t="s">
        <v>1867</v>
      </c>
      <c r="O698" s="160" t="s">
        <v>1865</v>
      </c>
      <c r="P698" s="160">
        <v>0</v>
      </c>
      <c r="Q698" s="160">
        <v>91001</v>
      </c>
      <c r="R698" s="160" t="s">
        <v>225</v>
      </c>
      <c r="S698" s="161">
        <v>38631</v>
      </c>
      <c r="T698" s="160">
        <v>7207</v>
      </c>
      <c r="U698" s="162">
        <v>6252390</v>
      </c>
      <c r="V698" s="162">
        <v>56454525</v>
      </c>
      <c r="W698" s="161">
        <v>44135</v>
      </c>
      <c r="X698" s="160" t="s">
        <v>3112</v>
      </c>
      <c r="Y698" s="160" t="s">
        <v>3113</v>
      </c>
      <c r="Z698" s="160" t="s">
        <v>3120</v>
      </c>
    </row>
    <row r="699" spans="1:26" x14ac:dyDescent="0.2">
      <c r="A699" s="160" t="s">
        <v>1376</v>
      </c>
      <c r="B699" s="160">
        <v>692554000</v>
      </c>
      <c r="C699" s="160" t="s">
        <v>1014</v>
      </c>
      <c r="D699" s="160" t="s">
        <v>1026</v>
      </c>
      <c r="E699" s="160" t="s">
        <v>26</v>
      </c>
      <c r="F699" s="160" t="s">
        <v>1109</v>
      </c>
      <c r="G699" s="160" t="s">
        <v>27</v>
      </c>
      <c r="H699" s="160">
        <v>0</v>
      </c>
      <c r="I699" s="160">
        <v>0</v>
      </c>
      <c r="J699" s="160" t="s">
        <v>1377</v>
      </c>
      <c r="K699" s="160" t="s">
        <v>1378</v>
      </c>
      <c r="L699" s="160" t="s">
        <v>31</v>
      </c>
      <c r="M699" s="160" t="s">
        <v>660</v>
      </c>
      <c r="N699" s="160" t="s">
        <v>1379</v>
      </c>
      <c r="O699" s="160" t="s">
        <v>2586</v>
      </c>
      <c r="P699" s="160">
        <v>0</v>
      </c>
      <c r="Q699" s="160">
        <v>91001</v>
      </c>
      <c r="R699" s="160" t="s">
        <v>1380</v>
      </c>
      <c r="S699" s="161">
        <v>38649</v>
      </c>
      <c r="T699" s="160">
        <v>7208</v>
      </c>
      <c r="U699" s="162">
        <v>3890376</v>
      </c>
      <c r="V699" s="162">
        <v>35127260</v>
      </c>
      <c r="W699" s="161">
        <v>44135</v>
      </c>
      <c r="X699" s="160" t="s">
        <v>3112</v>
      </c>
      <c r="Y699" s="160" t="s">
        <v>3113</v>
      </c>
      <c r="Z699" s="160" t="s">
        <v>3238</v>
      </c>
    </row>
    <row r="700" spans="1:26" x14ac:dyDescent="0.2">
      <c r="A700" s="160" t="s">
        <v>1692</v>
      </c>
      <c r="B700" s="160">
        <v>830175008</v>
      </c>
      <c r="C700" s="160" t="s">
        <v>1014</v>
      </c>
      <c r="D700" s="160" t="s">
        <v>227</v>
      </c>
      <c r="E700" s="160" t="s">
        <v>26</v>
      </c>
      <c r="F700" s="160" t="s">
        <v>228</v>
      </c>
      <c r="G700" s="160" t="s">
        <v>27</v>
      </c>
      <c r="H700" s="160">
        <v>0</v>
      </c>
      <c r="I700" s="160">
        <v>0</v>
      </c>
      <c r="J700" s="160" t="s">
        <v>1693</v>
      </c>
      <c r="K700" s="160" t="s">
        <v>1694</v>
      </c>
      <c r="L700" s="160" t="s">
        <v>224</v>
      </c>
      <c r="M700" s="160" t="s">
        <v>1360</v>
      </c>
      <c r="N700" s="160" t="s">
        <v>1695</v>
      </c>
      <c r="O700" s="160">
        <v>0</v>
      </c>
      <c r="P700" s="160">
        <v>0</v>
      </c>
      <c r="Q700" s="160">
        <v>91001</v>
      </c>
      <c r="R700" s="160" t="s">
        <v>1030</v>
      </c>
      <c r="S700" s="161">
        <v>38649</v>
      </c>
      <c r="T700" s="160">
        <v>7209</v>
      </c>
      <c r="U700" s="162">
        <v>0</v>
      </c>
      <c r="V700" s="162">
        <v>28598375</v>
      </c>
      <c r="W700" s="161">
        <v>44135</v>
      </c>
      <c r="X700" s="160" t="s">
        <v>3112</v>
      </c>
      <c r="Y700" s="160" t="s">
        <v>3113</v>
      </c>
      <c r="Z700" s="160" t="s">
        <v>3137</v>
      </c>
    </row>
    <row r="701" spans="1:26" x14ac:dyDescent="0.2">
      <c r="A701" s="160" t="s">
        <v>1901</v>
      </c>
      <c r="B701" s="160">
        <v>690731002</v>
      </c>
      <c r="C701" s="160" t="s">
        <v>1014</v>
      </c>
      <c r="D701" s="160" t="s">
        <v>227</v>
      </c>
      <c r="E701" s="160" t="s">
        <v>26</v>
      </c>
      <c r="F701" s="160" t="s">
        <v>228</v>
      </c>
      <c r="G701" s="160" t="s">
        <v>1533</v>
      </c>
      <c r="H701" s="160">
        <v>0</v>
      </c>
      <c r="I701" s="160">
        <v>0</v>
      </c>
      <c r="J701" s="160" t="s">
        <v>1903</v>
      </c>
      <c r="K701" s="160" t="s">
        <v>1902</v>
      </c>
      <c r="L701" s="160" t="s">
        <v>31</v>
      </c>
      <c r="M701" s="160" t="s">
        <v>2621</v>
      </c>
      <c r="N701" s="160" t="s">
        <v>2622</v>
      </c>
      <c r="O701" s="160" t="s">
        <v>2623</v>
      </c>
      <c r="P701" s="160">
        <v>0</v>
      </c>
      <c r="Q701" s="160">
        <v>91001</v>
      </c>
      <c r="R701" s="160" t="s">
        <v>1030</v>
      </c>
      <c r="S701" s="161">
        <v>38656</v>
      </c>
      <c r="T701" s="160">
        <v>7211</v>
      </c>
      <c r="U701" s="162">
        <v>0</v>
      </c>
      <c r="V701" s="162">
        <v>25009560</v>
      </c>
      <c r="W701" s="161">
        <v>44135</v>
      </c>
      <c r="X701" s="160" t="s">
        <v>3112</v>
      </c>
      <c r="Y701" s="160" t="s">
        <v>3113</v>
      </c>
      <c r="Z701" s="160" t="s">
        <v>3298</v>
      </c>
    </row>
    <row r="702" spans="1:26" x14ac:dyDescent="0.2">
      <c r="A702" s="160" t="s">
        <v>1556</v>
      </c>
      <c r="B702" s="160">
        <v>690408007</v>
      </c>
      <c r="C702" s="160" t="s">
        <v>1014</v>
      </c>
      <c r="D702" s="160" t="s">
        <v>227</v>
      </c>
      <c r="E702" s="160" t="s">
        <v>26</v>
      </c>
      <c r="F702" s="160" t="s">
        <v>228</v>
      </c>
      <c r="G702" s="160" t="s">
        <v>27</v>
      </c>
      <c r="H702" s="160">
        <v>0</v>
      </c>
      <c r="I702" s="160">
        <v>0</v>
      </c>
      <c r="J702" s="160" t="s">
        <v>1557</v>
      </c>
      <c r="K702" s="160" t="s">
        <v>1559</v>
      </c>
      <c r="L702" s="160" t="s">
        <v>2455</v>
      </c>
      <c r="M702" s="160" t="s">
        <v>1561</v>
      </c>
      <c r="N702" s="160" t="s">
        <v>1560</v>
      </c>
      <c r="O702" s="160" t="s">
        <v>1558</v>
      </c>
      <c r="P702" s="160">
        <v>0</v>
      </c>
      <c r="Q702" s="160">
        <v>91001</v>
      </c>
      <c r="R702" s="160" t="s">
        <v>1030</v>
      </c>
      <c r="S702" s="161">
        <v>38658</v>
      </c>
      <c r="T702" s="160">
        <v>7212</v>
      </c>
      <c r="U702" s="162">
        <v>10862386</v>
      </c>
      <c r="V702" s="162">
        <v>102841553</v>
      </c>
      <c r="W702" s="161">
        <v>44135</v>
      </c>
      <c r="X702" s="160" t="s">
        <v>3112</v>
      </c>
      <c r="Y702" s="160" t="s">
        <v>3113</v>
      </c>
      <c r="Z702" s="160" t="s">
        <v>3299</v>
      </c>
    </row>
    <row r="703" spans="1:26" x14ac:dyDescent="0.2">
      <c r="A703" s="160" t="s">
        <v>1331</v>
      </c>
      <c r="B703" s="160">
        <v>692207009</v>
      </c>
      <c r="C703" s="160" t="s">
        <v>1014</v>
      </c>
      <c r="D703" s="160" t="s">
        <v>227</v>
      </c>
      <c r="E703" s="160" t="s">
        <v>26</v>
      </c>
      <c r="F703" s="160" t="s">
        <v>1109</v>
      </c>
      <c r="G703" s="160" t="s">
        <v>27</v>
      </c>
      <c r="H703" s="160">
        <v>0</v>
      </c>
      <c r="I703" s="160">
        <v>0</v>
      </c>
      <c r="J703" s="160" t="s">
        <v>1332</v>
      </c>
      <c r="K703" s="160" t="s">
        <v>1333</v>
      </c>
      <c r="L703" s="160" t="s">
        <v>2452</v>
      </c>
      <c r="M703" s="160" t="s">
        <v>1334</v>
      </c>
      <c r="N703" s="160">
        <v>0</v>
      </c>
      <c r="O703" s="160">
        <v>0</v>
      </c>
      <c r="P703" s="160">
        <v>0</v>
      </c>
      <c r="Q703" s="160">
        <v>91001</v>
      </c>
      <c r="R703" s="160" t="s">
        <v>1030</v>
      </c>
      <c r="S703" s="161">
        <v>38663</v>
      </c>
      <c r="T703" s="160">
        <v>7215</v>
      </c>
      <c r="U703" s="162">
        <v>3959847</v>
      </c>
      <c r="V703" s="162">
        <v>33150574</v>
      </c>
      <c r="W703" s="161">
        <v>44135</v>
      </c>
      <c r="X703" s="160" t="s">
        <v>3112</v>
      </c>
      <c r="Y703" s="160" t="s">
        <v>3113</v>
      </c>
      <c r="Z703" s="160" t="s">
        <v>3300</v>
      </c>
    </row>
    <row r="704" spans="1:26" x14ac:dyDescent="0.2">
      <c r="A704" s="160" t="s">
        <v>1659</v>
      </c>
      <c r="B704" s="160">
        <v>690104008</v>
      </c>
      <c r="C704" s="160" t="s">
        <v>1014</v>
      </c>
      <c r="D704" s="160" t="s">
        <v>227</v>
      </c>
      <c r="E704" s="160" t="s">
        <v>26</v>
      </c>
      <c r="F704" s="160" t="s">
        <v>228</v>
      </c>
      <c r="G704" s="160" t="s">
        <v>27</v>
      </c>
      <c r="H704" s="160">
        <v>0</v>
      </c>
      <c r="I704" s="160">
        <v>0</v>
      </c>
      <c r="J704" s="160" t="s">
        <v>1660</v>
      </c>
      <c r="K704" s="160" t="s">
        <v>1662</v>
      </c>
      <c r="L704" s="160" t="s">
        <v>224</v>
      </c>
      <c r="M704" s="160" t="s">
        <v>1664</v>
      </c>
      <c r="N704" s="160" t="s">
        <v>1663</v>
      </c>
      <c r="O704" s="160" t="s">
        <v>1661</v>
      </c>
      <c r="P704" s="160">
        <v>0</v>
      </c>
      <c r="Q704" s="160">
        <v>91001</v>
      </c>
      <c r="R704" s="160" t="s">
        <v>1665</v>
      </c>
      <c r="S704" s="161">
        <v>38673</v>
      </c>
      <c r="T704" s="160">
        <v>7217</v>
      </c>
      <c r="U704" s="162">
        <v>3556915</v>
      </c>
      <c r="V704" s="162">
        <v>32116350</v>
      </c>
      <c r="W704" s="161">
        <v>44135</v>
      </c>
      <c r="X704" s="160" t="s">
        <v>3112</v>
      </c>
      <c r="Y704" s="160" t="s">
        <v>3113</v>
      </c>
      <c r="Z704" s="160" t="s">
        <v>3301</v>
      </c>
    </row>
    <row r="705" spans="1:26" x14ac:dyDescent="0.2">
      <c r="A705" s="160" t="s">
        <v>1672</v>
      </c>
      <c r="B705" s="160">
        <v>690722003</v>
      </c>
      <c r="C705" s="160" t="s">
        <v>1014</v>
      </c>
      <c r="D705" s="160" t="s">
        <v>1026</v>
      </c>
      <c r="E705" s="160" t="s">
        <v>26</v>
      </c>
      <c r="F705" s="160" t="s">
        <v>1027</v>
      </c>
      <c r="G705" s="160" t="s">
        <v>27</v>
      </c>
      <c r="H705" s="160">
        <v>0</v>
      </c>
      <c r="I705" s="160">
        <v>0</v>
      </c>
      <c r="J705" s="160" t="s">
        <v>1673</v>
      </c>
      <c r="K705" s="160" t="s">
        <v>1674</v>
      </c>
      <c r="L705" s="160" t="s">
        <v>31</v>
      </c>
      <c r="M705" s="160" t="s">
        <v>1676</v>
      </c>
      <c r="N705" s="160" t="s">
        <v>1675</v>
      </c>
      <c r="O705" s="160">
        <v>0</v>
      </c>
      <c r="P705" s="160">
        <v>0</v>
      </c>
      <c r="Q705" s="160">
        <v>91001</v>
      </c>
      <c r="R705" s="160" t="s">
        <v>1084</v>
      </c>
      <c r="S705" s="161">
        <v>38686</v>
      </c>
      <c r="T705" s="160">
        <v>7219</v>
      </c>
      <c r="U705" s="162">
        <v>11115360</v>
      </c>
      <c r="V705" s="162">
        <v>50181800</v>
      </c>
      <c r="W705" s="161">
        <v>44135</v>
      </c>
      <c r="X705" s="160" t="s">
        <v>3112</v>
      </c>
      <c r="Y705" s="160" t="s">
        <v>3113</v>
      </c>
      <c r="Z705" s="160" t="s">
        <v>3302</v>
      </c>
    </row>
    <row r="706" spans="1:26" x14ac:dyDescent="0.2">
      <c r="A706" s="160" t="s">
        <v>1411</v>
      </c>
      <c r="B706" s="160">
        <v>690714000</v>
      </c>
      <c r="C706" s="160" t="s">
        <v>1014</v>
      </c>
      <c r="D706" s="160" t="s">
        <v>227</v>
      </c>
      <c r="E706" s="160" t="s">
        <v>26</v>
      </c>
      <c r="F706" s="160" t="s">
        <v>228</v>
      </c>
      <c r="G706" s="160" t="s">
        <v>27</v>
      </c>
      <c r="H706" s="160">
        <v>0</v>
      </c>
      <c r="I706" s="160">
        <v>0</v>
      </c>
      <c r="J706" s="160" t="s">
        <v>1412</v>
      </c>
      <c r="K706" s="160" t="s">
        <v>1413</v>
      </c>
      <c r="L706" s="160" t="s">
        <v>31</v>
      </c>
      <c r="M706" s="160" t="s">
        <v>491</v>
      </c>
      <c r="N706" s="160" t="s">
        <v>2703</v>
      </c>
      <c r="O706" s="160" t="s">
        <v>2704</v>
      </c>
      <c r="P706" s="160">
        <v>0</v>
      </c>
      <c r="Q706" s="160">
        <v>91001</v>
      </c>
      <c r="R706" s="160" t="s">
        <v>222</v>
      </c>
      <c r="S706" s="161">
        <v>38686</v>
      </c>
      <c r="T706" s="160">
        <v>7220</v>
      </c>
      <c r="U706" s="162">
        <v>5974506</v>
      </c>
      <c r="V706" s="162">
        <v>47970929</v>
      </c>
      <c r="W706" s="161">
        <v>44135</v>
      </c>
      <c r="X706" s="160" t="s">
        <v>3112</v>
      </c>
      <c r="Y706" s="160" t="s">
        <v>3113</v>
      </c>
      <c r="Z706" s="160" t="s">
        <v>3209</v>
      </c>
    </row>
    <row r="707" spans="1:26" x14ac:dyDescent="0.2">
      <c r="A707" s="160" t="s">
        <v>1284</v>
      </c>
      <c r="B707" s="160" t="s">
        <v>3380</v>
      </c>
      <c r="C707" s="160" t="s">
        <v>1014</v>
      </c>
      <c r="D707" s="160" t="s">
        <v>1026</v>
      </c>
      <c r="E707" s="160" t="s">
        <v>26</v>
      </c>
      <c r="F707" s="160" t="s">
        <v>1027</v>
      </c>
      <c r="G707" s="160" t="s">
        <v>27</v>
      </c>
      <c r="H707" s="160">
        <v>0</v>
      </c>
      <c r="I707" s="160">
        <v>0</v>
      </c>
      <c r="J707" s="160" t="s">
        <v>1285</v>
      </c>
      <c r="K707" s="160" t="s">
        <v>1286</v>
      </c>
      <c r="L707" s="160" t="s">
        <v>2453</v>
      </c>
      <c r="M707" s="160" t="s">
        <v>1288</v>
      </c>
      <c r="N707" s="160" t="s">
        <v>1287</v>
      </c>
      <c r="O707" s="160">
        <v>0</v>
      </c>
      <c r="P707" s="160">
        <v>0</v>
      </c>
      <c r="Q707" s="160">
        <v>91001</v>
      </c>
      <c r="R707" s="160" t="s">
        <v>222</v>
      </c>
      <c r="S707" s="161">
        <v>38687</v>
      </c>
      <c r="T707" s="160">
        <v>7222</v>
      </c>
      <c r="U707" s="162">
        <v>0</v>
      </c>
      <c r="V707" s="162">
        <v>47007212</v>
      </c>
      <c r="W707" s="161">
        <v>44135</v>
      </c>
      <c r="X707" s="160" t="s">
        <v>3112</v>
      </c>
      <c r="Y707" s="160" t="s">
        <v>3113</v>
      </c>
      <c r="Z707" s="160" t="s">
        <v>3285</v>
      </c>
    </row>
    <row r="708" spans="1:26" x14ac:dyDescent="0.2">
      <c r="A708" s="160" t="s">
        <v>1125</v>
      </c>
      <c r="B708" s="160">
        <v>690614006</v>
      </c>
      <c r="C708" s="160" t="s">
        <v>1014</v>
      </c>
      <c r="D708" s="160" t="s">
        <v>227</v>
      </c>
      <c r="E708" s="160" t="s">
        <v>26</v>
      </c>
      <c r="F708" s="160" t="s">
        <v>228</v>
      </c>
      <c r="G708" s="160" t="s">
        <v>27</v>
      </c>
      <c r="H708" s="160">
        <v>0</v>
      </c>
      <c r="I708" s="160">
        <v>0</v>
      </c>
      <c r="J708" s="160" t="s">
        <v>1126</v>
      </c>
      <c r="K708" s="160" t="s">
        <v>1127</v>
      </c>
      <c r="L708" s="160" t="s">
        <v>226</v>
      </c>
      <c r="M708" s="160" t="s">
        <v>1129</v>
      </c>
      <c r="N708" s="160" t="s">
        <v>1128</v>
      </c>
      <c r="O708" s="160">
        <v>0</v>
      </c>
      <c r="P708" s="160">
        <v>0</v>
      </c>
      <c r="Q708" s="160">
        <v>91001</v>
      </c>
      <c r="R708" s="160" t="s">
        <v>1030</v>
      </c>
      <c r="S708" s="161">
        <v>38687</v>
      </c>
      <c r="T708" s="160">
        <v>7223</v>
      </c>
      <c r="U708" s="162">
        <v>7971548</v>
      </c>
      <c r="V708" s="162">
        <v>36294717</v>
      </c>
      <c r="W708" s="161">
        <v>44135</v>
      </c>
      <c r="X708" s="160" t="s">
        <v>3112</v>
      </c>
      <c r="Y708" s="160" t="s">
        <v>3113</v>
      </c>
      <c r="Z708" s="160" t="s">
        <v>3257</v>
      </c>
    </row>
    <row r="709" spans="1:26" x14ac:dyDescent="0.2">
      <c r="A709" s="160" t="s">
        <v>1778</v>
      </c>
      <c r="B709" s="160" t="s">
        <v>3381</v>
      </c>
      <c r="C709" s="160" t="s">
        <v>1014</v>
      </c>
      <c r="D709" s="160" t="s">
        <v>1026</v>
      </c>
      <c r="E709" s="160" t="s">
        <v>26</v>
      </c>
      <c r="F709" s="160" t="s">
        <v>1027</v>
      </c>
      <c r="G709" s="160" t="s">
        <v>27</v>
      </c>
      <c r="H709" s="160">
        <v>0</v>
      </c>
      <c r="I709" s="160">
        <v>0</v>
      </c>
      <c r="J709" s="160" t="s">
        <v>1779</v>
      </c>
      <c r="K709" s="160" t="s">
        <v>1780</v>
      </c>
      <c r="L709" s="160" t="s">
        <v>226</v>
      </c>
      <c r="M709" s="160" t="s">
        <v>1781</v>
      </c>
      <c r="N709" s="160" t="s">
        <v>2630</v>
      </c>
      <c r="O709" s="160" t="s">
        <v>2631</v>
      </c>
      <c r="P709" s="160">
        <v>0</v>
      </c>
      <c r="Q709" s="160">
        <v>91001</v>
      </c>
      <c r="R709" s="160" t="s">
        <v>1353</v>
      </c>
      <c r="S709" s="161">
        <v>38691</v>
      </c>
      <c r="T709" s="160">
        <v>7224</v>
      </c>
      <c r="U709" s="162">
        <v>9725940</v>
      </c>
      <c r="V709" s="162">
        <v>43909075</v>
      </c>
      <c r="W709" s="161">
        <v>44135</v>
      </c>
      <c r="X709" s="160" t="s">
        <v>3112</v>
      </c>
      <c r="Y709" s="160" t="s">
        <v>3113</v>
      </c>
      <c r="Z709" s="160" t="s">
        <v>3130</v>
      </c>
    </row>
    <row r="710" spans="1:26" x14ac:dyDescent="0.2">
      <c r="A710" s="160" t="s">
        <v>1655</v>
      </c>
      <c r="B710" s="160">
        <v>690505002</v>
      </c>
      <c r="C710" s="160" t="s">
        <v>1014</v>
      </c>
      <c r="D710" s="160" t="s">
        <v>1300</v>
      </c>
      <c r="E710" s="160" t="s">
        <v>26</v>
      </c>
      <c r="F710" s="160" t="s">
        <v>1109</v>
      </c>
      <c r="G710" s="160" t="s">
        <v>27</v>
      </c>
      <c r="H710" s="160">
        <v>0</v>
      </c>
      <c r="I710" s="160">
        <v>0</v>
      </c>
      <c r="J710" s="160" t="s">
        <v>1656</v>
      </c>
      <c r="K710" s="160" t="s">
        <v>1657</v>
      </c>
      <c r="L710" s="160" t="s">
        <v>226</v>
      </c>
      <c r="M710" s="160" t="s">
        <v>1658</v>
      </c>
      <c r="N710" s="160">
        <v>0</v>
      </c>
      <c r="O710" s="160">
        <v>0</v>
      </c>
      <c r="P710" s="160">
        <v>0</v>
      </c>
      <c r="Q710" s="160">
        <v>91001</v>
      </c>
      <c r="R710" s="160" t="s">
        <v>1030</v>
      </c>
      <c r="S710" s="161">
        <v>38695</v>
      </c>
      <c r="T710" s="160">
        <v>7225</v>
      </c>
      <c r="U710" s="162">
        <v>2778840</v>
      </c>
      <c r="V710" s="162">
        <v>24910344</v>
      </c>
      <c r="W710" s="161">
        <v>44135</v>
      </c>
      <c r="X710" s="160" t="s">
        <v>3112</v>
      </c>
      <c r="Y710" s="160" t="s">
        <v>3113</v>
      </c>
      <c r="Z710" s="160" t="s">
        <v>3279</v>
      </c>
    </row>
    <row r="711" spans="1:26" x14ac:dyDescent="0.2">
      <c r="A711" s="160" t="s">
        <v>1139</v>
      </c>
      <c r="B711" s="160">
        <v>692550005</v>
      </c>
      <c r="C711" s="160" t="s">
        <v>1014</v>
      </c>
      <c r="D711" s="160" t="s">
        <v>227</v>
      </c>
      <c r="E711" s="160" t="s">
        <v>26</v>
      </c>
      <c r="F711" s="160" t="s">
        <v>228</v>
      </c>
      <c r="G711" s="160" t="s">
        <v>27</v>
      </c>
      <c r="H711" s="160">
        <v>0</v>
      </c>
      <c r="I711" s="160">
        <v>0</v>
      </c>
      <c r="J711" s="160" t="s">
        <v>1140</v>
      </c>
      <c r="K711" s="160" t="s">
        <v>1142</v>
      </c>
      <c r="L711" s="160" t="s">
        <v>31</v>
      </c>
      <c r="M711" s="160" t="s">
        <v>1146</v>
      </c>
      <c r="N711" s="160">
        <v>0</v>
      </c>
      <c r="O711" s="160" t="s">
        <v>1141</v>
      </c>
      <c r="P711" s="160">
        <v>0</v>
      </c>
      <c r="Q711" s="160">
        <v>91001</v>
      </c>
      <c r="R711" s="160" t="s">
        <v>1030</v>
      </c>
      <c r="S711" s="161">
        <v>38695</v>
      </c>
      <c r="T711" s="160">
        <v>7226</v>
      </c>
      <c r="U711" s="162">
        <v>6252390</v>
      </c>
      <c r="V711" s="162">
        <v>62523900</v>
      </c>
      <c r="W711" s="161">
        <v>44135</v>
      </c>
      <c r="X711" s="160" t="s">
        <v>3112</v>
      </c>
      <c r="Y711" s="160" t="s">
        <v>3113</v>
      </c>
      <c r="Z711" s="160" t="s">
        <v>3129</v>
      </c>
    </row>
    <row r="712" spans="1:26" x14ac:dyDescent="0.2">
      <c r="A712" s="160" t="s">
        <v>1135</v>
      </c>
      <c r="B712" s="160">
        <v>690509008</v>
      </c>
      <c r="C712" s="160" t="s">
        <v>1014</v>
      </c>
      <c r="D712" s="160" t="s">
        <v>227</v>
      </c>
      <c r="E712" s="160" t="s">
        <v>26</v>
      </c>
      <c r="F712" s="160" t="s">
        <v>228</v>
      </c>
      <c r="G712" s="160" t="s">
        <v>27</v>
      </c>
      <c r="H712" s="160">
        <v>0</v>
      </c>
      <c r="I712" s="160">
        <v>0</v>
      </c>
      <c r="J712" s="160" t="s">
        <v>1136</v>
      </c>
      <c r="K712" s="160" t="s">
        <v>1137</v>
      </c>
      <c r="L712" s="160" t="s">
        <v>226</v>
      </c>
      <c r="M712" s="160" t="s">
        <v>1138</v>
      </c>
      <c r="N712" s="160">
        <v>0</v>
      </c>
      <c r="O712" s="160">
        <v>0</v>
      </c>
      <c r="P712" s="160">
        <v>0</v>
      </c>
      <c r="Q712" s="160">
        <v>91001</v>
      </c>
      <c r="R712" s="160" t="s">
        <v>1030</v>
      </c>
      <c r="S712" s="161">
        <v>38700</v>
      </c>
      <c r="T712" s="160">
        <v>7228</v>
      </c>
      <c r="U712" s="162">
        <v>3017403</v>
      </c>
      <c r="V712" s="162">
        <v>27244950</v>
      </c>
      <c r="W712" s="161">
        <v>44135</v>
      </c>
      <c r="X712" s="160" t="s">
        <v>3112</v>
      </c>
      <c r="Y712" s="160" t="s">
        <v>3113</v>
      </c>
      <c r="Z712" s="160" t="s">
        <v>3258</v>
      </c>
    </row>
    <row r="713" spans="1:26" x14ac:dyDescent="0.2">
      <c r="A713" s="160" t="s">
        <v>1091</v>
      </c>
      <c r="B713" s="160">
        <v>690303000</v>
      </c>
      <c r="C713" s="160" t="s">
        <v>1014</v>
      </c>
      <c r="D713" s="160" t="s">
        <v>1026</v>
      </c>
      <c r="E713" s="160" t="s">
        <v>26</v>
      </c>
      <c r="F713" s="160" t="s">
        <v>1027</v>
      </c>
      <c r="G713" s="160" t="s">
        <v>27</v>
      </c>
      <c r="H713" s="160">
        <v>0</v>
      </c>
      <c r="I713" s="160">
        <v>0</v>
      </c>
      <c r="J713" s="160" t="s">
        <v>8355</v>
      </c>
      <c r="K713" s="160" t="s">
        <v>1094</v>
      </c>
      <c r="L713" s="160" t="s">
        <v>2453</v>
      </c>
      <c r="M713" s="160" t="s">
        <v>1096</v>
      </c>
      <c r="N713" s="160" t="s">
        <v>1095</v>
      </c>
      <c r="O713" s="160" t="s">
        <v>1093</v>
      </c>
      <c r="P713" s="160">
        <v>0</v>
      </c>
      <c r="Q713" s="160">
        <v>91001</v>
      </c>
      <c r="R713" s="160" t="s">
        <v>1030</v>
      </c>
      <c r="S713" s="161">
        <v>38700</v>
      </c>
      <c r="T713" s="160">
        <v>7229</v>
      </c>
      <c r="U713" s="162">
        <v>4910210</v>
      </c>
      <c r="V713" s="162">
        <v>49102100</v>
      </c>
      <c r="W713" s="161">
        <v>44135</v>
      </c>
      <c r="X713" s="160" t="s">
        <v>3112</v>
      </c>
      <c r="Y713" s="160" t="s">
        <v>3113</v>
      </c>
      <c r="Z713" s="160" t="s">
        <v>3185</v>
      </c>
    </row>
    <row r="714" spans="1:26" x14ac:dyDescent="0.2">
      <c r="A714" s="160" t="s">
        <v>1385</v>
      </c>
      <c r="B714" s="160">
        <v>692555007</v>
      </c>
      <c r="C714" s="160" t="s">
        <v>1014</v>
      </c>
      <c r="D714" s="160" t="s">
        <v>227</v>
      </c>
      <c r="E714" s="160" t="s">
        <v>26</v>
      </c>
      <c r="F714" s="160" t="s">
        <v>228</v>
      </c>
      <c r="G714" s="160" t="s">
        <v>27</v>
      </c>
      <c r="H714" s="160">
        <v>0</v>
      </c>
      <c r="I714" s="160">
        <v>0</v>
      </c>
      <c r="J714" s="160" t="s">
        <v>1386</v>
      </c>
      <c r="K714" s="160" t="s">
        <v>1388</v>
      </c>
      <c r="L714" s="160" t="s">
        <v>31</v>
      </c>
      <c r="M714" s="160" t="s">
        <v>538</v>
      </c>
      <c r="N714" s="160" t="s">
        <v>1389</v>
      </c>
      <c r="O714" s="160" t="s">
        <v>1387</v>
      </c>
      <c r="P714" s="160">
        <v>0</v>
      </c>
      <c r="Q714" s="160">
        <v>91001</v>
      </c>
      <c r="R714" s="160" t="s">
        <v>1030</v>
      </c>
      <c r="S714" s="161">
        <v>38700</v>
      </c>
      <c r="T714" s="160">
        <v>7231</v>
      </c>
      <c r="U714" s="162">
        <v>12504780</v>
      </c>
      <c r="V714" s="162">
        <v>50019120</v>
      </c>
      <c r="W714" s="161">
        <v>44135</v>
      </c>
      <c r="X714" s="160" t="s">
        <v>3112</v>
      </c>
      <c r="Y714" s="160" t="s">
        <v>3113</v>
      </c>
      <c r="Z714" s="160" t="s">
        <v>98</v>
      </c>
    </row>
    <row r="715" spans="1:26" x14ac:dyDescent="0.2">
      <c r="A715" s="160" t="s">
        <v>1050</v>
      </c>
      <c r="B715" s="160">
        <v>691601005</v>
      </c>
      <c r="C715" s="160" t="s">
        <v>1014</v>
      </c>
      <c r="D715" s="160" t="s">
        <v>1026</v>
      </c>
      <c r="E715" s="160" t="s">
        <v>26</v>
      </c>
      <c r="F715" s="160" t="s">
        <v>1027</v>
      </c>
      <c r="G715" s="160" t="s">
        <v>27</v>
      </c>
      <c r="H715" s="160">
        <v>0</v>
      </c>
      <c r="I715" s="160">
        <v>0</v>
      </c>
      <c r="J715" s="160" t="s">
        <v>1051</v>
      </c>
      <c r="K715" s="160" t="s">
        <v>1052</v>
      </c>
      <c r="L715" s="160" t="s">
        <v>133</v>
      </c>
      <c r="M715" s="160" t="s">
        <v>1053</v>
      </c>
      <c r="N715" s="160" t="s">
        <v>2847</v>
      </c>
      <c r="O715" s="160" t="s">
        <v>2848</v>
      </c>
      <c r="P715" s="160">
        <v>0</v>
      </c>
      <c r="Q715" s="160">
        <v>91001</v>
      </c>
      <c r="R715" s="160" t="s">
        <v>1030</v>
      </c>
      <c r="S715" s="161">
        <v>38700</v>
      </c>
      <c r="T715" s="160">
        <v>7232</v>
      </c>
      <c r="U715" s="162">
        <v>4910210</v>
      </c>
      <c r="V715" s="162">
        <v>49102102</v>
      </c>
      <c r="W715" s="161">
        <v>44135</v>
      </c>
      <c r="X715" s="160" t="s">
        <v>3112</v>
      </c>
      <c r="Y715" s="160" t="s">
        <v>3113</v>
      </c>
      <c r="Z715" s="160" t="s">
        <v>3253</v>
      </c>
    </row>
    <row r="716" spans="1:26" x14ac:dyDescent="0.2">
      <c r="A716" s="160" t="s">
        <v>1212</v>
      </c>
      <c r="B716" s="160" t="s">
        <v>3382</v>
      </c>
      <c r="C716" s="160" t="s">
        <v>1014</v>
      </c>
      <c r="D716" s="160" t="s">
        <v>227</v>
      </c>
      <c r="E716" s="160" t="s">
        <v>26</v>
      </c>
      <c r="F716" s="160" t="s">
        <v>228</v>
      </c>
      <c r="G716" s="160" t="s">
        <v>27</v>
      </c>
      <c r="H716" s="160">
        <v>0</v>
      </c>
      <c r="I716" s="160">
        <v>0</v>
      </c>
      <c r="J716" s="160" t="s">
        <v>1213</v>
      </c>
      <c r="K716" s="160" t="s">
        <v>1215</v>
      </c>
      <c r="L716" s="160" t="s">
        <v>32</v>
      </c>
      <c r="M716" s="160" t="s">
        <v>1217</v>
      </c>
      <c r="N716" s="160" t="s">
        <v>1216</v>
      </c>
      <c r="O716" s="160" t="s">
        <v>1214</v>
      </c>
      <c r="P716" s="160">
        <v>0</v>
      </c>
      <c r="Q716" s="160">
        <v>91001</v>
      </c>
      <c r="R716" s="160" t="s">
        <v>1049</v>
      </c>
      <c r="S716" s="161">
        <v>38705</v>
      </c>
      <c r="T716" s="160">
        <v>7233</v>
      </c>
      <c r="U716" s="162">
        <v>9820420</v>
      </c>
      <c r="V716" s="162">
        <v>44335617</v>
      </c>
      <c r="W716" s="161">
        <v>44135</v>
      </c>
      <c r="X716" s="160" t="s">
        <v>3112</v>
      </c>
      <c r="Y716" s="160" t="s">
        <v>3113</v>
      </c>
      <c r="Z716" s="160" t="s">
        <v>3303</v>
      </c>
    </row>
    <row r="717" spans="1:26" x14ac:dyDescent="0.2">
      <c r="A717" s="160" t="s">
        <v>1539</v>
      </c>
      <c r="B717" s="160">
        <v>691109003</v>
      </c>
      <c r="C717" s="160" t="s">
        <v>1014</v>
      </c>
      <c r="D717" s="160" t="s">
        <v>1026</v>
      </c>
      <c r="E717" s="160" t="s">
        <v>26</v>
      </c>
      <c r="F717" s="160" t="s">
        <v>1027</v>
      </c>
      <c r="G717" s="160" t="s">
        <v>27</v>
      </c>
      <c r="H717" s="160">
        <v>0</v>
      </c>
      <c r="I717" s="160">
        <v>0</v>
      </c>
      <c r="J717" s="160" t="s">
        <v>1540</v>
      </c>
      <c r="K717" s="160" t="s">
        <v>1542</v>
      </c>
      <c r="L717" s="160" t="s">
        <v>2457</v>
      </c>
      <c r="M717" s="160" t="s">
        <v>1544</v>
      </c>
      <c r="N717" s="160" t="s">
        <v>1543</v>
      </c>
      <c r="O717" s="160" t="s">
        <v>1541</v>
      </c>
      <c r="P717" s="160">
        <v>0</v>
      </c>
      <c r="Q717" s="160">
        <v>91001</v>
      </c>
      <c r="R717" s="160" t="s">
        <v>1030</v>
      </c>
      <c r="S717" s="161">
        <v>38709</v>
      </c>
      <c r="T717" s="160">
        <v>7234</v>
      </c>
      <c r="U717" s="162">
        <v>4168260</v>
      </c>
      <c r="V717" s="162">
        <v>37636350</v>
      </c>
      <c r="W717" s="161">
        <v>44135</v>
      </c>
      <c r="X717" s="160" t="s">
        <v>3112</v>
      </c>
      <c r="Y717" s="160" t="s">
        <v>3113</v>
      </c>
      <c r="Z717" s="160" t="s">
        <v>3127</v>
      </c>
    </row>
    <row r="718" spans="1:26" x14ac:dyDescent="0.2">
      <c r="A718" s="160" t="s">
        <v>1507</v>
      </c>
      <c r="B718" s="160">
        <v>690802007</v>
      </c>
      <c r="C718" s="160" t="s">
        <v>1014</v>
      </c>
      <c r="D718" s="160" t="s">
        <v>1026</v>
      </c>
      <c r="E718" s="160" t="s">
        <v>26</v>
      </c>
      <c r="F718" s="160" t="s">
        <v>1027</v>
      </c>
      <c r="G718" s="160" t="s">
        <v>27</v>
      </c>
      <c r="H718" s="160">
        <v>0</v>
      </c>
      <c r="I718" s="160">
        <v>0</v>
      </c>
      <c r="J718" s="160" t="s">
        <v>1508</v>
      </c>
      <c r="K718" s="160" t="s">
        <v>1509</v>
      </c>
      <c r="L718" s="160" t="s">
        <v>2456</v>
      </c>
      <c r="M718" s="160" t="s">
        <v>1511</v>
      </c>
      <c r="N718" s="160" t="s">
        <v>1510</v>
      </c>
      <c r="O718" s="160">
        <v>0</v>
      </c>
      <c r="P718" s="160">
        <v>0</v>
      </c>
      <c r="Q718" s="160">
        <v>91001</v>
      </c>
      <c r="R718" s="160" t="s">
        <v>1030</v>
      </c>
      <c r="S718" s="161">
        <v>38712</v>
      </c>
      <c r="T718" s="160">
        <v>7235</v>
      </c>
      <c r="U718" s="162">
        <v>2778840</v>
      </c>
      <c r="V718" s="162">
        <v>25090900</v>
      </c>
      <c r="W718" s="161">
        <v>44135</v>
      </c>
      <c r="X718" s="160" t="s">
        <v>3112</v>
      </c>
      <c r="Y718" s="160" t="s">
        <v>3113</v>
      </c>
      <c r="Z718" s="160" t="s">
        <v>3304</v>
      </c>
    </row>
    <row r="719" spans="1:26" x14ac:dyDescent="0.2">
      <c r="A719" s="160" t="s">
        <v>1393</v>
      </c>
      <c r="B719" s="160">
        <v>690719002</v>
      </c>
      <c r="C719" s="160" t="s">
        <v>1014</v>
      </c>
      <c r="D719" s="160" t="s">
        <v>1026</v>
      </c>
      <c r="E719" s="160" t="s">
        <v>26</v>
      </c>
      <c r="F719" s="160" t="s">
        <v>1027</v>
      </c>
      <c r="G719" s="160" t="s">
        <v>27</v>
      </c>
      <c r="H719" s="160">
        <v>0</v>
      </c>
      <c r="I719" s="160">
        <v>0</v>
      </c>
      <c r="J719" s="160" t="s">
        <v>1394</v>
      </c>
      <c r="K719" s="160" t="s">
        <v>1395</v>
      </c>
      <c r="L719" s="160" t="s">
        <v>31</v>
      </c>
      <c r="M719" s="160" t="s">
        <v>1397</v>
      </c>
      <c r="N719" s="160" t="s">
        <v>1396</v>
      </c>
      <c r="O719" s="160">
        <v>0</v>
      </c>
      <c r="P719" s="160">
        <v>0</v>
      </c>
      <c r="Q719" s="160">
        <v>91001</v>
      </c>
      <c r="R719" s="160" t="s">
        <v>1030</v>
      </c>
      <c r="S719" s="161">
        <v>38712</v>
      </c>
      <c r="T719" s="160">
        <v>7236</v>
      </c>
      <c r="U719" s="162">
        <v>0</v>
      </c>
      <c r="V719" s="162">
        <v>40015296</v>
      </c>
      <c r="W719" s="161">
        <v>44135</v>
      </c>
      <c r="X719" s="160" t="s">
        <v>3112</v>
      </c>
      <c r="Y719" s="160" t="s">
        <v>3113</v>
      </c>
      <c r="Z719" s="160" t="s">
        <v>3305</v>
      </c>
    </row>
    <row r="720" spans="1:26" x14ac:dyDescent="0.2">
      <c r="A720" s="160" t="s">
        <v>1832</v>
      </c>
      <c r="B720" s="160">
        <v>691906000</v>
      </c>
      <c r="C720" s="160" t="s">
        <v>1014</v>
      </c>
      <c r="D720" s="160" t="s">
        <v>1833</v>
      </c>
      <c r="E720" s="160" t="s">
        <v>26</v>
      </c>
      <c r="F720" s="160" t="s">
        <v>228</v>
      </c>
      <c r="G720" s="160">
        <v>0</v>
      </c>
      <c r="H720" s="160">
        <v>0</v>
      </c>
      <c r="I720" s="160">
        <v>0</v>
      </c>
      <c r="J720" s="160" t="s">
        <v>1834</v>
      </c>
      <c r="K720" s="160" t="s">
        <v>1836</v>
      </c>
      <c r="L720" s="160" t="s">
        <v>32</v>
      </c>
      <c r="M720" s="160" t="s">
        <v>1838</v>
      </c>
      <c r="N720" s="160" t="s">
        <v>1837</v>
      </c>
      <c r="O720" s="160" t="s">
        <v>1835</v>
      </c>
      <c r="P720" s="160">
        <v>0</v>
      </c>
      <c r="Q720" s="160">
        <v>91001</v>
      </c>
      <c r="R720" s="160" t="s">
        <v>225</v>
      </c>
      <c r="S720" s="161">
        <v>38714</v>
      </c>
      <c r="T720" s="160">
        <v>7239</v>
      </c>
      <c r="U720" s="162">
        <v>4751816</v>
      </c>
      <c r="V720" s="162">
        <v>42905435</v>
      </c>
      <c r="W720" s="161">
        <v>44135</v>
      </c>
      <c r="X720" s="160" t="s">
        <v>3112</v>
      </c>
      <c r="Y720" s="160" t="s">
        <v>3113</v>
      </c>
      <c r="Z720" s="160" t="s">
        <v>3195</v>
      </c>
    </row>
    <row r="721" spans="1:26" x14ac:dyDescent="0.2">
      <c r="A721" s="160" t="s">
        <v>1130</v>
      </c>
      <c r="B721" s="160">
        <v>691204006</v>
      </c>
      <c r="C721" s="160" t="s">
        <v>1014</v>
      </c>
      <c r="D721" s="160" t="s">
        <v>1026</v>
      </c>
      <c r="E721" s="160" t="s">
        <v>26</v>
      </c>
      <c r="F721" s="160" t="s">
        <v>1027</v>
      </c>
      <c r="G721" s="160" t="s">
        <v>27</v>
      </c>
      <c r="H721" s="160">
        <v>0</v>
      </c>
      <c r="I721" s="160">
        <v>0</v>
      </c>
      <c r="J721" s="160" t="s">
        <v>1131</v>
      </c>
      <c r="K721" s="160" t="s">
        <v>1132</v>
      </c>
      <c r="L721" s="160" t="s">
        <v>2457</v>
      </c>
      <c r="M721" s="160" t="s">
        <v>1134</v>
      </c>
      <c r="N721" s="160" t="s">
        <v>1133</v>
      </c>
      <c r="O721" s="160">
        <v>0</v>
      </c>
      <c r="P721" s="160">
        <v>0</v>
      </c>
      <c r="Q721" s="160">
        <v>91001</v>
      </c>
      <c r="R721" s="160" t="s">
        <v>1030</v>
      </c>
      <c r="S721" s="161">
        <v>38714</v>
      </c>
      <c r="T721" s="160">
        <v>7240</v>
      </c>
      <c r="U721" s="162">
        <v>5543786</v>
      </c>
      <c r="V721" s="162">
        <v>50056347</v>
      </c>
      <c r="W721" s="161">
        <v>44135</v>
      </c>
      <c r="X721" s="160" t="s">
        <v>3112</v>
      </c>
      <c r="Y721" s="160" t="s">
        <v>3113</v>
      </c>
      <c r="Z721" s="160" t="s">
        <v>3141</v>
      </c>
    </row>
    <row r="722" spans="1:26" x14ac:dyDescent="0.2">
      <c r="A722" s="160" t="s">
        <v>1911</v>
      </c>
      <c r="B722" s="160">
        <v>692648005</v>
      </c>
      <c r="C722" s="160" t="s">
        <v>1014</v>
      </c>
      <c r="D722" s="160" t="s">
        <v>1026</v>
      </c>
      <c r="E722" s="160" t="s">
        <v>26</v>
      </c>
      <c r="F722" s="160" t="s">
        <v>1027</v>
      </c>
      <c r="G722" s="160" t="s">
        <v>27</v>
      </c>
      <c r="H722" s="160">
        <v>0</v>
      </c>
      <c r="I722" s="160">
        <v>0</v>
      </c>
      <c r="J722" s="160" t="s">
        <v>1912</v>
      </c>
      <c r="K722" s="160" t="s">
        <v>1913</v>
      </c>
      <c r="L722" s="160" t="s">
        <v>133</v>
      </c>
      <c r="M722" s="160" t="s">
        <v>1915</v>
      </c>
      <c r="N722" s="160" t="s">
        <v>1914</v>
      </c>
      <c r="O722" s="160">
        <v>0</v>
      </c>
      <c r="P722" s="160">
        <v>0</v>
      </c>
      <c r="Q722" s="160">
        <v>91001</v>
      </c>
      <c r="R722" s="160" t="s">
        <v>1030</v>
      </c>
      <c r="S722" s="161">
        <v>38722</v>
      </c>
      <c r="T722" s="160">
        <v>7243</v>
      </c>
      <c r="U722" s="162">
        <v>6177361</v>
      </c>
      <c r="V722" s="162">
        <v>55777067</v>
      </c>
      <c r="W722" s="161">
        <v>44135</v>
      </c>
      <c r="X722" s="160" t="s">
        <v>3112</v>
      </c>
      <c r="Y722" s="160" t="s">
        <v>3113</v>
      </c>
      <c r="Z722" s="160" t="s">
        <v>3167</v>
      </c>
    </row>
    <row r="723" spans="1:26" x14ac:dyDescent="0.2">
      <c r="A723" s="160" t="s">
        <v>1157</v>
      </c>
      <c r="B723" s="160">
        <v>690907003</v>
      </c>
      <c r="C723" s="160" t="s">
        <v>1014</v>
      </c>
      <c r="D723" s="160" t="s">
        <v>1026</v>
      </c>
      <c r="E723" s="160" t="s">
        <v>26</v>
      </c>
      <c r="F723" s="160" t="s">
        <v>1027</v>
      </c>
      <c r="G723" s="160" t="s">
        <v>27</v>
      </c>
      <c r="H723" s="160">
        <v>0</v>
      </c>
      <c r="I723" s="160">
        <v>0</v>
      </c>
      <c r="J723" s="160" t="s">
        <v>1158</v>
      </c>
      <c r="K723" s="160" t="s">
        <v>1159</v>
      </c>
      <c r="L723" s="160" t="s">
        <v>2456</v>
      </c>
      <c r="M723" s="160" t="s">
        <v>1160</v>
      </c>
      <c r="N723" s="160">
        <v>0</v>
      </c>
      <c r="O723" s="160">
        <v>0</v>
      </c>
      <c r="P723" s="160">
        <v>0</v>
      </c>
      <c r="Q723" s="160">
        <v>91001</v>
      </c>
      <c r="R723" s="160" t="s">
        <v>1030</v>
      </c>
      <c r="S723" s="161">
        <v>38722</v>
      </c>
      <c r="T723" s="160">
        <v>7244</v>
      </c>
      <c r="U723" s="162">
        <v>6252390</v>
      </c>
      <c r="V723" s="162">
        <v>56454525</v>
      </c>
      <c r="W723" s="161">
        <v>44135</v>
      </c>
      <c r="X723" s="160" t="s">
        <v>3112</v>
      </c>
      <c r="Y723" s="160" t="s">
        <v>3113</v>
      </c>
      <c r="Z723" s="160" t="s">
        <v>3306</v>
      </c>
    </row>
    <row r="724" spans="1:26" x14ac:dyDescent="0.2">
      <c r="A724" s="160" t="s">
        <v>1637</v>
      </c>
      <c r="B724" s="160">
        <v>692549007</v>
      </c>
      <c r="C724" s="160" t="s">
        <v>1014</v>
      </c>
      <c r="D724" s="160" t="s">
        <v>1026</v>
      </c>
      <c r="E724" s="160" t="s">
        <v>26</v>
      </c>
      <c r="F724" s="160" t="s">
        <v>1027</v>
      </c>
      <c r="G724" s="160" t="s">
        <v>27</v>
      </c>
      <c r="H724" s="160">
        <v>0</v>
      </c>
      <c r="I724" s="160">
        <v>0</v>
      </c>
      <c r="J724" s="160" t="s">
        <v>1638</v>
      </c>
      <c r="K724" s="160" t="s">
        <v>1639</v>
      </c>
      <c r="L724" s="160" t="s">
        <v>31</v>
      </c>
      <c r="M724" s="160" t="s">
        <v>325</v>
      </c>
      <c r="N724" s="160" t="s">
        <v>1640</v>
      </c>
      <c r="O724" s="160">
        <v>0</v>
      </c>
      <c r="P724" s="160">
        <v>0</v>
      </c>
      <c r="Q724" s="160">
        <v>91001</v>
      </c>
      <c r="R724" s="160" t="s">
        <v>1084</v>
      </c>
      <c r="S724" s="161">
        <v>38722</v>
      </c>
      <c r="T724" s="160">
        <v>7245</v>
      </c>
      <c r="U724" s="162">
        <v>8336520</v>
      </c>
      <c r="V724" s="162">
        <v>75272700</v>
      </c>
      <c r="W724" s="161">
        <v>44135</v>
      </c>
      <c r="X724" s="160" t="s">
        <v>3112</v>
      </c>
      <c r="Y724" s="160" t="s">
        <v>3113</v>
      </c>
      <c r="Z724" s="160" t="s">
        <v>3183</v>
      </c>
    </row>
    <row r="725" spans="1:26" x14ac:dyDescent="0.2">
      <c r="A725" s="160" t="s">
        <v>1810</v>
      </c>
      <c r="B725" s="160">
        <v>690813009</v>
      </c>
      <c r="C725" s="160" t="s">
        <v>1014</v>
      </c>
      <c r="D725" s="160" t="s">
        <v>1031</v>
      </c>
      <c r="E725" s="160" t="s">
        <v>1031</v>
      </c>
      <c r="F725" s="160" t="s">
        <v>1032</v>
      </c>
      <c r="G725" s="160" t="s">
        <v>27</v>
      </c>
      <c r="H725" s="160">
        <v>0</v>
      </c>
      <c r="I725" s="160">
        <v>0</v>
      </c>
      <c r="J725" s="160" t="s">
        <v>1811</v>
      </c>
      <c r="K725" s="160" t="s">
        <v>1812</v>
      </c>
      <c r="L725" s="160" t="s">
        <v>2456</v>
      </c>
      <c r="M725" s="160" t="s">
        <v>1814</v>
      </c>
      <c r="N725" s="160" t="s">
        <v>1813</v>
      </c>
      <c r="O725" s="160">
        <v>0</v>
      </c>
      <c r="P725" s="160">
        <v>0</v>
      </c>
      <c r="Q725" s="160">
        <v>91001</v>
      </c>
      <c r="R725" s="160" t="s">
        <v>1353</v>
      </c>
      <c r="S725" s="161">
        <v>38722</v>
      </c>
      <c r="T725" s="160">
        <v>7246</v>
      </c>
      <c r="U725" s="162">
        <v>2778840</v>
      </c>
      <c r="V725" s="162">
        <v>25090900</v>
      </c>
      <c r="W725" s="161">
        <v>44135</v>
      </c>
      <c r="X725" s="160" t="s">
        <v>3112</v>
      </c>
      <c r="Y725" s="160" t="s">
        <v>3113</v>
      </c>
      <c r="Z725" s="160" t="s">
        <v>3307</v>
      </c>
    </row>
    <row r="726" spans="1:26" x14ac:dyDescent="0.2">
      <c r="A726" s="160" t="s">
        <v>1040</v>
      </c>
      <c r="B726" s="160">
        <v>690404001</v>
      </c>
      <c r="C726" s="160" t="s">
        <v>1014</v>
      </c>
      <c r="D726" s="160" t="s">
        <v>1031</v>
      </c>
      <c r="E726" s="160" t="s">
        <v>592</v>
      </c>
      <c r="F726" s="160" t="s">
        <v>1032</v>
      </c>
      <c r="G726" s="160" t="s">
        <v>27</v>
      </c>
      <c r="H726" s="160">
        <v>0</v>
      </c>
      <c r="I726" s="160">
        <v>0</v>
      </c>
      <c r="J726" s="160" t="s">
        <v>1041</v>
      </c>
      <c r="K726" s="160" t="s">
        <v>1042</v>
      </c>
      <c r="L726" s="160" t="s">
        <v>2455</v>
      </c>
      <c r="M726" s="160" t="s">
        <v>1043</v>
      </c>
      <c r="N726" s="160">
        <v>0</v>
      </c>
      <c r="O726" s="160">
        <v>0</v>
      </c>
      <c r="P726" s="160">
        <v>0</v>
      </c>
      <c r="Q726" s="160">
        <v>91001</v>
      </c>
      <c r="R726" s="160" t="s">
        <v>222</v>
      </c>
      <c r="S726" s="161">
        <v>38722</v>
      </c>
      <c r="T726" s="160">
        <v>7247</v>
      </c>
      <c r="U726" s="162">
        <v>4910210</v>
      </c>
      <c r="V726" s="162">
        <v>44335617</v>
      </c>
      <c r="W726" s="161">
        <v>44135</v>
      </c>
      <c r="X726" s="160" t="s">
        <v>3112</v>
      </c>
      <c r="Y726" s="160" t="s">
        <v>3113</v>
      </c>
      <c r="Z726" s="160" t="s">
        <v>3184</v>
      </c>
    </row>
    <row r="727" spans="1:26" x14ac:dyDescent="0.2">
      <c r="A727" s="160" t="s">
        <v>1208</v>
      </c>
      <c r="B727" s="160">
        <v>690715007</v>
      </c>
      <c r="C727" s="160" t="s">
        <v>1014</v>
      </c>
      <c r="D727" s="160" t="s">
        <v>1026</v>
      </c>
      <c r="E727" s="160" t="s">
        <v>26</v>
      </c>
      <c r="F727" s="160" t="s">
        <v>1027</v>
      </c>
      <c r="G727" s="160" t="s">
        <v>27</v>
      </c>
      <c r="H727" s="160">
        <v>0</v>
      </c>
      <c r="I727" s="160">
        <v>0</v>
      </c>
      <c r="J727" s="160" t="s">
        <v>1209</v>
      </c>
      <c r="K727" s="160" t="s">
        <v>1210</v>
      </c>
      <c r="L727" s="160" t="s">
        <v>31</v>
      </c>
      <c r="M727" s="160">
        <v>0</v>
      </c>
      <c r="N727" s="160" t="s">
        <v>1211</v>
      </c>
      <c r="O727" s="160">
        <v>0</v>
      </c>
      <c r="P727" s="160">
        <v>0</v>
      </c>
      <c r="Q727" s="160">
        <v>91001</v>
      </c>
      <c r="R727" s="160" t="s">
        <v>1030</v>
      </c>
      <c r="S727" s="161">
        <v>38722</v>
      </c>
      <c r="T727" s="160">
        <v>7248</v>
      </c>
      <c r="U727" s="162">
        <v>37589670</v>
      </c>
      <c r="V727" s="162">
        <v>161017587</v>
      </c>
      <c r="W727" s="161">
        <v>44135</v>
      </c>
      <c r="X727" s="160" t="s">
        <v>3112</v>
      </c>
      <c r="Y727" s="160" t="s">
        <v>3113</v>
      </c>
      <c r="Z727" s="160" t="s">
        <v>3174</v>
      </c>
    </row>
    <row r="728" spans="1:26" x14ac:dyDescent="0.2">
      <c r="A728" s="160" t="s">
        <v>1769</v>
      </c>
      <c r="B728" s="160">
        <v>690817004</v>
      </c>
      <c r="C728" s="160" t="s">
        <v>1014</v>
      </c>
      <c r="D728" s="160" t="s">
        <v>1026</v>
      </c>
      <c r="E728" s="160" t="s">
        <v>26</v>
      </c>
      <c r="F728" s="160" t="s">
        <v>1027</v>
      </c>
      <c r="G728" s="160" t="s">
        <v>27</v>
      </c>
      <c r="H728" s="160">
        <v>0</v>
      </c>
      <c r="I728" s="160">
        <v>0</v>
      </c>
      <c r="J728" s="160" t="s">
        <v>1770</v>
      </c>
      <c r="K728" s="160" t="s">
        <v>1772</v>
      </c>
      <c r="L728" s="160" t="s">
        <v>2456</v>
      </c>
      <c r="M728" s="160" t="s">
        <v>748</v>
      </c>
      <c r="N728" s="160" t="s">
        <v>1773</v>
      </c>
      <c r="O728" s="160" t="s">
        <v>1771</v>
      </c>
      <c r="P728" s="160">
        <v>0</v>
      </c>
      <c r="Q728" s="160">
        <v>91001</v>
      </c>
      <c r="R728" s="160" t="s">
        <v>1030</v>
      </c>
      <c r="S728" s="161">
        <v>38722</v>
      </c>
      <c r="T728" s="160">
        <v>7250</v>
      </c>
      <c r="U728" s="162">
        <v>2778840</v>
      </c>
      <c r="V728" s="162">
        <v>25090900</v>
      </c>
      <c r="W728" s="161">
        <v>44135</v>
      </c>
      <c r="X728" s="160" t="s">
        <v>3112</v>
      </c>
      <c r="Y728" s="160" t="s">
        <v>3113</v>
      </c>
      <c r="Z728" s="160" t="s">
        <v>3308</v>
      </c>
    </row>
    <row r="729" spans="1:26" x14ac:dyDescent="0.2">
      <c r="A729" s="160" t="s">
        <v>1179</v>
      </c>
      <c r="B729" s="160">
        <v>691409007</v>
      </c>
      <c r="C729" s="160" t="s">
        <v>1014</v>
      </c>
      <c r="D729" s="160" t="s">
        <v>1026</v>
      </c>
      <c r="E729" s="160" t="s">
        <v>26</v>
      </c>
      <c r="F729" s="160" t="s">
        <v>1027</v>
      </c>
      <c r="G729" s="160" t="s">
        <v>27</v>
      </c>
      <c r="H729" s="160">
        <v>0</v>
      </c>
      <c r="I729" s="160">
        <v>0</v>
      </c>
      <c r="J729" s="160" t="s">
        <v>1180</v>
      </c>
      <c r="K729" s="160" t="s">
        <v>2462</v>
      </c>
      <c r="L729" s="160" t="s">
        <v>2454</v>
      </c>
      <c r="M729" s="160" t="s">
        <v>1182</v>
      </c>
      <c r="N729" s="160" t="s">
        <v>1181</v>
      </c>
      <c r="O729" s="160">
        <v>0</v>
      </c>
      <c r="P729" s="160">
        <v>0</v>
      </c>
      <c r="Q729" s="160">
        <v>91001</v>
      </c>
      <c r="R729" s="160" t="s">
        <v>1183</v>
      </c>
      <c r="S729" s="161">
        <v>38723</v>
      </c>
      <c r="T729" s="160">
        <v>7251</v>
      </c>
      <c r="U729" s="162">
        <v>6652543</v>
      </c>
      <c r="V729" s="162">
        <v>60067615</v>
      </c>
      <c r="W729" s="161">
        <v>44135</v>
      </c>
      <c r="X729" s="160" t="s">
        <v>3112</v>
      </c>
      <c r="Y729" s="160" t="s">
        <v>3113</v>
      </c>
      <c r="Z729" s="160" t="s">
        <v>3143</v>
      </c>
    </row>
    <row r="730" spans="1:26" x14ac:dyDescent="0.2">
      <c r="A730" s="160" t="s">
        <v>1567</v>
      </c>
      <c r="B730" s="160">
        <v>691707008</v>
      </c>
      <c r="C730" s="160" t="s">
        <v>1014</v>
      </c>
      <c r="D730" s="160" t="s">
        <v>1026</v>
      </c>
      <c r="E730" s="160" t="s">
        <v>26</v>
      </c>
      <c r="F730" s="160" t="s">
        <v>1027</v>
      </c>
      <c r="G730" s="160" t="s">
        <v>27</v>
      </c>
      <c r="H730" s="160">
        <v>0</v>
      </c>
      <c r="I730" s="160">
        <v>0</v>
      </c>
      <c r="J730" s="160" t="s">
        <v>1568</v>
      </c>
      <c r="K730" s="160" t="s">
        <v>1570</v>
      </c>
      <c r="L730" s="160" t="s">
        <v>133</v>
      </c>
      <c r="M730" s="160" t="s">
        <v>1572</v>
      </c>
      <c r="N730" s="160" t="s">
        <v>1571</v>
      </c>
      <c r="O730" s="160" t="s">
        <v>1569</v>
      </c>
      <c r="P730" s="160">
        <v>0</v>
      </c>
      <c r="Q730" s="160">
        <v>91001</v>
      </c>
      <c r="R730" s="160" t="s">
        <v>1353</v>
      </c>
      <c r="S730" s="161">
        <v>38723</v>
      </c>
      <c r="T730" s="160">
        <v>7252</v>
      </c>
      <c r="U730" s="162">
        <v>4751816</v>
      </c>
      <c r="V730" s="162">
        <v>42905435</v>
      </c>
      <c r="W730" s="161">
        <v>44135</v>
      </c>
      <c r="X730" s="160" t="s">
        <v>3112</v>
      </c>
      <c r="Y730" s="160" t="s">
        <v>3113</v>
      </c>
      <c r="Z730" s="160" t="s">
        <v>3309</v>
      </c>
    </row>
    <row r="731" spans="1:26" x14ac:dyDescent="0.2">
      <c r="A731" s="160" t="s">
        <v>1280</v>
      </c>
      <c r="B731" s="160">
        <v>691001008</v>
      </c>
      <c r="C731" s="160" t="s">
        <v>1014</v>
      </c>
      <c r="D731" s="160" t="s">
        <v>1026</v>
      </c>
      <c r="E731" s="160" t="s">
        <v>26</v>
      </c>
      <c r="F731" s="160" t="s">
        <v>1027</v>
      </c>
      <c r="G731" s="160" t="s">
        <v>27</v>
      </c>
      <c r="H731" s="160">
        <v>0</v>
      </c>
      <c r="I731" s="160">
        <v>0</v>
      </c>
      <c r="J731" s="160" t="s">
        <v>1281</v>
      </c>
      <c r="K731" s="160" t="s">
        <v>1283</v>
      </c>
      <c r="L731" s="160" t="s">
        <v>2457</v>
      </c>
      <c r="M731" s="160" t="s">
        <v>477</v>
      </c>
      <c r="N731" s="160" t="s">
        <v>2570</v>
      </c>
      <c r="O731" s="160" t="s">
        <v>1282</v>
      </c>
      <c r="P731" s="160">
        <v>0</v>
      </c>
      <c r="Q731" s="160">
        <v>91001</v>
      </c>
      <c r="R731" s="160" t="s">
        <v>1049</v>
      </c>
      <c r="S731" s="161">
        <v>38723</v>
      </c>
      <c r="T731" s="160">
        <v>7253</v>
      </c>
      <c r="U731" s="162">
        <v>6669216</v>
      </c>
      <c r="V731" s="162">
        <v>60218160</v>
      </c>
      <c r="W731" s="161">
        <v>44135</v>
      </c>
      <c r="X731" s="160" t="s">
        <v>3112</v>
      </c>
      <c r="Y731" s="160" t="s">
        <v>3113</v>
      </c>
      <c r="Z731" s="160" t="s">
        <v>3146</v>
      </c>
    </row>
    <row r="732" spans="1:26" x14ac:dyDescent="0.2">
      <c r="A732" s="160" t="s">
        <v>1447</v>
      </c>
      <c r="B732" s="160">
        <v>691901009</v>
      </c>
      <c r="C732" s="160" t="s">
        <v>1014</v>
      </c>
      <c r="D732" s="160" t="s">
        <v>1026</v>
      </c>
      <c r="E732" s="160" t="s">
        <v>26</v>
      </c>
      <c r="F732" s="160" t="s">
        <v>1027</v>
      </c>
      <c r="G732" s="160" t="s">
        <v>27</v>
      </c>
      <c r="H732" s="160">
        <v>0</v>
      </c>
      <c r="I732" s="160">
        <v>0</v>
      </c>
      <c r="J732" s="160" t="s">
        <v>1448</v>
      </c>
      <c r="K732" s="160" t="s">
        <v>1451</v>
      </c>
      <c r="L732" s="160" t="s">
        <v>32</v>
      </c>
      <c r="M732" s="160" t="s">
        <v>1450</v>
      </c>
      <c r="N732" s="160" t="s">
        <v>1449</v>
      </c>
      <c r="O732" s="160">
        <v>0</v>
      </c>
      <c r="P732" s="160">
        <v>0</v>
      </c>
      <c r="Q732" s="160">
        <v>91001</v>
      </c>
      <c r="R732" s="160" t="s">
        <v>1030</v>
      </c>
      <c r="S732" s="161">
        <v>38729</v>
      </c>
      <c r="T732" s="160">
        <v>7255</v>
      </c>
      <c r="U732" s="162">
        <v>4910210</v>
      </c>
      <c r="V732" s="162">
        <v>44335617</v>
      </c>
      <c r="W732" s="161">
        <v>44135</v>
      </c>
      <c r="X732" s="160" t="s">
        <v>3112</v>
      </c>
      <c r="Y732" s="160" t="s">
        <v>3113</v>
      </c>
      <c r="Z732" s="160" t="s">
        <v>3266</v>
      </c>
    </row>
    <row r="733" spans="1:26" x14ac:dyDescent="0.2">
      <c r="A733" s="160" t="s">
        <v>1938</v>
      </c>
      <c r="B733" s="160">
        <v>692539001</v>
      </c>
      <c r="C733" s="160" t="s">
        <v>1014</v>
      </c>
      <c r="D733" s="160" t="s">
        <v>1026</v>
      </c>
      <c r="E733" s="160" t="s">
        <v>26</v>
      </c>
      <c r="F733" s="160" t="s">
        <v>1027</v>
      </c>
      <c r="G733" s="160" t="s">
        <v>27</v>
      </c>
      <c r="H733" s="160">
        <v>0</v>
      </c>
      <c r="I733" s="160">
        <v>0</v>
      </c>
      <c r="J733" s="160" t="s">
        <v>1939</v>
      </c>
      <c r="K733" s="160" t="s">
        <v>1940</v>
      </c>
      <c r="L733" s="160" t="s">
        <v>31</v>
      </c>
      <c r="M733" s="160" t="s">
        <v>1942</v>
      </c>
      <c r="N733" s="160" t="s">
        <v>1941</v>
      </c>
      <c r="O733" s="160">
        <v>0</v>
      </c>
      <c r="P733" s="160">
        <v>0</v>
      </c>
      <c r="Q733" s="160">
        <v>91001</v>
      </c>
      <c r="R733" s="160" t="s">
        <v>1033</v>
      </c>
      <c r="S733" s="161">
        <v>38729</v>
      </c>
      <c r="T733" s="160">
        <v>7256</v>
      </c>
      <c r="U733" s="162">
        <v>8336520</v>
      </c>
      <c r="V733" s="162">
        <v>83365200</v>
      </c>
      <c r="W733" s="161">
        <v>44135</v>
      </c>
      <c r="X733" s="160" t="s">
        <v>3112</v>
      </c>
      <c r="Y733" s="160" t="s">
        <v>3113</v>
      </c>
      <c r="Z733" s="160" t="s">
        <v>3213</v>
      </c>
    </row>
    <row r="734" spans="1:26" x14ac:dyDescent="0.2">
      <c r="A734" s="160" t="s">
        <v>1456</v>
      </c>
      <c r="B734" s="160">
        <v>691005003</v>
      </c>
      <c r="C734" s="160" t="s">
        <v>1014</v>
      </c>
      <c r="D734" s="160" t="s">
        <v>1031</v>
      </c>
      <c r="E734" s="160" t="s">
        <v>592</v>
      </c>
      <c r="F734" s="160" t="s">
        <v>1032</v>
      </c>
      <c r="G734" s="160" t="s">
        <v>27</v>
      </c>
      <c r="H734" s="160">
        <v>0</v>
      </c>
      <c r="I734" s="160">
        <v>0</v>
      </c>
      <c r="J734" s="160" t="s">
        <v>1457</v>
      </c>
      <c r="K734" s="160" t="s">
        <v>1458</v>
      </c>
      <c r="L734" s="160" t="s">
        <v>2457</v>
      </c>
      <c r="M734" s="160" t="s">
        <v>1459</v>
      </c>
      <c r="N734" s="160">
        <v>0</v>
      </c>
      <c r="O734" s="160">
        <v>0</v>
      </c>
      <c r="P734" s="160">
        <v>0</v>
      </c>
      <c r="Q734" s="160">
        <v>91001</v>
      </c>
      <c r="R734" s="160" t="s">
        <v>1030</v>
      </c>
      <c r="S734" s="161">
        <v>38729</v>
      </c>
      <c r="T734" s="160">
        <v>7257</v>
      </c>
      <c r="U734" s="162">
        <v>4168260</v>
      </c>
      <c r="V734" s="162">
        <v>37636350</v>
      </c>
      <c r="W734" s="161">
        <v>44135</v>
      </c>
      <c r="X734" s="160" t="s">
        <v>3112</v>
      </c>
      <c r="Y734" s="160" t="s">
        <v>3113</v>
      </c>
      <c r="Z734" s="160" t="s">
        <v>3223</v>
      </c>
    </row>
    <row r="735" spans="1:26" x14ac:dyDescent="0.2">
      <c r="A735" s="160" t="s">
        <v>1201</v>
      </c>
      <c r="B735" s="160">
        <v>691502007</v>
      </c>
      <c r="C735" s="160" t="s">
        <v>1014</v>
      </c>
      <c r="D735" s="160" t="s">
        <v>1031</v>
      </c>
      <c r="E735" s="160" t="s">
        <v>592</v>
      </c>
      <c r="F735" s="160" t="s">
        <v>1032</v>
      </c>
      <c r="G735" s="160">
        <v>0</v>
      </c>
      <c r="H735" s="160">
        <v>0</v>
      </c>
      <c r="I735" s="160">
        <v>0</v>
      </c>
      <c r="J735" s="160" t="s">
        <v>1202</v>
      </c>
      <c r="K735" s="160" t="s">
        <v>2464</v>
      </c>
      <c r="L735" s="160" t="s">
        <v>2454</v>
      </c>
      <c r="M735" s="160" t="s">
        <v>1203</v>
      </c>
      <c r="N735" s="160">
        <v>0</v>
      </c>
      <c r="O735" s="160">
        <v>0</v>
      </c>
      <c r="P735" s="160">
        <v>0</v>
      </c>
      <c r="Q735" s="160">
        <v>91001</v>
      </c>
      <c r="R735" s="160" t="s">
        <v>1178</v>
      </c>
      <c r="S735" s="161">
        <v>38734</v>
      </c>
      <c r="T735" s="160">
        <v>7259</v>
      </c>
      <c r="U735" s="162">
        <v>5543786</v>
      </c>
      <c r="V735" s="162">
        <v>55437860</v>
      </c>
      <c r="W735" s="161">
        <v>44135</v>
      </c>
      <c r="X735" s="160" t="s">
        <v>3112</v>
      </c>
      <c r="Y735" s="160" t="s">
        <v>3113</v>
      </c>
      <c r="Z735" s="160" t="s">
        <v>3310</v>
      </c>
    </row>
    <row r="736" spans="1:26" x14ac:dyDescent="0.2">
      <c r="A736" s="160" t="s">
        <v>1782</v>
      </c>
      <c r="B736" s="160">
        <v>691401006</v>
      </c>
      <c r="C736" s="160" t="s">
        <v>1014</v>
      </c>
      <c r="D736" s="160" t="s">
        <v>1031</v>
      </c>
      <c r="E736" s="160" t="s">
        <v>592</v>
      </c>
      <c r="F736" s="160" t="s">
        <v>1652</v>
      </c>
      <c r="G736" s="160" t="s">
        <v>27</v>
      </c>
      <c r="H736" s="160">
        <v>0</v>
      </c>
      <c r="I736" s="160">
        <v>0</v>
      </c>
      <c r="J736" s="160" t="s">
        <v>1783</v>
      </c>
      <c r="K736" s="160" t="s">
        <v>2467</v>
      </c>
      <c r="L736" s="160" t="s">
        <v>2454</v>
      </c>
      <c r="M736" s="160" t="s">
        <v>494</v>
      </c>
      <c r="N736" s="160" t="s">
        <v>1785</v>
      </c>
      <c r="O736" s="160" t="s">
        <v>1784</v>
      </c>
      <c r="P736" s="160">
        <v>0</v>
      </c>
      <c r="Q736" s="160">
        <v>91001</v>
      </c>
      <c r="R736" s="160" t="s">
        <v>1030</v>
      </c>
      <c r="S736" s="161">
        <v>38735</v>
      </c>
      <c r="T736" s="160">
        <v>7260</v>
      </c>
      <c r="U736" s="162">
        <v>4751816</v>
      </c>
      <c r="V736" s="162">
        <v>42905435</v>
      </c>
      <c r="W736" s="161">
        <v>44135</v>
      </c>
      <c r="X736" s="160" t="s">
        <v>3112</v>
      </c>
      <c r="Y736" s="160" t="s">
        <v>3113</v>
      </c>
      <c r="Z736" s="160" t="s">
        <v>3311</v>
      </c>
    </row>
    <row r="737" spans="1:26" x14ac:dyDescent="0.2">
      <c r="A737" s="160" t="s">
        <v>1115</v>
      </c>
      <c r="B737" s="160">
        <v>691905004</v>
      </c>
      <c r="C737" s="160" t="s">
        <v>1014</v>
      </c>
      <c r="D737" s="160" t="s">
        <v>1026</v>
      </c>
      <c r="E737" s="160" t="s">
        <v>26</v>
      </c>
      <c r="F737" s="160" t="s">
        <v>1027</v>
      </c>
      <c r="G737" s="160" t="s">
        <v>27</v>
      </c>
      <c r="H737" s="160">
        <v>0</v>
      </c>
      <c r="I737" s="160">
        <v>0</v>
      </c>
      <c r="J737" s="160" t="s">
        <v>8356</v>
      </c>
      <c r="K737" s="160" t="s">
        <v>1117</v>
      </c>
      <c r="L737" s="160" t="s">
        <v>32</v>
      </c>
      <c r="M737" s="160" t="s">
        <v>1119</v>
      </c>
      <c r="N737" s="160" t="s">
        <v>1118</v>
      </c>
      <c r="O737" s="160">
        <v>0</v>
      </c>
      <c r="P737" s="160">
        <v>0</v>
      </c>
      <c r="Q737" s="160">
        <v>91001</v>
      </c>
      <c r="R737" s="160" t="s">
        <v>1030</v>
      </c>
      <c r="S737" s="161">
        <v>38735</v>
      </c>
      <c r="T737" s="160">
        <v>7263</v>
      </c>
      <c r="U737" s="162">
        <v>4910210</v>
      </c>
      <c r="V737" s="162">
        <v>43587427</v>
      </c>
      <c r="W737" s="161">
        <v>44135</v>
      </c>
      <c r="X737" s="160" t="s">
        <v>3112</v>
      </c>
      <c r="Y737" s="160" t="s">
        <v>3113</v>
      </c>
      <c r="Z737" s="160" t="s">
        <v>3265</v>
      </c>
    </row>
    <row r="738" spans="1:26" x14ac:dyDescent="0.2">
      <c r="A738" s="160" t="s">
        <v>1921</v>
      </c>
      <c r="B738" s="160">
        <v>691702006</v>
      </c>
      <c r="C738" s="160" t="s">
        <v>1014</v>
      </c>
      <c r="D738" s="160" t="s">
        <v>1026</v>
      </c>
      <c r="E738" s="160" t="s">
        <v>26</v>
      </c>
      <c r="F738" s="160" t="s">
        <v>1027</v>
      </c>
      <c r="G738" s="160" t="s">
        <v>27</v>
      </c>
      <c r="H738" s="160">
        <v>0</v>
      </c>
      <c r="I738" s="160">
        <v>0</v>
      </c>
      <c r="J738" s="160" t="s">
        <v>1922</v>
      </c>
      <c r="K738" s="160" t="s">
        <v>1923</v>
      </c>
      <c r="L738" s="160" t="s">
        <v>133</v>
      </c>
      <c r="M738" s="160" t="s">
        <v>1924</v>
      </c>
      <c r="N738" s="160">
        <v>0</v>
      </c>
      <c r="O738" s="160">
        <v>0</v>
      </c>
      <c r="P738" s="160">
        <v>0</v>
      </c>
      <c r="Q738" s="160">
        <v>91001</v>
      </c>
      <c r="R738" s="160" t="s">
        <v>1030</v>
      </c>
      <c r="S738" s="161">
        <v>38735</v>
      </c>
      <c r="T738" s="160">
        <v>7264</v>
      </c>
      <c r="U738" s="162">
        <v>4751816</v>
      </c>
      <c r="V738" s="162">
        <v>32855348</v>
      </c>
      <c r="W738" s="161">
        <v>44135</v>
      </c>
      <c r="X738" s="160" t="s">
        <v>3112</v>
      </c>
      <c r="Y738" s="160" t="s">
        <v>3113</v>
      </c>
      <c r="Z738" s="160" t="s">
        <v>3312</v>
      </c>
    </row>
    <row r="739" spans="1:26" x14ac:dyDescent="0.2">
      <c r="A739" s="160" t="s">
        <v>1108</v>
      </c>
      <c r="B739" s="160">
        <v>691605000</v>
      </c>
      <c r="C739" s="160" t="s">
        <v>1014</v>
      </c>
      <c r="D739" s="160" t="s">
        <v>227</v>
      </c>
      <c r="E739" s="160" t="s">
        <v>26</v>
      </c>
      <c r="F739" s="160" t="s">
        <v>1109</v>
      </c>
      <c r="G739" s="160" t="s">
        <v>27</v>
      </c>
      <c r="H739" s="160">
        <v>0</v>
      </c>
      <c r="I739" s="160">
        <v>0</v>
      </c>
      <c r="J739" s="160" t="s">
        <v>1110</v>
      </c>
      <c r="K739" s="160" t="s">
        <v>1113</v>
      </c>
      <c r="L739" s="160" t="s">
        <v>133</v>
      </c>
      <c r="M739" s="160" t="s">
        <v>1114</v>
      </c>
      <c r="N739" s="160" t="s">
        <v>1112</v>
      </c>
      <c r="O739" s="160" t="s">
        <v>1111</v>
      </c>
      <c r="P739" s="160">
        <v>0</v>
      </c>
      <c r="Q739" s="160">
        <v>91001</v>
      </c>
      <c r="R739" s="160" t="s">
        <v>1049</v>
      </c>
      <c r="S739" s="161">
        <v>38735</v>
      </c>
      <c r="T739" s="160">
        <v>7265</v>
      </c>
      <c r="U739" s="162">
        <v>4910210</v>
      </c>
      <c r="V739" s="162">
        <v>49102102</v>
      </c>
      <c r="W739" s="161">
        <v>44135</v>
      </c>
      <c r="X739" s="160" t="s">
        <v>3112</v>
      </c>
      <c r="Y739" s="160" t="s">
        <v>3113</v>
      </c>
      <c r="Z739" s="160" t="s">
        <v>3134</v>
      </c>
    </row>
    <row r="740" spans="1:26" x14ac:dyDescent="0.2">
      <c r="A740" s="160" t="s">
        <v>1485</v>
      </c>
      <c r="B740" s="160" t="s">
        <v>3383</v>
      </c>
      <c r="C740" s="160" t="s">
        <v>1014</v>
      </c>
      <c r="D740" s="160" t="s">
        <v>1026</v>
      </c>
      <c r="E740" s="160" t="s">
        <v>26</v>
      </c>
      <c r="F740" s="160" t="s">
        <v>1027</v>
      </c>
      <c r="G740" s="160" t="s">
        <v>27</v>
      </c>
      <c r="H740" s="160">
        <v>0</v>
      </c>
      <c r="I740" s="160">
        <v>0</v>
      </c>
      <c r="J740" s="160" t="s">
        <v>1486</v>
      </c>
      <c r="K740" s="160" t="s">
        <v>1487</v>
      </c>
      <c r="L740" s="160" t="s">
        <v>133</v>
      </c>
      <c r="M740" s="160" t="s">
        <v>1489</v>
      </c>
      <c r="N740" s="160" t="s">
        <v>1488</v>
      </c>
      <c r="O740" s="160">
        <v>0</v>
      </c>
      <c r="P740" s="160">
        <v>0</v>
      </c>
      <c r="Q740" s="160">
        <v>91001</v>
      </c>
      <c r="R740" s="160" t="s">
        <v>1490</v>
      </c>
      <c r="S740" s="161">
        <v>38736</v>
      </c>
      <c r="T740" s="160">
        <v>7267</v>
      </c>
      <c r="U740" s="162">
        <v>9028451</v>
      </c>
      <c r="V740" s="162">
        <v>90284509</v>
      </c>
      <c r="W740" s="161">
        <v>44135</v>
      </c>
      <c r="X740" s="160" t="s">
        <v>3112</v>
      </c>
      <c r="Y740" s="160" t="s">
        <v>3113</v>
      </c>
      <c r="Z740" s="160" t="s">
        <v>3126</v>
      </c>
    </row>
    <row r="741" spans="1:26" x14ac:dyDescent="0.2">
      <c r="A741" s="160" t="s">
        <v>2033</v>
      </c>
      <c r="B741" s="160">
        <v>691415007</v>
      </c>
      <c r="C741" s="160" t="s">
        <v>1014</v>
      </c>
      <c r="D741" s="160" t="s">
        <v>1026</v>
      </c>
      <c r="E741" s="160" t="s">
        <v>26</v>
      </c>
      <c r="F741" s="160" t="s">
        <v>1027</v>
      </c>
      <c r="G741" s="160" t="s">
        <v>27</v>
      </c>
      <c r="H741" s="160">
        <v>0</v>
      </c>
      <c r="I741" s="160">
        <v>0</v>
      </c>
      <c r="J741" s="160" t="s">
        <v>2539</v>
      </c>
      <c r="K741" s="160" t="s">
        <v>2472</v>
      </c>
      <c r="L741" s="160" t="s">
        <v>2454</v>
      </c>
      <c r="M741" s="160" t="s">
        <v>2034</v>
      </c>
      <c r="N741" s="160" t="s">
        <v>2540</v>
      </c>
      <c r="O741" s="160" t="s">
        <v>2541</v>
      </c>
      <c r="P741" s="160">
        <v>0</v>
      </c>
      <c r="Q741" s="160">
        <v>91001</v>
      </c>
      <c r="R741" s="160" t="s">
        <v>1033</v>
      </c>
      <c r="S741" s="161">
        <v>38736</v>
      </c>
      <c r="T741" s="160">
        <v>7268</v>
      </c>
      <c r="U741" s="162">
        <v>5543786</v>
      </c>
      <c r="V741" s="162">
        <v>55437860</v>
      </c>
      <c r="W741" s="161">
        <v>44135</v>
      </c>
      <c r="X741" s="160" t="s">
        <v>3112</v>
      </c>
      <c r="Y741" s="160" t="s">
        <v>3113</v>
      </c>
      <c r="Z741" s="160" t="s">
        <v>3264</v>
      </c>
    </row>
    <row r="742" spans="1:26" x14ac:dyDescent="0.2">
      <c r="A742" s="160" t="s">
        <v>2018</v>
      </c>
      <c r="B742" s="160">
        <v>691908003</v>
      </c>
      <c r="C742" s="160" t="s">
        <v>1014</v>
      </c>
      <c r="D742" s="160" t="s">
        <v>1026</v>
      </c>
      <c r="E742" s="160" t="s">
        <v>26</v>
      </c>
      <c r="F742" s="160" t="s">
        <v>1027</v>
      </c>
      <c r="G742" s="160" t="s">
        <v>27</v>
      </c>
      <c r="H742" s="160">
        <v>0</v>
      </c>
      <c r="I742" s="160">
        <v>0</v>
      </c>
      <c r="J742" s="160" t="s">
        <v>2019</v>
      </c>
      <c r="K742" s="160" t="s">
        <v>2021</v>
      </c>
      <c r="L742" s="160" t="s">
        <v>32</v>
      </c>
      <c r="M742" s="160" t="s">
        <v>2023</v>
      </c>
      <c r="N742" s="160" t="s">
        <v>2022</v>
      </c>
      <c r="O742" s="160" t="s">
        <v>2020</v>
      </c>
      <c r="P742" s="160">
        <v>0</v>
      </c>
      <c r="Q742" s="160">
        <v>91001</v>
      </c>
      <c r="R742" s="160" t="s">
        <v>1030</v>
      </c>
      <c r="S742" s="161">
        <v>38736</v>
      </c>
      <c r="T742" s="160">
        <v>7269</v>
      </c>
      <c r="U742" s="162">
        <v>4910210</v>
      </c>
      <c r="V742" s="162">
        <v>44335617</v>
      </c>
      <c r="W742" s="161">
        <v>44135</v>
      </c>
      <c r="X742" s="160" t="s">
        <v>3112</v>
      </c>
      <c r="Y742" s="160" t="s">
        <v>3113</v>
      </c>
      <c r="Z742" s="160" t="s">
        <v>3232</v>
      </c>
    </row>
    <row r="743" spans="1:26" x14ac:dyDescent="0.2">
      <c r="A743" s="160" t="s">
        <v>1876</v>
      </c>
      <c r="B743" s="160">
        <v>691301001</v>
      </c>
      <c r="C743" s="160" t="s">
        <v>1014</v>
      </c>
      <c r="D743" s="160" t="s">
        <v>1026</v>
      </c>
      <c r="E743" s="160" t="s">
        <v>26</v>
      </c>
      <c r="F743" s="160" t="s">
        <v>1027</v>
      </c>
      <c r="G743" s="160" t="s">
        <v>27</v>
      </c>
      <c r="H743" s="160">
        <v>0</v>
      </c>
      <c r="I743" s="160">
        <v>0</v>
      </c>
      <c r="J743" s="160" t="s">
        <v>1877</v>
      </c>
      <c r="K743" s="160" t="s">
        <v>1878</v>
      </c>
      <c r="L743" s="160" t="s">
        <v>2457</v>
      </c>
      <c r="M743" s="160" t="s">
        <v>1879</v>
      </c>
      <c r="N743" s="160">
        <v>0</v>
      </c>
      <c r="O743" s="160">
        <v>0</v>
      </c>
      <c r="P743" s="160">
        <v>0</v>
      </c>
      <c r="Q743" s="160">
        <v>91001</v>
      </c>
      <c r="R743" s="160" t="s">
        <v>1030</v>
      </c>
      <c r="S743" s="161">
        <v>38736</v>
      </c>
      <c r="T743" s="160">
        <v>7270</v>
      </c>
      <c r="U743" s="162">
        <v>4862970</v>
      </c>
      <c r="V743" s="162">
        <v>43909075</v>
      </c>
      <c r="W743" s="161">
        <v>44135</v>
      </c>
      <c r="X743" s="160" t="s">
        <v>3112</v>
      </c>
      <c r="Y743" s="160" t="s">
        <v>3113</v>
      </c>
      <c r="Z743" s="160" t="s">
        <v>3230</v>
      </c>
    </row>
    <row r="744" spans="1:26" x14ac:dyDescent="0.2">
      <c r="A744" s="160" t="s">
        <v>1681</v>
      </c>
      <c r="B744" s="160">
        <v>690902001</v>
      </c>
      <c r="C744" s="160" t="s">
        <v>1014</v>
      </c>
      <c r="D744" s="160" t="s">
        <v>1031</v>
      </c>
      <c r="E744" s="160" t="s">
        <v>592</v>
      </c>
      <c r="F744" s="160" t="s">
        <v>1032</v>
      </c>
      <c r="G744" s="160" t="s">
        <v>27</v>
      </c>
      <c r="H744" s="160">
        <v>0</v>
      </c>
      <c r="I744" s="160">
        <v>0</v>
      </c>
      <c r="J744" s="160" t="s">
        <v>1682</v>
      </c>
      <c r="K744" s="160" t="s">
        <v>1683</v>
      </c>
      <c r="L744" s="160" t="s">
        <v>2456</v>
      </c>
      <c r="M744" s="160" t="s">
        <v>1684</v>
      </c>
      <c r="N744" s="160">
        <v>0</v>
      </c>
      <c r="O744" s="160">
        <v>0</v>
      </c>
      <c r="P744" s="160">
        <v>0</v>
      </c>
      <c r="Q744" s="160">
        <v>91001</v>
      </c>
      <c r="R744" s="160" t="s">
        <v>1685</v>
      </c>
      <c r="S744" s="161">
        <v>38736</v>
      </c>
      <c r="T744" s="160">
        <v>7271</v>
      </c>
      <c r="U744" s="162">
        <v>2778840</v>
      </c>
      <c r="V744" s="162">
        <v>25090900</v>
      </c>
      <c r="W744" s="161">
        <v>44135</v>
      </c>
      <c r="X744" s="160" t="s">
        <v>3112</v>
      </c>
      <c r="Y744" s="160" t="s">
        <v>3113</v>
      </c>
      <c r="Z744" s="160" t="s">
        <v>3313</v>
      </c>
    </row>
    <row r="745" spans="1:26" x14ac:dyDescent="0.2">
      <c r="A745" s="160" t="s">
        <v>1755</v>
      </c>
      <c r="B745" s="160">
        <v>691414000</v>
      </c>
      <c r="C745" s="160" t="s">
        <v>1014</v>
      </c>
      <c r="D745" s="160" t="s">
        <v>1014</v>
      </c>
      <c r="E745" s="160" t="s">
        <v>26</v>
      </c>
      <c r="F745" s="160" t="s">
        <v>1027</v>
      </c>
      <c r="G745" s="160" t="s">
        <v>27</v>
      </c>
      <c r="H745" s="160">
        <v>0</v>
      </c>
      <c r="I745" s="160">
        <v>0</v>
      </c>
      <c r="J745" s="160" t="s">
        <v>1756</v>
      </c>
      <c r="K745" s="160" t="s">
        <v>2466</v>
      </c>
      <c r="L745" s="160" t="s">
        <v>2454</v>
      </c>
      <c r="M745" s="160" t="s">
        <v>1758</v>
      </c>
      <c r="N745" s="160" t="s">
        <v>1757</v>
      </c>
      <c r="O745" s="160">
        <v>0</v>
      </c>
      <c r="P745" s="160">
        <v>0</v>
      </c>
      <c r="Q745" s="160">
        <v>91001</v>
      </c>
      <c r="R745" s="160" t="s">
        <v>1030</v>
      </c>
      <c r="S745" s="161">
        <v>38736</v>
      </c>
      <c r="T745" s="160">
        <v>7273</v>
      </c>
      <c r="U745" s="162">
        <v>4751816</v>
      </c>
      <c r="V745" s="162">
        <v>42905435</v>
      </c>
      <c r="W745" s="161">
        <v>44135</v>
      </c>
      <c r="X745" s="160" t="s">
        <v>3112</v>
      </c>
      <c r="Y745" s="160" t="s">
        <v>3113</v>
      </c>
      <c r="Z745" s="160" t="s">
        <v>3314</v>
      </c>
    </row>
    <row r="746" spans="1:26" x14ac:dyDescent="0.2">
      <c r="A746" s="160" t="s">
        <v>1858</v>
      </c>
      <c r="B746" s="160">
        <v>691105008</v>
      </c>
      <c r="C746" s="160" t="s">
        <v>1014</v>
      </c>
      <c r="D746" s="160" t="s">
        <v>1026</v>
      </c>
      <c r="E746" s="160" t="s">
        <v>26</v>
      </c>
      <c r="F746" s="160" t="s">
        <v>1027</v>
      </c>
      <c r="G746" s="160" t="s">
        <v>27</v>
      </c>
      <c r="H746" s="160">
        <v>0</v>
      </c>
      <c r="I746" s="160">
        <v>0</v>
      </c>
      <c r="J746" s="160" t="s">
        <v>1859</v>
      </c>
      <c r="K746" s="160" t="s">
        <v>1860</v>
      </c>
      <c r="L746" s="160" t="s">
        <v>2457</v>
      </c>
      <c r="M746" s="160" t="s">
        <v>1862</v>
      </c>
      <c r="N746" s="160" t="s">
        <v>1861</v>
      </c>
      <c r="O746" s="160">
        <v>0</v>
      </c>
      <c r="P746" s="160">
        <v>0</v>
      </c>
      <c r="Q746" s="160">
        <v>91001</v>
      </c>
      <c r="R746" s="160" t="s">
        <v>1030</v>
      </c>
      <c r="S746" s="161">
        <v>38736</v>
      </c>
      <c r="T746" s="160">
        <v>7275</v>
      </c>
      <c r="U746" s="162">
        <v>4862970</v>
      </c>
      <c r="V746" s="162">
        <v>43909075</v>
      </c>
      <c r="W746" s="161">
        <v>44135</v>
      </c>
      <c r="X746" s="160" t="s">
        <v>3112</v>
      </c>
      <c r="Y746" s="160" t="s">
        <v>3113</v>
      </c>
      <c r="Z746" s="160" t="s">
        <v>3229</v>
      </c>
    </row>
    <row r="747" spans="1:26" x14ac:dyDescent="0.2">
      <c r="A747" s="160" t="s">
        <v>1551</v>
      </c>
      <c r="B747" s="160">
        <v>691101002</v>
      </c>
      <c r="C747" s="160" t="s">
        <v>1014</v>
      </c>
      <c r="D747" s="160" t="s">
        <v>1026</v>
      </c>
      <c r="E747" s="160" t="s">
        <v>26</v>
      </c>
      <c r="F747" s="160" t="s">
        <v>1027</v>
      </c>
      <c r="G747" s="160" t="s">
        <v>27</v>
      </c>
      <c r="H747" s="160">
        <v>0</v>
      </c>
      <c r="I747" s="160">
        <v>0</v>
      </c>
      <c r="J747" s="160" t="s">
        <v>1552</v>
      </c>
      <c r="K747" s="160" t="s">
        <v>1553</v>
      </c>
      <c r="L747" s="160" t="s">
        <v>2457</v>
      </c>
      <c r="M747" s="160" t="s">
        <v>1555</v>
      </c>
      <c r="N747" s="160" t="s">
        <v>1554</v>
      </c>
      <c r="O747" s="160">
        <v>0</v>
      </c>
      <c r="P747" s="160">
        <v>0</v>
      </c>
      <c r="Q747" s="160">
        <v>91001</v>
      </c>
      <c r="R747" s="160" t="s">
        <v>1030</v>
      </c>
      <c r="S747" s="161">
        <v>38736</v>
      </c>
      <c r="T747" s="160">
        <v>7276</v>
      </c>
      <c r="U747" s="162">
        <v>4168260</v>
      </c>
      <c r="V747" s="162">
        <v>37636350</v>
      </c>
      <c r="W747" s="161">
        <v>44135</v>
      </c>
      <c r="X747" s="160" t="s">
        <v>3112</v>
      </c>
      <c r="Y747" s="160" t="s">
        <v>3113</v>
      </c>
      <c r="Z747" s="160" t="s">
        <v>3255</v>
      </c>
    </row>
    <row r="748" spans="1:26" x14ac:dyDescent="0.2">
      <c r="A748" s="160" t="s">
        <v>1294</v>
      </c>
      <c r="B748" s="160">
        <v>690730006</v>
      </c>
      <c r="C748" s="160" t="s">
        <v>1014</v>
      </c>
      <c r="D748" s="160" t="s">
        <v>1026</v>
      </c>
      <c r="E748" s="160" t="s">
        <v>26</v>
      </c>
      <c r="F748" s="160" t="s">
        <v>1027</v>
      </c>
      <c r="G748" s="160" t="s">
        <v>27</v>
      </c>
      <c r="H748" s="160">
        <v>0</v>
      </c>
      <c r="I748" s="160">
        <v>0</v>
      </c>
      <c r="J748" s="160" t="s">
        <v>1295</v>
      </c>
      <c r="K748" s="160" t="s">
        <v>1296</v>
      </c>
      <c r="L748" s="160" t="s">
        <v>31</v>
      </c>
      <c r="M748" s="160" t="s">
        <v>1298</v>
      </c>
      <c r="N748" s="160" t="s">
        <v>1297</v>
      </c>
      <c r="O748" s="160">
        <v>0</v>
      </c>
      <c r="P748" s="160">
        <v>0</v>
      </c>
      <c r="Q748" s="160">
        <v>91001</v>
      </c>
      <c r="R748" s="160" t="s">
        <v>1033</v>
      </c>
      <c r="S748" s="161">
        <v>38737</v>
      </c>
      <c r="T748" s="160">
        <v>7279</v>
      </c>
      <c r="U748" s="162">
        <v>4168260</v>
      </c>
      <c r="V748" s="162">
        <v>37636350</v>
      </c>
      <c r="W748" s="161">
        <v>44135</v>
      </c>
      <c r="X748" s="160" t="s">
        <v>3112</v>
      </c>
      <c r="Y748" s="160" t="s">
        <v>3113</v>
      </c>
      <c r="Z748" s="160" t="s">
        <v>3315</v>
      </c>
    </row>
    <row r="749" spans="1:26" x14ac:dyDescent="0.2">
      <c r="A749" s="160" t="s">
        <v>1954</v>
      </c>
      <c r="B749" s="160">
        <v>690205009</v>
      </c>
      <c r="C749" s="160" t="s">
        <v>1014</v>
      </c>
      <c r="D749" s="160" t="s">
        <v>1026</v>
      </c>
      <c r="E749" s="160" t="s">
        <v>26</v>
      </c>
      <c r="F749" s="160" t="s">
        <v>1027</v>
      </c>
      <c r="G749" s="160" t="s">
        <v>27</v>
      </c>
      <c r="H749" s="160">
        <v>0</v>
      </c>
      <c r="I749" s="160">
        <v>0</v>
      </c>
      <c r="J749" s="160" t="s">
        <v>1955</v>
      </c>
      <c r="K749" s="160" t="s">
        <v>1956</v>
      </c>
      <c r="L749" s="160" t="s">
        <v>310</v>
      </c>
      <c r="M749" s="160" t="s">
        <v>1957</v>
      </c>
      <c r="N749" s="160" t="s">
        <v>2566</v>
      </c>
      <c r="O749" s="160" t="s">
        <v>2567</v>
      </c>
      <c r="P749" s="160">
        <v>0</v>
      </c>
      <c r="Q749" s="160">
        <v>91001</v>
      </c>
      <c r="R749" s="160" t="s">
        <v>1030</v>
      </c>
      <c r="S749" s="161">
        <v>38737</v>
      </c>
      <c r="T749" s="160">
        <v>7280</v>
      </c>
      <c r="U749" s="162">
        <v>5418738</v>
      </c>
      <c r="V749" s="162">
        <v>48927255</v>
      </c>
      <c r="W749" s="161">
        <v>44135</v>
      </c>
      <c r="X749" s="160" t="s">
        <v>3112</v>
      </c>
      <c r="Y749" s="160" t="s">
        <v>3113</v>
      </c>
      <c r="Z749" s="160" t="s">
        <v>3214</v>
      </c>
    </row>
    <row r="750" spans="1:26" x14ac:dyDescent="0.2">
      <c r="A750" s="160" t="s">
        <v>1452</v>
      </c>
      <c r="B750" s="160">
        <v>691603008</v>
      </c>
      <c r="C750" s="160" t="s">
        <v>1014</v>
      </c>
      <c r="D750" s="160" t="s">
        <v>1026</v>
      </c>
      <c r="E750" s="160" t="s">
        <v>26</v>
      </c>
      <c r="F750" s="160" t="s">
        <v>1027</v>
      </c>
      <c r="G750" s="160" t="s">
        <v>27</v>
      </c>
      <c r="H750" s="160">
        <v>0</v>
      </c>
      <c r="I750" s="160">
        <v>0</v>
      </c>
      <c r="J750" s="160" t="s">
        <v>1453</v>
      </c>
      <c r="K750" s="160" t="s">
        <v>1454</v>
      </c>
      <c r="L750" s="160" t="s">
        <v>133</v>
      </c>
      <c r="M750" s="160" t="s">
        <v>1455</v>
      </c>
      <c r="N750" s="160" t="s">
        <v>2705</v>
      </c>
      <c r="O750" s="160" t="s">
        <v>2706</v>
      </c>
      <c r="P750" s="160">
        <v>0</v>
      </c>
      <c r="Q750" s="160">
        <v>91001</v>
      </c>
      <c r="R750" s="160" t="s">
        <v>1030</v>
      </c>
      <c r="S750" s="161">
        <v>38737</v>
      </c>
      <c r="T750" s="160">
        <v>7282</v>
      </c>
      <c r="U750" s="162">
        <v>5513219</v>
      </c>
      <c r="V750" s="162">
        <v>49780352</v>
      </c>
      <c r="W750" s="161">
        <v>44135</v>
      </c>
      <c r="X750" s="160" t="s">
        <v>3112</v>
      </c>
      <c r="Y750" s="160" t="s">
        <v>3113</v>
      </c>
      <c r="Z750" s="160" t="s">
        <v>3222</v>
      </c>
    </row>
    <row r="751" spans="1:26" x14ac:dyDescent="0.2">
      <c r="A751" s="160" t="s">
        <v>1354</v>
      </c>
      <c r="B751" s="160" t="s">
        <v>3384</v>
      </c>
      <c r="C751" s="160" t="s">
        <v>1014</v>
      </c>
      <c r="D751" s="160" t="s">
        <v>227</v>
      </c>
      <c r="E751" s="160" t="s">
        <v>26</v>
      </c>
      <c r="F751" s="160" t="s">
        <v>228</v>
      </c>
      <c r="G751" s="160" t="s">
        <v>27</v>
      </c>
      <c r="H751" s="160">
        <v>0</v>
      </c>
      <c r="I751" s="160">
        <v>0</v>
      </c>
      <c r="J751" s="160" t="s">
        <v>1355</v>
      </c>
      <c r="K751" s="160" t="s">
        <v>1356</v>
      </c>
      <c r="L751" s="160" t="s">
        <v>133</v>
      </c>
      <c r="M751" s="160" t="s">
        <v>1358</v>
      </c>
      <c r="N751" s="160" t="s">
        <v>1357</v>
      </c>
      <c r="O751" s="160">
        <v>0</v>
      </c>
      <c r="P751" s="160">
        <v>0</v>
      </c>
      <c r="Q751" s="160">
        <v>91001</v>
      </c>
      <c r="R751" s="160" t="s">
        <v>1359</v>
      </c>
      <c r="S751" s="161">
        <v>38737</v>
      </c>
      <c r="T751" s="160">
        <v>7283</v>
      </c>
      <c r="U751" s="162">
        <v>5543786</v>
      </c>
      <c r="V751" s="162">
        <v>50056347</v>
      </c>
      <c r="W751" s="161">
        <v>44135</v>
      </c>
      <c r="X751" s="160" t="s">
        <v>3112</v>
      </c>
      <c r="Y751" s="160" t="s">
        <v>3113</v>
      </c>
      <c r="Z751" s="160" t="s">
        <v>3175</v>
      </c>
    </row>
    <row r="752" spans="1:26" x14ac:dyDescent="0.2">
      <c r="A752" s="160" t="s">
        <v>1641</v>
      </c>
      <c r="B752" s="160">
        <v>691505006</v>
      </c>
      <c r="C752" s="160" t="s">
        <v>1014</v>
      </c>
      <c r="D752" s="160" t="s">
        <v>1031</v>
      </c>
      <c r="E752" s="160" t="s">
        <v>592</v>
      </c>
      <c r="F752" s="160" t="s">
        <v>1642</v>
      </c>
      <c r="G752" s="160" t="s">
        <v>27</v>
      </c>
      <c r="H752" s="160">
        <v>0</v>
      </c>
      <c r="I752" s="160">
        <v>0</v>
      </c>
      <c r="J752" s="160" t="s">
        <v>1643</v>
      </c>
      <c r="K752" s="160" t="s">
        <v>1644</v>
      </c>
      <c r="L752" s="160" t="s">
        <v>133</v>
      </c>
      <c r="M752" s="160" t="s">
        <v>1645</v>
      </c>
      <c r="N752" s="160" t="s">
        <v>2997</v>
      </c>
      <c r="O752" s="160" t="s">
        <v>2996</v>
      </c>
      <c r="P752" s="160">
        <v>0</v>
      </c>
      <c r="Q752" s="160">
        <v>91001</v>
      </c>
      <c r="R752" s="160" t="s">
        <v>1030</v>
      </c>
      <c r="S752" s="161">
        <v>38737</v>
      </c>
      <c r="T752" s="160">
        <v>7284</v>
      </c>
      <c r="U752" s="162">
        <v>4593423</v>
      </c>
      <c r="V752" s="162">
        <v>41475262</v>
      </c>
      <c r="W752" s="161">
        <v>44135</v>
      </c>
      <c r="X752" s="160" t="s">
        <v>3112</v>
      </c>
      <c r="Y752" s="160" t="s">
        <v>3113</v>
      </c>
      <c r="Z752" s="160" t="s">
        <v>3254</v>
      </c>
    </row>
    <row r="753" spans="1:26" x14ac:dyDescent="0.2">
      <c r="A753" s="160" t="s">
        <v>1218</v>
      </c>
      <c r="B753" s="160" t="s">
        <v>3385</v>
      </c>
      <c r="C753" s="160" t="s">
        <v>1014</v>
      </c>
      <c r="D753" s="160" t="s">
        <v>1026</v>
      </c>
      <c r="E753" s="160" t="s">
        <v>26</v>
      </c>
      <c r="F753" s="160" t="s">
        <v>1027</v>
      </c>
      <c r="G753" s="160" t="s">
        <v>27</v>
      </c>
      <c r="H753" s="160">
        <v>0</v>
      </c>
      <c r="I753" s="160">
        <v>0</v>
      </c>
      <c r="J753" s="160" t="s">
        <v>1219</v>
      </c>
      <c r="K753" s="160" t="s">
        <v>1221</v>
      </c>
      <c r="L753" s="160" t="s">
        <v>133</v>
      </c>
      <c r="M753" s="160" t="s">
        <v>393</v>
      </c>
      <c r="N753" s="160" t="s">
        <v>1220</v>
      </c>
      <c r="O753" s="160">
        <v>0</v>
      </c>
      <c r="P753" s="160">
        <v>0</v>
      </c>
      <c r="Q753" s="160">
        <v>91001</v>
      </c>
      <c r="R753" s="160" t="s">
        <v>1030</v>
      </c>
      <c r="S753" s="161">
        <v>38737</v>
      </c>
      <c r="T753" s="160">
        <v>7285</v>
      </c>
      <c r="U753" s="162">
        <v>6969331</v>
      </c>
      <c r="V753" s="162">
        <v>62927980</v>
      </c>
      <c r="W753" s="161">
        <v>44135</v>
      </c>
      <c r="X753" s="160" t="s">
        <v>3112</v>
      </c>
      <c r="Y753" s="160" t="s">
        <v>3113</v>
      </c>
      <c r="Z753" s="160" t="s">
        <v>60</v>
      </c>
    </row>
    <row r="754" spans="1:26" x14ac:dyDescent="0.2">
      <c r="A754" s="160" t="s">
        <v>1034</v>
      </c>
      <c r="B754" s="160">
        <v>692301005</v>
      </c>
      <c r="C754" s="160" t="s">
        <v>1014</v>
      </c>
      <c r="D754" s="160" t="s">
        <v>1026</v>
      </c>
      <c r="E754" s="160" t="s">
        <v>26</v>
      </c>
      <c r="F754" s="160" t="s">
        <v>1027</v>
      </c>
      <c r="G754" s="160" t="s">
        <v>27</v>
      </c>
      <c r="H754" s="160">
        <v>0</v>
      </c>
      <c r="I754" s="160">
        <v>0</v>
      </c>
      <c r="J754" s="160" t="s">
        <v>1035</v>
      </c>
      <c r="K754" s="160" t="s">
        <v>1036</v>
      </c>
      <c r="L754" s="160" t="s">
        <v>2452</v>
      </c>
      <c r="M754" s="160" t="s">
        <v>1038</v>
      </c>
      <c r="N754" s="160" t="s">
        <v>1037</v>
      </c>
      <c r="O754" s="160">
        <v>0</v>
      </c>
      <c r="P754" s="160">
        <v>0</v>
      </c>
      <c r="Q754" s="160">
        <v>91001</v>
      </c>
      <c r="R754" s="160" t="s">
        <v>1039</v>
      </c>
      <c r="S754" s="161">
        <v>38737</v>
      </c>
      <c r="T754" s="160">
        <v>7286</v>
      </c>
      <c r="U754" s="162">
        <v>6224602</v>
      </c>
      <c r="V754" s="162">
        <v>56203620</v>
      </c>
      <c r="W754" s="161">
        <v>44135</v>
      </c>
      <c r="X754" s="160" t="s">
        <v>3112</v>
      </c>
      <c r="Y754" s="160" t="s">
        <v>3113</v>
      </c>
      <c r="Z754" s="160" t="s">
        <v>3139</v>
      </c>
    </row>
    <row r="755" spans="1:26" x14ac:dyDescent="0.2">
      <c r="A755" s="160" t="s">
        <v>1632</v>
      </c>
      <c r="B755" s="160" t="s">
        <v>3386</v>
      </c>
      <c r="C755" s="160" t="s">
        <v>1014</v>
      </c>
      <c r="D755" s="160" t="s">
        <v>1031</v>
      </c>
      <c r="E755" s="160" t="s">
        <v>592</v>
      </c>
      <c r="F755" s="160" t="s">
        <v>1032</v>
      </c>
      <c r="G755" s="160" t="s">
        <v>27</v>
      </c>
      <c r="H755" s="160">
        <v>0</v>
      </c>
      <c r="I755" s="160">
        <v>0</v>
      </c>
      <c r="J755" s="160" t="s">
        <v>1633</v>
      </c>
      <c r="K755" s="160" t="s">
        <v>1634</v>
      </c>
      <c r="L755" s="160" t="s">
        <v>2457</v>
      </c>
      <c r="M755" s="160" t="s">
        <v>1636</v>
      </c>
      <c r="N755" s="160" t="s">
        <v>1635</v>
      </c>
      <c r="O755" s="160">
        <v>0</v>
      </c>
      <c r="P755" s="160">
        <v>0</v>
      </c>
      <c r="Q755" s="160">
        <v>91001</v>
      </c>
      <c r="R755" s="160" t="s">
        <v>1030</v>
      </c>
      <c r="S755" s="161">
        <v>38743</v>
      </c>
      <c r="T755" s="160">
        <v>7288</v>
      </c>
      <c r="U755" s="162">
        <v>6252390</v>
      </c>
      <c r="V755" s="162">
        <v>56454525</v>
      </c>
      <c r="W755" s="161">
        <v>44135</v>
      </c>
      <c r="X755" s="160" t="s">
        <v>3112</v>
      </c>
      <c r="Y755" s="160" t="s">
        <v>3113</v>
      </c>
      <c r="Z755" s="160" t="s">
        <v>3228</v>
      </c>
    </row>
    <row r="756" spans="1:26" x14ac:dyDescent="0.2">
      <c r="A756" s="160" t="s">
        <v>1313</v>
      </c>
      <c r="B756" s="160">
        <v>691507009</v>
      </c>
      <c r="C756" s="160" t="s">
        <v>1014</v>
      </c>
      <c r="D756" s="160" t="s">
        <v>1026</v>
      </c>
      <c r="E756" s="160" t="s">
        <v>26</v>
      </c>
      <c r="F756" s="160" t="s">
        <v>1027</v>
      </c>
      <c r="G756" s="160" t="s">
        <v>27</v>
      </c>
      <c r="H756" s="160">
        <v>0</v>
      </c>
      <c r="I756" s="160">
        <v>0</v>
      </c>
      <c r="J756" s="160" t="s">
        <v>1314</v>
      </c>
      <c r="K756" s="160" t="s">
        <v>1316</v>
      </c>
      <c r="L756" s="160" t="s">
        <v>133</v>
      </c>
      <c r="M756" s="160" t="s">
        <v>1318</v>
      </c>
      <c r="N756" s="160" t="s">
        <v>1317</v>
      </c>
      <c r="O756" s="160" t="s">
        <v>1315</v>
      </c>
      <c r="P756" s="160">
        <v>0</v>
      </c>
      <c r="Q756" s="160">
        <v>91001</v>
      </c>
      <c r="R756" s="160" t="s">
        <v>1033</v>
      </c>
      <c r="S756" s="161">
        <v>38744</v>
      </c>
      <c r="T756" s="160">
        <v>7290</v>
      </c>
      <c r="U756" s="162">
        <v>3959847</v>
      </c>
      <c r="V756" s="162">
        <v>35754532</v>
      </c>
      <c r="W756" s="161">
        <v>44135</v>
      </c>
      <c r="X756" s="160" t="s">
        <v>3112</v>
      </c>
      <c r="Y756" s="160" t="s">
        <v>3113</v>
      </c>
      <c r="Z756" s="160" t="s">
        <v>3316</v>
      </c>
    </row>
    <row r="757" spans="1:26" x14ac:dyDescent="0.2">
      <c r="A757" s="160" t="s">
        <v>2024</v>
      </c>
      <c r="B757" s="160" t="s">
        <v>3387</v>
      </c>
      <c r="C757" s="160" t="s">
        <v>1014</v>
      </c>
      <c r="D757" s="160" t="s">
        <v>1031</v>
      </c>
      <c r="E757" s="160" t="s">
        <v>592</v>
      </c>
      <c r="F757" s="160" t="s">
        <v>1032</v>
      </c>
      <c r="G757" s="160" t="s">
        <v>27</v>
      </c>
      <c r="H757" s="160">
        <v>0</v>
      </c>
      <c r="I757" s="160">
        <v>0</v>
      </c>
      <c r="J757" s="160" t="s">
        <v>2025</v>
      </c>
      <c r="K757" s="160" t="s">
        <v>2026</v>
      </c>
      <c r="L757" s="160" t="s">
        <v>32</v>
      </c>
      <c r="M757" s="160" t="s">
        <v>583</v>
      </c>
      <c r="N757" s="160">
        <v>0</v>
      </c>
      <c r="O757" s="160">
        <v>0</v>
      </c>
      <c r="P757" s="160">
        <v>0</v>
      </c>
      <c r="Q757" s="160">
        <v>91001</v>
      </c>
      <c r="R757" s="160" t="s">
        <v>2027</v>
      </c>
      <c r="S757" s="161">
        <v>38737</v>
      </c>
      <c r="T757" s="160">
        <v>7291</v>
      </c>
      <c r="U757" s="162">
        <v>4910210</v>
      </c>
      <c r="V757" s="162">
        <v>44335617</v>
      </c>
      <c r="W757" s="161">
        <v>44135</v>
      </c>
      <c r="X757" s="160" t="s">
        <v>3112</v>
      </c>
      <c r="Y757" s="160" t="s">
        <v>3113</v>
      </c>
      <c r="Z757" s="160" t="s">
        <v>3219</v>
      </c>
    </row>
    <row r="758" spans="1:26" x14ac:dyDescent="0.2">
      <c r="A758" s="160" t="s">
        <v>2008</v>
      </c>
      <c r="B758" s="160">
        <v>690405008</v>
      </c>
      <c r="C758" s="160" t="s">
        <v>1014</v>
      </c>
      <c r="D758" s="160" t="s">
        <v>1031</v>
      </c>
      <c r="E758" s="160" t="s">
        <v>592</v>
      </c>
      <c r="F758" s="160" t="s">
        <v>1032</v>
      </c>
      <c r="G758" s="160" t="s">
        <v>27</v>
      </c>
      <c r="H758" s="160">
        <v>0</v>
      </c>
      <c r="I758" s="160">
        <v>0</v>
      </c>
      <c r="J758" s="160" t="s">
        <v>2009</v>
      </c>
      <c r="K758" s="160" t="s">
        <v>2010</v>
      </c>
      <c r="L758" s="160" t="s">
        <v>2455</v>
      </c>
      <c r="M758" s="160" t="s">
        <v>2011</v>
      </c>
      <c r="N758" s="160">
        <v>0</v>
      </c>
      <c r="O758" s="160" t="s">
        <v>8370</v>
      </c>
      <c r="P758" s="160">
        <v>0</v>
      </c>
      <c r="Q758" s="160">
        <v>91001</v>
      </c>
      <c r="R758" s="160" t="s">
        <v>1178</v>
      </c>
      <c r="S758" s="161">
        <v>38737</v>
      </c>
      <c r="T758" s="160">
        <v>7292</v>
      </c>
      <c r="U758" s="162">
        <v>4910210</v>
      </c>
      <c r="V758" s="162">
        <v>44335617</v>
      </c>
      <c r="W758" s="161">
        <v>44135</v>
      </c>
      <c r="X758" s="160" t="s">
        <v>3112</v>
      </c>
      <c r="Y758" s="160" t="s">
        <v>3113</v>
      </c>
      <c r="Z758" s="160" t="s">
        <v>3189</v>
      </c>
    </row>
    <row r="759" spans="1:26" x14ac:dyDescent="0.2">
      <c r="A759" s="160" t="s">
        <v>1962</v>
      </c>
      <c r="B759" s="160">
        <v>692521005</v>
      </c>
      <c r="C759" s="160" t="s">
        <v>1014</v>
      </c>
      <c r="D759" s="160" t="s">
        <v>227</v>
      </c>
      <c r="E759" s="160" t="s">
        <v>26</v>
      </c>
      <c r="F759" s="160" t="s">
        <v>228</v>
      </c>
      <c r="G759" s="160" t="s">
        <v>27</v>
      </c>
      <c r="H759" s="160">
        <v>0</v>
      </c>
      <c r="I759" s="160">
        <v>0</v>
      </c>
      <c r="J759" s="160" t="s">
        <v>2559</v>
      </c>
      <c r="K759" s="160" t="s">
        <v>1964</v>
      </c>
      <c r="L759" s="160" t="s">
        <v>32</v>
      </c>
      <c r="M759" s="160" t="s">
        <v>1963</v>
      </c>
      <c r="N759" s="160" t="s">
        <v>2560</v>
      </c>
      <c r="O759" s="160" t="s">
        <v>2561</v>
      </c>
      <c r="P759" s="160">
        <v>0</v>
      </c>
      <c r="Q759" s="160">
        <v>91001</v>
      </c>
      <c r="R759" s="160" t="s">
        <v>1965</v>
      </c>
      <c r="S759" s="161">
        <v>38755</v>
      </c>
      <c r="T759" s="160">
        <v>7296</v>
      </c>
      <c r="U759" s="162">
        <v>5543786</v>
      </c>
      <c r="V759" s="162">
        <v>50056347</v>
      </c>
      <c r="W759" s="161">
        <v>44135</v>
      </c>
      <c r="X759" s="160" t="s">
        <v>3112</v>
      </c>
      <c r="Y759" s="160" t="s">
        <v>3113</v>
      </c>
      <c r="Z759" s="160" t="s">
        <v>3317</v>
      </c>
    </row>
    <row r="760" spans="1:26" x14ac:dyDescent="0.2">
      <c r="A760" s="160" t="s">
        <v>1260</v>
      </c>
      <c r="B760" s="160">
        <v>691810003</v>
      </c>
      <c r="C760" s="160" t="s">
        <v>1014</v>
      </c>
      <c r="D760" s="160" t="s">
        <v>1026</v>
      </c>
      <c r="E760" s="160" t="s">
        <v>26</v>
      </c>
      <c r="F760" s="160" t="s">
        <v>1027</v>
      </c>
      <c r="G760" s="160" t="s">
        <v>27</v>
      </c>
      <c r="H760" s="160">
        <v>0</v>
      </c>
      <c r="I760" s="160">
        <v>0</v>
      </c>
      <c r="J760" s="160" t="s">
        <v>1261</v>
      </c>
      <c r="K760" s="160" t="s">
        <v>1262</v>
      </c>
      <c r="L760" s="160" t="s">
        <v>32</v>
      </c>
      <c r="M760" s="160" t="s">
        <v>1264</v>
      </c>
      <c r="N760" s="160" t="s">
        <v>1263</v>
      </c>
      <c r="O760" s="160" t="s">
        <v>2584</v>
      </c>
      <c r="P760" s="160" t="s">
        <v>2585</v>
      </c>
      <c r="Q760" s="160">
        <v>91001</v>
      </c>
      <c r="R760" s="160" t="s">
        <v>1030</v>
      </c>
      <c r="S760" s="161">
        <v>38755</v>
      </c>
      <c r="T760" s="160">
        <v>7297</v>
      </c>
      <c r="U760" s="162">
        <v>0</v>
      </c>
      <c r="V760" s="162">
        <v>49894074</v>
      </c>
      <c r="W760" s="161">
        <v>44135</v>
      </c>
      <c r="X760" s="160" t="s">
        <v>3112</v>
      </c>
      <c r="Y760" s="160" t="s">
        <v>3113</v>
      </c>
      <c r="Z760" s="160" t="s">
        <v>3288</v>
      </c>
    </row>
    <row r="761" spans="1:26" x14ac:dyDescent="0.2">
      <c r="A761" s="160" t="s">
        <v>1173</v>
      </c>
      <c r="B761" s="160">
        <v>692404009</v>
      </c>
      <c r="C761" s="160" t="s">
        <v>1014</v>
      </c>
      <c r="D761" s="160" t="s">
        <v>1026</v>
      </c>
      <c r="E761" s="160" t="s">
        <v>26</v>
      </c>
      <c r="F761" s="160" t="s">
        <v>1027</v>
      </c>
      <c r="G761" s="160" t="s">
        <v>27</v>
      </c>
      <c r="H761" s="160">
        <v>0</v>
      </c>
      <c r="I761" s="160">
        <v>0</v>
      </c>
      <c r="J761" s="160" t="s">
        <v>1174</v>
      </c>
      <c r="K761" s="160" t="s">
        <v>1175</v>
      </c>
      <c r="L761" s="160" t="s">
        <v>2452</v>
      </c>
      <c r="M761" s="160" t="s">
        <v>1177</v>
      </c>
      <c r="N761" s="160" t="s">
        <v>1176</v>
      </c>
      <c r="O761" s="160">
        <v>0</v>
      </c>
      <c r="P761" s="160">
        <v>0</v>
      </c>
      <c r="Q761" s="160">
        <v>91001</v>
      </c>
      <c r="R761" s="160" t="s">
        <v>1178</v>
      </c>
      <c r="S761" s="161">
        <v>38737</v>
      </c>
      <c r="T761" s="160">
        <v>7299</v>
      </c>
      <c r="U761" s="162">
        <v>5113066</v>
      </c>
      <c r="V761" s="162">
        <v>51130658</v>
      </c>
      <c r="W761" s="161">
        <v>44135</v>
      </c>
      <c r="X761" s="160" t="s">
        <v>3112</v>
      </c>
      <c r="Y761" s="160" t="s">
        <v>3113</v>
      </c>
      <c r="Z761" s="160" t="s">
        <v>3318</v>
      </c>
    </row>
    <row r="762" spans="1:26" x14ac:dyDescent="0.2">
      <c r="A762" s="160" t="s">
        <v>1502</v>
      </c>
      <c r="B762" s="160">
        <v>690604000</v>
      </c>
      <c r="C762" s="160" t="s">
        <v>1014</v>
      </c>
      <c r="D762" s="160" t="s">
        <v>1026</v>
      </c>
      <c r="E762" s="160" t="s">
        <v>26</v>
      </c>
      <c r="F762" s="160" t="s">
        <v>1027</v>
      </c>
      <c r="G762" s="160" t="s">
        <v>27</v>
      </c>
      <c r="H762" s="160">
        <v>0</v>
      </c>
      <c r="I762" s="160">
        <v>0</v>
      </c>
      <c r="J762" s="160" t="s">
        <v>1503</v>
      </c>
      <c r="K762" s="160" t="s">
        <v>1504</v>
      </c>
      <c r="L762" s="160" t="s">
        <v>226</v>
      </c>
      <c r="M762" s="160" t="s">
        <v>1506</v>
      </c>
      <c r="N762" s="160" t="s">
        <v>1505</v>
      </c>
      <c r="O762" s="160">
        <v>0</v>
      </c>
      <c r="P762" s="160">
        <v>0</v>
      </c>
      <c r="Q762" s="160">
        <v>91001</v>
      </c>
      <c r="R762" s="160" t="s">
        <v>1030</v>
      </c>
      <c r="S762" s="161">
        <v>38737</v>
      </c>
      <c r="T762" s="160">
        <v>7300</v>
      </c>
      <c r="U762" s="162">
        <v>6605024</v>
      </c>
      <c r="V762" s="162">
        <v>28413203</v>
      </c>
      <c r="W762" s="161">
        <v>44135</v>
      </c>
      <c r="X762" s="160" t="s">
        <v>3112</v>
      </c>
      <c r="Y762" s="160" t="s">
        <v>3113</v>
      </c>
      <c r="Z762" s="160" t="s">
        <v>3259</v>
      </c>
    </row>
    <row r="763" spans="1:26" x14ac:dyDescent="0.2">
      <c r="A763" s="160" t="s">
        <v>1666</v>
      </c>
      <c r="B763" s="160">
        <v>690912007</v>
      </c>
      <c r="C763" s="160" t="s">
        <v>1014</v>
      </c>
      <c r="D763" s="160" t="s">
        <v>227</v>
      </c>
      <c r="E763" s="160" t="s">
        <v>26</v>
      </c>
      <c r="F763" s="160" t="s">
        <v>1109</v>
      </c>
      <c r="G763" s="160" t="s">
        <v>27</v>
      </c>
      <c r="H763" s="160">
        <v>0</v>
      </c>
      <c r="I763" s="160">
        <v>0</v>
      </c>
      <c r="J763" s="160" t="s">
        <v>1667</v>
      </c>
      <c r="K763" s="160" t="s">
        <v>1669</v>
      </c>
      <c r="L763" s="160" t="s">
        <v>2456</v>
      </c>
      <c r="M763" s="160" t="s">
        <v>1671</v>
      </c>
      <c r="N763" s="160" t="s">
        <v>1670</v>
      </c>
      <c r="O763" s="160" t="s">
        <v>1668</v>
      </c>
      <c r="P763" s="160">
        <v>0</v>
      </c>
      <c r="Q763" s="160">
        <v>91001</v>
      </c>
      <c r="R763" s="160" t="s">
        <v>1030</v>
      </c>
      <c r="S763" s="161">
        <v>38761</v>
      </c>
      <c r="T763" s="160">
        <v>7302</v>
      </c>
      <c r="U763" s="162">
        <v>4862970</v>
      </c>
      <c r="V763" s="162">
        <v>43909075</v>
      </c>
      <c r="W763" s="161">
        <v>44135</v>
      </c>
      <c r="X763" s="160" t="s">
        <v>3112</v>
      </c>
      <c r="Y763" s="160" t="s">
        <v>3113</v>
      </c>
      <c r="Z763" s="160" t="s">
        <v>3319</v>
      </c>
    </row>
    <row r="764" spans="1:26" x14ac:dyDescent="0.2">
      <c r="A764" s="160" t="s">
        <v>1975</v>
      </c>
      <c r="B764" s="160">
        <v>691607003</v>
      </c>
      <c r="C764" s="160" t="s">
        <v>1014</v>
      </c>
      <c r="D764" s="160" t="s">
        <v>227</v>
      </c>
      <c r="E764" s="160" t="s">
        <v>26</v>
      </c>
      <c r="F764" s="160" t="s">
        <v>228</v>
      </c>
      <c r="G764" s="160" t="s">
        <v>27</v>
      </c>
      <c r="H764" s="160">
        <v>0</v>
      </c>
      <c r="I764" s="160">
        <v>0</v>
      </c>
      <c r="J764" s="160" t="s">
        <v>1976</v>
      </c>
      <c r="K764" s="160" t="s">
        <v>1978</v>
      </c>
      <c r="L764" s="160" t="s">
        <v>133</v>
      </c>
      <c r="M764" s="160" t="s">
        <v>1980</v>
      </c>
      <c r="N764" s="160" t="s">
        <v>1979</v>
      </c>
      <c r="O764" s="160" t="s">
        <v>1977</v>
      </c>
      <c r="P764" s="160">
        <v>0</v>
      </c>
      <c r="Q764" s="160">
        <v>91001</v>
      </c>
      <c r="R764" s="160" t="s">
        <v>1033</v>
      </c>
      <c r="S764" s="161">
        <v>38765</v>
      </c>
      <c r="T764" s="160">
        <v>7303</v>
      </c>
      <c r="U764" s="162">
        <v>4751816</v>
      </c>
      <c r="V764" s="162">
        <v>42905435</v>
      </c>
      <c r="W764" s="161">
        <v>44135</v>
      </c>
      <c r="X764" s="160" t="s">
        <v>3112</v>
      </c>
      <c r="Y764" s="160" t="s">
        <v>3113</v>
      </c>
      <c r="Z764" s="160" t="s">
        <v>3215</v>
      </c>
    </row>
    <row r="765" spans="1:26" x14ac:dyDescent="0.2">
      <c r="A765" s="160" t="s">
        <v>1361</v>
      </c>
      <c r="B765" s="160">
        <v>691506002</v>
      </c>
      <c r="C765" s="160" t="s">
        <v>1014</v>
      </c>
      <c r="D765" s="160" t="s">
        <v>227</v>
      </c>
      <c r="E765" s="160" t="s">
        <v>26</v>
      </c>
      <c r="F765" s="160" t="s">
        <v>228</v>
      </c>
      <c r="G765" s="160" t="s">
        <v>27</v>
      </c>
      <c r="H765" s="160">
        <v>0</v>
      </c>
      <c r="I765" s="160">
        <v>0</v>
      </c>
      <c r="J765" s="160" t="s">
        <v>1362</v>
      </c>
      <c r="K765" s="160" t="s">
        <v>1364</v>
      </c>
      <c r="L765" s="160" t="s">
        <v>133</v>
      </c>
      <c r="M765" s="160" t="s">
        <v>2372</v>
      </c>
      <c r="N765" s="160">
        <v>0</v>
      </c>
      <c r="O765" s="160" t="s">
        <v>1363</v>
      </c>
      <c r="P765" s="160">
        <v>0</v>
      </c>
      <c r="Q765" s="160">
        <v>91001</v>
      </c>
      <c r="R765" s="160" t="s">
        <v>1030</v>
      </c>
      <c r="S765" s="161">
        <v>38768</v>
      </c>
      <c r="T765" s="160">
        <v>7309</v>
      </c>
      <c r="U765" s="162">
        <v>4910210</v>
      </c>
      <c r="V765" s="162">
        <v>44335617</v>
      </c>
      <c r="W765" s="161">
        <v>44135</v>
      </c>
      <c r="X765" s="160" t="s">
        <v>3112</v>
      </c>
      <c r="Y765" s="160" t="s">
        <v>3113</v>
      </c>
      <c r="Z765" s="160" t="s">
        <v>3249</v>
      </c>
    </row>
    <row r="766" spans="1:26" x14ac:dyDescent="0.2">
      <c r="A766" s="160" t="s">
        <v>1398</v>
      </c>
      <c r="B766" s="160">
        <v>690603004</v>
      </c>
      <c r="C766" s="160" t="s">
        <v>1014</v>
      </c>
      <c r="D766" s="160" t="s">
        <v>1026</v>
      </c>
      <c r="E766" s="160" t="s">
        <v>26</v>
      </c>
      <c r="F766" s="160" t="s">
        <v>1027</v>
      </c>
      <c r="G766" s="160" t="s">
        <v>27</v>
      </c>
      <c r="H766" s="160">
        <v>0</v>
      </c>
      <c r="I766" s="160">
        <v>0</v>
      </c>
      <c r="J766" s="160" t="s">
        <v>1399</v>
      </c>
      <c r="K766" s="160" t="s">
        <v>1400</v>
      </c>
      <c r="L766" s="160" t="s">
        <v>226</v>
      </c>
      <c r="M766" s="160" t="s">
        <v>1402</v>
      </c>
      <c r="N766" s="160" t="s">
        <v>1401</v>
      </c>
      <c r="O766" s="160">
        <v>0</v>
      </c>
      <c r="P766" s="160">
        <v>0</v>
      </c>
      <c r="Q766" s="160">
        <v>91001</v>
      </c>
      <c r="R766" s="160" t="s">
        <v>1030</v>
      </c>
      <c r="S766" s="161">
        <v>38786</v>
      </c>
      <c r="T766" s="160">
        <v>7311</v>
      </c>
      <c r="U766" s="162">
        <v>4862970</v>
      </c>
      <c r="V766" s="162">
        <v>43909075</v>
      </c>
      <c r="W766" s="161">
        <v>44135</v>
      </c>
      <c r="X766" s="160" t="s">
        <v>3112</v>
      </c>
      <c r="Y766" s="160" t="s">
        <v>3113</v>
      </c>
      <c r="Z766" s="160" t="s">
        <v>3117</v>
      </c>
    </row>
    <row r="767" spans="1:26" x14ac:dyDescent="0.2">
      <c r="A767" s="160" t="s">
        <v>1120</v>
      </c>
      <c r="B767" s="160">
        <v>690736004</v>
      </c>
      <c r="C767" s="160" t="s">
        <v>1014</v>
      </c>
      <c r="D767" s="160" t="s">
        <v>1031</v>
      </c>
      <c r="E767" s="160" t="s">
        <v>592</v>
      </c>
      <c r="F767" s="160" t="s">
        <v>1032</v>
      </c>
      <c r="G767" s="160" t="s">
        <v>27</v>
      </c>
      <c r="H767" s="160">
        <v>0</v>
      </c>
      <c r="I767" s="160">
        <v>0</v>
      </c>
      <c r="J767" s="160" t="s">
        <v>1121</v>
      </c>
      <c r="K767" s="160" t="s">
        <v>1123</v>
      </c>
      <c r="L767" s="160" t="s">
        <v>226</v>
      </c>
      <c r="M767" s="160" t="s">
        <v>2157</v>
      </c>
      <c r="N767" s="160" t="s">
        <v>1124</v>
      </c>
      <c r="O767" s="160" t="s">
        <v>1122</v>
      </c>
      <c r="P767" s="160">
        <v>0</v>
      </c>
      <c r="Q767" s="160">
        <v>91001</v>
      </c>
      <c r="R767" s="160" t="s">
        <v>1030</v>
      </c>
      <c r="S767" s="161">
        <v>38786</v>
      </c>
      <c r="T767" s="160">
        <v>7312</v>
      </c>
      <c r="U767" s="162">
        <v>4029318</v>
      </c>
      <c r="V767" s="162">
        <v>36381805</v>
      </c>
      <c r="W767" s="161">
        <v>44135</v>
      </c>
      <c r="X767" s="160" t="s">
        <v>3112</v>
      </c>
      <c r="Y767" s="160" t="s">
        <v>3113</v>
      </c>
      <c r="Z767" s="160" t="s">
        <v>3268</v>
      </c>
    </row>
    <row r="768" spans="1:26" x14ac:dyDescent="0.2">
      <c r="A768" s="160" t="s">
        <v>2028</v>
      </c>
      <c r="B768" s="160">
        <v>690610000</v>
      </c>
      <c r="C768" s="160" t="s">
        <v>1014</v>
      </c>
      <c r="D768" s="160" t="s">
        <v>2029</v>
      </c>
      <c r="E768" s="160" t="s">
        <v>26</v>
      </c>
      <c r="F768" s="160" t="s">
        <v>2030</v>
      </c>
      <c r="G768" s="160" t="s">
        <v>27</v>
      </c>
      <c r="H768" s="160">
        <v>0</v>
      </c>
      <c r="I768" s="160">
        <v>0</v>
      </c>
      <c r="J768" s="160" t="s">
        <v>2031</v>
      </c>
      <c r="K768" s="160" t="s">
        <v>2032</v>
      </c>
      <c r="L768" s="160" t="s">
        <v>226</v>
      </c>
      <c r="M768" s="160" t="s">
        <v>164</v>
      </c>
      <c r="N768" s="160" t="s">
        <v>2550</v>
      </c>
      <c r="O768" s="160" t="s">
        <v>2551</v>
      </c>
      <c r="P768" s="160">
        <v>0</v>
      </c>
      <c r="Q768" s="160">
        <v>91001</v>
      </c>
      <c r="R768" s="160" t="s">
        <v>1030</v>
      </c>
      <c r="S768" s="161">
        <v>38786</v>
      </c>
      <c r="T768" s="160">
        <v>7313</v>
      </c>
      <c r="U768" s="162">
        <v>9170172</v>
      </c>
      <c r="V768" s="162">
        <v>85767220</v>
      </c>
      <c r="W768" s="161">
        <v>44135</v>
      </c>
      <c r="X768" s="160" t="s">
        <v>3112</v>
      </c>
      <c r="Y768" s="160" t="s">
        <v>3113</v>
      </c>
      <c r="Z768" s="160" t="s">
        <v>3122</v>
      </c>
    </row>
    <row r="769" spans="1:26" x14ac:dyDescent="0.2">
      <c r="A769" s="160" t="s">
        <v>523</v>
      </c>
      <c r="B769" s="160">
        <v>656288108</v>
      </c>
      <c r="C769" s="160" t="s">
        <v>51</v>
      </c>
      <c r="D769" s="160" t="s">
        <v>524</v>
      </c>
      <c r="E769" s="160" t="s">
        <v>4532</v>
      </c>
      <c r="F769" s="160" t="s">
        <v>525</v>
      </c>
      <c r="G769" s="160" t="s">
        <v>4533</v>
      </c>
      <c r="H769" s="160" t="s">
        <v>526</v>
      </c>
      <c r="I769" s="160" t="s">
        <v>2729</v>
      </c>
      <c r="J769" s="160" t="s">
        <v>527</v>
      </c>
      <c r="K769" s="160" t="s">
        <v>529</v>
      </c>
      <c r="L769" s="160" t="s">
        <v>226</v>
      </c>
      <c r="M769" s="160" t="s">
        <v>2290</v>
      </c>
      <c r="N769" s="160" t="s">
        <v>2728</v>
      </c>
      <c r="O769" s="160" t="s">
        <v>528</v>
      </c>
      <c r="P769" s="160">
        <v>0</v>
      </c>
      <c r="Q769" s="160">
        <v>93401</v>
      </c>
      <c r="R769" s="160" t="s">
        <v>8167</v>
      </c>
      <c r="S769" s="161">
        <v>38848</v>
      </c>
      <c r="T769" s="160">
        <v>7320</v>
      </c>
      <c r="U769" s="162">
        <v>5881766</v>
      </c>
      <c r="V769" s="162">
        <v>109962228</v>
      </c>
      <c r="W769" s="161">
        <v>44135</v>
      </c>
      <c r="X769" s="160" t="s">
        <v>3112</v>
      </c>
      <c r="Y769" s="160" t="s">
        <v>3113</v>
      </c>
      <c r="Z769" s="160" t="s">
        <v>3115</v>
      </c>
    </row>
    <row r="770" spans="1:26" x14ac:dyDescent="0.2">
      <c r="A770" s="160" t="s">
        <v>523</v>
      </c>
      <c r="B770" s="160">
        <v>656288108</v>
      </c>
      <c r="C770" s="160" t="s">
        <v>51</v>
      </c>
      <c r="D770" s="160" t="s">
        <v>524</v>
      </c>
      <c r="E770" s="160" t="s">
        <v>4532</v>
      </c>
      <c r="F770" s="160" t="s">
        <v>525</v>
      </c>
      <c r="G770" s="160" t="s">
        <v>4533</v>
      </c>
      <c r="H770" s="160" t="s">
        <v>526</v>
      </c>
      <c r="I770" s="160" t="s">
        <v>2729</v>
      </c>
      <c r="J770" s="160" t="s">
        <v>527</v>
      </c>
      <c r="K770" s="160" t="s">
        <v>529</v>
      </c>
      <c r="L770" s="160" t="s">
        <v>226</v>
      </c>
      <c r="M770" s="160" t="s">
        <v>2290</v>
      </c>
      <c r="N770" s="160" t="s">
        <v>2728</v>
      </c>
      <c r="O770" s="160" t="s">
        <v>528</v>
      </c>
      <c r="P770" s="160">
        <v>0</v>
      </c>
      <c r="Q770" s="160">
        <v>93401</v>
      </c>
      <c r="R770" s="160" t="s">
        <v>8167</v>
      </c>
      <c r="S770" s="161">
        <v>38848</v>
      </c>
      <c r="T770" s="160">
        <v>7320</v>
      </c>
      <c r="U770" s="162">
        <v>47148478</v>
      </c>
      <c r="V770" s="162">
        <v>140006359</v>
      </c>
      <c r="W770" s="161">
        <v>44135</v>
      </c>
      <c r="X770" s="160" t="s">
        <v>3112</v>
      </c>
      <c r="Y770" s="160" t="s">
        <v>3113</v>
      </c>
      <c r="Z770" s="160" t="s">
        <v>3133</v>
      </c>
    </row>
    <row r="771" spans="1:26" x14ac:dyDescent="0.2">
      <c r="A771" s="160" t="s">
        <v>523</v>
      </c>
      <c r="B771" s="160">
        <v>656288108</v>
      </c>
      <c r="C771" s="160" t="s">
        <v>51</v>
      </c>
      <c r="D771" s="160" t="s">
        <v>524</v>
      </c>
      <c r="E771" s="160" t="s">
        <v>4532</v>
      </c>
      <c r="F771" s="160" t="s">
        <v>525</v>
      </c>
      <c r="G771" s="160" t="s">
        <v>4533</v>
      </c>
      <c r="H771" s="160" t="s">
        <v>526</v>
      </c>
      <c r="I771" s="160" t="s">
        <v>2729</v>
      </c>
      <c r="J771" s="160" t="s">
        <v>527</v>
      </c>
      <c r="K771" s="160" t="s">
        <v>529</v>
      </c>
      <c r="L771" s="160" t="s">
        <v>226</v>
      </c>
      <c r="M771" s="160" t="s">
        <v>2290</v>
      </c>
      <c r="N771" s="160" t="s">
        <v>2728</v>
      </c>
      <c r="O771" s="160" t="s">
        <v>528</v>
      </c>
      <c r="P771" s="160">
        <v>0</v>
      </c>
      <c r="Q771" s="160">
        <v>93401</v>
      </c>
      <c r="R771" s="160" t="s">
        <v>8167</v>
      </c>
      <c r="S771" s="161">
        <v>38848</v>
      </c>
      <c r="T771" s="160">
        <v>7320</v>
      </c>
      <c r="U771" s="162">
        <v>0</v>
      </c>
      <c r="V771" s="162">
        <v>292584549</v>
      </c>
      <c r="W771" s="161">
        <v>44135</v>
      </c>
      <c r="X771" s="160" t="s">
        <v>3112</v>
      </c>
      <c r="Y771" s="160" t="s">
        <v>3113</v>
      </c>
      <c r="Z771" s="160" t="s">
        <v>3141</v>
      </c>
    </row>
    <row r="772" spans="1:26" x14ac:dyDescent="0.2">
      <c r="A772" s="160" t="s">
        <v>523</v>
      </c>
      <c r="B772" s="160">
        <v>656288108</v>
      </c>
      <c r="C772" s="160" t="s">
        <v>51</v>
      </c>
      <c r="D772" s="160" t="s">
        <v>524</v>
      </c>
      <c r="E772" s="160" t="s">
        <v>4532</v>
      </c>
      <c r="F772" s="160" t="s">
        <v>525</v>
      </c>
      <c r="G772" s="160" t="s">
        <v>4533</v>
      </c>
      <c r="H772" s="160" t="s">
        <v>526</v>
      </c>
      <c r="I772" s="160" t="s">
        <v>2729</v>
      </c>
      <c r="J772" s="160" t="s">
        <v>527</v>
      </c>
      <c r="K772" s="160" t="s">
        <v>529</v>
      </c>
      <c r="L772" s="160" t="s">
        <v>226</v>
      </c>
      <c r="M772" s="160" t="s">
        <v>2290</v>
      </c>
      <c r="N772" s="160" t="s">
        <v>2728</v>
      </c>
      <c r="O772" s="160" t="s">
        <v>528</v>
      </c>
      <c r="P772" s="160">
        <v>0</v>
      </c>
      <c r="Q772" s="160">
        <v>93401</v>
      </c>
      <c r="R772" s="160" t="s">
        <v>8167</v>
      </c>
      <c r="S772" s="161">
        <v>38848</v>
      </c>
      <c r="T772" s="160">
        <v>7320</v>
      </c>
      <c r="U772" s="162">
        <v>492357</v>
      </c>
      <c r="V772" s="162">
        <v>42178574</v>
      </c>
      <c r="W772" s="161">
        <v>44135</v>
      </c>
      <c r="X772" s="160" t="s">
        <v>3112</v>
      </c>
      <c r="Y772" s="160" t="s">
        <v>3113</v>
      </c>
      <c r="Z772" s="160" t="s">
        <v>3269</v>
      </c>
    </row>
    <row r="773" spans="1:26" x14ac:dyDescent="0.2">
      <c r="A773" s="160" t="s">
        <v>523</v>
      </c>
      <c r="B773" s="160">
        <v>656288108</v>
      </c>
      <c r="C773" s="160" t="s">
        <v>51</v>
      </c>
      <c r="D773" s="160" t="s">
        <v>524</v>
      </c>
      <c r="E773" s="160" t="s">
        <v>4532</v>
      </c>
      <c r="F773" s="160" t="s">
        <v>525</v>
      </c>
      <c r="G773" s="160" t="s">
        <v>4533</v>
      </c>
      <c r="H773" s="160" t="s">
        <v>526</v>
      </c>
      <c r="I773" s="160" t="s">
        <v>2729</v>
      </c>
      <c r="J773" s="160" t="s">
        <v>527</v>
      </c>
      <c r="K773" s="160" t="s">
        <v>529</v>
      </c>
      <c r="L773" s="160" t="s">
        <v>226</v>
      </c>
      <c r="M773" s="160" t="s">
        <v>2290</v>
      </c>
      <c r="N773" s="160" t="s">
        <v>2728</v>
      </c>
      <c r="O773" s="160" t="s">
        <v>528</v>
      </c>
      <c r="P773" s="160">
        <v>0</v>
      </c>
      <c r="Q773" s="160">
        <v>93401</v>
      </c>
      <c r="R773" s="160" t="s">
        <v>8167</v>
      </c>
      <c r="S773" s="161">
        <v>38848</v>
      </c>
      <c r="T773" s="160">
        <v>7320</v>
      </c>
      <c r="U773" s="162">
        <v>10546200</v>
      </c>
      <c r="V773" s="162">
        <v>103202100</v>
      </c>
      <c r="W773" s="161">
        <v>44135</v>
      </c>
      <c r="X773" s="160" t="s">
        <v>3112</v>
      </c>
      <c r="Y773" s="160" t="s">
        <v>3113</v>
      </c>
      <c r="Z773" s="160" t="s">
        <v>3320</v>
      </c>
    </row>
    <row r="774" spans="1:26" x14ac:dyDescent="0.2">
      <c r="A774" s="160" t="s">
        <v>523</v>
      </c>
      <c r="B774" s="160">
        <v>656288108</v>
      </c>
      <c r="C774" s="160" t="s">
        <v>51</v>
      </c>
      <c r="D774" s="160" t="s">
        <v>524</v>
      </c>
      <c r="E774" s="160" t="s">
        <v>4532</v>
      </c>
      <c r="F774" s="160" t="s">
        <v>525</v>
      </c>
      <c r="G774" s="160" t="s">
        <v>4533</v>
      </c>
      <c r="H774" s="160" t="s">
        <v>526</v>
      </c>
      <c r="I774" s="160" t="s">
        <v>2729</v>
      </c>
      <c r="J774" s="160" t="s">
        <v>527</v>
      </c>
      <c r="K774" s="160" t="s">
        <v>529</v>
      </c>
      <c r="L774" s="160" t="s">
        <v>226</v>
      </c>
      <c r="M774" s="160" t="s">
        <v>2290</v>
      </c>
      <c r="N774" s="160" t="s">
        <v>2728</v>
      </c>
      <c r="O774" s="160" t="s">
        <v>528</v>
      </c>
      <c r="P774" s="160">
        <v>0</v>
      </c>
      <c r="Q774" s="160">
        <v>93401</v>
      </c>
      <c r="R774" s="160" t="s">
        <v>8167</v>
      </c>
      <c r="S774" s="161">
        <v>38848</v>
      </c>
      <c r="T774" s="160">
        <v>7320</v>
      </c>
      <c r="U774" s="162">
        <v>10137208</v>
      </c>
      <c r="V774" s="162">
        <v>133258422</v>
      </c>
      <c r="W774" s="161">
        <v>44135</v>
      </c>
      <c r="X774" s="160" t="s">
        <v>3112</v>
      </c>
      <c r="Y774" s="160" t="s">
        <v>3113</v>
      </c>
      <c r="Z774" s="160" t="s">
        <v>3186</v>
      </c>
    </row>
    <row r="775" spans="1:26" x14ac:dyDescent="0.2">
      <c r="A775" s="160" t="s">
        <v>523</v>
      </c>
      <c r="B775" s="160">
        <v>656288108</v>
      </c>
      <c r="C775" s="160" t="s">
        <v>51</v>
      </c>
      <c r="D775" s="160" t="s">
        <v>524</v>
      </c>
      <c r="E775" s="160" t="s">
        <v>4532</v>
      </c>
      <c r="F775" s="160" t="s">
        <v>525</v>
      </c>
      <c r="G775" s="160" t="s">
        <v>4533</v>
      </c>
      <c r="H775" s="160" t="s">
        <v>526</v>
      </c>
      <c r="I775" s="160" t="s">
        <v>2729</v>
      </c>
      <c r="J775" s="160" t="s">
        <v>527</v>
      </c>
      <c r="K775" s="160" t="s">
        <v>529</v>
      </c>
      <c r="L775" s="160" t="s">
        <v>226</v>
      </c>
      <c r="M775" s="160" t="s">
        <v>2290</v>
      </c>
      <c r="N775" s="160" t="s">
        <v>2728</v>
      </c>
      <c r="O775" s="160" t="s">
        <v>528</v>
      </c>
      <c r="P775" s="160">
        <v>0</v>
      </c>
      <c r="Q775" s="160">
        <v>93401</v>
      </c>
      <c r="R775" s="160" t="s">
        <v>8167</v>
      </c>
      <c r="S775" s="161">
        <v>38848</v>
      </c>
      <c r="T775" s="160">
        <v>7320</v>
      </c>
      <c r="U775" s="162">
        <v>36020495</v>
      </c>
      <c r="V775" s="162">
        <v>353278489</v>
      </c>
      <c r="W775" s="161">
        <v>44135</v>
      </c>
      <c r="X775" s="160" t="s">
        <v>3112</v>
      </c>
      <c r="Y775" s="160" t="s">
        <v>3113</v>
      </c>
      <c r="Z775" s="160" t="s">
        <v>80</v>
      </c>
    </row>
    <row r="776" spans="1:26" x14ac:dyDescent="0.2">
      <c r="A776" s="160" t="s">
        <v>523</v>
      </c>
      <c r="B776" s="160">
        <v>656288108</v>
      </c>
      <c r="C776" s="160" t="s">
        <v>51</v>
      </c>
      <c r="D776" s="160" t="s">
        <v>524</v>
      </c>
      <c r="E776" s="160" t="s">
        <v>4532</v>
      </c>
      <c r="F776" s="160" t="s">
        <v>525</v>
      </c>
      <c r="G776" s="160" t="s">
        <v>4533</v>
      </c>
      <c r="H776" s="160" t="s">
        <v>526</v>
      </c>
      <c r="I776" s="160" t="s">
        <v>2729</v>
      </c>
      <c r="J776" s="160" t="s">
        <v>527</v>
      </c>
      <c r="K776" s="160" t="s">
        <v>529</v>
      </c>
      <c r="L776" s="160" t="s">
        <v>226</v>
      </c>
      <c r="M776" s="160" t="s">
        <v>2290</v>
      </c>
      <c r="N776" s="160" t="s">
        <v>2728</v>
      </c>
      <c r="O776" s="160" t="s">
        <v>528</v>
      </c>
      <c r="P776" s="160">
        <v>0</v>
      </c>
      <c r="Q776" s="160">
        <v>93401</v>
      </c>
      <c r="R776" s="160" t="s">
        <v>8167</v>
      </c>
      <c r="S776" s="161">
        <v>38848</v>
      </c>
      <c r="T776" s="160">
        <v>7320</v>
      </c>
      <c r="U776" s="162">
        <v>21386056</v>
      </c>
      <c r="V776" s="162">
        <v>158930648</v>
      </c>
      <c r="W776" s="161">
        <v>44135</v>
      </c>
      <c r="X776" s="160" t="s">
        <v>3112</v>
      </c>
      <c r="Y776" s="160" t="s">
        <v>3113</v>
      </c>
      <c r="Z776" s="160" t="s">
        <v>3149</v>
      </c>
    </row>
    <row r="777" spans="1:26" x14ac:dyDescent="0.2">
      <c r="A777" s="160" t="s">
        <v>523</v>
      </c>
      <c r="B777" s="160">
        <v>656288108</v>
      </c>
      <c r="C777" s="160" t="s">
        <v>51</v>
      </c>
      <c r="D777" s="160" t="s">
        <v>524</v>
      </c>
      <c r="E777" s="160" t="s">
        <v>4532</v>
      </c>
      <c r="F777" s="160" t="s">
        <v>525</v>
      </c>
      <c r="G777" s="160" t="s">
        <v>4533</v>
      </c>
      <c r="H777" s="160" t="s">
        <v>526</v>
      </c>
      <c r="I777" s="160" t="s">
        <v>2729</v>
      </c>
      <c r="J777" s="160" t="s">
        <v>527</v>
      </c>
      <c r="K777" s="160" t="s">
        <v>529</v>
      </c>
      <c r="L777" s="160" t="s">
        <v>226</v>
      </c>
      <c r="M777" s="160" t="s">
        <v>2290</v>
      </c>
      <c r="N777" s="160" t="s">
        <v>2728</v>
      </c>
      <c r="O777" s="160" t="s">
        <v>528</v>
      </c>
      <c r="P777" s="160">
        <v>0</v>
      </c>
      <c r="Q777" s="160">
        <v>93401</v>
      </c>
      <c r="R777" s="160" t="s">
        <v>8167</v>
      </c>
      <c r="S777" s="161">
        <v>38848</v>
      </c>
      <c r="T777" s="160">
        <v>7320</v>
      </c>
      <c r="U777" s="162">
        <v>11472480</v>
      </c>
      <c r="V777" s="162">
        <v>91869120</v>
      </c>
      <c r="W777" s="161">
        <v>44135</v>
      </c>
      <c r="X777" s="160" t="s">
        <v>3112</v>
      </c>
      <c r="Y777" s="160" t="s">
        <v>3113</v>
      </c>
      <c r="Z777" s="160" t="s">
        <v>3178</v>
      </c>
    </row>
    <row r="778" spans="1:26" x14ac:dyDescent="0.2">
      <c r="A778" s="160" t="s">
        <v>523</v>
      </c>
      <c r="B778" s="160">
        <v>656288108</v>
      </c>
      <c r="C778" s="160" t="s">
        <v>51</v>
      </c>
      <c r="D778" s="160" t="s">
        <v>524</v>
      </c>
      <c r="E778" s="160" t="s">
        <v>4532</v>
      </c>
      <c r="F778" s="160" t="s">
        <v>525</v>
      </c>
      <c r="G778" s="160" t="s">
        <v>4533</v>
      </c>
      <c r="H778" s="160" t="s">
        <v>526</v>
      </c>
      <c r="I778" s="160" t="s">
        <v>2729</v>
      </c>
      <c r="J778" s="160" t="s">
        <v>527</v>
      </c>
      <c r="K778" s="160" t="s">
        <v>529</v>
      </c>
      <c r="L778" s="160" t="s">
        <v>226</v>
      </c>
      <c r="M778" s="160" t="s">
        <v>2290</v>
      </c>
      <c r="N778" s="160" t="s">
        <v>2728</v>
      </c>
      <c r="O778" s="160" t="s">
        <v>528</v>
      </c>
      <c r="P778" s="160">
        <v>0</v>
      </c>
      <c r="Q778" s="160">
        <v>93401</v>
      </c>
      <c r="R778" s="160" t="s">
        <v>8167</v>
      </c>
      <c r="S778" s="161">
        <v>38848</v>
      </c>
      <c r="T778" s="160">
        <v>7320</v>
      </c>
      <c r="U778" s="162">
        <v>13310811</v>
      </c>
      <c r="V778" s="162">
        <v>74415996</v>
      </c>
      <c r="W778" s="161">
        <v>44135</v>
      </c>
      <c r="X778" s="160" t="s">
        <v>3112</v>
      </c>
      <c r="Y778" s="160" t="s">
        <v>3113</v>
      </c>
      <c r="Z778" s="160" t="s">
        <v>49</v>
      </c>
    </row>
    <row r="779" spans="1:26" x14ac:dyDescent="0.2">
      <c r="A779" s="160" t="s">
        <v>523</v>
      </c>
      <c r="B779" s="160">
        <v>656288108</v>
      </c>
      <c r="C779" s="160" t="s">
        <v>51</v>
      </c>
      <c r="D779" s="160" t="s">
        <v>524</v>
      </c>
      <c r="E779" s="160" t="s">
        <v>4532</v>
      </c>
      <c r="F779" s="160" t="s">
        <v>525</v>
      </c>
      <c r="G779" s="160" t="s">
        <v>4533</v>
      </c>
      <c r="H779" s="160" t="s">
        <v>526</v>
      </c>
      <c r="I779" s="160" t="s">
        <v>2729</v>
      </c>
      <c r="J779" s="160" t="s">
        <v>527</v>
      </c>
      <c r="K779" s="160" t="s">
        <v>529</v>
      </c>
      <c r="L779" s="160" t="s">
        <v>226</v>
      </c>
      <c r="M779" s="160" t="s">
        <v>2290</v>
      </c>
      <c r="N779" s="160" t="s">
        <v>2728</v>
      </c>
      <c r="O779" s="160" t="s">
        <v>528</v>
      </c>
      <c r="P779" s="160">
        <v>0</v>
      </c>
      <c r="Q779" s="160">
        <v>93401</v>
      </c>
      <c r="R779" s="160" t="s">
        <v>8167</v>
      </c>
      <c r="S779" s="161">
        <v>38848</v>
      </c>
      <c r="T779" s="160">
        <v>7320</v>
      </c>
      <c r="U779" s="162">
        <v>27420120</v>
      </c>
      <c r="V779" s="162">
        <v>220730310</v>
      </c>
      <c r="W779" s="161">
        <v>44135</v>
      </c>
      <c r="X779" s="160" t="s">
        <v>3112</v>
      </c>
      <c r="Y779" s="160" t="s">
        <v>3113</v>
      </c>
      <c r="Z779" s="160" t="s">
        <v>3200</v>
      </c>
    </row>
    <row r="780" spans="1:26" x14ac:dyDescent="0.2">
      <c r="A780" s="160" t="s">
        <v>523</v>
      </c>
      <c r="B780" s="160">
        <v>656288108</v>
      </c>
      <c r="C780" s="160" t="s">
        <v>51</v>
      </c>
      <c r="D780" s="160" t="s">
        <v>524</v>
      </c>
      <c r="E780" s="160" t="s">
        <v>4532</v>
      </c>
      <c r="F780" s="160" t="s">
        <v>525</v>
      </c>
      <c r="G780" s="160" t="s">
        <v>4533</v>
      </c>
      <c r="H780" s="160" t="s">
        <v>526</v>
      </c>
      <c r="I780" s="160" t="s">
        <v>2729</v>
      </c>
      <c r="J780" s="160" t="s">
        <v>527</v>
      </c>
      <c r="K780" s="160" t="s">
        <v>529</v>
      </c>
      <c r="L780" s="160" t="s">
        <v>226</v>
      </c>
      <c r="M780" s="160" t="s">
        <v>2290</v>
      </c>
      <c r="N780" s="160" t="s">
        <v>2728</v>
      </c>
      <c r="O780" s="160" t="s">
        <v>528</v>
      </c>
      <c r="P780" s="160">
        <v>0</v>
      </c>
      <c r="Q780" s="160">
        <v>93401</v>
      </c>
      <c r="R780" s="160" t="s">
        <v>8167</v>
      </c>
      <c r="S780" s="161">
        <v>38848</v>
      </c>
      <c r="T780" s="160">
        <v>7320</v>
      </c>
      <c r="U780" s="162">
        <v>6870096</v>
      </c>
      <c r="V780" s="162">
        <v>73438304</v>
      </c>
      <c r="W780" s="161">
        <v>44135</v>
      </c>
      <c r="X780" s="160" t="s">
        <v>3112</v>
      </c>
      <c r="Y780" s="160" t="s">
        <v>3113</v>
      </c>
      <c r="Z780" s="160" t="s">
        <v>3138</v>
      </c>
    </row>
    <row r="781" spans="1:26" x14ac:dyDescent="0.2">
      <c r="A781" s="160" t="s">
        <v>523</v>
      </c>
      <c r="B781" s="160">
        <v>656288108</v>
      </c>
      <c r="C781" s="160" t="s">
        <v>51</v>
      </c>
      <c r="D781" s="160" t="s">
        <v>524</v>
      </c>
      <c r="E781" s="160" t="s">
        <v>4532</v>
      </c>
      <c r="F781" s="160" t="s">
        <v>525</v>
      </c>
      <c r="G781" s="160" t="s">
        <v>4533</v>
      </c>
      <c r="H781" s="160" t="s">
        <v>526</v>
      </c>
      <c r="I781" s="160" t="s">
        <v>2729</v>
      </c>
      <c r="J781" s="160" t="s">
        <v>527</v>
      </c>
      <c r="K781" s="160" t="s">
        <v>529</v>
      </c>
      <c r="L781" s="160" t="s">
        <v>226</v>
      </c>
      <c r="M781" s="160" t="s">
        <v>2290</v>
      </c>
      <c r="N781" s="160" t="s">
        <v>2728</v>
      </c>
      <c r="O781" s="160" t="s">
        <v>528</v>
      </c>
      <c r="P781" s="160">
        <v>0</v>
      </c>
      <c r="Q781" s="160">
        <v>93401</v>
      </c>
      <c r="R781" s="160" t="s">
        <v>8167</v>
      </c>
      <c r="S781" s="161">
        <v>38848</v>
      </c>
      <c r="T781" s="160">
        <v>7320</v>
      </c>
      <c r="U781" s="162">
        <v>6553710</v>
      </c>
      <c r="V781" s="162">
        <v>55593540</v>
      </c>
      <c r="W781" s="161">
        <v>44135</v>
      </c>
      <c r="X781" s="160" t="s">
        <v>3112</v>
      </c>
      <c r="Y781" s="160" t="s">
        <v>3113</v>
      </c>
      <c r="Z781" s="160" t="s">
        <v>3122</v>
      </c>
    </row>
    <row r="782" spans="1:26" x14ac:dyDescent="0.2">
      <c r="A782" s="160" t="s">
        <v>2099</v>
      </c>
      <c r="B782" s="160">
        <v>656176903</v>
      </c>
      <c r="C782" s="160" t="s">
        <v>2087</v>
      </c>
      <c r="D782" s="160" t="s">
        <v>2100</v>
      </c>
      <c r="E782" s="160" t="s">
        <v>8381</v>
      </c>
      <c r="F782" s="160" t="s">
        <v>2101</v>
      </c>
      <c r="G782" s="160" t="s">
        <v>2637</v>
      </c>
      <c r="H782" s="160" t="s">
        <v>2102</v>
      </c>
      <c r="I782" s="160" t="s">
        <v>2103</v>
      </c>
      <c r="J782" s="160" t="s">
        <v>2104</v>
      </c>
      <c r="K782" s="160" t="s">
        <v>2106</v>
      </c>
      <c r="L782" s="160" t="s">
        <v>226</v>
      </c>
      <c r="M782" s="160" t="s">
        <v>1848</v>
      </c>
      <c r="N782" s="160" t="s">
        <v>2582</v>
      </c>
      <c r="O782" s="160" t="s">
        <v>2105</v>
      </c>
      <c r="P782" s="160">
        <v>0</v>
      </c>
      <c r="Q782" s="160">
        <v>93401</v>
      </c>
      <c r="R782" s="160" t="s">
        <v>8382</v>
      </c>
      <c r="S782" s="161">
        <v>38936</v>
      </c>
      <c r="T782" s="160">
        <v>7331</v>
      </c>
      <c r="U782" s="162">
        <v>65221713</v>
      </c>
      <c r="V782" s="162">
        <v>496577974</v>
      </c>
      <c r="W782" s="161">
        <v>44135</v>
      </c>
      <c r="X782" s="160" t="s">
        <v>3112</v>
      </c>
      <c r="Y782" s="160" t="s">
        <v>3113</v>
      </c>
      <c r="Z782" s="160" t="s">
        <v>3165</v>
      </c>
    </row>
    <row r="783" spans="1:26" x14ac:dyDescent="0.2">
      <c r="A783" s="160" t="s">
        <v>772</v>
      </c>
      <c r="B783" s="160">
        <v>653176902</v>
      </c>
      <c r="C783" s="160" t="s">
        <v>565</v>
      </c>
      <c r="D783" s="160" t="s">
        <v>773</v>
      </c>
      <c r="E783" s="160" t="s">
        <v>2861</v>
      </c>
      <c r="F783" s="160" t="s">
        <v>774</v>
      </c>
      <c r="G783" s="160" t="s">
        <v>2862</v>
      </c>
      <c r="H783" s="160" t="s">
        <v>775</v>
      </c>
      <c r="I783" s="160" t="s">
        <v>776</v>
      </c>
      <c r="J783" s="160" t="s">
        <v>777</v>
      </c>
      <c r="K783" s="160" t="s">
        <v>778</v>
      </c>
      <c r="L783" s="160" t="s">
        <v>31</v>
      </c>
      <c r="M783" s="160" t="s">
        <v>271</v>
      </c>
      <c r="N783" s="160" t="s">
        <v>779</v>
      </c>
      <c r="O783" s="160" t="s">
        <v>780</v>
      </c>
      <c r="P783" s="160">
        <v>0</v>
      </c>
      <c r="Q783" s="160" t="s">
        <v>52</v>
      </c>
      <c r="R783" s="160" t="s">
        <v>2897</v>
      </c>
      <c r="S783" s="161">
        <v>39143</v>
      </c>
      <c r="T783" s="160">
        <v>7347</v>
      </c>
      <c r="U783" s="162">
        <v>7784100</v>
      </c>
      <c r="V783" s="162">
        <v>77996682</v>
      </c>
      <c r="W783" s="161">
        <v>44135</v>
      </c>
      <c r="X783" s="160" t="s">
        <v>3112</v>
      </c>
      <c r="Y783" s="160" t="s">
        <v>3113</v>
      </c>
      <c r="Z783" s="160" t="s">
        <v>3198</v>
      </c>
    </row>
    <row r="784" spans="1:26" x14ac:dyDescent="0.2">
      <c r="A784" s="160" t="s">
        <v>772</v>
      </c>
      <c r="B784" s="160">
        <v>653176902</v>
      </c>
      <c r="C784" s="160" t="s">
        <v>565</v>
      </c>
      <c r="D784" s="160" t="s">
        <v>773</v>
      </c>
      <c r="E784" s="160" t="s">
        <v>2861</v>
      </c>
      <c r="F784" s="160" t="s">
        <v>774</v>
      </c>
      <c r="G784" s="160" t="s">
        <v>2862</v>
      </c>
      <c r="H784" s="160" t="s">
        <v>775</v>
      </c>
      <c r="I784" s="160" t="s">
        <v>776</v>
      </c>
      <c r="J784" s="160" t="s">
        <v>777</v>
      </c>
      <c r="K784" s="160" t="s">
        <v>778</v>
      </c>
      <c r="L784" s="160" t="s">
        <v>31</v>
      </c>
      <c r="M784" s="160" t="s">
        <v>271</v>
      </c>
      <c r="N784" s="160" t="s">
        <v>779</v>
      </c>
      <c r="O784" s="160" t="s">
        <v>780</v>
      </c>
      <c r="P784" s="160">
        <v>0</v>
      </c>
      <c r="Q784" s="160" t="s">
        <v>52</v>
      </c>
      <c r="R784" s="160" t="s">
        <v>2897</v>
      </c>
      <c r="S784" s="161">
        <v>39143</v>
      </c>
      <c r="T784" s="160">
        <v>7347</v>
      </c>
      <c r="U784" s="162">
        <v>20586852</v>
      </c>
      <c r="V784" s="162">
        <v>180386894</v>
      </c>
      <c r="W784" s="161">
        <v>44135</v>
      </c>
      <c r="X784" s="160" t="s">
        <v>3112</v>
      </c>
      <c r="Y784" s="160" t="s">
        <v>3113</v>
      </c>
      <c r="Z784" s="160" t="s">
        <v>3192</v>
      </c>
    </row>
    <row r="785" spans="1:26" x14ac:dyDescent="0.2">
      <c r="A785" s="160" t="s">
        <v>772</v>
      </c>
      <c r="B785" s="160">
        <v>653176902</v>
      </c>
      <c r="C785" s="160" t="s">
        <v>565</v>
      </c>
      <c r="D785" s="160" t="s">
        <v>773</v>
      </c>
      <c r="E785" s="160" t="s">
        <v>2861</v>
      </c>
      <c r="F785" s="160" t="s">
        <v>774</v>
      </c>
      <c r="G785" s="160" t="s">
        <v>2862</v>
      </c>
      <c r="H785" s="160" t="s">
        <v>775</v>
      </c>
      <c r="I785" s="160" t="s">
        <v>776</v>
      </c>
      <c r="J785" s="160" t="s">
        <v>777</v>
      </c>
      <c r="K785" s="160" t="s">
        <v>778</v>
      </c>
      <c r="L785" s="160" t="s">
        <v>31</v>
      </c>
      <c r="M785" s="160" t="s">
        <v>271</v>
      </c>
      <c r="N785" s="160" t="s">
        <v>779</v>
      </c>
      <c r="O785" s="160" t="s">
        <v>780</v>
      </c>
      <c r="P785" s="160">
        <v>0</v>
      </c>
      <c r="Q785" s="160" t="s">
        <v>52</v>
      </c>
      <c r="R785" s="160" t="s">
        <v>2897</v>
      </c>
      <c r="S785" s="161">
        <v>39143</v>
      </c>
      <c r="T785" s="160">
        <v>7347</v>
      </c>
      <c r="U785" s="162">
        <v>0</v>
      </c>
      <c r="V785" s="162">
        <v>87962004</v>
      </c>
      <c r="W785" s="161">
        <v>44135</v>
      </c>
      <c r="X785" s="160" t="s">
        <v>3112</v>
      </c>
      <c r="Y785" s="160" t="s">
        <v>3113</v>
      </c>
      <c r="Z785" s="160" t="s">
        <v>3208</v>
      </c>
    </row>
    <row r="786" spans="1:26" x14ac:dyDescent="0.2">
      <c r="A786" s="160" t="s">
        <v>772</v>
      </c>
      <c r="B786" s="160">
        <v>653176902</v>
      </c>
      <c r="C786" s="160" t="s">
        <v>565</v>
      </c>
      <c r="D786" s="160" t="s">
        <v>773</v>
      </c>
      <c r="E786" s="160" t="s">
        <v>2861</v>
      </c>
      <c r="F786" s="160" t="s">
        <v>774</v>
      </c>
      <c r="G786" s="160" t="s">
        <v>2862</v>
      </c>
      <c r="H786" s="160" t="s">
        <v>775</v>
      </c>
      <c r="I786" s="160" t="s">
        <v>776</v>
      </c>
      <c r="J786" s="160" t="s">
        <v>777</v>
      </c>
      <c r="K786" s="160" t="s">
        <v>778</v>
      </c>
      <c r="L786" s="160" t="s">
        <v>31</v>
      </c>
      <c r="M786" s="160" t="s">
        <v>271</v>
      </c>
      <c r="N786" s="160" t="s">
        <v>779</v>
      </c>
      <c r="O786" s="160" t="s">
        <v>780</v>
      </c>
      <c r="P786" s="160">
        <v>0</v>
      </c>
      <c r="Q786" s="160" t="s">
        <v>52</v>
      </c>
      <c r="R786" s="160" t="s">
        <v>2897</v>
      </c>
      <c r="S786" s="161">
        <v>39143</v>
      </c>
      <c r="T786" s="160">
        <v>7347</v>
      </c>
      <c r="U786" s="162">
        <v>10018890</v>
      </c>
      <c r="V786" s="162">
        <v>90895770</v>
      </c>
      <c r="W786" s="161">
        <v>44135</v>
      </c>
      <c r="X786" s="160" t="s">
        <v>3112</v>
      </c>
      <c r="Y786" s="160" t="s">
        <v>3113</v>
      </c>
      <c r="Z786" s="160" t="s">
        <v>3321</v>
      </c>
    </row>
    <row r="787" spans="1:26" x14ac:dyDescent="0.2">
      <c r="A787" s="160" t="s">
        <v>772</v>
      </c>
      <c r="B787" s="160">
        <v>653176902</v>
      </c>
      <c r="C787" s="160" t="s">
        <v>565</v>
      </c>
      <c r="D787" s="160" t="s">
        <v>773</v>
      </c>
      <c r="E787" s="160" t="s">
        <v>2861</v>
      </c>
      <c r="F787" s="160" t="s">
        <v>774</v>
      </c>
      <c r="G787" s="160" t="s">
        <v>2862</v>
      </c>
      <c r="H787" s="160" t="s">
        <v>775</v>
      </c>
      <c r="I787" s="160" t="s">
        <v>776</v>
      </c>
      <c r="J787" s="160" t="s">
        <v>777</v>
      </c>
      <c r="K787" s="160" t="s">
        <v>778</v>
      </c>
      <c r="L787" s="160" t="s">
        <v>31</v>
      </c>
      <c r="M787" s="160" t="s">
        <v>271</v>
      </c>
      <c r="N787" s="160" t="s">
        <v>779</v>
      </c>
      <c r="O787" s="160" t="s">
        <v>780</v>
      </c>
      <c r="P787" s="160">
        <v>0</v>
      </c>
      <c r="Q787" s="160" t="s">
        <v>52</v>
      </c>
      <c r="R787" s="160" t="s">
        <v>2897</v>
      </c>
      <c r="S787" s="161">
        <v>39143</v>
      </c>
      <c r="T787" s="160">
        <v>7347</v>
      </c>
      <c r="U787" s="162">
        <v>18993204</v>
      </c>
      <c r="V787" s="162">
        <v>156927457</v>
      </c>
      <c r="W787" s="161">
        <v>44135</v>
      </c>
      <c r="X787" s="160" t="s">
        <v>3112</v>
      </c>
      <c r="Y787" s="160" t="s">
        <v>3113</v>
      </c>
      <c r="Z787" s="160" t="s">
        <v>3322</v>
      </c>
    </row>
    <row r="788" spans="1:26" x14ac:dyDescent="0.2">
      <c r="A788" s="160" t="s">
        <v>772</v>
      </c>
      <c r="B788" s="160">
        <v>653176902</v>
      </c>
      <c r="C788" s="160" t="s">
        <v>565</v>
      </c>
      <c r="D788" s="160" t="s">
        <v>773</v>
      </c>
      <c r="E788" s="160" t="s">
        <v>2861</v>
      </c>
      <c r="F788" s="160" t="s">
        <v>774</v>
      </c>
      <c r="G788" s="160" t="s">
        <v>2862</v>
      </c>
      <c r="H788" s="160" t="s">
        <v>775</v>
      </c>
      <c r="I788" s="160" t="s">
        <v>776</v>
      </c>
      <c r="J788" s="160" t="s">
        <v>777</v>
      </c>
      <c r="K788" s="160" t="s">
        <v>778</v>
      </c>
      <c r="L788" s="160" t="s">
        <v>31</v>
      </c>
      <c r="M788" s="160" t="s">
        <v>271</v>
      </c>
      <c r="N788" s="160" t="s">
        <v>779</v>
      </c>
      <c r="O788" s="160" t="s">
        <v>780</v>
      </c>
      <c r="P788" s="160">
        <v>0</v>
      </c>
      <c r="Q788" s="160" t="s">
        <v>52</v>
      </c>
      <c r="R788" s="160" t="s">
        <v>2897</v>
      </c>
      <c r="S788" s="161">
        <v>39143</v>
      </c>
      <c r="T788" s="160">
        <v>7347</v>
      </c>
      <c r="U788" s="162">
        <v>8888940</v>
      </c>
      <c r="V788" s="162">
        <v>86177520</v>
      </c>
      <c r="W788" s="161">
        <v>44135</v>
      </c>
      <c r="X788" s="160" t="s">
        <v>3112</v>
      </c>
      <c r="Y788" s="160" t="s">
        <v>3113</v>
      </c>
      <c r="Z788" s="160" t="s">
        <v>3250</v>
      </c>
    </row>
    <row r="789" spans="1:26" x14ac:dyDescent="0.2">
      <c r="A789" s="160" t="s">
        <v>772</v>
      </c>
      <c r="B789" s="160">
        <v>653176902</v>
      </c>
      <c r="C789" s="160" t="s">
        <v>565</v>
      </c>
      <c r="D789" s="160" t="s">
        <v>773</v>
      </c>
      <c r="E789" s="160" t="s">
        <v>2861</v>
      </c>
      <c r="F789" s="160" t="s">
        <v>774</v>
      </c>
      <c r="G789" s="160" t="s">
        <v>2862</v>
      </c>
      <c r="H789" s="160" t="s">
        <v>775</v>
      </c>
      <c r="I789" s="160" t="s">
        <v>776</v>
      </c>
      <c r="J789" s="160" t="s">
        <v>777</v>
      </c>
      <c r="K789" s="160" t="s">
        <v>778</v>
      </c>
      <c r="L789" s="160" t="s">
        <v>31</v>
      </c>
      <c r="M789" s="160" t="s">
        <v>271</v>
      </c>
      <c r="N789" s="160" t="s">
        <v>779</v>
      </c>
      <c r="O789" s="160" t="s">
        <v>780</v>
      </c>
      <c r="P789" s="160">
        <v>0</v>
      </c>
      <c r="Q789" s="160" t="s">
        <v>52</v>
      </c>
      <c r="R789" s="160" t="s">
        <v>2897</v>
      </c>
      <c r="S789" s="161">
        <v>39143</v>
      </c>
      <c r="T789" s="160">
        <v>7347</v>
      </c>
      <c r="U789" s="162">
        <v>34069248</v>
      </c>
      <c r="V789" s="162">
        <v>293725066</v>
      </c>
      <c r="W789" s="161">
        <v>44135</v>
      </c>
      <c r="X789" s="160" t="s">
        <v>3112</v>
      </c>
      <c r="Y789" s="160" t="s">
        <v>3113</v>
      </c>
      <c r="Z789" s="160" t="s">
        <v>3319</v>
      </c>
    </row>
    <row r="790" spans="1:26" x14ac:dyDescent="0.2">
      <c r="A790" s="160" t="s">
        <v>772</v>
      </c>
      <c r="B790" s="160">
        <v>653176902</v>
      </c>
      <c r="C790" s="160" t="s">
        <v>565</v>
      </c>
      <c r="D790" s="160" t="s">
        <v>773</v>
      </c>
      <c r="E790" s="160" t="s">
        <v>2861</v>
      </c>
      <c r="F790" s="160" t="s">
        <v>774</v>
      </c>
      <c r="G790" s="160" t="s">
        <v>2862</v>
      </c>
      <c r="H790" s="160" t="s">
        <v>775</v>
      </c>
      <c r="I790" s="160" t="s">
        <v>776</v>
      </c>
      <c r="J790" s="160" t="s">
        <v>777</v>
      </c>
      <c r="K790" s="160" t="s">
        <v>778</v>
      </c>
      <c r="L790" s="160" t="s">
        <v>31</v>
      </c>
      <c r="M790" s="160" t="s">
        <v>271</v>
      </c>
      <c r="N790" s="160" t="s">
        <v>779</v>
      </c>
      <c r="O790" s="160" t="s">
        <v>780</v>
      </c>
      <c r="P790" s="160">
        <v>0</v>
      </c>
      <c r="Q790" s="160" t="s">
        <v>52</v>
      </c>
      <c r="R790" s="160" t="s">
        <v>2897</v>
      </c>
      <c r="S790" s="161">
        <v>39143</v>
      </c>
      <c r="T790" s="160">
        <v>7347</v>
      </c>
      <c r="U790" s="162">
        <v>8562510</v>
      </c>
      <c r="V790" s="162">
        <v>83601234</v>
      </c>
      <c r="W790" s="161">
        <v>44135</v>
      </c>
      <c r="X790" s="160" t="s">
        <v>3112</v>
      </c>
      <c r="Y790" s="160" t="s">
        <v>3113</v>
      </c>
      <c r="Z790" s="160" t="s">
        <v>3158</v>
      </c>
    </row>
    <row r="791" spans="1:26" x14ac:dyDescent="0.2">
      <c r="A791" s="160" t="s">
        <v>772</v>
      </c>
      <c r="B791" s="160">
        <v>653176902</v>
      </c>
      <c r="C791" s="160" t="s">
        <v>565</v>
      </c>
      <c r="D791" s="160" t="s">
        <v>773</v>
      </c>
      <c r="E791" s="160" t="s">
        <v>2861</v>
      </c>
      <c r="F791" s="160" t="s">
        <v>774</v>
      </c>
      <c r="G791" s="160" t="s">
        <v>2862</v>
      </c>
      <c r="H791" s="160" t="s">
        <v>775</v>
      </c>
      <c r="I791" s="160" t="s">
        <v>776</v>
      </c>
      <c r="J791" s="160" t="s">
        <v>777</v>
      </c>
      <c r="K791" s="160" t="s">
        <v>778</v>
      </c>
      <c r="L791" s="160" t="s">
        <v>31</v>
      </c>
      <c r="M791" s="160" t="s">
        <v>271</v>
      </c>
      <c r="N791" s="160" t="s">
        <v>779</v>
      </c>
      <c r="O791" s="160" t="s">
        <v>780</v>
      </c>
      <c r="P791" s="160">
        <v>0</v>
      </c>
      <c r="Q791" s="160" t="s">
        <v>52</v>
      </c>
      <c r="R791" s="160" t="s">
        <v>2897</v>
      </c>
      <c r="S791" s="161">
        <v>39143</v>
      </c>
      <c r="T791" s="160">
        <v>7347</v>
      </c>
      <c r="U791" s="162">
        <v>26465940</v>
      </c>
      <c r="V791" s="162">
        <v>351451898</v>
      </c>
      <c r="W791" s="161">
        <v>44135</v>
      </c>
      <c r="X791" s="160" t="s">
        <v>3112</v>
      </c>
      <c r="Y791" s="160" t="s">
        <v>3113</v>
      </c>
      <c r="Z791" s="160" t="s">
        <v>3159</v>
      </c>
    </row>
    <row r="792" spans="1:26" x14ac:dyDescent="0.2">
      <c r="A792" s="160" t="s">
        <v>772</v>
      </c>
      <c r="B792" s="160">
        <v>653176902</v>
      </c>
      <c r="C792" s="160" t="s">
        <v>565</v>
      </c>
      <c r="D792" s="160" t="s">
        <v>773</v>
      </c>
      <c r="E792" s="160" t="s">
        <v>2861</v>
      </c>
      <c r="F792" s="160" t="s">
        <v>774</v>
      </c>
      <c r="G792" s="160" t="s">
        <v>2862</v>
      </c>
      <c r="H792" s="160" t="s">
        <v>775</v>
      </c>
      <c r="I792" s="160" t="s">
        <v>776</v>
      </c>
      <c r="J792" s="160" t="s">
        <v>777</v>
      </c>
      <c r="K792" s="160" t="s">
        <v>778</v>
      </c>
      <c r="L792" s="160" t="s">
        <v>31</v>
      </c>
      <c r="M792" s="160" t="s">
        <v>271</v>
      </c>
      <c r="N792" s="160" t="s">
        <v>779</v>
      </c>
      <c r="O792" s="160" t="s">
        <v>780</v>
      </c>
      <c r="P792" s="160">
        <v>0</v>
      </c>
      <c r="Q792" s="160" t="s">
        <v>52</v>
      </c>
      <c r="R792" s="160" t="s">
        <v>2897</v>
      </c>
      <c r="S792" s="161">
        <v>39143</v>
      </c>
      <c r="T792" s="160">
        <v>7347</v>
      </c>
      <c r="U792" s="162">
        <v>23218380</v>
      </c>
      <c r="V792" s="162">
        <v>198402054</v>
      </c>
      <c r="W792" s="161">
        <v>44135</v>
      </c>
      <c r="X792" s="160" t="s">
        <v>3112</v>
      </c>
      <c r="Y792" s="160" t="s">
        <v>3113</v>
      </c>
      <c r="Z792" s="160" t="s">
        <v>3131</v>
      </c>
    </row>
    <row r="793" spans="1:26" x14ac:dyDescent="0.2">
      <c r="A793" s="160" t="s">
        <v>772</v>
      </c>
      <c r="B793" s="160">
        <v>653176902</v>
      </c>
      <c r="C793" s="160" t="s">
        <v>565</v>
      </c>
      <c r="D793" s="160" t="s">
        <v>773</v>
      </c>
      <c r="E793" s="160" t="s">
        <v>2861</v>
      </c>
      <c r="F793" s="160" t="s">
        <v>774</v>
      </c>
      <c r="G793" s="160" t="s">
        <v>2862</v>
      </c>
      <c r="H793" s="160" t="s">
        <v>775</v>
      </c>
      <c r="I793" s="160" t="s">
        <v>776</v>
      </c>
      <c r="J793" s="160" t="s">
        <v>777</v>
      </c>
      <c r="K793" s="160" t="s">
        <v>778</v>
      </c>
      <c r="L793" s="160" t="s">
        <v>31</v>
      </c>
      <c r="M793" s="160" t="s">
        <v>271</v>
      </c>
      <c r="N793" s="160" t="s">
        <v>779</v>
      </c>
      <c r="O793" s="160" t="s">
        <v>780</v>
      </c>
      <c r="P793" s="160">
        <v>0</v>
      </c>
      <c r="Q793" s="160" t="s">
        <v>52</v>
      </c>
      <c r="R793" s="160" t="s">
        <v>2897</v>
      </c>
      <c r="S793" s="161">
        <v>39143</v>
      </c>
      <c r="T793" s="160">
        <v>7347</v>
      </c>
      <c r="U793" s="162">
        <v>12765924</v>
      </c>
      <c r="V793" s="162">
        <v>113180814</v>
      </c>
      <c r="W793" s="161">
        <v>44135</v>
      </c>
      <c r="X793" s="160" t="s">
        <v>3112</v>
      </c>
      <c r="Y793" s="160" t="s">
        <v>3113</v>
      </c>
      <c r="Z793" s="160" t="s">
        <v>3199</v>
      </c>
    </row>
    <row r="794" spans="1:26" x14ac:dyDescent="0.2">
      <c r="A794" s="160" t="s">
        <v>772</v>
      </c>
      <c r="B794" s="160">
        <v>653176902</v>
      </c>
      <c r="C794" s="160" t="s">
        <v>565</v>
      </c>
      <c r="D794" s="160" t="s">
        <v>773</v>
      </c>
      <c r="E794" s="160" t="s">
        <v>2861</v>
      </c>
      <c r="F794" s="160" t="s">
        <v>774</v>
      </c>
      <c r="G794" s="160" t="s">
        <v>2862</v>
      </c>
      <c r="H794" s="160" t="s">
        <v>775</v>
      </c>
      <c r="I794" s="160" t="s">
        <v>776</v>
      </c>
      <c r="J794" s="160" t="s">
        <v>777</v>
      </c>
      <c r="K794" s="160" t="s">
        <v>778</v>
      </c>
      <c r="L794" s="160" t="s">
        <v>31</v>
      </c>
      <c r="M794" s="160" t="s">
        <v>271</v>
      </c>
      <c r="N794" s="160" t="s">
        <v>779</v>
      </c>
      <c r="O794" s="160" t="s">
        <v>780</v>
      </c>
      <c r="P794" s="160">
        <v>0</v>
      </c>
      <c r="Q794" s="160" t="s">
        <v>52</v>
      </c>
      <c r="R794" s="160" t="s">
        <v>2897</v>
      </c>
      <c r="S794" s="161">
        <v>39143</v>
      </c>
      <c r="T794" s="160">
        <v>7347</v>
      </c>
      <c r="U794" s="162">
        <v>23854500</v>
      </c>
      <c r="V794" s="162">
        <v>158321064</v>
      </c>
      <c r="W794" s="161">
        <v>44135</v>
      </c>
      <c r="X794" s="160" t="s">
        <v>3112</v>
      </c>
      <c r="Y794" s="160" t="s">
        <v>3113</v>
      </c>
      <c r="Z794" s="160" t="s">
        <v>3231</v>
      </c>
    </row>
    <row r="795" spans="1:26" x14ac:dyDescent="0.2">
      <c r="A795" s="160" t="s">
        <v>772</v>
      </c>
      <c r="B795" s="160">
        <v>653176902</v>
      </c>
      <c r="C795" s="160" t="s">
        <v>565</v>
      </c>
      <c r="D795" s="160" t="s">
        <v>773</v>
      </c>
      <c r="E795" s="160" t="s">
        <v>2861</v>
      </c>
      <c r="F795" s="160" t="s">
        <v>774</v>
      </c>
      <c r="G795" s="160" t="s">
        <v>2862</v>
      </c>
      <c r="H795" s="160" t="s">
        <v>775</v>
      </c>
      <c r="I795" s="160" t="s">
        <v>776</v>
      </c>
      <c r="J795" s="160" t="s">
        <v>777</v>
      </c>
      <c r="K795" s="160" t="s">
        <v>778</v>
      </c>
      <c r="L795" s="160" t="s">
        <v>31</v>
      </c>
      <c r="M795" s="160" t="s">
        <v>271</v>
      </c>
      <c r="N795" s="160" t="s">
        <v>779</v>
      </c>
      <c r="O795" s="160" t="s">
        <v>780</v>
      </c>
      <c r="P795" s="160">
        <v>0</v>
      </c>
      <c r="Q795" s="160" t="s">
        <v>52</v>
      </c>
      <c r="R795" s="160" t="s">
        <v>2897</v>
      </c>
      <c r="S795" s="161">
        <v>39143</v>
      </c>
      <c r="T795" s="160">
        <v>7347</v>
      </c>
      <c r="U795" s="162">
        <v>20397690</v>
      </c>
      <c r="V795" s="162">
        <v>204584562</v>
      </c>
      <c r="W795" s="161">
        <v>44135</v>
      </c>
      <c r="X795" s="160" t="s">
        <v>3112</v>
      </c>
      <c r="Y795" s="160" t="s">
        <v>3113</v>
      </c>
      <c r="Z795" s="160" t="s">
        <v>3220</v>
      </c>
    </row>
    <row r="796" spans="1:26" x14ac:dyDescent="0.2">
      <c r="A796" s="160" t="s">
        <v>772</v>
      </c>
      <c r="B796" s="160">
        <v>653176902</v>
      </c>
      <c r="C796" s="160" t="s">
        <v>565</v>
      </c>
      <c r="D796" s="160" t="s">
        <v>773</v>
      </c>
      <c r="E796" s="160" t="s">
        <v>2861</v>
      </c>
      <c r="F796" s="160" t="s">
        <v>774</v>
      </c>
      <c r="G796" s="160" t="s">
        <v>2862</v>
      </c>
      <c r="H796" s="160" t="s">
        <v>775</v>
      </c>
      <c r="I796" s="160" t="s">
        <v>776</v>
      </c>
      <c r="J796" s="160" t="s">
        <v>777</v>
      </c>
      <c r="K796" s="160" t="s">
        <v>778</v>
      </c>
      <c r="L796" s="160" t="s">
        <v>31</v>
      </c>
      <c r="M796" s="160" t="s">
        <v>271</v>
      </c>
      <c r="N796" s="160" t="s">
        <v>779</v>
      </c>
      <c r="O796" s="160" t="s">
        <v>780</v>
      </c>
      <c r="P796" s="160">
        <v>0</v>
      </c>
      <c r="Q796" s="160" t="s">
        <v>52</v>
      </c>
      <c r="R796" s="160" t="s">
        <v>2897</v>
      </c>
      <c r="S796" s="161">
        <v>39143</v>
      </c>
      <c r="T796" s="160">
        <v>7347</v>
      </c>
      <c r="U796" s="162">
        <v>33091632</v>
      </c>
      <c r="V796" s="162">
        <v>358381724</v>
      </c>
      <c r="W796" s="161">
        <v>44135</v>
      </c>
      <c r="X796" s="160" t="s">
        <v>3112</v>
      </c>
      <c r="Y796" s="160" t="s">
        <v>3113</v>
      </c>
      <c r="Z796" s="160" t="s">
        <v>2719</v>
      </c>
    </row>
    <row r="797" spans="1:26" x14ac:dyDescent="0.2">
      <c r="A797" s="160" t="s">
        <v>2262</v>
      </c>
      <c r="B797" s="160">
        <v>650086104</v>
      </c>
      <c r="C797" s="160" t="s">
        <v>51</v>
      </c>
      <c r="D797" s="160" t="s">
        <v>2263</v>
      </c>
      <c r="E797" s="160" t="s">
        <v>8461</v>
      </c>
      <c r="F797" s="160" t="s">
        <v>2146</v>
      </c>
      <c r="G797" s="160" t="s">
        <v>2937</v>
      </c>
      <c r="H797" s="160" t="s">
        <v>2264</v>
      </c>
      <c r="I797" s="160" t="s">
        <v>8462</v>
      </c>
      <c r="J797" s="160" t="s">
        <v>2265</v>
      </c>
      <c r="K797" s="160" t="s">
        <v>8463</v>
      </c>
      <c r="L797" s="160" t="s">
        <v>2454</v>
      </c>
      <c r="M797" s="160" t="s">
        <v>864</v>
      </c>
      <c r="N797" s="160" t="s">
        <v>8464</v>
      </c>
      <c r="O797" s="160" t="s">
        <v>8465</v>
      </c>
      <c r="P797" s="160">
        <v>0</v>
      </c>
      <c r="Q797" s="160" t="s">
        <v>191</v>
      </c>
      <c r="R797" s="160" t="s">
        <v>8466</v>
      </c>
      <c r="S797" s="161">
        <v>39171</v>
      </c>
      <c r="T797" s="160">
        <v>7350</v>
      </c>
      <c r="U797" s="162">
        <v>12452049</v>
      </c>
      <c r="V797" s="162">
        <v>118413636</v>
      </c>
      <c r="W797" s="161">
        <v>44135</v>
      </c>
      <c r="X797" s="160" t="s">
        <v>3112</v>
      </c>
      <c r="Y797" s="160" t="s">
        <v>3113</v>
      </c>
      <c r="Z797" s="160" t="s">
        <v>3134</v>
      </c>
    </row>
    <row r="798" spans="1:26" x14ac:dyDescent="0.2">
      <c r="A798" s="160" t="s">
        <v>2262</v>
      </c>
      <c r="B798" s="160">
        <v>650086104</v>
      </c>
      <c r="C798" s="160" t="s">
        <v>51</v>
      </c>
      <c r="D798" s="160" t="s">
        <v>2263</v>
      </c>
      <c r="E798" s="160" t="s">
        <v>8461</v>
      </c>
      <c r="F798" s="160" t="s">
        <v>2146</v>
      </c>
      <c r="G798" s="160" t="s">
        <v>2937</v>
      </c>
      <c r="H798" s="160" t="s">
        <v>2264</v>
      </c>
      <c r="I798" s="160" t="s">
        <v>8462</v>
      </c>
      <c r="J798" s="160" t="s">
        <v>2265</v>
      </c>
      <c r="K798" s="160" t="s">
        <v>8463</v>
      </c>
      <c r="L798" s="160" t="s">
        <v>2454</v>
      </c>
      <c r="M798" s="160" t="s">
        <v>864</v>
      </c>
      <c r="N798" s="160" t="s">
        <v>8464</v>
      </c>
      <c r="O798" s="160" t="s">
        <v>8465</v>
      </c>
      <c r="P798" s="160">
        <v>0</v>
      </c>
      <c r="Q798" s="160" t="s">
        <v>191</v>
      </c>
      <c r="R798" s="160" t="s">
        <v>8466</v>
      </c>
      <c r="S798" s="161">
        <v>39171</v>
      </c>
      <c r="T798" s="160">
        <v>7350</v>
      </c>
      <c r="U798" s="162">
        <v>11421535</v>
      </c>
      <c r="V798" s="162">
        <v>104425462</v>
      </c>
      <c r="W798" s="161">
        <v>44135</v>
      </c>
      <c r="X798" s="160" t="s">
        <v>3112</v>
      </c>
      <c r="Y798" s="160" t="s">
        <v>3113</v>
      </c>
      <c r="Z798" s="160" t="s">
        <v>3310</v>
      </c>
    </row>
    <row r="799" spans="1:26" x14ac:dyDescent="0.2">
      <c r="A799" s="160" t="s">
        <v>2262</v>
      </c>
      <c r="B799" s="160">
        <v>650086104</v>
      </c>
      <c r="C799" s="160" t="s">
        <v>51</v>
      </c>
      <c r="D799" s="160" t="s">
        <v>2263</v>
      </c>
      <c r="E799" s="160" t="s">
        <v>8461</v>
      </c>
      <c r="F799" s="160" t="s">
        <v>2146</v>
      </c>
      <c r="G799" s="160" t="s">
        <v>2937</v>
      </c>
      <c r="H799" s="160" t="s">
        <v>2264</v>
      </c>
      <c r="I799" s="160" t="s">
        <v>8462</v>
      </c>
      <c r="J799" s="160" t="s">
        <v>2265</v>
      </c>
      <c r="K799" s="160" t="s">
        <v>8463</v>
      </c>
      <c r="L799" s="160" t="s">
        <v>2454</v>
      </c>
      <c r="M799" s="160" t="s">
        <v>864</v>
      </c>
      <c r="N799" s="160" t="s">
        <v>8464</v>
      </c>
      <c r="O799" s="160" t="s">
        <v>8465</v>
      </c>
      <c r="P799" s="160">
        <v>0</v>
      </c>
      <c r="Q799" s="160" t="s">
        <v>191</v>
      </c>
      <c r="R799" s="160" t="s">
        <v>8466</v>
      </c>
      <c r="S799" s="161">
        <v>39171</v>
      </c>
      <c r="T799" s="160">
        <v>7350</v>
      </c>
      <c r="U799" s="162">
        <v>13997820</v>
      </c>
      <c r="V799" s="162">
        <v>117049259</v>
      </c>
      <c r="W799" s="161">
        <v>44135</v>
      </c>
      <c r="X799" s="160" t="s">
        <v>3112</v>
      </c>
      <c r="Y799" s="160" t="s">
        <v>3113</v>
      </c>
      <c r="Z799" s="160" t="s">
        <v>3311</v>
      </c>
    </row>
    <row r="800" spans="1:26" x14ac:dyDescent="0.2">
      <c r="A800" s="160" t="s">
        <v>2262</v>
      </c>
      <c r="B800" s="160">
        <v>650086104</v>
      </c>
      <c r="C800" s="160" t="s">
        <v>51</v>
      </c>
      <c r="D800" s="160" t="s">
        <v>2263</v>
      </c>
      <c r="E800" s="160" t="s">
        <v>8461</v>
      </c>
      <c r="F800" s="160" t="s">
        <v>2146</v>
      </c>
      <c r="G800" s="160" t="s">
        <v>2937</v>
      </c>
      <c r="H800" s="160" t="s">
        <v>2264</v>
      </c>
      <c r="I800" s="160" t="s">
        <v>8462</v>
      </c>
      <c r="J800" s="160" t="s">
        <v>2265</v>
      </c>
      <c r="K800" s="160" t="s">
        <v>8463</v>
      </c>
      <c r="L800" s="160" t="s">
        <v>2454</v>
      </c>
      <c r="M800" s="160" t="s">
        <v>864</v>
      </c>
      <c r="N800" s="160" t="s">
        <v>8464</v>
      </c>
      <c r="O800" s="160" t="s">
        <v>8465</v>
      </c>
      <c r="P800" s="160">
        <v>0</v>
      </c>
      <c r="Q800" s="160" t="s">
        <v>191</v>
      </c>
      <c r="R800" s="160" t="s">
        <v>8466</v>
      </c>
      <c r="S800" s="161">
        <v>39171</v>
      </c>
      <c r="T800" s="160">
        <v>7350</v>
      </c>
      <c r="U800" s="162">
        <v>9618134</v>
      </c>
      <c r="V800" s="162">
        <v>72471149</v>
      </c>
      <c r="W800" s="161">
        <v>44135</v>
      </c>
      <c r="X800" s="160" t="s">
        <v>3112</v>
      </c>
      <c r="Y800" s="160" t="s">
        <v>3113</v>
      </c>
      <c r="Z800" s="160" t="s">
        <v>3323</v>
      </c>
    </row>
    <row r="801" spans="1:26" x14ac:dyDescent="0.2">
      <c r="A801" s="160" t="s">
        <v>2262</v>
      </c>
      <c r="B801" s="160">
        <v>650086104</v>
      </c>
      <c r="C801" s="160" t="s">
        <v>51</v>
      </c>
      <c r="D801" s="160" t="s">
        <v>2263</v>
      </c>
      <c r="E801" s="160" t="s">
        <v>8461</v>
      </c>
      <c r="F801" s="160" t="s">
        <v>2146</v>
      </c>
      <c r="G801" s="160" t="s">
        <v>2937</v>
      </c>
      <c r="H801" s="160" t="s">
        <v>2264</v>
      </c>
      <c r="I801" s="160" t="s">
        <v>8462</v>
      </c>
      <c r="J801" s="160" t="s">
        <v>2265</v>
      </c>
      <c r="K801" s="160" t="s">
        <v>8463</v>
      </c>
      <c r="L801" s="160" t="s">
        <v>2454</v>
      </c>
      <c r="M801" s="160" t="s">
        <v>864</v>
      </c>
      <c r="N801" s="160" t="s">
        <v>8464</v>
      </c>
      <c r="O801" s="160" t="s">
        <v>8465</v>
      </c>
      <c r="P801" s="160">
        <v>0</v>
      </c>
      <c r="Q801" s="160" t="s">
        <v>191</v>
      </c>
      <c r="R801" s="160" t="s">
        <v>8466</v>
      </c>
      <c r="S801" s="161">
        <v>39171</v>
      </c>
      <c r="T801" s="160">
        <v>7350</v>
      </c>
      <c r="U801" s="162">
        <v>14341325</v>
      </c>
      <c r="V801" s="162">
        <v>94979077</v>
      </c>
      <c r="W801" s="161">
        <v>44135</v>
      </c>
      <c r="X801" s="160" t="s">
        <v>3112</v>
      </c>
      <c r="Y801" s="160" t="s">
        <v>3113</v>
      </c>
      <c r="Z801" s="160" t="s">
        <v>3312</v>
      </c>
    </row>
    <row r="802" spans="1:26" x14ac:dyDescent="0.2">
      <c r="A802" s="160" t="s">
        <v>2262</v>
      </c>
      <c r="B802" s="160">
        <v>650086104</v>
      </c>
      <c r="C802" s="160" t="s">
        <v>51</v>
      </c>
      <c r="D802" s="160" t="s">
        <v>2263</v>
      </c>
      <c r="E802" s="160" t="s">
        <v>8461</v>
      </c>
      <c r="F802" s="160" t="s">
        <v>2146</v>
      </c>
      <c r="G802" s="160" t="s">
        <v>2937</v>
      </c>
      <c r="H802" s="160" t="s">
        <v>2264</v>
      </c>
      <c r="I802" s="160" t="s">
        <v>8462</v>
      </c>
      <c r="J802" s="160" t="s">
        <v>2265</v>
      </c>
      <c r="K802" s="160" t="s">
        <v>8463</v>
      </c>
      <c r="L802" s="160" t="s">
        <v>2454</v>
      </c>
      <c r="M802" s="160" t="s">
        <v>864</v>
      </c>
      <c r="N802" s="160" t="s">
        <v>8464</v>
      </c>
      <c r="O802" s="160" t="s">
        <v>8465</v>
      </c>
      <c r="P802" s="160">
        <v>0</v>
      </c>
      <c r="Q802" s="160" t="s">
        <v>191</v>
      </c>
      <c r="R802" s="160" t="s">
        <v>8466</v>
      </c>
      <c r="S802" s="161">
        <v>39171</v>
      </c>
      <c r="T802" s="160">
        <v>7350</v>
      </c>
      <c r="U802" s="162">
        <v>14730631</v>
      </c>
      <c r="V802" s="162">
        <v>142478901</v>
      </c>
      <c r="W802" s="161">
        <v>44135</v>
      </c>
      <c r="X802" s="160" t="s">
        <v>3112</v>
      </c>
      <c r="Y802" s="160" t="s">
        <v>3113</v>
      </c>
      <c r="Z802" s="160" t="s">
        <v>3278</v>
      </c>
    </row>
    <row r="803" spans="1:26" x14ac:dyDescent="0.2">
      <c r="A803" s="160" t="s">
        <v>2262</v>
      </c>
      <c r="B803" s="160">
        <v>650086104</v>
      </c>
      <c r="C803" s="160" t="s">
        <v>51</v>
      </c>
      <c r="D803" s="160" t="s">
        <v>2263</v>
      </c>
      <c r="E803" s="160" t="s">
        <v>8461</v>
      </c>
      <c r="F803" s="160" t="s">
        <v>2146</v>
      </c>
      <c r="G803" s="160" t="s">
        <v>2937</v>
      </c>
      <c r="H803" s="160" t="s">
        <v>2264</v>
      </c>
      <c r="I803" s="160" t="s">
        <v>8462</v>
      </c>
      <c r="J803" s="160" t="s">
        <v>2265</v>
      </c>
      <c r="K803" s="160" t="s">
        <v>8463</v>
      </c>
      <c r="L803" s="160" t="s">
        <v>2454</v>
      </c>
      <c r="M803" s="160" t="s">
        <v>864</v>
      </c>
      <c r="N803" s="160" t="s">
        <v>8464</v>
      </c>
      <c r="O803" s="160" t="s">
        <v>8465</v>
      </c>
      <c r="P803" s="160">
        <v>0</v>
      </c>
      <c r="Q803" s="160" t="s">
        <v>191</v>
      </c>
      <c r="R803" s="160" t="s">
        <v>8466</v>
      </c>
      <c r="S803" s="161">
        <v>39171</v>
      </c>
      <c r="T803" s="160">
        <v>7350</v>
      </c>
      <c r="U803" s="162">
        <v>17346993</v>
      </c>
      <c r="V803" s="162">
        <v>124090700</v>
      </c>
      <c r="W803" s="161">
        <v>44135</v>
      </c>
      <c r="X803" s="160" t="s">
        <v>3112</v>
      </c>
      <c r="Y803" s="160" t="s">
        <v>3113</v>
      </c>
      <c r="Z803" s="160" t="s">
        <v>3172</v>
      </c>
    </row>
    <row r="804" spans="1:26" x14ac:dyDescent="0.2">
      <c r="A804" s="160" t="s">
        <v>2262</v>
      </c>
      <c r="B804" s="160">
        <v>650086104</v>
      </c>
      <c r="C804" s="160" t="s">
        <v>51</v>
      </c>
      <c r="D804" s="160" t="s">
        <v>2263</v>
      </c>
      <c r="E804" s="160" t="s">
        <v>8461</v>
      </c>
      <c r="F804" s="160" t="s">
        <v>2146</v>
      </c>
      <c r="G804" s="160" t="s">
        <v>2937</v>
      </c>
      <c r="H804" s="160" t="s">
        <v>2264</v>
      </c>
      <c r="I804" s="160" t="s">
        <v>8462</v>
      </c>
      <c r="J804" s="160" t="s">
        <v>2265</v>
      </c>
      <c r="K804" s="160" t="s">
        <v>8463</v>
      </c>
      <c r="L804" s="160" t="s">
        <v>2454</v>
      </c>
      <c r="M804" s="160" t="s">
        <v>864</v>
      </c>
      <c r="N804" s="160" t="s">
        <v>8464</v>
      </c>
      <c r="O804" s="160" t="s">
        <v>8465</v>
      </c>
      <c r="P804" s="160">
        <v>0</v>
      </c>
      <c r="Q804" s="160" t="s">
        <v>191</v>
      </c>
      <c r="R804" s="160" t="s">
        <v>8466</v>
      </c>
      <c r="S804" s="161">
        <v>39171</v>
      </c>
      <c r="T804" s="160">
        <v>7350</v>
      </c>
      <c r="U804" s="162">
        <v>21984307</v>
      </c>
      <c r="V804" s="162">
        <v>169488229</v>
      </c>
      <c r="W804" s="161">
        <v>44135</v>
      </c>
      <c r="X804" s="160" t="s">
        <v>3112</v>
      </c>
      <c r="Y804" s="160" t="s">
        <v>3113</v>
      </c>
      <c r="Z804" s="160" t="s">
        <v>3264</v>
      </c>
    </row>
    <row r="805" spans="1:26" x14ac:dyDescent="0.2">
      <c r="A805" s="160" t="s">
        <v>1594</v>
      </c>
      <c r="B805" s="160">
        <v>692614003</v>
      </c>
      <c r="C805" s="160" t="s">
        <v>1014</v>
      </c>
      <c r="D805" s="160" t="s">
        <v>1031</v>
      </c>
      <c r="E805" s="160" t="s">
        <v>592</v>
      </c>
      <c r="F805" s="160" t="s">
        <v>1032</v>
      </c>
      <c r="G805" s="160" t="s">
        <v>27</v>
      </c>
      <c r="H805" s="160">
        <v>0</v>
      </c>
      <c r="I805" s="160">
        <v>0</v>
      </c>
      <c r="J805" s="160" t="s">
        <v>1595</v>
      </c>
      <c r="K805" s="160" t="s">
        <v>1597</v>
      </c>
      <c r="L805" s="160" t="s">
        <v>31</v>
      </c>
      <c r="M805" s="160" t="s">
        <v>1599</v>
      </c>
      <c r="N805" s="160" t="s">
        <v>1598</v>
      </c>
      <c r="O805" s="160" t="s">
        <v>1596</v>
      </c>
      <c r="P805" s="160">
        <v>0</v>
      </c>
      <c r="Q805" s="160">
        <v>91001</v>
      </c>
      <c r="R805" s="160" t="s">
        <v>1049</v>
      </c>
      <c r="S805" s="161">
        <v>39212</v>
      </c>
      <c r="T805" s="160">
        <v>7354</v>
      </c>
      <c r="U805" s="162">
        <v>2778840</v>
      </c>
      <c r="V805" s="162">
        <v>25090900</v>
      </c>
      <c r="W805" s="161">
        <v>44135</v>
      </c>
      <c r="X805" s="160" t="s">
        <v>3112</v>
      </c>
      <c r="Y805" s="160" t="s">
        <v>3113</v>
      </c>
      <c r="Z805" s="160" t="s">
        <v>3324</v>
      </c>
    </row>
    <row r="806" spans="1:26" x14ac:dyDescent="0.2">
      <c r="A806" s="160" t="s">
        <v>1442</v>
      </c>
      <c r="B806" s="160">
        <v>692008006</v>
      </c>
      <c r="C806" s="160" t="s">
        <v>1014</v>
      </c>
      <c r="D806" s="160" t="s">
        <v>1026</v>
      </c>
      <c r="E806" s="160" t="s">
        <v>26</v>
      </c>
      <c r="F806" s="160" t="s">
        <v>1027</v>
      </c>
      <c r="G806" s="160" t="s">
        <v>27</v>
      </c>
      <c r="H806" s="160">
        <v>0</v>
      </c>
      <c r="I806" s="160">
        <v>0</v>
      </c>
      <c r="J806" s="160" t="s">
        <v>1443</v>
      </c>
      <c r="K806" s="160" t="s">
        <v>1444</v>
      </c>
      <c r="L806" s="160" t="s">
        <v>2452</v>
      </c>
      <c r="M806" s="160" t="s">
        <v>1446</v>
      </c>
      <c r="N806" s="160" t="s">
        <v>1445</v>
      </c>
      <c r="O806" s="160">
        <v>0</v>
      </c>
      <c r="P806" s="160">
        <v>0</v>
      </c>
      <c r="Q806" s="160">
        <v>91001</v>
      </c>
      <c r="R806" s="160" t="s">
        <v>1030</v>
      </c>
      <c r="S806" s="161">
        <v>39212</v>
      </c>
      <c r="T806" s="160">
        <v>7355</v>
      </c>
      <c r="U806" s="162">
        <v>4751816</v>
      </c>
      <c r="V806" s="162">
        <v>42905435</v>
      </c>
      <c r="W806" s="161">
        <v>44135</v>
      </c>
      <c r="X806" s="160" t="s">
        <v>3112</v>
      </c>
      <c r="Y806" s="160" t="s">
        <v>3113</v>
      </c>
      <c r="Z806" s="160" t="s">
        <v>3150</v>
      </c>
    </row>
    <row r="807" spans="1:26" x14ac:dyDescent="0.2">
      <c r="A807" s="160" t="s">
        <v>8361</v>
      </c>
      <c r="B807" s="160">
        <v>692102002</v>
      </c>
      <c r="C807" s="160" t="s">
        <v>1898</v>
      </c>
      <c r="D807" s="160" t="s">
        <v>1026</v>
      </c>
      <c r="E807" s="160" t="s">
        <v>592</v>
      </c>
      <c r="F807" s="160" t="s">
        <v>1027</v>
      </c>
      <c r="G807" s="160" t="s">
        <v>27</v>
      </c>
      <c r="H807" s="160">
        <v>0</v>
      </c>
      <c r="I807" s="160">
        <v>0</v>
      </c>
      <c r="J807" s="160" t="s">
        <v>8362</v>
      </c>
      <c r="K807" s="160" t="s">
        <v>8363</v>
      </c>
      <c r="L807" s="160" t="s">
        <v>2452</v>
      </c>
      <c r="M807" s="160" t="s">
        <v>8364</v>
      </c>
      <c r="N807" s="160" t="s">
        <v>8365</v>
      </c>
      <c r="O807" s="160">
        <v>0</v>
      </c>
      <c r="P807" s="160">
        <v>0</v>
      </c>
      <c r="Q807" s="160">
        <v>91001</v>
      </c>
      <c r="R807" s="160" t="s">
        <v>1084</v>
      </c>
      <c r="S807" s="161">
        <v>39212</v>
      </c>
      <c r="T807" s="160">
        <v>7356</v>
      </c>
      <c r="U807" s="162">
        <v>3167878</v>
      </c>
      <c r="V807" s="162">
        <v>28603630</v>
      </c>
      <c r="W807" s="161">
        <v>44135</v>
      </c>
      <c r="X807" s="160" t="s">
        <v>3112</v>
      </c>
      <c r="Y807" s="160" t="s">
        <v>3113</v>
      </c>
      <c r="Z807" s="160" t="s">
        <v>3325</v>
      </c>
    </row>
    <row r="808" spans="1:26" x14ac:dyDescent="0.2">
      <c r="A808" s="160" t="s">
        <v>2177</v>
      </c>
      <c r="B808" s="160">
        <v>657798800</v>
      </c>
      <c r="C808" s="160" t="s">
        <v>51</v>
      </c>
      <c r="D808" s="160" t="s">
        <v>2178</v>
      </c>
      <c r="E808" s="160" t="s">
        <v>2892</v>
      </c>
      <c r="F808" s="160" t="s">
        <v>2179</v>
      </c>
      <c r="G808" s="160" t="s">
        <v>2969</v>
      </c>
      <c r="H808" s="160" t="s">
        <v>2180</v>
      </c>
      <c r="I808" s="160" t="s">
        <v>2970</v>
      </c>
      <c r="J808" s="160" t="s">
        <v>2181</v>
      </c>
      <c r="K808" s="160" t="s">
        <v>2182</v>
      </c>
      <c r="L808" s="160" t="s">
        <v>31</v>
      </c>
      <c r="M808" s="160">
        <v>0</v>
      </c>
      <c r="N808" s="160">
        <v>0</v>
      </c>
      <c r="O808" s="160">
        <v>0</v>
      </c>
      <c r="P808" s="160">
        <v>0</v>
      </c>
      <c r="Q808" s="160" t="s">
        <v>445</v>
      </c>
      <c r="R808" s="160" t="s">
        <v>2893</v>
      </c>
      <c r="S808" s="161">
        <v>39269</v>
      </c>
      <c r="T808" s="160">
        <v>7362</v>
      </c>
      <c r="U808" s="162">
        <v>3361071</v>
      </c>
      <c r="V808" s="162">
        <v>91277939</v>
      </c>
      <c r="W808" s="161">
        <v>44135</v>
      </c>
      <c r="X808" s="160" t="s">
        <v>3112</v>
      </c>
      <c r="Y808" s="160" t="s">
        <v>3113</v>
      </c>
      <c r="Z808" s="160" t="s">
        <v>3115</v>
      </c>
    </row>
    <row r="809" spans="1:26" x14ac:dyDescent="0.2">
      <c r="A809" s="160" t="s">
        <v>2177</v>
      </c>
      <c r="B809" s="160">
        <v>657798800</v>
      </c>
      <c r="C809" s="160" t="s">
        <v>51</v>
      </c>
      <c r="D809" s="160" t="s">
        <v>2178</v>
      </c>
      <c r="E809" s="160" t="s">
        <v>2892</v>
      </c>
      <c r="F809" s="160" t="s">
        <v>2179</v>
      </c>
      <c r="G809" s="160" t="s">
        <v>2969</v>
      </c>
      <c r="H809" s="160" t="s">
        <v>2180</v>
      </c>
      <c r="I809" s="160" t="s">
        <v>2970</v>
      </c>
      <c r="J809" s="160" t="s">
        <v>2181</v>
      </c>
      <c r="K809" s="160" t="s">
        <v>2182</v>
      </c>
      <c r="L809" s="160" t="s">
        <v>31</v>
      </c>
      <c r="M809" s="160">
        <v>0</v>
      </c>
      <c r="N809" s="160">
        <v>0</v>
      </c>
      <c r="O809" s="160">
        <v>0</v>
      </c>
      <c r="P809" s="160">
        <v>0</v>
      </c>
      <c r="Q809" s="160" t="s">
        <v>445</v>
      </c>
      <c r="R809" s="160" t="s">
        <v>2893</v>
      </c>
      <c r="S809" s="161">
        <v>39269</v>
      </c>
      <c r="T809" s="160">
        <v>7362</v>
      </c>
      <c r="U809" s="162">
        <v>7970918</v>
      </c>
      <c r="V809" s="162">
        <v>69159091</v>
      </c>
      <c r="W809" s="161">
        <v>44135</v>
      </c>
      <c r="X809" s="160" t="s">
        <v>3112</v>
      </c>
      <c r="Y809" s="160" t="s">
        <v>3113</v>
      </c>
      <c r="Z809" s="160" t="s">
        <v>80</v>
      </c>
    </row>
    <row r="810" spans="1:26" x14ac:dyDescent="0.2">
      <c r="A810" s="160" t="s">
        <v>2177</v>
      </c>
      <c r="B810" s="160">
        <v>657798800</v>
      </c>
      <c r="C810" s="160" t="s">
        <v>51</v>
      </c>
      <c r="D810" s="160" t="s">
        <v>2178</v>
      </c>
      <c r="E810" s="160" t="s">
        <v>2892</v>
      </c>
      <c r="F810" s="160" t="s">
        <v>2179</v>
      </c>
      <c r="G810" s="160" t="s">
        <v>2969</v>
      </c>
      <c r="H810" s="160" t="s">
        <v>2180</v>
      </c>
      <c r="I810" s="160" t="s">
        <v>2970</v>
      </c>
      <c r="J810" s="160" t="s">
        <v>2181</v>
      </c>
      <c r="K810" s="160" t="s">
        <v>2182</v>
      </c>
      <c r="L810" s="160" t="s">
        <v>31</v>
      </c>
      <c r="M810" s="160">
        <v>0</v>
      </c>
      <c r="N810" s="160">
        <v>0</v>
      </c>
      <c r="O810" s="160">
        <v>0</v>
      </c>
      <c r="P810" s="160">
        <v>0</v>
      </c>
      <c r="Q810" s="160" t="s">
        <v>445</v>
      </c>
      <c r="R810" s="160" t="s">
        <v>2893</v>
      </c>
      <c r="S810" s="161">
        <v>39269</v>
      </c>
      <c r="T810" s="160">
        <v>7362</v>
      </c>
      <c r="U810" s="162">
        <v>21745260</v>
      </c>
      <c r="V810" s="162">
        <v>163581606</v>
      </c>
      <c r="W810" s="161">
        <v>44135</v>
      </c>
      <c r="X810" s="160" t="s">
        <v>3112</v>
      </c>
      <c r="Y810" s="160" t="s">
        <v>3113</v>
      </c>
      <c r="Z810" s="160" t="s">
        <v>3192</v>
      </c>
    </row>
    <row r="811" spans="1:26" x14ac:dyDescent="0.2">
      <c r="A811" s="160" t="s">
        <v>2177</v>
      </c>
      <c r="B811" s="160">
        <v>657798800</v>
      </c>
      <c r="C811" s="160" t="s">
        <v>51</v>
      </c>
      <c r="D811" s="160" t="s">
        <v>2178</v>
      </c>
      <c r="E811" s="160" t="s">
        <v>2892</v>
      </c>
      <c r="F811" s="160" t="s">
        <v>2179</v>
      </c>
      <c r="G811" s="160" t="s">
        <v>2969</v>
      </c>
      <c r="H811" s="160" t="s">
        <v>2180</v>
      </c>
      <c r="I811" s="160" t="s">
        <v>2970</v>
      </c>
      <c r="J811" s="160" t="s">
        <v>2181</v>
      </c>
      <c r="K811" s="160" t="s">
        <v>2182</v>
      </c>
      <c r="L811" s="160" t="s">
        <v>31</v>
      </c>
      <c r="M811" s="160">
        <v>0</v>
      </c>
      <c r="N811" s="160">
        <v>0</v>
      </c>
      <c r="O811" s="160">
        <v>0</v>
      </c>
      <c r="P811" s="160">
        <v>0</v>
      </c>
      <c r="Q811" s="160" t="s">
        <v>445</v>
      </c>
      <c r="R811" s="160" t="s">
        <v>2893</v>
      </c>
      <c r="S811" s="161">
        <v>39269</v>
      </c>
      <c r="T811" s="160">
        <v>7362</v>
      </c>
      <c r="U811" s="162">
        <v>6486750</v>
      </c>
      <c r="V811" s="162">
        <v>39698910</v>
      </c>
      <c r="W811" s="161">
        <v>44135</v>
      </c>
      <c r="X811" s="160" t="s">
        <v>3112</v>
      </c>
      <c r="Y811" s="160" t="s">
        <v>3113</v>
      </c>
      <c r="Z811" s="160" t="s">
        <v>3208</v>
      </c>
    </row>
    <row r="812" spans="1:26" x14ac:dyDescent="0.2">
      <c r="A812" s="160" t="s">
        <v>2177</v>
      </c>
      <c r="B812" s="160">
        <v>657798800</v>
      </c>
      <c r="C812" s="160" t="s">
        <v>51</v>
      </c>
      <c r="D812" s="160" t="s">
        <v>2178</v>
      </c>
      <c r="E812" s="160" t="s">
        <v>2892</v>
      </c>
      <c r="F812" s="160" t="s">
        <v>2179</v>
      </c>
      <c r="G812" s="160" t="s">
        <v>2969</v>
      </c>
      <c r="H812" s="160" t="s">
        <v>2180</v>
      </c>
      <c r="I812" s="160" t="s">
        <v>2970</v>
      </c>
      <c r="J812" s="160" t="s">
        <v>2181</v>
      </c>
      <c r="K812" s="160" t="s">
        <v>2182</v>
      </c>
      <c r="L812" s="160" t="s">
        <v>31</v>
      </c>
      <c r="M812" s="160">
        <v>0</v>
      </c>
      <c r="N812" s="160">
        <v>0</v>
      </c>
      <c r="O812" s="160">
        <v>0</v>
      </c>
      <c r="P812" s="160">
        <v>0</v>
      </c>
      <c r="Q812" s="160" t="s">
        <v>445</v>
      </c>
      <c r="R812" s="160" t="s">
        <v>2893</v>
      </c>
      <c r="S812" s="161">
        <v>39269</v>
      </c>
      <c r="T812" s="160">
        <v>7362</v>
      </c>
      <c r="U812" s="162">
        <v>6538644</v>
      </c>
      <c r="V812" s="162">
        <v>64296666</v>
      </c>
      <c r="W812" s="161">
        <v>44135</v>
      </c>
      <c r="X812" s="160" t="s">
        <v>3112</v>
      </c>
      <c r="Y812" s="160" t="s">
        <v>3113</v>
      </c>
      <c r="Z812" s="160" t="s">
        <v>3209</v>
      </c>
    </row>
    <row r="813" spans="1:26" x14ac:dyDescent="0.2">
      <c r="A813" s="160" t="s">
        <v>2177</v>
      </c>
      <c r="B813" s="160">
        <v>657798800</v>
      </c>
      <c r="C813" s="160" t="s">
        <v>51</v>
      </c>
      <c r="D813" s="160" t="s">
        <v>2178</v>
      </c>
      <c r="E813" s="160" t="s">
        <v>2892</v>
      </c>
      <c r="F813" s="160" t="s">
        <v>2179</v>
      </c>
      <c r="G813" s="160" t="s">
        <v>2969</v>
      </c>
      <c r="H813" s="160" t="s">
        <v>2180</v>
      </c>
      <c r="I813" s="160" t="s">
        <v>2970</v>
      </c>
      <c r="J813" s="160" t="s">
        <v>2181</v>
      </c>
      <c r="K813" s="160" t="s">
        <v>2182</v>
      </c>
      <c r="L813" s="160" t="s">
        <v>31</v>
      </c>
      <c r="M813" s="160">
        <v>0</v>
      </c>
      <c r="N813" s="160">
        <v>0</v>
      </c>
      <c r="O813" s="160">
        <v>0</v>
      </c>
      <c r="P813" s="160">
        <v>0</v>
      </c>
      <c r="Q813" s="160" t="s">
        <v>445</v>
      </c>
      <c r="R813" s="160" t="s">
        <v>2893</v>
      </c>
      <c r="S813" s="161">
        <v>39269</v>
      </c>
      <c r="T813" s="160">
        <v>7362</v>
      </c>
      <c r="U813" s="162">
        <v>6227280</v>
      </c>
      <c r="V813" s="162">
        <v>62272800</v>
      </c>
      <c r="W813" s="161">
        <v>44135</v>
      </c>
      <c r="X813" s="160" t="s">
        <v>3112</v>
      </c>
      <c r="Y813" s="160" t="s">
        <v>3113</v>
      </c>
      <c r="Z813" s="160" t="s">
        <v>3210</v>
      </c>
    </row>
    <row r="814" spans="1:26" x14ac:dyDescent="0.2">
      <c r="A814" s="160" t="s">
        <v>2177</v>
      </c>
      <c r="B814" s="160">
        <v>657798800</v>
      </c>
      <c r="C814" s="160" t="s">
        <v>51</v>
      </c>
      <c r="D814" s="160" t="s">
        <v>2178</v>
      </c>
      <c r="E814" s="160" t="s">
        <v>2892</v>
      </c>
      <c r="F814" s="160" t="s">
        <v>2179</v>
      </c>
      <c r="G814" s="160" t="s">
        <v>2969</v>
      </c>
      <c r="H814" s="160" t="s">
        <v>2180</v>
      </c>
      <c r="I814" s="160" t="s">
        <v>2970</v>
      </c>
      <c r="J814" s="160" t="s">
        <v>2181</v>
      </c>
      <c r="K814" s="160" t="s">
        <v>2182</v>
      </c>
      <c r="L814" s="160" t="s">
        <v>31</v>
      </c>
      <c r="M814" s="160">
        <v>0</v>
      </c>
      <c r="N814" s="160">
        <v>0</v>
      </c>
      <c r="O814" s="160">
        <v>0</v>
      </c>
      <c r="P814" s="160">
        <v>0</v>
      </c>
      <c r="Q814" s="160" t="s">
        <v>445</v>
      </c>
      <c r="R814" s="160" t="s">
        <v>2893</v>
      </c>
      <c r="S814" s="161">
        <v>39269</v>
      </c>
      <c r="T814" s="160">
        <v>7362</v>
      </c>
      <c r="U814" s="162">
        <v>33004584</v>
      </c>
      <c r="V814" s="162">
        <v>323351514</v>
      </c>
      <c r="W814" s="161">
        <v>44135</v>
      </c>
      <c r="X814" s="160" t="s">
        <v>3112</v>
      </c>
      <c r="Y814" s="160" t="s">
        <v>3113</v>
      </c>
      <c r="Z814" s="160" t="s">
        <v>3153</v>
      </c>
    </row>
    <row r="815" spans="1:26" x14ac:dyDescent="0.2">
      <c r="A815" s="160" t="s">
        <v>2177</v>
      </c>
      <c r="B815" s="160">
        <v>657798800</v>
      </c>
      <c r="C815" s="160" t="s">
        <v>51</v>
      </c>
      <c r="D815" s="160" t="s">
        <v>2178</v>
      </c>
      <c r="E815" s="160" t="s">
        <v>2892</v>
      </c>
      <c r="F815" s="160" t="s">
        <v>2179</v>
      </c>
      <c r="G815" s="160" t="s">
        <v>2969</v>
      </c>
      <c r="H815" s="160" t="s">
        <v>2180</v>
      </c>
      <c r="I815" s="160" t="s">
        <v>2970</v>
      </c>
      <c r="J815" s="160" t="s">
        <v>2181</v>
      </c>
      <c r="K815" s="160" t="s">
        <v>2182</v>
      </c>
      <c r="L815" s="160" t="s">
        <v>31</v>
      </c>
      <c r="M815" s="160">
        <v>0</v>
      </c>
      <c r="N815" s="160">
        <v>0</v>
      </c>
      <c r="O815" s="160">
        <v>0</v>
      </c>
      <c r="P815" s="160">
        <v>0</v>
      </c>
      <c r="Q815" s="160" t="s">
        <v>445</v>
      </c>
      <c r="R815" s="160" t="s">
        <v>2893</v>
      </c>
      <c r="S815" s="161">
        <v>39269</v>
      </c>
      <c r="T815" s="160">
        <v>7362</v>
      </c>
      <c r="U815" s="162">
        <v>20550024</v>
      </c>
      <c r="V815" s="162">
        <v>108318346</v>
      </c>
      <c r="W815" s="161">
        <v>44135</v>
      </c>
      <c r="X815" s="160" t="s">
        <v>3112</v>
      </c>
      <c r="Y815" s="160" t="s">
        <v>3113</v>
      </c>
      <c r="Z815" s="160" t="s">
        <v>3183</v>
      </c>
    </row>
    <row r="816" spans="1:26" x14ac:dyDescent="0.2">
      <c r="A816" s="160" t="s">
        <v>2177</v>
      </c>
      <c r="B816" s="160">
        <v>657798800</v>
      </c>
      <c r="C816" s="160" t="s">
        <v>51</v>
      </c>
      <c r="D816" s="160" t="s">
        <v>2178</v>
      </c>
      <c r="E816" s="160" t="s">
        <v>2892</v>
      </c>
      <c r="F816" s="160" t="s">
        <v>2179</v>
      </c>
      <c r="G816" s="160" t="s">
        <v>2969</v>
      </c>
      <c r="H816" s="160" t="s">
        <v>2180</v>
      </c>
      <c r="I816" s="160" t="s">
        <v>2970</v>
      </c>
      <c r="J816" s="160" t="s">
        <v>2181</v>
      </c>
      <c r="K816" s="160" t="s">
        <v>2182</v>
      </c>
      <c r="L816" s="160" t="s">
        <v>31</v>
      </c>
      <c r="M816" s="160">
        <v>0</v>
      </c>
      <c r="N816" s="160">
        <v>0</v>
      </c>
      <c r="O816" s="160">
        <v>0</v>
      </c>
      <c r="P816" s="160">
        <v>0</v>
      </c>
      <c r="Q816" s="160" t="s">
        <v>445</v>
      </c>
      <c r="R816" s="160" t="s">
        <v>2893</v>
      </c>
      <c r="S816" s="161">
        <v>39269</v>
      </c>
      <c r="T816" s="160">
        <v>7362</v>
      </c>
      <c r="U816" s="162">
        <v>5293188</v>
      </c>
      <c r="V816" s="162">
        <v>48417102</v>
      </c>
      <c r="W816" s="161">
        <v>44135</v>
      </c>
      <c r="X816" s="160" t="s">
        <v>3112</v>
      </c>
      <c r="Y816" s="160" t="s">
        <v>3113</v>
      </c>
      <c r="Z816" s="160" t="s">
        <v>3158</v>
      </c>
    </row>
    <row r="817" spans="1:26" x14ac:dyDescent="0.2">
      <c r="A817" s="160" t="s">
        <v>2177</v>
      </c>
      <c r="B817" s="160">
        <v>657798800</v>
      </c>
      <c r="C817" s="160" t="s">
        <v>51</v>
      </c>
      <c r="D817" s="160" t="s">
        <v>2178</v>
      </c>
      <c r="E817" s="160" t="s">
        <v>2892</v>
      </c>
      <c r="F817" s="160" t="s">
        <v>2179</v>
      </c>
      <c r="G817" s="160" t="s">
        <v>2969</v>
      </c>
      <c r="H817" s="160" t="s">
        <v>2180</v>
      </c>
      <c r="I817" s="160" t="s">
        <v>2970</v>
      </c>
      <c r="J817" s="160" t="s">
        <v>2181</v>
      </c>
      <c r="K817" s="160" t="s">
        <v>2182</v>
      </c>
      <c r="L817" s="160" t="s">
        <v>31</v>
      </c>
      <c r="M817" s="160">
        <v>0</v>
      </c>
      <c r="N817" s="160">
        <v>0</v>
      </c>
      <c r="O817" s="160">
        <v>0</v>
      </c>
      <c r="P817" s="160">
        <v>0</v>
      </c>
      <c r="Q817" s="160" t="s">
        <v>445</v>
      </c>
      <c r="R817" s="160" t="s">
        <v>2893</v>
      </c>
      <c r="S817" s="161">
        <v>39269</v>
      </c>
      <c r="T817" s="160">
        <v>7362</v>
      </c>
      <c r="U817" s="162">
        <v>21172752</v>
      </c>
      <c r="V817" s="162">
        <v>211571838</v>
      </c>
      <c r="W817" s="161">
        <v>44135</v>
      </c>
      <c r="X817" s="160" t="s">
        <v>3112</v>
      </c>
      <c r="Y817" s="160" t="s">
        <v>3113</v>
      </c>
      <c r="Z817" s="160" t="s">
        <v>3162</v>
      </c>
    </row>
    <row r="818" spans="1:26" x14ac:dyDescent="0.2">
      <c r="A818" s="160" t="s">
        <v>2177</v>
      </c>
      <c r="B818" s="160">
        <v>657798800</v>
      </c>
      <c r="C818" s="160" t="s">
        <v>51</v>
      </c>
      <c r="D818" s="160" t="s">
        <v>2178</v>
      </c>
      <c r="E818" s="160" t="s">
        <v>2892</v>
      </c>
      <c r="F818" s="160" t="s">
        <v>2179</v>
      </c>
      <c r="G818" s="160" t="s">
        <v>2969</v>
      </c>
      <c r="H818" s="160" t="s">
        <v>2180</v>
      </c>
      <c r="I818" s="160" t="s">
        <v>2970</v>
      </c>
      <c r="J818" s="160" t="s">
        <v>2181</v>
      </c>
      <c r="K818" s="160" t="s">
        <v>2182</v>
      </c>
      <c r="L818" s="160" t="s">
        <v>31</v>
      </c>
      <c r="M818" s="160">
        <v>0</v>
      </c>
      <c r="N818" s="160">
        <v>0</v>
      </c>
      <c r="O818" s="160">
        <v>0</v>
      </c>
      <c r="P818" s="160">
        <v>0</v>
      </c>
      <c r="Q818" s="160" t="s">
        <v>445</v>
      </c>
      <c r="R818" s="160" t="s">
        <v>2893</v>
      </c>
      <c r="S818" s="161">
        <v>39269</v>
      </c>
      <c r="T818" s="160">
        <v>7362</v>
      </c>
      <c r="U818" s="162">
        <v>6071598</v>
      </c>
      <c r="V818" s="162">
        <v>60093252</v>
      </c>
      <c r="W818" s="161">
        <v>44135</v>
      </c>
      <c r="X818" s="160" t="s">
        <v>3112</v>
      </c>
      <c r="Y818" s="160" t="s">
        <v>3113</v>
      </c>
      <c r="Z818" s="160" t="s">
        <v>3163</v>
      </c>
    </row>
    <row r="819" spans="1:26" x14ac:dyDescent="0.2">
      <c r="A819" s="160" t="s">
        <v>2177</v>
      </c>
      <c r="B819" s="160">
        <v>657798800</v>
      </c>
      <c r="C819" s="160" t="s">
        <v>51</v>
      </c>
      <c r="D819" s="160" t="s">
        <v>2178</v>
      </c>
      <c r="E819" s="160" t="s">
        <v>2892</v>
      </c>
      <c r="F819" s="160" t="s">
        <v>2179</v>
      </c>
      <c r="G819" s="160" t="s">
        <v>2969</v>
      </c>
      <c r="H819" s="160" t="s">
        <v>2180</v>
      </c>
      <c r="I819" s="160" t="s">
        <v>2970</v>
      </c>
      <c r="J819" s="160" t="s">
        <v>2181</v>
      </c>
      <c r="K819" s="160" t="s">
        <v>2182</v>
      </c>
      <c r="L819" s="160" t="s">
        <v>31</v>
      </c>
      <c r="M819" s="160">
        <v>0</v>
      </c>
      <c r="N819" s="160">
        <v>0</v>
      </c>
      <c r="O819" s="160">
        <v>0</v>
      </c>
      <c r="P819" s="160">
        <v>0</v>
      </c>
      <c r="Q819" s="160" t="s">
        <v>445</v>
      </c>
      <c r="R819" s="160" t="s">
        <v>2893</v>
      </c>
      <c r="S819" s="161">
        <v>39269</v>
      </c>
      <c r="T819" s="160">
        <v>7362</v>
      </c>
      <c r="U819" s="162">
        <v>7939782</v>
      </c>
      <c r="V819" s="162">
        <v>80176230</v>
      </c>
      <c r="W819" s="161">
        <v>44135</v>
      </c>
      <c r="X819" s="160" t="s">
        <v>3112</v>
      </c>
      <c r="Y819" s="160" t="s">
        <v>3113</v>
      </c>
      <c r="Z819" s="160" t="s">
        <v>3201</v>
      </c>
    </row>
    <row r="820" spans="1:26" x14ac:dyDescent="0.2">
      <c r="A820" s="160" t="s">
        <v>2177</v>
      </c>
      <c r="B820" s="160">
        <v>657798800</v>
      </c>
      <c r="C820" s="160" t="s">
        <v>51</v>
      </c>
      <c r="D820" s="160" t="s">
        <v>2178</v>
      </c>
      <c r="E820" s="160" t="s">
        <v>2892</v>
      </c>
      <c r="F820" s="160" t="s">
        <v>2179</v>
      </c>
      <c r="G820" s="160" t="s">
        <v>2969</v>
      </c>
      <c r="H820" s="160" t="s">
        <v>2180</v>
      </c>
      <c r="I820" s="160" t="s">
        <v>2970</v>
      </c>
      <c r="J820" s="160" t="s">
        <v>2181</v>
      </c>
      <c r="K820" s="160" t="s">
        <v>2182</v>
      </c>
      <c r="L820" s="160" t="s">
        <v>31</v>
      </c>
      <c r="M820" s="160">
        <v>0</v>
      </c>
      <c r="N820" s="160">
        <v>0</v>
      </c>
      <c r="O820" s="160">
        <v>0</v>
      </c>
      <c r="P820" s="160">
        <v>0</v>
      </c>
      <c r="Q820" s="160" t="s">
        <v>445</v>
      </c>
      <c r="R820" s="160" t="s">
        <v>2893</v>
      </c>
      <c r="S820" s="161">
        <v>39269</v>
      </c>
      <c r="T820" s="160">
        <v>7362</v>
      </c>
      <c r="U820" s="162">
        <v>16327928</v>
      </c>
      <c r="V820" s="162">
        <v>154582885</v>
      </c>
      <c r="W820" s="161">
        <v>44135</v>
      </c>
      <c r="X820" s="160" t="s">
        <v>3112</v>
      </c>
      <c r="Y820" s="160" t="s">
        <v>3113</v>
      </c>
      <c r="Z820" s="160" t="s">
        <v>82</v>
      </c>
    </row>
    <row r="821" spans="1:26" x14ac:dyDescent="0.2">
      <c r="A821" s="160" t="s">
        <v>2177</v>
      </c>
      <c r="B821" s="160">
        <v>657798800</v>
      </c>
      <c r="C821" s="160" t="s">
        <v>51</v>
      </c>
      <c r="D821" s="160" t="s">
        <v>2178</v>
      </c>
      <c r="E821" s="160" t="s">
        <v>2892</v>
      </c>
      <c r="F821" s="160" t="s">
        <v>2179</v>
      </c>
      <c r="G821" s="160" t="s">
        <v>2969</v>
      </c>
      <c r="H821" s="160" t="s">
        <v>2180</v>
      </c>
      <c r="I821" s="160" t="s">
        <v>2970</v>
      </c>
      <c r="J821" s="160" t="s">
        <v>2181</v>
      </c>
      <c r="K821" s="160" t="s">
        <v>2182</v>
      </c>
      <c r="L821" s="160" t="s">
        <v>31</v>
      </c>
      <c r="M821" s="160">
        <v>0</v>
      </c>
      <c r="N821" s="160">
        <v>0</v>
      </c>
      <c r="O821" s="160">
        <v>0</v>
      </c>
      <c r="P821" s="160">
        <v>0</v>
      </c>
      <c r="Q821" s="160" t="s">
        <v>445</v>
      </c>
      <c r="R821" s="160" t="s">
        <v>2893</v>
      </c>
      <c r="S821" s="161">
        <v>39269</v>
      </c>
      <c r="T821" s="160">
        <v>7362</v>
      </c>
      <c r="U821" s="162">
        <v>6850008</v>
      </c>
      <c r="V821" s="162">
        <v>64140984</v>
      </c>
      <c r="W821" s="161">
        <v>44135</v>
      </c>
      <c r="X821" s="160" t="s">
        <v>3112</v>
      </c>
      <c r="Y821" s="160" t="s">
        <v>3113</v>
      </c>
      <c r="Z821" s="160" t="s">
        <v>3122</v>
      </c>
    </row>
    <row r="822" spans="1:26" x14ac:dyDescent="0.2">
      <c r="A822" s="160" t="s">
        <v>2137</v>
      </c>
      <c r="B822" s="160">
        <v>655778705</v>
      </c>
      <c r="C822" s="160" t="s">
        <v>2138</v>
      </c>
      <c r="D822" s="160" t="s">
        <v>2139</v>
      </c>
      <c r="E822" s="160" t="s">
        <v>8387</v>
      </c>
      <c r="F822" s="160" t="s">
        <v>2140</v>
      </c>
      <c r="G822" s="160" t="s">
        <v>2513</v>
      </c>
      <c r="H822" s="160" t="s">
        <v>263</v>
      </c>
      <c r="I822" s="160" t="s">
        <v>2514</v>
      </c>
      <c r="J822" s="160" t="s">
        <v>2141</v>
      </c>
      <c r="K822" s="160" t="s">
        <v>2143</v>
      </c>
      <c r="L822" s="160" t="s">
        <v>226</v>
      </c>
      <c r="M822" s="160" t="s">
        <v>492</v>
      </c>
      <c r="N822" s="160" t="s">
        <v>2144</v>
      </c>
      <c r="O822" s="160" t="s">
        <v>2142</v>
      </c>
      <c r="P822" s="160">
        <v>0</v>
      </c>
      <c r="Q822" s="160" t="s">
        <v>52</v>
      </c>
      <c r="R822" s="160" t="s">
        <v>8388</v>
      </c>
      <c r="S822" s="161">
        <v>39308</v>
      </c>
      <c r="T822" s="160">
        <v>7367</v>
      </c>
      <c r="U822" s="162">
        <v>8738280</v>
      </c>
      <c r="V822" s="162">
        <v>87307470</v>
      </c>
      <c r="W822" s="161">
        <v>44135</v>
      </c>
      <c r="X822" s="160" t="s">
        <v>3112</v>
      </c>
      <c r="Y822" s="160" t="s">
        <v>3113</v>
      </c>
      <c r="Z822" s="160" t="s">
        <v>3326</v>
      </c>
    </row>
    <row r="823" spans="1:26" x14ac:dyDescent="0.2">
      <c r="A823" s="160" t="s">
        <v>963</v>
      </c>
      <c r="B823" s="160">
        <v>653823304</v>
      </c>
      <c r="C823" s="160" t="s">
        <v>964</v>
      </c>
      <c r="D823" s="160" t="s">
        <v>965</v>
      </c>
      <c r="E823" s="160" t="s">
        <v>965</v>
      </c>
      <c r="F823" s="160" t="s">
        <v>966</v>
      </c>
      <c r="G823" s="160" t="s">
        <v>967</v>
      </c>
      <c r="H823" s="160" t="s">
        <v>580</v>
      </c>
      <c r="I823" s="160" t="s">
        <v>968</v>
      </c>
      <c r="J823" s="160" t="s">
        <v>969</v>
      </c>
      <c r="K823" s="160" t="s">
        <v>970</v>
      </c>
      <c r="L823" s="160" t="s">
        <v>31</v>
      </c>
      <c r="M823" s="160" t="s">
        <v>271</v>
      </c>
      <c r="N823" s="160" t="s">
        <v>971</v>
      </c>
      <c r="O823" s="160">
        <v>0</v>
      </c>
      <c r="P823" s="160">
        <v>0</v>
      </c>
      <c r="Q823" s="160" t="s">
        <v>52</v>
      </c>
      <c r="R823" s="160" t="s">
        <v>972</v>
      </c>
      <c r="S823" s="161">
        <v>39317</v>
      </c>
      <c r="T823" s="160">
        <v>7369</v>
      </c>
      <c r="U823" s="162">
        <v>0</v>
      </c>
      <c r="V823" s="162">
        <v>31292082</v>
      </c>
      <c r="W823" s="161">
        <v>44135</v>
      </c>
      <c r="X823" s="160" t="s">
        <v>3112</v>
      </c>
      <c r="Y823" s="160" t="s">
        <v>3113</v>
      </c>
      <c r="Z823" s="160" t="s">
        <v>3176</v>
      </c>
    </row>
    <row r="824" spans="1:26" x14ac:dyDescent="0.2">
      <c r="A824" s="160" t="s">
        <v>963</v>
      </c>
      <c r="B824" s="160">
        <v>653823304</v>
      </c>
      <c r="C824" s="160" t="s">
        <v>964</v>
      </c>
      <c r="D824" s="160" t="s">
        <v>965</v>
      </c>
      <c r="E824" s="160" t="s">
        <v>965</v>
      </c>
      <c r="F824" s="160" t="s">
        <v>966</v>
      </c>
      <c r="G824" s="160" t="s">
        <v>967</v>
      </c>
      <c r="H824" s="160" t="s">
        <v>580</v>
      </c>
      <c r="I824" s="160" t="s">
        <v>968</v>
      </c>
      <c r="J824" s="160" t="s">
        <v>969</v>
      </c>
      <c r="K824" s="160" t="s">
        <v>970</v>
      </c>
      <c r="L824" s="160" t="s">
        <v>31</v>
      </c>
      <c r="M824" s="160" t="s">
        <v>271</v>
      </c>
      <c r="N824" s="160" t="s">
        <v>971</v>
      </c>
      <c r="O824" s="160">
        <v>0</v>
      </c>
      <c r="P824" s="160">
        <v>0</v>
      </c>
      <c r="Q824" s="160" t="s">
        <v>52</v>
      </c>
      <c r="R824" s="160" t="s">
        <v>972</v>
      </c>
      <c r="S824" s="161">
        <v>39317</v>
      </c>
      <c r="T824" s="160">
        <v>7369</v>
      </c>
      <c r="U824" s="162">
        <v>7784100</v>
      </c>
      <c r="V824" s="162">
        <v>74104632</v>
      </c>
      <c r="W824" s="161">
        <v>44135</v>
      </c>
      <c r="X824" s="160" t="s">
        <v>3112</v>
      </c>
      <c r="Y824" s="160" t="s">
        <v>3113</v>
      </c>
      <c r="Z824" s="160" t="s">
        <v>3159</v>
      </c>
    </row>
    <row r="825" spans="1:26" x14ac:dyDescent="0.2">
      <c r="A825" s="160" t="s">
        <v>963</v>
      </c>
      <c r="B825" s="160">
        <v>653823304</v>
      </c>
      <c r="C825" s="160" t="s">
        <v>964</v>
      </c>
      <c r="D825" s="160" t="s">
        <v>965</v>
      </c>
      <c r="E825" s="160" t="s">
        <v>965</v>
      </c>
      <c r="F825" s="160" t="s">
        <v>966</v>
      </c>
      <c r="G825" s="160" t="s">
        <v>967</v>
      </c>
      <c r="H825" s="160" t="s">
        <v>580</v>
      </c>
      <c r="I825" s="160" t="s">
        <v>968</v>
      </c>
      <c r="J825" s="160" t="s">
        <v>969</v>
      </c>
      <c r="K825" s="160" t="s">
        <v>970</v>
      </c>
      <c r="L825" s="160" t="s">
        <v>31</v>
      </c>
      <c r="M825" s="160" t="s">
        <v>271</v>
      </c>
      <c r="N825" s="160" t="s">
        <v>971</v>
      </c>
      <c r="O825" s="160">
        <v>0</v>
      </c>
      <c r="P825" s="160">
        <v>0</v>
      </c>
      <c r="Q825" s="160" t="s">
        <v>52</v>
      </c>
      <c r="R825" s="160" t="s">
        <v>972</v>
      </c>
      <c r="S825" s="161">
        <v>39317</v>
      </c>
      <c r="T825" s="160">
        <v>7369</v>
      </c>
      <c r="U825" s="162">
        <v>7784100</v>
      </c>
      <c r="V825" s="162">
        <v>74415996</v>
      </c>
      <c r="W825" s="161">
        <v>44135</v>
      </c>
      <c r="X825" s="160" t="s">
        <v>3112</v>
      </c>
      <c r="Y825" s="160" t="s">
        <v>3113</v>
      </c>
      <c r="Z825" s="160" t="s">
        <v>2719</v>
      </c>
    </row>
    <row r="826" spans="1:26" x14ac:dyDescent="0.2">
      <c r="A826" s="160" t="s">
        <v>963</v>
      </c>
      <c r="B826" s="160">
        <v>653823304</v>
      </c>
      <c r="C826" s="160" t="s">
        <v>964</v>
      </c>
      <c r="D826" s="160" t="s">
        <v>965</v>
      </c>
      <c r="E826" s="160" t="s">
        <v>965</v>
      </c>
      <c r="F826" s="160" t="s">
        <v>966</v>
      </c>
      <c r="G826" s="160" t="s">
        <v>967</v>
      </c>
      <c r="H826" s="160" t="s">
        <v>580</v>
      </c>
      <c r="I826" s="160" t="s">
        <v>968</v>
      </c>
      <c r="J826" s="160" t="s">
        <v>969</v>
      </c>
      <c r="K826" s="160" t="s">
        <v>970</v>
      </c>
      <c r="L826" s="160" t="s">
        <v>31</v>
      </c>
      <c r="M826" s="160" t="s">
        <v>271</v>
      </c>
      <c r="N826" s="160" t="s">
        <v>971</v>
      </c>
      <c r="O826" s="160">
        <v>0</v>
      </c>
      <c r="P826" s="160">
        <v>0</v>
      </c>
      <c r="Q826" s="160" t="s">
        <v>52</v>
      </c>
      <c r="R826" s="160" t="s">
        <v>972</v>
      </c>
      <c r="S826" s="161">
        <v>39317</v>
      </c>
      <c r="T826" s="160">
        <v>7369</v>
      </c>
      <c r="U826" s="162">
        <v>10320210</v>
      </c>
      <c r="V826" s="162">
        <v>92957220</v>
      </c>
      <c r="W826" s="161">
        <v>44135</v>
      </c>
      <c r="X826" s="160" t="s">
        <v>3112</v>
      </c>
      <c r="Y826" s="160" t="s">
        <v>3113</v>
      </c>
      <c r="Z826" s="160" t="s">
        <v>3121</v>
      </c>
    </row>
    <row r="827" spans="1:26" x14ac:dyDescent="0.2">
      <c r="A827" s="160" t="s">
        <v>571</v>
      </c>
      <c r="B827" s="160">
        <v>719991009</v>
      </c>
      <c r="C827" s="160" t="s">
        <v>572</v>
      </c>
      <c r="D827" s="160" t="s">
        <v>573</v>
      </c>
      <c r="E827" s="160" t="s">
        <v>2762</v>
      </c>
      <c r="F827" s="160" t="s">
        <v>574</v>
      </c>
      <c r="G827" s="160" t="s">
        <v>8182</v>
      </c>
      <c r="H827" s="160" t="s">
        <v>576</v>
      </c>
      <c r="I827" s="160" t="s">
        <v>2763</v>
      </c>
      <c r="J827" s="160" t="s">
        <v>577</v>
      </c>
      <c r="K827" s="160" t="s">
        <v>578</v>
      </c>
      <c r="L827" s="160" t="s">
        <v>31</v>
      </c>
      <c r="M827" s="160" t="s">
        <v>271</v>
      </c>
      <c r="N827" s="160" t="s">
        <v>579</v>
      </c>
      <c r="O827" s="160" t="s">
        <v>8183</v>
      </c>
      <c r="P827" s="160">
        <v>0</v>
      </c>
      <c r="Q827" s="160">
        <v>93401</v>
      </c>
      <c r="R827" s="160" t="s">
        <v>2788</v>
      </c>
      <c r="S827" s="161">
        <v>39352</v>
      </c>
      <c r="T827" s="160">
        <v>7376</v>
      </c>
      <c r="U827" s="162">
        <v>19782026</v>
      </c>
      <c r="V827" s="162">
        <v>205433508</v>
      </c>
      <c r="W827" s="161">
        <v>44135</v>
      </c>
      <c r="X827" s="160" t="s">
        <v>3112</v>
      </c>
      <c r="Y827" s="160" t="s">
        <v>3113</v>
      </c>
      <c r="Z827" s="160" t="s">
        <v>3163</v>
      </c>
    </row>
    <row r="828" spans="1:26" x14ac:dyDescent="0.2">
      <c r="A828" s="160" t="s">
        <v>44</v>
      </c>
      <c r="B828" s="160">
        <v>735972006</v>
      </c>
      <c r="C828" s="160" t="s">
        <v>33</v>
      </c>
      <c r="D828" s="160" t="s">
        <v>45</v>
      </c>
      <c r="E828" s="160" t="s">
        <v>8069</v>
      </c>
      <c r="F828" s="160" t="s">
        <v>46</v>
      </c>
      <c r="G828" s="160" t="s">
        <v>8070</v>
      </c>
      <c r="H828" s="160" t="s">
        <v>47</v>
      </c>
      <c r="I828" s="160" t="s">
        <v>2881</v>
      </c>
      <c r="J828" s="160" t="s">
        <v>3036</v>
      </c>
      <c r="K828" s="160" t="s">
        <v>48</v>
      </c>
      <c r="L828" s="160" t="s">
        <v>31</v>
      </c>
      <c r="M828" s="160" t="s">
        <v>49</v>
      </c>
      <c r="N828" s="160">
        <v>228798000</v>
      </c>
      <c r="O828" s="160" t="s">
        <v>2768</v>
      </c>
      <c r="P828" s="160">
        <v>0</v>
      </c>
      <c r="Q828" s="160" t="s">
        <v>50</v>
      </c>
      <c r="R828" s="160" t="s">
        <v>8071</v>
      </c>
      <c r="S828" s="161">
        <v>39381</v>
      </c>
      <c r="T828" s="160">
        <v>7379</v>
      </c>
      <c r="U828" s="162">
        <v>24505082</v>
      </c>
      <c r="V828" s="162">
        <v>302538332</v>
      </c>
      <c r="W828" s="161">
        <v>44135</v>
      </c>
      <c r="X828" s="160" t="s">
        <v>3112</v>
      </c>
      <c r="Y828" s="160" t="s">
        <v>3113</v>
      </c>
      <c r="Z828" s="160" t="s">
        <v>3139</v>
      </c>
    </row>
    <row r="829" spans="1:26" x14ac:dyDescent="0.2">
      <c r="A829" s="160" t="s">
        <v>44</v>
      </c>
      <c r="B829" s="160">
        <v>735972006</v>
      </c>
      <c r="C829" s="160" t="s">
        <v>33</v>
      </c>
      <c r="D829" s="160" t="s">
        <v>45</v>
      </c>
      <c r="E829" s="160" t="s">
        <v>8069</v>
      </c>
      <c r="F829" s="160" t="s">
        <v>46</v>
      </c>
      <c r="G829" s="160" t="s">
        <v>8070</v>
      </c>
      <c r="H829" s="160" t="s">
        <v>47</v>
      </c>
      <c r="I829" s="160" t="s">
        <v>2881</v>
      </c>
      <c r="J829" s="160" t="s">
        <v>3036</v>
      </c>
      <c r="K829" s="160" t="s">
        <v>48</v>
      </c>
      <c r="L829" s="160" t="s">
        <v>31</v>
      </c>
      <c r="M829" s="160" t="s">
        <v>49</v>
      </c>
      <c r="N829" s="160">
        <v>228798000</v>
      </c>
      <c r="O829" s="160" t="s">
        <v>2768</v>
      </c>
      <c r="P829" s="160">
        <v>0</v>
      </c>
      <c r="Q829" s="160" t="s">
        <v>50</v>
      </c>
      <c r="R829" s="160" t="s">
        <v>8071</v>
      </c>
      <c r="S829" s="161">
        <v>39381</v>
      </c>
      <c r="T829" s="160">
        <v>7379</v>
      </c>
      <c r="U829" s="162">
        <v>22360596</v>
      </c>
      <c r="V829" s="162">
        <v>197601744</v>
      </c>
      <c r="W829" s="161">
        <v>44135</v>
      </c>
      <c r="X829" s="160" t="s">
        <v>3112</v>
      </c>
      <c r="Y829" s="160" t="s">
        <v>3113</v>
      </c>
      <c r="Z829" s="160" t="s">
        <v>91</v>
      </c>
    </row>
    <row r="830" spans="1:26" x14ac:dyDescent="0.2">
      <c r="A830" s="160" t="s">
        <v>44</v>
      </c>
      <c r="B830" s="160">
        <v>735972006</v>
      </c>
      <c r="C830" s="160" t="s">
        <v>33</v>
      </c>
      <c r="D830" s="160" t="s">
        <v>45</v>
      </c>
      <c r="E830" s="160" t="s">
        <v>8069</v>
      </c>
      <c r="F830" s="160" t="s">
        <v>46</v>
      </c>
      <c r="G830" s="160" t="s">
        <v>8070</v>
      </c>
      <c r="H830" s="160" t="s">
        <v>47</v>
      </c>
      <c r="I830" s="160" t="s">
        <v>2881</v>
      </c>
      <c r="J830" s="160" t="s">
        <v>3036</v>
      </c>
      <c r="K830" s="160" t="s">
        <v>48</v>
      </c>
      <c r="L830" s="160" t="s">
        <v>31</v>
      </c>
      <c r="M830" s="160" t="s">
        <v>49</v>
      </c>
      <c r="N830" s="160">
        <v>228798000</v>
      </c>
      <c r="O830" s="160" t="s">
        <v>2768</v>
      </c>
      <c r="P830" s="160">
        <v>0</v>
      </c>
      <c r="Q830" s="160" t="s">
        <v>50</v>
      </c>
      <c r="R830" s="160" t="s">
        <v>8071</v>
      </c>
      <c r="S830" s="161">
        <v>39381</v>
      </c>
      <c r="T830" s="160">
        <v>7379</v>
      </c>
      <c r="U830" s="162">
        <v>35918226</v>
      </c>
      <c r="V830" s="162">
        <v>409833180</v>
      </c>
      <c r="W830" s="161">
        <v>44135</v>
      </c>
      <c r="X830" s="160" t="s">
        <v>3112</v>
      </c>
      <c r="Y830" s="160" t="s">
        <v>3113</v>
      </c>
      <c r="Z830" s="160" t="s">
        <v>3115</v>
      </c>
    </row>
    <row r="831" spans="1:26" x14ac:dyDescent="0.2">
      <c r="A831" s="160" t="s">
        <v>44</v>
      </c>
      <c r="B831" s="160">
        <v>735972006</v>
      </c>
      <c r="C831" s="160" t="s">
        <v>33</v>
      </c>
      <c r="D831" s="160" t="s">
        <v>45</v>
      </c>
      <c r="E831" s="160" t="s">
        <v>8069</v>
      </c>
      <c r="F831" s="160" t="s">
        <v>46</v>
      </c>
      <c r="G831" s="160" t="s">
        <v>8070</v>
      </c>
      <c r="H831" s="160" t="s">
        <v>47</v>
      </c>
      <c r="I831" s="160" t="s">
        <v>2881</v>
      </c>
      <c r="J831" s="160" t="s">
        <v>3036</v>
      </c>
      <c r="K831" s="160" t="s">
        <v>48</v>
      </c>
      <c r="L831" s="160" t="s">
        <v>31</v>
      </c>
      <c r="M831" s="160" t="s">
        <v>49</v>
      </c>
      <c r="N831" s="160">
        <v>228798000</v>
      </c>
      <c r="O831" s="160" t="s">
        <v>2768</v>
      </c>
      <c r="P831" s="160">
        <v>0</v>
      </c>
      <c r="Q831" s="160" t="s">
        <v>50</v>
      </c>
      <c r="R831" s="160" t="s">
        <v>8071</v>
      </c>
      <c r="S831" s="161">
        <v>39381</v>
      </c>
      <c r="T831" s="160">
        <v>7379</v>
      </c>
      <c r="U831" s="162">
        <v>32877940</v>
      </c>
      <c r="V831" s="162">
        <v>327001342</v>
      </c>
      <c r="W831" s="161">
        <v>44135</v>
      </c>
      <c r="X831" s="160" t="s">
        <v>3112</v>
      </c>
      <c r="Y831" s="160" t="s">
        <v>3113</v>
      </c>
      <c r="Z831" s="160" t="s">
        <v>3133</v>
      </c>
    </row>
    <row r="832" spans="1:26" x14ac:dyDescent="0.2">
      <c r="A832" s="160" t="s">
        <v>44</v>
      </c>
      <c r="B832" s="160">
        <v>735972006</v>
      </c>
      <c r="C832" s="160" t="s">
        <v>33</v>
      </c>
      <c r="D832" s="160" t="s">
        <v>45</v>
      </c>
      <c r="E832" s="160" t="s">
        <v>8069</v>
      </c>
      <c r="F832" s="160" t="s">
        <v>46</v>
      </c>
      <c r="G832" s="160" t="s">
        <v>8070</v>
      </c>
      <c r="H832" s="160" t="s">
        <v>47</v>
      </c>
      <c r="I832" s="160" t="s">
        <v>2881</v>
      </c>
      <c r="J832" s="160" t="s">
        <v>3036</v>
      </c>
      <c r="K832" s="160" t="s">
        <v>48</v>
      </c>
      <c r="L832" s="160" t="s">
        <v>31</v>
      </c>
      <c r="M832" s="160" t="s">
        <v>49</v>
      </c>
      <c r="N832" s="160">
        <v>228798000</v>
      </c>
      <c r="O832" s="160" t="s">
        <v>2768</v>
      </c>
      <c r="P832" s="160">
        <v>0</v>
      </c>
      <c r="Q832" s="160" t="s">
        <v>50</v>
      </c>
      <c r="R832" s="160" t="s">
        <v>8071</v>
      </c>
      <c r="S832" s="161">
        <v>39381</v>
      </c>
      <c r="T832" s="160">
        <v>7379</v>
      </c>
      <c r="U832" s="162">
        <v>41679181</v>
      </c>
      <c r="V832" s="162">
        <v>390646698</v>
      </c>
      <c r="W832" s="161">
        <v>44135</v>
      </c>
      <c r="X832" s="160" t="s">
        <v>3112</v>
      </c>
      <c r="Y832" s="160" t="s">
        <v>3113</v>
      </c>
      <c r="Z832" s="160" t="s">
        <v>60</v>
      </c>
    </row>
    <row r="833" spans="1:26" x14ac:dyDescent="0.2">
      <c r="A833" s="160" t="s">
        <v>44</v>
      </c>
      <c r="B833" s="160">
        <v>735972006</v>
      </c>
      <c r="C833" s="160" t="s">
        <v>33</v>
      </c>
      <c r="D833" s="160" t="s">
        <v>45</v>
      </c>
      <c r="E833" s="160" t="s">
        <v>8069</v>
      </c>
      <c r="F833" s="160" t="s">
        <v>46</v>
      </c>
      <c r="G833" s="160" t="s">
        <v>8070</v>
      </c>
      <c r="H833" s="160" t="s">
        <v>47</v>
      </c>
      <c r="I833" s="160" t="s">
        <v>2881</v>
      </c>
      <c r="J833" s="160" t="s">
        <v>3036</v>
      </c>
      <c r="K833" s="160" t="s">
        <v>48</v>
      </c>
      <c r="L833" s="160" t="s">
        <v>31</v>
      </c>
      <c r="M833" s="160" t="s">
        <v>49</v>
      </c>
      <c r="N833" s="160">
        <v>228798000</v>
      </c>
      <c r="O833" s="160" t="s">
        <v>2768</v>
      </c>
      <c r="P833" s="160">
        <v>0</v>
      </c>
      <c r="Q833" s="160" t="s">
        <v>50</v>
      </c>
      <c r="R833" s="160" t="s">
        <v>8071</v>
      </c>
      <c r="S833" s="161">
        <v>39381</v>
      </c>
      <c r="T833" s="160">
        <v>7379</v>
      </c>
      <c r="U833" s="162">
        <v>32417946</v>
      </c>
      <c r="V833" s="162">
        <v>300550384</v>
      </c>
      <c r="W833" s="161">
        <v>44135</v>
      </c>
      <c r="X833" s="160" t="s">
        <v>3112</v>
      </c>
      <c r="Y833" s="160" t="s">
        <v>3113</v>
      </c>
      <c r="Z833" s="160" t="s">
        <v>3146</v>
      </c>
    </row>
    <row r="834" spans="1:26" x14ac:dyDescent="0.2">
      <c r="A834" s="160" t="s">
        <v>44</v>
      </c>
      <c r="B834" s="160">
        <v>735972006</v>
      </c>
      <c r="C834" s="160" t="s">
        <v>33</v>
      </c>
      <c r="D834" s="160" t="s">
        <v>45</v>
      </c>
      <c r="E834" s="160" t="s">
        <v>8069</v>
      </c>
      <c r="F834" s="160" t="s">
        <v>46</v>
      </c>
      <c r="G834" s="160" t="s">
        <v>8070</v>
      </c>
      <c r="H834" s="160" t="s">
        <v>47</v>
      </c>
      <c r="I834" s="160" t="s">
        <v>2881</v>
      </c>
      <c r="J834" s="160" t="s">
        <v>3036</v>
      </c>
      <c r="K834" s="160" t="s">
        <v>48</v>
      </c>
      <c r="L834" s="160" t="s">
        <v>31</v>
      </c>
      <c r="M834" s="160" t="s">
        <v>49</v>
      </c>
      <c r="N834" s="160">
        <v>228798000</v>
      </c>
      <c r="O834" s="160" t="s">
        <v>2768</v>
      </c>
      <c r="P834" s="160">
        <v>0</v>
      </c>
      <c r="Q834" s="160" t="s">
        <v>50</v>
      </c>
      <c r="R834" s="160" t="s">
        <v>8071</v>
      </c>
      <c r="S834" s="161">
        <v>39381</v>
      </c>
      <c r="T834" s="160">
        <v>7379</v>
      </c>
      <c r="U834" s="162">
        <v>35397133</v>
      </c>
      <c r="V834" s="162">
        <v>430953433</v>
      </c>
      <c r="W834" s="161">
        <v>44135</v>
      </c>
      <c r="X834" s="160" t="s">
        <v>3112</v>
      </c>
      <c r="Y834" s="160" t="s">
        <v>3113</v>
      </c>
      <c r="Z834" s="160" t="s">
        <v>3182</v>
      </c>
    </row>
    <row r="835" spans="1:26" x14ac:dyDescent="0.2">
      <c r="A835" s="160" t="s">
        <v>44</v>
      </c>
      <c r="B835" s="160">
        <v>735972006</v>
      </c>
      <c r="C835" s="160" t="s">
        <v>33</v>
      </c>
      <c r="D835" s="160" t="s">
        <v>45</v>
      </c>
      <c r="E835" s="160" t="s">
        <v>8069</v>
      </c>
      <c r="F835" s="160" t="s">
        <v>46</v>
      </c>
      <c r="G835" s="160" t="s">
        <v>8070</v>
      </c>
      <c r="H835" s="160" t="s">
        <v>47</v>
      </c>
      <c r="I835" s="160" t="s">
        <v>2881</v>
      </c>
      <c r="J835" s="160" t="s">
        <v>3036</v>
      </c>
      <c r="K835" s="160" t="s">
        <v>48</v>
      </c>
      <c r="L835" s="160" t="s">
        <v>31</v>
      </c>
      <c r="M835" s="160" t="s">
        <v>49</v>
      </c>
      <c r="N835" s="160">
        <v>228798000</v>
      </c>
      <c r="O835" s="160" t="s">
        <v>2768</v>
      </c>
      <c r="P835" s="160">
        <v>0</v>
      </c>
      <c r="Q835" s="160" t="s">
        <v>50</v>
      </c>
      <c r="R835" s="160" t="s">
        <v>8071</v>
      </c>
      <c r="S835" s="161">
        <v>39381</v>
      </c>
      <c r="T835" s="160">
        <v>7379</v>
      </c>
      <c r="U835" s="162">
        <v>18633830</v>
      </c>
      <c r="V835" s="162">
        <v>181715469</v>
      </c>
      <c r="W835" s="161">
        <v>44135</v>
      </c>
      <c r="X835" s="160" t="s">
        <v>3112</v>
      </c>
      <c r="Y835" s="160" t="s">
        <v>3113</v>
      </c>
      <c r="Z835" s="160" t="s">
        <v>3284</v>
      </c>
    </row>
    <row r="836" spans="1:26" x14ac:dyDescent="0.2">
      <c r="A836" s="160" t="s">
        <v>44</v>
      </c>
      <c r="B836" s="160">
        <v>735972006</v>
      </c>
      <c r="C836" s="160" t="s">
        <v>33</v>
      </c>
      <c r="D836" s="160" t="s">
        <v>45</v>
      </c>
      <c r="E836" s="160" t="s">
        <v>8069</v>
      </c>
      <c r="F836" s="160" t="s">
        <v>46</v>
      </c>
      <c r="G836" s="160" t="s">
        <v>8070</v>
      </c>
      <c r="H836" s="160" t="s">
        <v>47</v>
      </c>
      <c r="I836" s="160" t="s">
        <v>2881</v>
      </c>
      <c r="J836" s="160" t="s">
        <v>3036</v>
      </c>
      <c r="K836" s="160" t="s">
        <v>48</v>
      </c>
      <c r="L836" s="160" t="s">
        <v>31</v>
      </c>
      <c r="M836" s="160" t="s">
        <v>49</v>
      </c>
      <c r="N836" s="160">
        <v>228798000</v>
      </c>
      <c r="O836" s="160" t="s">
        <v>2768</v>
      </c>
      <c r="P836" s="160">
        <v>0</v>
      </c>
      <c r="Q836" s="160" t="s">
        <v>50</v>
      </c>
      <c r="R836" s="160" t="s">
        <v>8071</v>
      </c>
      <c r="S836" s="161">
        <v>39381</v>
      </c>
      <c r="T836" s="160">
        <v>7379</v>
      </c>
      <c r="U836" s="162">
        <v>30961672</v>
      </c>
      <c r="V836" s="162">
        <v>397328605</v>
      </c>
      <c r="W836" s="161">
        <v>44135</v>
      </c>
      <c r="X836" s="160" t="s">
        <v>3112</v>
      </c>
      <c r="Y836" s="160" t="s">
        <v>3113</v>
      </c>
      <c r="Z836" s="160" t="s">
        <v>3251</v>
      </c>
    </row>
    <row r="837" spans="1:26" x14ac:dyDescent="0.2">
      <c r="A837" s="160" t="s">
        <v>44</v>
      </c>
      <c r="B837" s="160">
        <v>735972006</v>
      </c>
      <c r="C837" s="160" t="s">
        <v>33</v>
      </c>
      <c r="D837" s="160" t="s">
        <v>45</v>
      </c>
      <c r="E837" s="160" t="s">
        <v>8069</v>
      </c>
      <c r="F837" s="160" t="s">
        <v>46</v>
      </c>
      <c r="G837" s="160" t="s">
        <v>8070</v>
      </c>
      <c r="H837" s="160" t="s">
        <v>47</v>
      </c>
      <c r="I837" s="160" t="s">
        <v>2881</v>
      </c>
      <c r="J837" s="160" t="s">
        <v>3036</v>
      </c>
      <c r="K837" s="160" t="s">
        <v>48</v>
      </c>
      <c r="L837" s="160" t="s">
        <v>31</v>
      </c>
      <c r="M837" s="160" t="s">
        <v>49</v>
      </c>
      <c r="N837" s="160">
        <v>228798000</v>
      </c>
      <c r="O837" s="160" t="s">
        <v>2768</v>
      </c>
      <c r="P837" s="160">
        <v>0</v>
      </c>
      <c r="Q837" s="160" t="s">
        <v>50</v>
      </c>
      <c r="R837" s="160" t="s">
        <v>8071</v>
      </c>
      <c r="S837" s="161">
        <v>39381</v>
      </c>
      <c r="T837" s="160">
        <v>7379</v>
      </c>
      <c r="U837" s="162">
        <v>33877073</v>
      </c>
      <c r="V837" s="162">
        <v>337831722</v>
      </c>
      <c r="W837" s="161">
        <v>44135</v>
      </c>
      <c r="X837" s="160" t="s">
        <v>3112</v>
      </c>
      <c r="Y837" s="160" t="s">
        <v>3113</v>
      </c>
      <c r="Z837" s="160" t="s">
        <v>3119</v>
      </c>
    </row>
    <row r="838" spans="1:26" x14ac:dyDescent="0.2">
      <c r="A838" s="160" t="s">
        <v>2318</v>
      </c>
      <c r="B838" s="160">
        <v>658279203</v>
      </c>
      <c r="C838" s="160" t="s">
        <v>2221</v>
      </c>
      <c r="D838" s="160" t="s">
        <v>2319</v>
      </c>
      <c r="E838" s="160" t="s">
        <v>8482</v>
      </c>
      <c r="F838" s="160" t="s">
        <v>2222</v>
      </c>
      <c r="G838" s="160" t="s">
        <v>8483</v>
      </c>
      <c r="H838" s="160" t="s">
        <v>2320</v>
      </c>
      <c r="I838" s="160" t="s">
        <v>8484</v>
      </c>
      <c r="J838" s="160" t="s">
        <v>2950</v>
      </c>
      <c r="K838" s="160" t="s">
        <v>3028</v>
      </c>
      <c r="L838" s="160" t="s">
        <v>31</v>
      </c>
      <c r="M838" s="160" t="s">
        <v>443</v>
      </c>
      <c r="N838" s="160" t="s">
        <v>3032</v>
      </c>
      <c r="O838" s="160" t="s">
        <v>3031</v>
      </c>
      <c r="P838" s="160">
        <v>0</v>
      </c>
      <c r="Q838" s="160" t="s">
        <v>445</v>
      </c>
      <c r="R838" s="160" t="s">
        <v>8485</v>
      </c>
      <c r="S838" s="161">
        <v>39392</v>
      </c>
      <c r="T838" s="160">
        <v>7381</v>
      </c>
      <c r="U838" s="162">
        <v>18664283</v>
      </c>
      <c r="V838" s="162">
        <v>176242960</v>
      </c>
      <c r="W838" s="161">
        <v>44135</v>
      </c>
      <c r="X838" s="160" t="s">
        <v>3112</v>
      </c>
      <c r="Y838" s="160" t="s">
        <v>3113</v>
      </c>
      <c r="Z838" s="160" t="s">
        <v>3204</v>
      </c>
    </row>
    <row r="839" spans="1:26" x14ac:dyDescent="0.2">
      <c r="A839" s="160" t="s">
        <v>2318</v>
      </c>
      <c r="B839" s="160">
        <v>658279203</v>
      </c>
      <c r="C839" s="160" t="s">
        <v>2221</v>
      </c>
      <c r="D839" s="160" t="s">
        <v>2319</v>
      </c>
      <c r="E839" s="160" t="s">
        <v>8482</v>
      </c>
      <c r="F839" s="160" t="s">
        <v>2222</v>
      </c>
      <c r="G839" s="160" t="s">
        <v>8483</v>
      </c>
      <c r="H839" s="160" t="s">
        <v>2320</v>
      </c>
      <c r="I839" s="160" t="s">
        <v>8484</v>
      </c>
      <c r="J839" s="160" t="s">
        <v>2950</v>
      </c>
      <c r="K839" s="160" t="s">
        <v>3028</v>
      </c>
      <c r="L839" s="160" t="s">
        <v>31</v>
      </c>
      <c r="M839" s="160" t="s">
        <v>443</v>
      </c>
      <c r="N839" s="160" t="s">
        <v>3032</v>
      </c>
      <c r="O839" s="160" t="s">
        <v>3031</v>
      </c>
      <c r="P839" s="160">
        <v>0</v>
      </c>
      <c r="Q839" s="160" t="s">
        <v>445</v>
      </c>
      <c r="R839" s="160" t="s">
        <v>8485</v>
      </c>
      <c r="S839" s="161">
        <v>39392</v>
      </c>
      <c r="T839" s="160">
        <v>7381</v>
      </c>
      <c r="U839" s="162">
        <v>25900512</v>
      </c>
      <c r="V839" s="162">
        <v>275282026</v>
      </c>
      <c r="W839" s="161">
        <v>44135</v>
      </c>
      <c r="X839" s="160" t="s">
        <v>3112</v>
      </c>
      <c r="Y839" s="160" t="s">
        <v>3113</v>
      </c>
      <c r="Z839" s="160" t="s">
        <v>3236</v>
      </c>
    </row>
    <row r="840" spans="1:26" x14ac:dyDescent="0.2">
      <c r="A840" s="160" t="s">
        <v>1063</v>
      </c>
      <c r="B840" s="160">
        <v>690502003</v>
      </c>
      <c r="C840" s="160" t="s">
        <v>1014</v>
      </c>
      <c r="D840" s="160" t="s">
        <v>1031</v>
      </c>
      <c r="E840" s="160" t="s">
        <v>592</v>
      </c>
      <c r="F840" s="160" t="s">
        <v>1032</v>
      </c>
      <c r="G840" s="160" t="s">
        <v>27</v>
      </c>
      <c r="H840" s="160">
        <v>0</v>
      </c>
      <c r="I840" s="160">
        <v>0</v>
      </c>
      <c r="J840" s="160" t="s">
        <v>1064</v>
      </c>
      <c r="K840" s="160" t="s">
        <v>1066</v>
      </c>
      <c r="L840" s="160" t="s">
        <v>226</v>
      </c>
      <c r="M840" s="160" t="s">
        <v>1067</v>
      </c>
      <c r="N840" s="160">
        <v>0</v>
      </c>
      <c r="O840" s="160" t="s">
        <v>1065</v>
      </c>
      <c r="P840" s="160">
        <v>0</v>
      </c>
      <c r="Q840" s="160">
        <v>91001</v>
      </c>
      <c r="R840" s="160" t="s">
        <v>1068</v>
      </c>
      <c r="S840" s="161">
        <v>39434</v>
      </c>
      <c r="T840" s="160">
        <v>7386</v>
      </c>
      <c r="U840" s="162">
        <v>2778840</v>
      </c>
      <c r="V840" s="162">
        <v>25090900</v>
      </c>
      <c r="W840" s="161">
        <v>44135</v>
      </c>
      <c r="X840" s="160" t="s">
        <v>3112</v>
      </c>
      <c r="Y840" s="160" t="s">
        <v>3113</v>
      </c>
      <c r="Z840" s="160" t="s">
        <v>3256</v>
      </c>
    </row>
    <row r="841" spans="1:26" x14ac:dyDescent="0.2">
      <c r="A841" s="160" t="s">
        <v>516</v>
      </c>
      <c r="B841" s="160">
        <v>713394009</v>
      </c>
      <c r="C841" s="160" t="s">
        <v>33</v>
      </c>
      <c r="D841" s="160" t="s">
        <v>517</v>
      </c>
      <c r="E841" s="160" t="s">
        <v>8165</v>
      </c>
      <c r="F841" s="160" t="s">
        <v>519</v>
      </c>
      <c r="G841" s="160" t="s">
        <v>2725</v>
      </c>
      <c r="H841" s="160" t="s">
        <v>453</v>
      </c>
      <c r="I841" s="160" t="s">
        <v>2449</v>
      </c>
      <c r="J841" s="160" t="s">
        <v>520</v>
      </c>
      <c r="K841" s="160" t="s">
        <v>3063</v>
      </c>
      <c r="L841" s="160" t="s">
        <v>32</v>
      </c>
      <c r="M841" s="160" t="s">
        <v>521</v>
      </c>
      <c r="N841" s="160" t="s">
        <v>3064</v>
      </c>
      <c r="O841" s="160" t="s">
        <v>2761</v>
      </c>
      <c r="P841" s="160">
        <v>0</v>
      </c>
      <c r="Q841" s="160">
        <v>93401</v>
      </c>
      <c r="R841" s="160" t="s">
        <v>8166</v>
      </c>
      <c r="S841" s="161">
        <v>39476</v>
      </c>
      <c r="T841" s="160">
        <v>7388</v>
      </c>
      <c r="U841" s="162">
        <v>15453885</v>
      </c>
      <c r="V841" s="162">
        <v>151086652</v>
      </c>
      <c r="W841" s="161">
        <v>44135</v>
      </c>
      <c r="X841" s="160" t="s">
        <v>3112</v>
      </c>
      <c r="Y841" s="160" t="s">
        <v>3113</v>
      </c>
      <c r="Z841" s="160" t="s">
        <v>91</v>
      </c>
    </row>
    <row r="842" spans="1:26" x14ac:dyDescent="0.2">
      <c r="A842" s="160" t="s">
        <v>516</v>
      </c>
      <c r="B842" s="160">
        <v>713394009</v>
      </c>
      <c r="C842" s="160" t="s">
        <v>33</v>
      </c>
      <c r="D842" s="160" t="s">
        <v>517</v>
      </c>
      <c r="E842" s="160" t="s">
        <v>8165</v>
      </c>
      <c r="F842" s="160" t="s">
        <v>519</v>
      </c>
      <c r="G842" s="160" t="s">
        <v>2725</v>
      </c>
      <c r="H842" s="160" t="s">
        <v>453</v>
      </c>
      <c r="I842" s="160" t="s">
        <v>2449</v>
      </c>
      <c r="J842" s="160" t="s">
        <v>520</v>
      </c>
      <c r="K842" s="160" t="s">
        <v>3063</v>
      </c>
      <c r="L842" s="160" t="s">
        <v>32</v>
      </c>
      <c r="M842" s="160" t="s">
        <v>521</v>
      </c>
      <c r="N842" s="160" t="s">
        <v>3064</v>
      </c>
      <c r="O842" s="160" t="s">
        <v>2761</v>
      </c>
      <c r="P842" s="160">
        <v>0</v>
      </c>
      <c r="Q842" s="160">
        <v>93401</v>
      </c>
      <c r="R842" s="160" t="s">
        <v>8166</v>
      </c>
      <c r="S842" s="161">
        <v>39476</v>
      </c>
      <c r="T842" s="160">
        <v>7388</v>
      </c>
      <c r="U842" s="162">
        <v>23184058</v>
      </c>
      <c r="V842" s="162">
        <v>243069489</v>
      </c>
      <c r="W842" s="161">
        <v>44135</v>
      </c>
      <c r="X842" s="160" t="s">
        <v>3112</v>
      </c>
      <c r="Y842" s="160" t="s">
        <v>3113</v>
      </c>
      <c r="Z842" s="160" t="s">
        <v>3303</v>
      </c>
    </row>
    <row r="843" spans="1:26" x14ac:dyDescent="0.2">
      <c r="A843" s="160" t="s">
        <v>516</v>
      </c>
      <c r="B843" s="160">
        <v>713394009</v>
      </c>
      <c r="C843" s="160" t="s">
        <v>33</v>
      </c>
      <c r="D843" s="160" t="s">
        <v>517</v>
      </c>
      <c r="E843" s="160" t="s">
        <v>8165</v>
      </c>
      <c r="F843" s="160" t="s">
        <v>519</v>
      </c>
      <c r="G843" s="160" t="s">
        <v>2725</v>
      </c>
      <c r="H843" s="160" t="s">
        <v>453</v>
      </c>
      <c r="I843" s="160" t="s">
        <v>2449</v>
      </c>
      <c r="J843" s="160" t="s">
        <v>520</v>
      </c>
      <c r="K843" s="160" t="s">
        <v>3063</v>
      </c>
      <c r="L843" s="160" t="s">
        <v>32</v>
      </c>
      <c r="M843" s="160" t="s">
        <v>521</v>
      </c>
      <c r="N843" s="160" t="s">
        <v>3064</v>
      </c>
      <c r="O843" s="160" t="s">
        <v>2761</v>
      </c>
      <c r="P843" s="160">
        <v>0</v>
      </c>
      <c r="Q843" s="160">
        <v>93401</v>
      </c>
      <c r="R843" s="160" t="s">
        <v>8166</v>
      </c>
      <c r="S843" s="161">
        <v>39476</v>
      </c>
      <c r="T843" s="160">
        <v>7388</v>
      </c>
      <c r="U843" s="162">
        <v>18633830</v>
      </c>
      <c r="V843" s="162">
        <v>179914787</v>
      </c>
      <c r="W843" s="161">
        <v>44135</v>
      </c>
      <c r="X843" s="160" t="s">
        <v>3112</v>
      </c>
      <c r="Y843" s="160" t="s">
        <v>3113</v>
      </c>
      <c r="Z843" s="160" t="s">
        <v>82</v>
      </c>
    </row>
    <row r="844" spans="1:26" x14ac:dyDescent="0.2">
      <c r="A844" s="160" t="s">
        <v>516</v>
      </c>
      <c r="B844" s="160">
        <v>713394009</v>
      </c>
      <c r="C844" s="160" t="s">
        <v>33</v>
      </c>
      <c r="D844" s="160" t="s">
        <v>517</v>
      </c>
      <c r="E844" s="160" t="s">
        <v>8165</v>
      </c>
      <c r="F844" s="160" t="s">
        <v>519</v>
      </c>
      <c r="G844" s="160" t="s">
        <v>2725</v>
      </c>
      <c r="H844" s="160" t="s">
        <v>453</v>
      </c>
      <c r="I844" s="160" t="s">
        <v>2449</v>
      </c>
      <c r="J844" s="160" t="s">
        <v>520</v>
      </c>
      <c r="K844" s="160" t="s">
        <v>3063</v>
      </c>
      <c r="L844" s="160" t="s">
        <v>32</v>
      </c>
      <c r="M844" s="160" t="s">
        <v>521</v>
      </c>
      <c r="N844" s="160" t="s">
        <v>3064</v>
      </c>
      <c r="O844" s="160" t="s">
        <v>2761</v>
      </c>
      <c r="P844" s="160">
        <v>0</v>
      </c>
      <c r="Q844" s="160">
        <v>93401</v>
      </c>
      <c r="R844" s="160" t="s">
        <v>8166</v>
      </c>
      <c r="S844" s="161">
        <v>39476</v>
      </c>
      <c r="T844" s="160">
        <v>7388</v>
      </c>
      <c r="U844" s="162">
        <v>14836550</v>
      </c>
      <c r="V844" s="162">
        <v>270481129</v>
      </c>
      <c r="W844" s="161">
        <v>44135</v>
      </c>
      <c r="X844" s="160" t="s">
        <v>3112</v>
      </c>
      <c r="Y844" s="160" t="s">
        <v>3113</v>
      </c>
      <c r="Z844" s="160" t="s">
        <v>3123</v>
      </c>
    </row>
    <row r="845" spans="1:26" x14ac:dyDescent="0.2">
      <c r="A845" s="160" t="s">
        <v>1465</v>
      </c>
      <c r="B845" s="160">
        <v>691303004</v>
      </c>
      <c r="C845" s="160" t="s">
        <v>1014</v>
      </c>
      <c r="D845" s="160" t="s">
        <v>1031</v>
      </c>
      <c r="E845" s="160" t="s">
        <v>592</v>
      </c>
      <c r="F845" s="160" t="s">
        <v>1032</v>
      </c>
      <c r="G845" s="160" t="s">
        <v>27</v>
      </c>
      <c r="H845" s="160">
        <v>0</v>
      </c>
      <c r="I845" s="160">
        <v>0</v>
      </c>
      <c r="J845" s="160" t="s">
        <v>1466</v>
      </c>
      <c r="K845" s="160" t="s">
        <v>1467</v>
      </c>
      <c r="L845" s="160" t="s">
        <v>2457</v>
      </c>
      <c r="M845" s="160" t="s">
        <v>591</v>
      </c>
      <c r="N845" s="160" t="s">
        <v>1468</v>
      </c>
      <c r="O845" s="160">
        <v>0</v>
      </c>
      <c r="P845" s="160">
        <v>0</v>
      </c>
      <c r="Q845" s="160">
        <v>91001</v>
      </c>
      <c r="R845" s="160" t="s">
        <v>1030</v>
      </c>
      <c r="S845" s="161">
        <v>39581</v>
      </c>
      <c r="T845" s="160">
        <v>7390</v>
      </c>
      <c r="U845" s="162">
        <v>6252390</v>
      </c>
      <c r="V845" s="162">
        <v>56454525</v>
      </c>
      <c r="W845" s="161">
        <v>44135</v>
      </c>
      <c r="X845" s="160" t="s">
        <v>3112</v>
      </c>
      <c r="Y845" s="160" t="s">
        <v>3113</v>
      </c>
      <c r="Z845" s="160" t="s">
        <v>3224</v>
      </c>
    </row>
    <row r="846" spans="1:26" x14ac:dyDescent="0.2">
      <c r="A846" s="160" t="s">
        <v>1475</v>
      </c>
      <c r="B846" s="160">
        <v>692551001</v>
      </c>
      <c r="C846" s="160" t="s">
        <v>1014</v>
      </c>
      <c r="D846" s="160" t="s">
        <v>1026</v>
      </c>
      <c r="E846" s="160" t="s">
        <v>26</v>
      </c>
      <c r="F846" s="160" t="s">
        <v>1027</v>
      </c>
      <c r="G846" s="160" t="s">
        <v>27</v>
      </c>
      <c r="H846" s="160">
        <v>0</v>
      </c>
      <c r="I846" s="160">
        <v>0</v>
      </c>
      <c r="J846" s="160" t="s">
        <v>1476</v>
      </c>
      <c r="K846" s="160" t="s">
        <v>2702</v>
      </c>
      <c r="L846" s="160" t="s">
        <v>31</v>
      </c>
      <c r="M846" s="160" t="s">
        <v>1478</v>
      </c>
      <c r="N846" s="160" t="s">
        <v>1477</v>
      </c>
      <c r="O846" s="160" t="s">
        <v>2701</v>
      </c>
      <c r="P846" s="160">
        <v>0</v>
      </c>
      <c r="Q846" s="160">
        <v>91001</v>
      </c>
      <c r="R846" s="160" t="s">
        <v>1353</v>
      </c>
      <c r="S846" s="161">
        <v>39612</v>
      </c>
      <c r="T846" s="160">
        <v>7395</v>
      </c>
      <c r="U846" s="162">
        <v>0</v>
      </c>
      <c r="V846" s="162">
        <v>85032504</v>
      </c>
      <c r="W846" s="161">
        <v>44135</v>
      </c>
      <c r="X846" s="160" t="s">
        <v>3112</v>
      </c>
      <c r="Y846" s="160" t="s">
        <v>3113</v>
      </c>
      <c r="Z846" s="160" t="s">
        <v>3225</v>
      </c>
    </row>
    <row r="847" spans="1:26" x14ac:dyDescent="0.2">
      <c r="A847" s="160" t="s">
        <v>1868</v>
      </c>
      <c r="B847" s="160">
        <v>690901005</v>
      </c>
      <c r="C847" s="160" t="s">
        <v>1014</v>
      </c>
      <c r="D847" s="160" t="s">
        <v>1026</v>
      </c>
      <c r="E847" s="160" t="s">
        <v>26</v>
      </c>
      <c r="F847" s="160" t="s">
        <v>1027</v>
      </c>
      <c r="G847" s="160" t="s">
        <v>27</v>
      </c>
      <c r="H847" s="160">
        <v>0</v>
      </c>
      <c r="I847" s="160">
        <v>0</v>
      </c>
      <c r="J847" s="160" t="s">
        <v>1869</v>
      </c>
      <c r="K847" s="160" t="s">
        <v>1870</v>
      </c>
      <c r="L847" s="160" t="s">
        <v>2456</v>
      </c>
      <c r="M847" s="160" t="s">
        <v>1871</v>
      </c>
      <c r="N847" s="160">
        <v>0</v>
      </c>
      <c r="O847" s="160">
        <v>0</v>
      </c>
      <c r="P847" s="160">
        <v>0</v>
      </c>
      <c r="Q847" s="160">
        <v>91001</v>
      </c>
      <c r="R847" s="160" t="s">
        <v>1030</v>
      </c>
      <c r="S847" s="161">
        <v>39912</v>
      </c>
      <c r="T847" s="160">
        <v>7411</v>
      </c>
      <c r="U847" s="162">
        <v>4862970</v>
      </c>
      <c r="V847" s="162">
        <v>48914389</v>
      </c>
      <c r="W847" s="161">
        <v>44135</v>
      </c>
      <c r="X847" s="160" t="s">
        <v>3112</v>
      </c>
      <c r="Y847" s="160" t="s">
        <v>3113</v>
      </c>
      <c r="Z847" s="160" t="s">
        <v>3166</v>
      </c>
    </row>
    <row r="848" spans="1:26" x14ac:dyDescent="0.2">
      <c r="A848" s="160" t="s">
        <v>942</v>
      </c>
      <c r="B848" s="160" t="s">
        <v>3388</v>
      </c>
      <c r="C848" s="160" t="s">
        <v>565</v>
      </c>
      <c r="D848" s="160" t="s">
        <v>943</v>
      </c>
      <c r="E848" s="160" t="s">
        <v>2898</v>
      </c>
      <c r="F848" s="160" t="s">
        <v>2433</v>
      </c>
      <c r="G848" s="160" t="s">
        <v>944</v>
      </c>
      <c r="H848" s="160" t="s">
        <v>945</v>
      </c>
      <c r="I848" s="160" t="s">
        <v>946</v>
      </c>
      <c r="J848" s="160" t="s">
        <v>947</v>
      </c>
      <c r="K848" s="160" t="s">
        <v>949</v>
      </c>
      <c r="L848" s="160" t="s">
        <v>2453</v>
      </c>
      <c r="M848" s="160" t="s">
        <v>647</v>
      </c>
      <c r="N848" s="160" t="s">
        <v>950</v>
      </c>
      <c r="O848" s="160" t="s">
        <v>948</v>
      </c>
      <c r="P848" s="160">
        <v>0</v>
      </c>
      <c r="Q848" s="160">
        <v>93401</v>
      </c>
      <c r="R848" s="160" t="s">
        <v>2899</v>
      </c>
      <c r="S848" s="161">
        <v>39938</v>
      </c>
      <c r="T848" s="160">
        <v>7412</v>
      </c>
      <c r="U848" s="162">
        <v>19462326</v>
      </c>
      <c r="V848" s="162">
        <v>196350293</v>
      </c>
      <c r="W848" s="161">
        <v>44135</v>
      </c>
      <c r="X848" s="160" t="s">
        <v>3112</v>
      </c>
      <c r="Y848" s="160" t="s">
        <v>3113</v>
      </c>
      <c r="Z848" s="160" t="s">
        <v>3115</v>
      </c>
    </row>
    <row r="849" spans="1:26" x14ac:dyDescent="0.2">
      <c r="A849" s="160" t="s">
        <v>1795</v>
      </c>
      <c r="B849" s="160">
        <v>690712008</v>
      </c>
      <c r="C849" s="160" t="s">
        <v>1796</v>
      </c>
      <c r="D849" s="160" t="s">
        <v>1797</v>
      </c>
      <c r="E849" s="160" t="s">
        <v>592</v>
      </c>
      <c r="F849" s="160" t="s">
        <v>1798</v>
      </c>
      <c r="G849" s="160" t="s">
        <v>27</v>
      </c>
      <c r="H849" s="160">
        <v>0</v>
      </c>
      <c r="I849" s="160">
        <v>0</v>
      </c>
      <c r="J849" s="160" t="s">
        <v>1799</v>
      </c>
      <c r="K849" s="160" t="s">
        <v>1801</v>
      </c>
      <c r="L849" s="160" t="s">
        <v>31</v>
      </c>
      <c r="M849" s="160" t="s">
        <v>1803</v>
      </c>
      <c r="N849" s="160" t="s">
        <v>1802</v>
      </c>
      <c r="O849" s="160" t="s">
        <v>1800</v>
      </c>
      <c r="P849" s="160">
        <v>0</v>
      </c>
      <c r="Q849" s="160">
        <v>91001</v>
      </c>
      <c r="R849" s="160" t="s">
        <v>1804</v>
      </c>
      <c r="S849" s="161">
        <v>40057</v>
      </c>
      <c r="T849" s="160">
        <v>7418</v>
      </c>
      <c r="U849" s="162">
        <v>6947100</v>
      </c>
      <c r="V849" s="162">
        <v>62727250</v>
      </c>
      <c r="W849" s="161">
        <v>44135</v>
      </c>
      <c r="X849" s="160" t="s">
        <v>3112</v>
      </c>
      <c r="Y849" s="160" t="s">
        <v>3113</v>
      </c>
      <c r="Z849" s="160" t="s">
        <v>3163</v>
      </c>
    </row>
    <row r="850" spans="1:26" x14ac:dyDescent="0.2">
      <c r="A850" s="160" t="s">
        <v>1582</v>
      </c>
      <c r="B850" s="160">
        <v>690612003</v>
      </c>
      <c r="C850" s="160" t="s">
        <v>1014</v>
      </c>
      <c r="D850" s="160" t="s">
        <v>227</v>
      </c>
      <c r="E850" s="160" t="s">
        <v>26</v>
      </c>
      <c r="F850" s="160" t="s">
        <v>228</v>
      </c>
      <c r="G850" s="160" t="s">
        <v>27</v>
      </c>
      <c r="H850" s="160">
        <v>0</v>
      </c>
      <c r="I850" s="160">
        <v>0</v>
      </c>
      <c r="J850" s="160" t="s">
        <v>1583</v>
      </c>
      <c r="K850" s="160" t="s">
        <v>1585</v>
      </c>
      <c r="L850" s="160" t="s">
        <v>226</v>
      </c>
      <c r="M850" s="160">
        <v>0</v>
      </c>
      <c r="N850" s="160" t="s">
        <v>1586</v>
      </c>
      <c r="O850" s="160" t="s">
        <v>1584</v>
      </c>
      <c r="P850" s="160">
        <v>0</v>
      </c>
      <c r="Q850" s="160">
        <v>91001</v>
      </c>
      <c r="R850" s="160" t="s">
        <v>1030</v>
      </c>
      <c r="S850" s="161">
        <v>40190</v>
      </c>
      <c r="T850" s="160">
        <v>7423</v>
      </c>
      <c r="U850" s="162">
        <v>2778840</v>
      </c>
      <c r="V850" s="162">
        <v>25090900</v>
      </c>
      <c r="W850" s="161">
        <v>44135</v>
      </c>
      <c r="X850" s="160" t="s">
        <v>3112</v>
      </c>
      <c r="Y850" s="160" t="s">
        <v>3113</v>
      </c>
      <c r="Z850" s="160" t="s">
        <v>3260</v>
      </c>
    </row>
    <row r="851" spans="1:26" x14ac:dyDescent="0.2">
      <c r="A851" s="160" t="s">
        <v>1184</v>
      </c>
      <c r="B851" s="160">
        <v>692665007</v>
      </c>
      <c r="C851" s="160" t="s">
        <v>1014</v>
      </c>
      <c r="D851" s="160" t="s">
        <v>227</v>
      </c>
      <c r="E851" s="160" t="s">
        <v>26</v>
      </c>
      <c r="F851" s="160" t="s">
        <v>228</v>
      </c>
      <c r="G851" s="160" t="s">
        <v>27</v>
      </c>
      <c r="H851" s="160">
        <v>0</v>
      </c>
      <c r="I851" s="160">
        <v>0</v>
      </c>
      <c r="J851" s="160" t="s">
        <v>1185</v>
      </c>
      <c r="K851" s="160" t="s">
        <v>2463</v>
      </c>
      <c r="L851" s="160" t="s">
        <v>2454</v>
      </c>
      <c r="M851" s="160" t="s">
        <v>1186</v>
      </c>
      <c r="N851" s="160" t="s">
        <v>2557</v>
      </c>
      <c r="O851" s="160" t="s">
        <v>2558</v>
      </c>
      <c r="P851" s="160">
        <v>0</v>
      </c>
      <c r="Q851" s="160">
        <v>91001</v>
      </c>
      <c r="R851" s="160" t="s">
        <v>1030</v>
      </c>
      <c r="S851" s="161">
        <v>40249</v>
      </c>
      <c r="T851" s="160">
        <v>7425</v>
      </c>
      <c r="U851" s="162">
        <v>3167878</v>
      </c>
      <c r="V851" s="162">
        <v>31678780</v>
      </c>
      <c r="W851" s="161">
        <v>44135</v>
      </c>
      <c r="X851" s="160" t="s">
        <v>3112</v>
      </c>
      <c r="Y851" s="160" t="s">
        <v>3113</v>
      </c>
      <c r="Z851" s="160" t="s">
        <v>3290</v>
      </c>
    </row>
    <row r="852" spans="1:26" x14ac:dyDescent="0.2">
      <c r="A852" s="160" t="s">
        <v>1628</v>
      </c>
      <c r="B852" s="160">
        <v>692012003</v>
      </c>
      <c r="C852" s="160" t="s">
        <v>1014</v>
      </c>
      <c r="D852" s="160" t="s">
        <v>1026</v>
      </c>
      <c r="E852" s="160" t="s">
        <v>26</v>
      </c>
      <c r="F852" s="160" t="s">
        <v>1027</v>
      </c>
      <c r="G852" s="160" t="s">
        <v>27</v>
      </c>
      <c r="H852" s="160">
        <v>0</v>
      </c>
      <c r="I852" s="160">
        <v>0</v>
      </c>
      <c r="J852" s="160" t="s">
        <v>1629</v>
      </c>
      <c r="K852" s="160" t="s">
        <v>1630</v>
      </c>
      <c r="L852" s="160" t="s">
        <v>2458</v>
      </c>
      <c r="M852" s="160" t="s">
        <v>1631</v>
      </c>
      <c r="N852" s="160" t="s">
        <v>2792</v>
      </c>
      <c r="O852" s="160">
        <v>0</v>
      </c>
      <c r="P852" s="160">
        <v>0</v>
      </c>
      <c r="Q852" s="160">
        <v>91001</v>
      </c>
      <c r="R852" s="160" t="s">
        <v>1178</v>
      </c>
      <c r="S852" s="161">
        <v>40500</v>
      </c>
      <c r="T852" s="160">
        <v>7436</v>
      </c>
      <c r="U852" s="162">
        <v>4751816</v>
      </c>
      <c r="V852" s="162">
        <v>42905435</v>
      </c>
      <c r="W852" s="161">
        <v>44135</v>
      </c>
      <c r="X852" s="160" t="s">
        <v>3112</v>
      </c>
      <c r="Y852" s="160" t="s">
        <v>3113</v>
      </c>
      <c r="Z852" s="160" t="s">
        <v>3156</v>
      </c>
    </row>
    <row r="853" spans="1:26" x14ac:dyDescent="0.2">
      <c r="A853" s="160" t="s">
        <v>460</v>
      </c>
      <c r="B853" s="160">
        <v>712341009</v>
      </c>
      <c r="C853" s="160" t="s">
        <v>51</v>
      </c>
      <c r="D853" s="160" t="s">
        <v>461</v>
      </c>
      <c r="E853" s="160" t="s">
        <v>2506</v>
      </c>
      <c r="F853" s="160" t="s">
        <v>462</v>
      </c>
      <c r="G853" s="160" t="s">
        <v>464</v>
      </c>
      <c r="H853" s="160" t="s">
        <v>463</v>
      </c>
      <c r="I853" s="160" t="s">
        <v>465</v>
      </c>
      <c r="J853" s="160" t="s">
        <v>466</v>
      </c>
      <c r="K853" s="160" t="s">
        <v>467</v>
      </c>
      <c r="L853" s="160" t="s">
        <v>31</v>
      </c>
      <c r="M853" s="160" t="s">
        <v>467</v>
      </c>
      <c r="N853" s="160" t="s">
        <v>468</v>
      </c>
      <c r="O853" s="160" t="s">
        <v>469</v>
      </c>
      <c r="P853" s="160">
        <v>0</v>
      </c>
      <c r="Q853" s="160">
        <v>93401</v>
      </c>
      <c r="R853" s="160" t="s">
        <v>2595</v>
      </c>
      <c r="S853" s="161">
        <v>40745</v>
      </c>
      <c r="T853" s="160">
        <v>7446</v>
      </c>
      <c r="U853" s="162">
        <v>18837522</v>
      </c>
      <c r="V853" s="162">
        <v>170928151</v>
      </c>
      <c r="W853" s="161">
        <v>44135</v>
      </c>
      <c r="X853" s="160" t="s">
        <v>3112</v>
      </c>
      <c r="Y853" s="160" t="s">
        <v>3113</v>
      </c>
      <c r="Z853" s="160" t="s">
        <v>3193</v>
      </c>
    </row>
    <row r="854" spans="1:26" x14ac:dyDescent="0.2">
      <c r="A854" s="160" t="s">
        <v>1620</v>
      </c>
      <c r="B854" s="160">
        <v>692313003</v>
      </c>
      <c r="C854" s="160" t="s">
        <v>1014</v>
      </c>
      <c r="D854" s="160" t="s">
        <v>1026</v>
      </c>
      <c r="E854" s="160" t="s">
        <v>26</v>
      </c>
      <c r="F854" s="160" t="s">
        <v>1027</v>
      </c>
      <c r="G854" s="160" t="s">
        <v>27</v>
      </c>
      <c r="H854" s="160">
        <v>0</v>
      </c>
      <c r="I854" s="160">
        <v>0</v>
      </c>
      <c r="J854" s="160" t="s">
        <v>2653</v>
      </c>
      <c r="K854" s="160" t="s">
        <v>1621</v>
      </c>
      <c r="L854" s="160" t="s">
        <v>2452</v>
      </c>
      <c r="M854" s="160" t="s">
        <v>1622</v>
      </c>
      <c r="N854" s="160" t="s">
        <v>2654</v>
      </c>
      <c r="O854" s="160" t="s">
        <v>2655</v>
      </c>
      <c r="P854" s="160">
        <v>0</v>
      </c>
      <c r="Q854" s="160">
        <v>91001</v>
      </c>
      <c r="R854" s="160" t="s">
        <v>1030</v>
      </c>
      <c r="S854" s="161">
        <v>40683</v>
      </c>
      <c r="T854" s="160">
        <v>7450</v>
      </c>
      <c r="U854" s="162">
        <v>19530357</v>
      </c>
      <c r="V854" s="162">
        <v>190572783</v>
      </c>
      <c r="W854" s="161">
        <v>44135</v>
      </c>
      <c r="X854" s="160" t="s">
        <v>3112</v>
      </c>
      <c r="Y854" s="160" t="s">
        <v>3113</v>
      </c>
      <c r="Z854" s="160" t="s">
        <v>3327</v>
      </c>
    </row>
    <row r="855" spans="1:26" x14ac:dyDescent="0.2">
      <c r="A855" s="160" t="s">
        <v>1893</v>
      </c>
      <c r="B855" s="160">
        <v>691408000</v>
      </c>
      <c r="C855" s="160" t="s">
        <v>8360</v>
      </c>
      <c r="D855" s="160" t="s">
        <v>1026</v>
      </c>
      <c r="E855" s="160" t="s">
        <v>26</v>
      </c>
      <c r="F855" s="160" t="s">
        <v>1027</v>
      </c>
      <c r="G855" s="160" t="s">
        <v>27</v>
      </c>
      <c r="H855" s="160">
        <v>0</v>
      </c>
      <c r="I855" s="160">
        <v>0</v>
      </c>
      <c r="J855" s="160" t="s">
        <v>1894</v>
      </c>
      <c r="K855" s="160" t="s">
        <v>2471</v>
      </c>
      <c r="L855" s="160" t="s">
        <v>2454</v>
      </c>
      <c r="M855" s="160" t="s">
        <v>1896</v>
      </c>
      <c r="N855" s="160" t="s">
        <v>2554</v>
      </c>
      <c r="O855" s="160" t="s">
        <v>1895</v>
      </c>
      <c r="P855" s="160">
        <v>0</v>
      </c>
      <c r="Q855" s="160">
        <v>91001</v>
      </c>
      <c r="R855" s="160" t="s">
        <v>1030</v>
      </c>
      <c r="S855" s="161">
        <v>40764</v>
      </c>
      <c r="T855" s="160">
        <v>7451</v>
      </c>
      <c r="U855" s="162">
        <v>4751816</v>
      </c>
      <c r="V855" s="162">
        <v>42905435</v>
      </c>
      <c r="W855" s="161">
        <v>44135</v>
      </c>
      <c r="X855" s="160" t="s">
        <v>3112</v>
      </c>
      <c r="Y855" s="160" t="s">
        <v>3113</v>
      </c>
      <c r="Z855" s="160" t="s">
        <v>3323</v>
      </c>
    </row>
    <row r="856" spans="1:26" x14ac:dyDescent="0.2">
      <c r="A856" s="160" t="s">
        <v>2225</v>
      </c>
      <c r="B856" s="160">
        <v>650401387</v>
      </c>
      <c r="C856" s="160" t="s">
        <v>2221</v>
      </c>
      <c r="D856" s="160" t="s">
        <v>2226</v>
      </c>
      <c r="E856" s="160" t="s">
        <v>2747</v>
      </c>
      <c r="F856" s="160" t="s">
        <v>2222</v>
      </c>
      <c r="G856" s="160" t="s">
        <v>2227</v>
      </c>
      <c r="H856" s="160" t="s">
        <v>2223</v>
      </c>
      <c r="I856" s="160" t="s">
        <v>2228</v>
      </c>
      <c r="J856" s="160" t="s">
        <v>2229</v>
      </c>
      <c r="K856" s="160" t="s">
        <v>2230</v>
      </c>
      <c r="L856" s="160" t="s">
        <v>31</v>
      </c>
      <c r="M856" s="160" t="s">
        <v>2232</v>
      </c>
      <c r="N856" s="160" t="s">
        <v>2231</v>
      </c>
      <c r="O856" s="160">
        <v>0</v>
      </c>
      <c r="P856" s="160">
        <v>0</v>
      </c>
      <c r="Q856" s="160" t="s">
        <v>445</v>
      </c>
      <c r="R856" s="160" t="s">
        <v>2748</v>
      </c>
      <c r="S856" s="161">
        <v>40793</v>
      </c>
      <c r="T856" s="160">
        <v>7452</v>
      </c>
      <c r="U856" s="162">
        <v>19819944</v>
      </c>
      <c r="V856" s="162">
        <v>190020101</v>
      </c>
      <c r="W856" s="161">
        <v>44135</v>
      </c>
      <c r="X856" s="160" t="s">
        <v>3112</v>
      </c>
      <c r="Y856" s="160" t="s">
        <v>3113</v>
      </c>
      <c r="Z856" s="160" t="s">
        <v>3248</v>
      </c>
    </row>
    <row r="857" spans="1:26" x14ac:dyDescent="0.2">
      <c r="A857" s="160" t="s">
        <v>1646</v>
      </c>
      <c r="B857" s="160" t="s">
        <v>3389</v>
      </c>
      <c r="C857" s="160" t="s">
        <v>1014</v>
      </c>
      <c r="D857" s="160" t="s">
        <v>1026</v>
      </c>
      <c r="E857" s="160" t="s">
        <v>26</v>
      </c>
      <c r="F857" s="160" t="s">
        <v>1027</v>
      </c>
      <c r="G857" s="160" t="s">
        <v>27</v>
      </c>
      <c r="H857" s="160">
        <v>0</v>
      </c>
      <c r="I857" s="160">
        <v>0</v>
      </c>
      <c r="J857" s="160" t="s">
        <v>1647</v>
      </c>
      <c r="K857" s="160" t="s">
        <v>1648</v>
      </c>
      <c r="L857" s="160" t="s">
        <v>31</v>
      </c>
      <c r="M857" s="160" t="s">
        <v>825</v>
      </c>
      <c r="N857" s="160" t="s">
        <v>1649</v>
      </c>
      <c r="O857" s="160">
        <v>0</v>
      </c>
      <c r="P857" s="160">
        <v>0</v>
      </c>
      <c r="Q857" s="160">
        <v>91001</v>
      </c>
      <c r="R857" s="160" t="s">
        <v>1650</v>
      </c>
      <c r="S857" s="161">
        <v>40875</v>
      </c>
      <c r="T857" s="160">
        <v>7458</v>
      </c>
      <c r="U857" s="162">
        <v>4862970</v>
      </c>
      <c r="V857" s="162">
        <v>48629700</v>
      </c>
      <c r="W857" s="161">
        <v>44135</v>
      </c>
      <c r="X857" s="160" t="s">
        <v>3112</v>
      </c>
      <c r="Y857" s="160" t="s">
        <v>3113</v>
      </c>
      <c r="Z857" s="160" t="s">
        <v>3157</v>
      </c>
    </row>
    <row r="858" spans="1:26" x14ac:dyDescent="0.2">
      <c r="A858" s="160" t="s">
        <v>2707</v>
      </c>
      <c r="B858" s="160">
        <v>650447174</v>
      </c>
      <c r="C858" s="160" t="s">
        <v>33</v>
      </c>
      <c r="D858" s="160" t="s">
        <v>206</v>
      </c>
      <c r="E858" s="160" t="s">
        <v>2708</v>
      </c>
      <c r="F858" s="160" t="s">
        <v>207</v>
      </c>
      <c r="G858" s="160" t="s">
        <v>2711</v>
      </c>
      <c r="H858" s="160" t="s">
        <v>208</v>
      </c>
      <c r="I858" s="160" t="s">
        <v>2928</v>
      </c>
      <c r="J858" s="160" t="s">
        <v>209</v>
      </c>
      <c r="K858" s="160" t="s">
        <v>2709</v>
      </c>
      <c r="L858" s="160" t="s">
        <v>2453</v>
      </c>
      <c r="M858" s="160" t="s">
        <v>210</v>
      </c>
      <c r="N858" s="160" t="s">
        <v>2710</v>
      </c>
      <c r="O858" s="160">
        <v>0</v>
      </c>
      <c r="P858" s="160">
        <v>0</v>
      </c>
      <c r="Q858" s="160" t="s">
        <v>162</v>
      </c>
      <c r="R858" s="160" t="s">
        <v>2712</v>
      </c>
      <c r="S858" s="161">
        <v>40882</v>
      </c>
      <c r="T858" s="160">
        <v>7459</v>
      </c>
      <c r="U858" s="162">
        <v>5856757</v>
      </c>
      <c r="V858" s="162">
        <v>87356135</v>
      </c>
      <c r="W858" s="161">
        <v>44135</v>
      </c>
      <c r="X858" s="160" t="s">
        <v>3112</v>
      </c>
      <c r="Y858" s="160" t="s">
        <v>3113</v>
      </c>
      <c r="Z858" s="160" t="s">
        <v>3138</v>
      </c>
    </row>
    <row r="859" spans="1:26" x14ac:dyDescent="0.2">
      <c r="A859" s="160" t="s">
        <v>2035</v>
      </c>
      <c r="B859" s="160">
        <v>690504006</v>
      </c>
      <c r="C859" s="160" t="s">
        <v>1014</v>
      </c>
      <c r="D859" s="160" t="s">
        <v>1026</v>
      </c>
      <c r="E859" s="160" t="s">
        <v>26</v>
      </c>
      <c r="F859" s="160" t="s">
        <v>1027</v>
      </c>
      <c r="G859" s="160" t="s">
        <v>27</v>
      </c>
      <c r="H859" s="160">
        <v>0</v>
      </c>
      <c r="I859" s="160">
        <v>0</v>
      </c>
      <c r="J859" s="160" t="s">
        <v>2036</v>
      </c>
      <c r="K859" s="160" t="s">
        <v>2037</v>
      </c>
      <c r="L859" s="160" t="s">
        <v>226</v>
      </c>
      <c r="M859" s="160" t="s">
        <v>2039</v>
      </c>
      <c r="N859" s="160" t="s">
        <v>2038</v>
      </c>
      <c r="O859" s="160">
        <v>0</v>
      </c>
      <c r="P859" s="160">
        <v>0</v>
      </c>
      <c r="Q859" s="160">
        <v>91001</v>
      </c>
      <c r="R859" s="160" t="s">
        <v>1030</v>
      </c>
      <c r="S859" s="161">
        <v>40884</v>
      </c>
      <c r="T859" s="160">
        <v>7460</v>
      </c>
      <c r="U859" s="162">
        <v>3473550</v>
      </c>
      <c r="V859" s="162">
        <v>31363625</v>
      </c>
      <c r="W859" s="161">
        <v>44135</v>
      </c>
      <c r="X859" s="160" t="s">
        <v>3112</v>
      </c>
      <c r="Y859" s="160" t="s">
        <v>3113</v>
      </c>
      <c r="Z859" s="160" t="s">
        <v>3328</v>
      </c>
    </row>
    <row r="860" spans="1:26" x14ac:dyDescent="0.2">
      <c r="A860" s="160" t="s">
        <v>229</v>
      </c>
      <c r="B860" s="160">
        <v>650213203</v>
      </c>
      <c r="C860" s="160" t="s">
        <v>51</v>
      </c>
      <c r="D860" s="160" t="s">
        <v>230</v>
      </c>
      <c r="E860" s="160" t="s">
        <v>2291</v>
      </c>
      <c r="F860" s="160" t="s">
        <v>231</v>
      </c>
      <c r="G860" s="160" t="s">
        <v>2292</v>
      </c>
      <c r="H860" s="160" t="s">
        <v>2293</v>
      </c>
      <c r="I860" s="160" t="s">
        <v>2294</v>
      </c>
      <c r="J860" s="160" t="s">
        <v>2295</v>
      </c>
      <c r="K860" s="160" t="s">
        <v>2296</v>
      </c>
      <c r="L860" s="160" t="s">
        <v>2457</v>
      </c>
      <c r="M860" s="160" t="s">
        <v>232</v>
      </c>
      <c r="N860" s="160">
        <v>0</v>
      </c>
      <c r="O860" s="160">
        <v>0</v>
      </c>
      <c r="P860" s="160">
        <v>0</v>
      </c>
      <c r="Q860" s="160" t="s">
        <v>162</v>
      </c>
      <c r="R860" s="160" t="s">
        <v>3104</v>
      </c>
      <c r="S860" s="161">
        <v>43174</v>
      </c>
      <c r="T860" s="160">
        <v>7462</v>
      </c>
      <c r="U860" s="162">
        <v>37709779</v>
      </c>
      <c r="V860" s="162">
        <v>388955054</v>
      </c>
      <c r="W860" s="161">
        <v>44135</v>
      </c>
      <c r="X860" s="160" t="s">
        <v>3112</v>
      </c>
      <c r="Y860" s="160" t="s">
        <v>3113</v>
      </c>
      <c r="Z860" s="160" t="s">
        <v>3146</v>
      </c>
    </row>
    <row r="861" spans="1:26" x14ac:dyDescent="0.2">
      <c r="A861" s="160" t="s">
        <v>229</v>
      </c>
      <c r="B861" s="160">
        <v>650213203</v>
      </c>
      <c r="C861" s="160" t="s">
        <v>51</v>
      </c>
      <c r="D861" s="160" t="s">
        <v>230</v>
      </c>
      <c r="E861" s="160" t="s">
        <v>2291</v>
      </c>
      <c r="F861" s="160" t="s">
        <v>231</v>
      </c>
      <c r="G861" s="160" t="s">
        <v>2292</v>
      </c>
      <c r="H861" s="160" t="s">
        <v>2293</v>
      </c>
      <c r="I861" s="160" t="s">
        <v>2294</v>
      </c>
      <c r="J861" s="160" t="s">
        <v>2295</v>
      </c>
      <c r="K861" s="160" t="s">
        <v>2296</v>
      </c>
      <c r="L861" s="160" t="s">
        <v>2457</v>
      </c>
      <c r="M861" s="160" t="s">
        <v>232</v>
      </c>
      <c r="N861" s="160">
        <v>0</v>
      </c>
      <c r="O861" s="160">
        <v>0</v>
      </c>
      <c r="P861" s="160">
        <v>0</v>
      </c>
      <c r="Q861" s="160" t="s">
        <v>162</v>
      </c>
      <c r="R861" s="160" t="s">
        <v>3104</v>
      </c>
      <c r="S861" s="161">
        <v>43174</v>
      </c>
      <c r="T861" s="160">
        <v>7462</v>
      </c>
      <c r="U861" s="162">
        <v>638449</v>
      </c>
      <c r="V861" s="162">
        <v>105090262</v>
      </c>
      <c r="W861" s="161">
        <v>44135</v>
      </c>
      <c r="X861" s="160" t="s">
        <v>3112</v>
      </c>
      <c r="Y861" s="160" t="s">
        <v>3113</v>
      </c>
      <c r="Z861" s="160" t="s">
        <v>3224</v>
      </c>
    </row>
    <row r="862" spans="1:26" x14ac:dyDescent="0.2">
      <c r="A862" s="160" t="s">
        <v>229</v>
      </c>
      <c r="B862" s="160">
        <v>650213203</v>
      </c>
      <c r="C862" s="160" t="s">
        <v>51</v>
      </c>
      <c r="D862" s="160" t="s">
        <v>230</v>
      </c>
      <c r="E862" s="160" t="s">
        <v>2291</v>
      </c>
      <c r="F862" s="160" t="s">
        <v>231</v>
      </c>
      <c r="G862" s="160" t="s">
        <v>2292</v>
      </c>
      <c r="H862" s="160" t="s">
        <v>2293</v>
      </c>
      <c r="I862" s="160" t="s">
        <v>2294</v>
      </c>
      <c r="J862" s="160" t="s">
        <v>2295</v>
      </c>
      <c r="K862" s="160" t="s">
        <v>2296</v>
      </c>
      <c r="L862" s="160" t="s">
        <v>2457</v>
      </c>
      <c r="M862" s="160" t="s">
        <v>232</v>
      </c>
      <c r="N862" s="160">
        <v>0</v>
      </c>
      <c r="O862" s="160">
        <v>0</v>
      </c>
      <c r="P862" s="160">
        <v>0</v>
      </c>
      <c r="Q862" s="160" t="s">
        <v>162</v>
      </c>
      <c r="R862" s="160" t="s">
        <v>3104</v>
      </c>
      <c r="S862" s="161">
        <v>43174</v>
      </c>
      <c r="T862" s="160">
        <v>7462</v>
      </c>
      <c r="U862" s="162">
        <v>35692988</v>
      </c>
      <c r="V862" s="162">
        <v>470954923</v>
      </c>
      <c r="W862" s="161">
        <v>44135</v>
      </c>
      <c r="X862" s="160" t="s">
        <v>3112</v>
      </c>
      <c r="Y862" s="160" t="s">
        <v>3113</v>
      </c>
      <c r="Z862" s="160" t="s">
        <v>3132</v>
      </c>
    </row>
    <row r="863" spans="1:26" x14ac:dyDescent="0.2">
      <c r="A863" s="160" t="s">
        <v>436</v>
      </c>
      <c r="B863" s="160">
        <v>714555006</v>
      </c>
      <c r="C863" s="160" t="s">
        <v>51</v>
      </c>
      <c r="D863" s="160" t="s">
        <v>437</v>
      </c>
      <c r="E863" s="160" t="s">
        <v>8150</v>
      </c>
      <c r="F863" s="160" t="s">
        <v>438</v>
      </c>
      <c r="G863" s="160" t="s">
        <v>8151</v>
      </c>
      <c r="H863" s="160" t="s">
        <v>8152</v>
      </c>
      <c r="I863" s="160" t="s">
        <v>8153</v>
      </c>
      <c r="J863" s="160" t="s">
        <v>8154</v>
      </c>
      <c r="K863" s="160" t="s">
        <v>442</v>
      </c>
      <c r="L863" s="160" t="s">
        <v>31</v>
      </c>
      <c r="M863" s="160" t="s">
        <v>443</v>
      </c>
      <c r="N863" s="160">
        <v>3604100</v>
      </c>
      <c r="O863" s="160" t="s">
        <v>8155</v>
      </c>
      <c r="P863" s="160">
        <v>0</v>
      </c>
      <c r="Q863" s="160">
        <v>93401</v>
      </c>
      <c r="R863" s="160" t="s">
        <v>8128</v>
      </c>
      <c r="S863" s="161">
        <v>41012</v>
      </c>
      <c r="T863" s="160">
        <v>7463</v>
      </c>
      <c r="U863" s="162">
        <v>11306196</v>
      </c>
      <c r="V863" s="162">
        <v>102104442</v>
      </c>
      <c r="W863" s="161">
        <v>44135</v>
      </c>
      <c r="X863" s="160" t="s">
        <v>3112</v>
      </c>
      <c r="Y863" s="160" t="s">
        <v>3113</v>
      </c>
      <c r="Z863" s="160" t="s">
        <v>3180</v>
      </c>
    </row>
    <row r="864" spans="1:26" x14ac:dyDescent="0.2">
      <c r="A864" s="160" t="s">
        <v>639</v>
      </c>
      <c r="B864" s="160">
        <v>650587340</v>
      </c>
      <c r="C864" s="160" t="s">
        <v>565</v>
      </c>
      <c r="D864" s="160" t="s">
        <v>640</v>
      </c>
      <c r="E864" s="160" t="s">
        <v>3014</v>
      </c>
      <c r="F864" s="160" t="s">
        <v>641</v>
      </c>
      <c r="G864" s="160" t="s">
        <v>642</v>
      </c>
      <c r="H864" s="160" t="s">
        <v>643</v>
      </c>
      <c r="I864" s="160" t="s">
        <v>2844</v>
      </c>
      <c r="J864" s="160" t="s">
        <v>644</v>
      </c>
      <c r="K864" s="160" t="s">
        <v>646</v>
      </c>
      <c r="L864" s="160" t="s">
        <v>32</v>
      </c>
      <c r="M864" s="160" t="s">
        <v>521</v>
      </c>
      <c r="N864" s="160">
        <v>0</v>
      </c>
      <c r="O864" s="160" t="s">
        <v>645</v>
      </c>
      <c r="P864" s="160">
        <v>0</v>
      </c>
      <c r="Q864" s="160">
        <v>93401</v>
      </c>
      <c r="R864" s="160" t="s">
        <v>2843</v>
      </c>
      <c r="S864" s="161">
        <v>41340</v>
      </c>
      <c r="T864" s="160">
        <v>7473</v>
      </c>
      <c r="U864" s="162">
        <v>8369464</v>
      </c>
      <c r="V864" s="162">
        <v>81901183</v>
      </c>
      <c r="W864" s="161">
        <v>44135</v>
      </c>
      <c r="X864" s="160" t="s">
        <v>3112</v>
      </c>
      <c r="Y864" s="160" t="s">
        <v>3113</v>
      </c>
      <c r="Z864" s="160" t="s">
        <v>3244</v>
      </c>
    </row>
    <row r="865" spans="1:26" x14ac:dyDescent="0.2">
      <c r="A865" s="160" t="s">
        <v>639</v>
      </c>
      <c r="B865" s="160">
        <v>650587340</v>
      </c>
      <c r="C865" s="160" t="s">
        <v>565</v>
      </c>
      <c r="D865" s="160" t="s">
        <v>640</v>
      </c>
      <c r="E865" s="160" t="s">
        <v>3014</v>
      </c>
      <c r="F865" s="160" t="s">
        <v>641</v>
      </c>
      <c r="G865" s="160" t="s">
        <v>642</v>
      </c>
      <c r="H865" s="160" t="s">
        <v>643</v>
      </c>
      <c r="I865" s="160" t="s">
        <v>2844</v>
      </c>
      <c r="J865" s="160" t="s">
        <v>644</v>
      </c>
      <c r="K865" s="160" t="s">
        <v>646</v>
      </c>
      <c r="L865" s="160" t="s">
        <v>32</v>
      </c>
      <c r="M865" s="160" t="s">
        <v>521</v>
      </c>
      <c r="N865" s="160">
        <v>0</v>
      </c>
      <c r="O865" s="160" t="s">
        <v>645</v>
      </c>
      <c r="P865" s="160">
        <v>0</v>
      </c>
      <c r="Q865" s="160">
        <v>93401</v>
      </c>
      <c r="R865" s="160" t="s">
        <v>2843</v>
      </c>
      <c r="S865" s="161">
        <v>41340</v>
      </c>
      <c r="T865" s="160">
        <v>7473</v>
      </c>
      <c r="U865" s="162">
        <v>3354515</v>
      </c>
      <c r="V865" s="162">
        <v>36442232</v>
      </c>
      <c r="W865" s="161">
        <v>44135</v>
      </c>
      <c r="X865" s="160" t="s">
        <v>3112</v>
      </c>
      <c r="Y865" s="160" t="s">
        <v>3113</v>
      </c>
      <c r="Z865" s="160" t="s">
        <v>91</v>
      </c>
    </row>
    <row r="866" spans="1:26" x14ac:dyDescent="0.2">
      <c r="A866" s="160" t="s">
        <v>639</v>
      </c>
      <c r="B866" s="160">
        <v>650587340</v>
      </c>
      <c r="C866" s="160" t="s">
        <v>565</v>
      </c>
      <c r="D866" s="160" t="s">
        <v>640</v>
      </c>
      <c r="E866" s="160" t="s">
        <v>3014</v>
      </c>
      <c r="F866" s="160" t="s">
        <v>641</v>
      </c>
      <c r="G866" s="160" t="s">
        <v>642</v>
      </c>
      <c r="H866" s="160" t="s">
        <v>643</v>
      </c>
      <c r="I866" s="160" t="s">
        <v>2844</v>
      </c>
      <c r="J866" s="160" t="s">
        <v>644</v>
      </c>
      <c r="K866" s="160" t="s">
        <v>646</v>
      </c>
      <c r="L866" s="160" t="s">
        <v>32</v>
      </c>
      <c r="M866" s="160" t="s">
        <v>521</v>
      </c>
      <c r="N866" s="160">
        <v>0</v>
      </c>
      <c r="O866" s="160" t="s">
        <v>645</v>
      </c>
      <c r="P866" s="160">
        <v>0</v>
      </c>
      <c r="Q866" s="160">
        <v>93401</v>
      </c>
      <c r="R866" s="160" t="s">
        <v>2843</v>
      </c>
      <c r="S866" s="161">
        <v>41340</v>
      </c>
      <c r="T866" s="160">
        <v>7473</v>
      </c>
      <c r="U866" s="162">
        <v>18731658</v>
      </c>
      <c r="V866" s="162">
        <v>181139117</v>
      </c>
      <c r="W866" s="161">
        <v>44135</v>
      </c>
      <c r="X866" s="160" t="s">
        <v>3112</v>
      </c>
      <c r="Y866" s="160" t="s">
        <v>3113</v>
      </c>
      <c r="Z866" s="160" t="s">
        <v>3133</v>
      </c>
    </row>
    <row r="867" spans="1:26" x14ac:dyDescent="0.2">
      <c r="A867" s="160" t="s">
        <v>639</v>
      </c>
      <c r="B867" s="160">
        <v>650587340</v>
      </c>
      <c r="C867" s="160" t="s">
        <v>565</v>
      </c>
      <c r="D867" s="160" t="s">
        <v>640</v>
      </c>
      <c r="E867" s="160" t="s">
        <v>3014</v>
      </c>
      <c r="F867" s="160" t="s">
        <v>641</v>
      </c>
      <c r="G867" s="160" t="s">
        <v>642</v>
      </c>
      <c r="H867" s="160" t="s">
        <v>643</v>
      </c>
      <c r="I867" s="160" t="s">
        <v>2844</v>
      </c>
      <c r="J867" s="160" t="s">
        <v>644</v>
      </c>
      <c r="K867" s="160" t="s">
        <v>646</v>
      </c>
      <c r="L867" s="160" t="s">
        <v>32</v>
      </c>
      <c r="M867" s="160" t="s">
        <v>521</v>
      </c>
      <c r="N867" s="160">
        <v>0</v>
      </c>
      <c r="O867" s="160" t="s">
        <v>645</v>
      </c>
      <c r="P867" s="160">
        <v>0</v>
      </c>
      <c r="Q867" s="160">
        <v>93401</v>
      </c>
      <c r="R867" s="160" t="s">
        <v>2843</v>
      </c>
      <c r="S867" s="161">
        <v>41340</v>
      </c>
      <c r="T867" s="160">
        <v>7473</v>
      </c>
      <c r="U867" s="162">
        <v>2134691</v>
      </c>
      <c r="V867" s="162">
        <v>31257982</v>
      </c>
      <c r="W867" s="161">
        <v>44135</v>
      </c>
      <c r="X867" s="160" t="s">
        <v>3112</v>
      </c>
      <c r="Y867" s="160" t="s">
        <v>3113</v>
      </c>
      <c r="Z867" s="160" t="s">
        <v>3329</v>
      </c>
    </row>
    <row r="868" spans="1:26" x14ac:dyDescent="0.2">
      <c r="A868" s="160" t="s">
        <v>639</v>
      </c>
      <c r="B868" s="160">
        <v>650587340</v>
      </c>
      <c r="C868" s="160" t="s">
        <v>565</v>
      </c>
      <c r="D868" s="160" t="s">
        <v>640</v>
      </c>
      <c r="E868" s="160" t="s">
        <v>3014</v>
      </c>
      <c r="F868" s="160" t="s">
        <v>641</v>
      </c>
      <c r="G868" s="160" t="s">
        <v>642</v>
      </c>
      <c r="H868" s="160" t="s">
        <v>643</v>
      </c>
      <c r="I868" s="160" t="s">
        <v>2844</v>
      </c>
      <c r="J868" s="160" t="s">
        <v>644</v>
      </c>
      <c r="K868" s="160" t="s">
        <v>646</v>
      </c>
      <c r="L868" s="160" t="s">
        <v>32</v>
      </c>
      <c r="M868" s="160" t="s">
        <v>521</v>
      </c>
      <c r="N868" s="160">
        <v>0</v>
      </c>
      <c r="O868" s="160" t="s">
        <v>645</v>
      </c>
      <c r="P868" s="160">
        <v>0</v>
      </c>
      <c r="Q868" s="160">
        <v>93401</v>
      </c>
      <c r="R868" s="160" t="s">
        <v>2843</v>
      </c>
      <c r="S868" s="161">
        <v>41340</v>
      </c>
      <c r="T868" s="160">
        <v>7473</v>
      </c>
      <c r="U868" s="162">
        <v>15972973</v>
      </c>
      <c r="V868" s="162">
        <v>159705810</v>
      </c>
      <c r="W868" s="161">
        <v>44135</v>
      </c>
      <c r="X868" s="160" t="s">
        <v>3112</v>
      </c>
      <c r="Y868" s="160" t="s">
        <v>3113</v>
      </c>
      <c r="Z868" s="160" t="s">
        <v>3125</v>
      </c>
    </row>
    <row r="869" spans="1:26" x14ac:dyDescent="0.2">
      <c r="A869" s="160" t="s">
        <v>639</v>
      </c>
      <c r="B869" s="160">
        <v>650587340</v>
      </c>
      <c r="C869" s="160" t="s">
        <v>565</v>
      </c>
      <c r="D869" s="160" t="s">
        <v>640</v>
      </c>
      <c r="E869" s="160" t="s">
        <v>3014</v>
      </c>
      <c r="F869" s="160" t="s">
        <v>641</v>
      </c>
      <c r="G869" s="160" t="s">
        <v>642</v>
      </c>
      <c r="H869" s="160" t="s">
        <v>643</v>
      </c>
      <c r="I869" s="160" t="s">
        <v>2844</v>
      </c>
      <c r="J869" s="160" t="s">
        <v>644</v>
      </c>
      <c r="K869" s="160" t="s">
        <v>646</v>
      </c>
      <c r="L869" s="160" t="s">
        <v>32</v>
      </c>
      <c r="M869" s="160" t="s">
        <v>521</v>
      </c>
      <c r="N869" s="160">
        <v>0</v>
      </c>
      <c r="O869" s="160" t="s">
        <v>645</v>
      </c>
      <c r="P869" s="160">
        <v>0</v>
      </c>
      <c r="Q869" s="160">
        <v>93401</v>
      </c>
      <c r="R869" s="160" t="s">
        <v>2843</v>
      </c>
      <c r="S869" s="161">
        <v>41340</v>
      </c>
      <c r="T869" s="160">
        <v>7473</v>
      </c>
      <c r="U869" s="162">
        <v>6509583</v>
      </c>
      <c r="V869" s="162">
        <v>186028271</v>
      </c>
      <c r="W869" s="161">
        <v>44135</v>
      </c>
      <c r="X869" s="160" t="s">
        <v>3112</v>
      </c>
      <c r="Y869" s="160" t="s">
        <v>3113</v>
      </c>
      <c r="Z869" s="160" t="s">
        <v>80</v>
      </c>
    </row>
    <row r="870" spans="1:26" x14ac:dyDescent="0.2">
      <c r="A870" s="160" t="s">
        <v>639</v>
      </c>
      <c r="B870" s="160">
        <v>650587340</v>
      </c>
      <c r="C870" s="160" t="s">
        <v>565</v>
      </c>
      <c r="D870" s="160" t="s">
        <v>640</v>
      </c>
      <c r="E870" s="160" t="s">
        <v>3014</v>
      </c>
      <c r="F870" s="160" t="s">
        <v>641</v>
      </c>
      <c r="G870" s="160" t="s">
        <v>642</v>
      </c>
      <c r="H870" s="160" t="s">
        <v>643</v>
      </c>
      <c r="I870" s="160" t="s">
        <v>2844</v>
      </c>
      <c r="J870" s="160" t="s">
        <v>644</v>
      </c>
      <c r="K870" s="160" t="s">
        <v>646</v>
      </c>
      <c r="L870" s="160" t="s">
        <v>32</v>
      </c>
      <c r="M870" s="160" t="s">
        <v>521</v>
      </c>
      <c r="N870" s="160">
        <v>0</v>
      </c>
      <c r="O870" s="160" t="s">
        <v>645</v>
      </c>
      <c r="P870" s="160">
        <v>0</v>
      </c>
      <c r="Q870" s="160">
        <v>93401</v>
      </c>
      <c r="R870" s="160" t="s">
        <v>2843</v>
      </c>
      <c r="S870" s="161">
        <v>41340</v>
      </c>
      <c r="T870" s="160">
        <v>7473</v>
      </c>
      <c r="U870" s="162">
        <v>8406828</v>
      </c>
      <c r="V870" s="162">
        <v>83601234</v>
      </c>
      <c r="W870" s="161">
        <v>44135</v>
      </c>
      <c r="X870" s="160" t="s">
        <v>3112</v>
      </c>
      <c r="Y870" s="160" t="s">
        <v>3113</v>
      </c>
      <c r="Z870" s="160" t="s">
        <v>3173</v>
      </c>
    </row>
    <row r="871" spans="1:26" x14ac:dyDescent="0.2">
      <c r="A871" s="160" t="s">
        <v>639</v>
      </c>
      <c r="B871" s="160">
        <v>650587340</v>
      </c>
      <c r="C871" s="160" t="s">
        <v>565</v>
      </c>
      <c r="D871" s="160" t="s">
        <v>640</v>
      </c>
      <c r="E871" s="160" t="s">
        <v>3014</v>
      </c>
      <c r="F871" s="160" t="s">
        <v>641</v>
      </c>
      <c r="G871" s="160" t="s">
        <v>642</v>
      </c>
      <c r="H871" s="160" t="s">
        <v>643</v>
      </c>
      <c r="I871" s="160" t="s">
        <v>2844</v>
      </c>
      <c r="J871" s="160" t="s">
        <v>644</v>
      </c>
      <c r="K871" s="160" t="s">
        <v>646</v>
      </c>
      <c r="L871" s="160" t="s">
        <v>32</v>
      </c>
      <c r="M871" s="160" t="s">
        <v>521</v>
      </c>
      <c r="N871" s="160">
        <v>0</v>
      </c>
      <c r="O871" s="160" t="s">
        <v>645</v>
      </c>
      <c r="P871" s="160">
        <v>0</v>
      </c>
      <c r="Q871" s="160">
        <v>93401</v>
      </c>
      <c r="R871" s="160" t="s">
        <v>2843</v>
      </c>
      <c r="S871" s="161">
        <v>41340</v>
      </c>
      <c r="T871" s="160">
        <v>7473</v>
      </c>
      <c r="U871" s="162">
        <v>22843069</v>
      </c>
      <c r="V871" s="162">
        <v>248069459</v>
      </c>
      <c r="W871" s="161">
        <v>44135</v>
      </c>
      <c r="X871" s="160" t="s">
        <v>3112</v>
      </c>
      <c r="Y871" s="160" t="s">
        <v>3113</v>
      </c>
      <c r="Z871" s="160" t="s">
        <v>3160</v>
      </c>
    </row>
    <row r="872" spans="1:26" x14ac:dyDescent="0.2">
      <c r="A872" s="160" t="s">
        <v>639</v>
      </c>
      <c r="B872" s="160">
        <v>650587340</v>
      </c>
      <c r="C872" s="160" t="s">
        <v>565</v>
      </c>
      <c r="D872" s="160" t="s">
        <v>640</v>
      </c>
      <c r="E872" s="160" t="s">
        <v>3014</v>
      </c>
      <c r="F872" s="160" t="s">
        <v>641</v>
      </c>
      <c r="G872" s="160" t="s">
        <v>642</v>
      </c>
      <c r="H872" s="160" t="s">
        <v>643</v>
      </c>
      <c r="I872" s="160" t="s">
        <v>2844</v>
      </c>
      <c r="J872" s="160" t="s">
        <v>644</v>
      </c>
      <c r="K872" s="160" t="s">
        <v>646</v>
      </c>
      <c r="L872" s="160" t="s">
        <v>32</v>
      </c>
      <c r="M872" s="160" t="s">
        <v>521</v>
      </c>
      <c r="N872" s="160">
        <v>0</v>
      </c>
      <c r="O872" s="160" t="s">
        <v>645</v>
      </c>
      <c r="P872" s="160">
        <v>0</v>
      </c>
      <c r="Q872" s="160">
        <v>93401</v>
      </c>
      <c r="R872" s="160" t="s">
        <v>2843</v>
      </c>
      <c r="S872" s="161">
        <v>41340</v>
      </c>
      <c r="T872" s="160">
        <v>7473</v>
      </c>
      <c r="U872" s="162">
        <v>9652284</v>
      </c>
      <c r="V872" s="162">
        <v>90195120</v>
      </c>
      <c r="W872" s="161">
        <v>44135</v>
      </c>
      <c r="X872" s="160" t="s">
        <v>3112</v>
      </c>
      <c r="Y872" s="160" t="s">
        <v>3113</v>
      </c>
      <c r="Z872" s="160" t="s">
        <v>3163</v>
      </c>
    </row>
    <row r="873" spans="1:26" x14ac:dyDescent="0.2">
      <c r="A873" s="160" t="s">
        <v>639</v>
      </c>
      <c r="B873" s="160">
        <v>650587340</v>
      </c>
      <c r="C873" s="160" t="s">
        <v>565</v>
      </c>
      <c r="D873" s="160" t="s">
        <v>640</v>
      </c>
      <c r="E873" s="160" t="s">
        <v>3014</v>
      </c>
      <c r="F873" s="160" t="s">
        <v>641</v>
      </c>
      <c r="G873" s="160" t="s">
        <v>642</v>
      </c>
      <c r="H873" s="160" t="s">
        <v>643</v>
      </c>
      <c r="I873" s="160" t="s">
        <v>2844</v>
      </c>
      <c r="J873" s="160" t="s">
        <v>644</v>
      </c>
      <c r="K873" s="160" t="s">
        <v>646</v>
      </c>
      <c r="L873" s="160" t="s">
        <v>32</v>
      </c>
      <c r="M873" s="160" t="s">
        <v>521</v>
      </c>
      <c r="N873" s="160">
        <v>0</v>
      </c>
      <c r="O873" s="160" t="s">
        <v>645</v>
      </c>
      <c r="P873" s="160">
        <v>0</v>
      </c>
      <c r="Q873" s="160">
        <v>93401</v>
      </c>
      <c r="R873" s="160" t="s">
        <v>2843</v>
      </c>
      <c r="S873" s="161">
        <v>41340</v>
      </c>
      <c r="T873" s="160">
        <v>7473</v>
      </c>
      <c r="U873" s="162">
        <v>6227280</v>
      </c>
      <c r="V873" s="162">
        <v>62272800</v>
      </c>
      <c r="W873" s="161">
        <v>44135</v>
      </c>
      <c r="X873" s="160" t="s">
        <v>3112</v>
      </c>
      <c r="Y873" s="160" t="s">
        <v>3113</v>
      </c>
      <c r="Z873" s="160" t="s">
        <v>3132</v>
      </c>
    </row>
    <row r="874" spans="1:26" x14ac:dyDescent="0.2">
      <c r="A874" s="160" t="s">
        <v>639</v>
      </c>
      <c r="B874" s="160">
        <v>650587340</v>
      </c>
      <c r="C874" s="160" t="s">
        <v>565</v>
      </c>
      <c r="D874" s="160" t="s">
        <v>640</v>
      </c>
      <c r="E874" s="160" t="s">
        <v>3014</v>
      </c>
      <c r="F874" s="160" t="s">
        <v>641</v>
      </c>
      <c r="G874" s="160" t="s">
        <v>642</v>
      </c>
      <c r="H874" s="160" t="s">
        <v>643</v>
      </c>
      <c r="I874" s="160" t="s">
        <v>2844</v>
      </c>
      <c r="J874" s="160" t="s">
        <v>644</v>
      </c>
      <c r="K874" s="160" t="s">
        <v>646</v>
      </c>
      <c r="L874" s="160" t="s">
        <v>32</v>
      </c>
      <c r="M874" s="160" t="s">
        <v>521</v>
      </c>
      <c r="N874" s="160">
        <v>0</v>
      </c>
      <c r="O874" s="160" t="s">
        <v>645</v>
      </c>
      <c r="P874" s="160">
        <v>0</v>
      </c>
      <c r="Q874" s="160">
        <v>93401</v>
      </c>
      <c r="R874" s="160" t="s">
        <v>2843</v>
      </c>
      <c r="S874" s="161">
        <v>41340</v>
      </c>
      <c r="T874" s="160">
        <v>7473</v>
      </c>
      <c r="U874" s="162">
        <v>17747748</v>
      </c>
      <c r="V874" s="162">
        <v>177300003</v>
      </c>
      <c r="W874" s="161">
        <v>44135</v>
      </c>
      <c r="X874" s="160" t="s">
        <v>3112</v>
      </c>
      <c r="Y874" s="160" t="s">
        <v>3113</v>
      </c>
      <c r="Z874" s="160" t="s">
        <v>82</v>
      </c>
    </row>
    <row r="875" spans="1:26" x14ac:dyDescent="0.2">
      <c r="A875" s="160" t="s">
        <v>1933</v>
      </c>
      <c r="B875" s="160">
        <v>690701006</v>
      </c>
      <c r="C875" s="160" t="s">
        <v>1014</v>
      </c>
      <c r="D875" s="160" t="s">
        <v>1026</v>
      </c>
      <c r="E875" s="160" t="s">
        <v>26</v>
      </c>
      <c r="F875" s="160" t="s">
        <v>1027</v>
      </c>
      <c r="G875" s="160" t="s">
        <v>27</v>
      </c>
      <c r="H875" s="160">
        <v>0</v>
      </c>
      <c r="I875" s="160">
        <v>0</v>
      </c>
      <c r="J875" s="160" t="s">
        <v>1934</v>
      </c>
      <c r="K875" s="160" t="s">
        <v>1936</v>
      </c>
      <c r="L875" s="160" t="s">
        <v>31</v>
      </c>
      <c r="M875" s="160" t="s">
        <v>271</v>
      </c>
      <c r="N875" s="160" t="s">
        <v>1937</v>
      </c>
      <c r="O875" s="160" t="s">
        <v>1935</v>
      </c>
      <c r="P875" s="160">
        <v>0</v>
      </c>
      <c r="Q875" s="160">
        <v>91001</v>
      </c>
      <c r="R875" s="160" t="s">
        <v>1033</v>
      </c>
      <c r="S875" s="161">
        <v>41361</v>
      </c>
      <c r="T875" s="160">
        <v>7475</v>
      </c>
      <c r="U875" s="162">
        <v>5557680</v>
      </c>
      <c r="V875" s="162">
        <v>50181800</v>
      </c>
      <c r="W875" s="161">
        <v>44135</v>
      </c>
      <c r="X875" s="160" t="s">
        <v>3112</v>
      </c>
      <c r="Y875" s="160" t="s">
        <v>3113</v>
      </c>
      <c r="Z875" s="160" t="s">
        <v>2719</v>
      </c>
    </row>
    <row r="876" spans="1:26" x14ac:dyDescent="0.2">
      <c r="A876" s="160" t="s">
        <v>906</v>
      </c>
      <c r="B876" s="160">
        <v>650450957</v>
      </c>
      <c r="C876" s="160" t="s">
        <v>907</v>
      </c>
      <c r="D876" s="160" t="s">
        <v>908</v>
      </c>
      <c r="E876" s="160" t="s">
        <v>2519</v>
      </c>
      <c r="F876" s="160" t="s">
        <v>909</v>
      </c>
      <c r="G876" s="160" t="s">
        <v>2523</v>
      </c>
      <c r="H876" s="160" t="s">
        <v>910</v>
      </c>
      <c r="I876" s="160" t="s">
        <v>2525</v>
      </c>
      <c r="J876" s="160" t="s">
        <v>2524</v>
      </c>
      <c r="K876" s="160" t="s">
        <v>2520</v>
      </c>
      <c r="L876" s="160" t="s">
        <v>31</v>
      </c>
      <c r="M876" s="160" t="s">
        <v>833</v>
      </c>
      <c r="N876" s="160" t="s">
        <v>2521</v>
      </c>
      <c r="O876" s="160" t="s">
        <v>2522</v>
      </c>
      <c r="P876" s="160">
        <v>0</v>
      </c>
      <c r="Q876" s="160" t="s">
        <v>162</v>
      </c>
      <c r="R876" s="160" t="s">
        <v>2645</v>
      </c>
      <c r="S876" s="161">
        <v>41411</v>
      </c>
      <c r="T876" s="160">
        <v>7478</v>
      </c>
      <c r="U876" s="162">
        <v>11608353</v>
      </c>
      <c r="V876" s="162">
        <v>103191220</v>
      </c>
      <c r="W876" s="161">
        <v>44135</v>
      </c>
      <c r="X876" s="160" t="s">
        <v>3112</v>
      </c>
      <c r="Y876" s="160" t="s">
        <v>3113</v>
      </c>
      <c r="Z876" s="160" t="s">
        <v>49</v>
      </c>
    </row>
    <row r="877" spans="1:26" x14ac:dyDescent="0.2">
      <c r="A877" s="160" t="s">
        <v>1265</v>
      </c>
      <c r="B877" s="160">
        <v>691602001</v>
      </c>
      <c r="C877" s="160" t="s">
        <v>1014</v>
      </c>
      <c r="D877" s="160" t="s">
        <v>1026</v>
      </c>
      <c r="E877" s="160" t="s">
        <v>26</v>
      </c>
      <c r="F877" s="160" t="s">
        <v>1027</v>
      </c>
      <c r="G877" s="160" t="s">
        <v>27</v>
      </c>
      <c r="H877" s="160">
        <v>0</v>
      </c>
      <c r="I877" s="160">
        <v>0</v>
      </c>
      <c r="J877" s="160" t="s">
        <v>1266</v>
      </c>
      <c r="K877" s="160" t="s">
        <v>1267</v>
      </c>
      <c r="L877" s="160" t="s">
        <v>133</v>
      </c>
      <c r="M877" s="160" t="s">
        <v>1269</v>
      </c>
      <c r="N877" s="160" t="s">
        <v>1268</v>
      </c>
      <c r="O877" s="160" t="s">
        <v>2569</v>
      </c>
      <c r="P877" s="160">
        <v>0</v>
      </c>
      <c r="Q877" s="160">
        <v>91001</v>
      </c>
      <c r="R877" s="160" t="s">
        <v>1030</v>
      </c>
      <c r="S877" s="161">
        <v>41443</v>
      </c>
      <c r="T877" s="160">
        <v>7480</v>
      </c>
      <c r="U877" s="162">
        <v>3959847</v>
      </c>
      <c r="V877" s="162">
        <v>35754532</v>
      </c>
      <c r="W877" s="161">
        <v>44135</v>
      </c>
      <c r="X877" s="160" t="s">
        <v>3112</v>
      </c>
      <c r="Y877" s="160" t="s">
        <v>3113</v>
      </c>
      <c r="Z877" s="160" t="s">
        <v>3135</v>
      </c>
    </row>
    <row r="878" spans="1:26" x14ac:dyDescent="0.2">
      <c r="A878" s="160" t="s">
        <v>2200</v>
      </c>
      <c r="B878" s="160">
        <v>650699602</v>
      </c>
      <c r="C878" s="160" t="s">
        <v>51</v>
      </c>
      <c r="D878" s="160" t="s">
        <v>2201</v>
      </c>
      <c r="E878" s="160" t="s">
        <v>2740</v>
      </c>
      <c r="F878" s="160" t="s">
        <v>2202</v>
      </c>
      <c r="G878" s="160" t="s">
        <v>2741</v>
      </c>
      <c r="H878" s="160" t="s">
        <v>391</v>
      </c>
      <c r="I878" s="160" t="s">
        <v>2743</v>
      </c>
      <c r="J878" s="160" t="s">
        <v>2742</v>
      </c>
      <c r="K878" s="160" t="s">
        <v>2204</v>
      </c>
      <c r="L878" s="160" t="s">
        <v>31</v>
      </c>
      <c r="M878" s="160" t="s">
        <v>570</v>
      </c>
      <c r="N878" s="160" t="s">
        <v>2205</v>
      </c>
      <c r="O878" s="160" t="s">
        <v>2203</v>
      </c>
      <c r="P878" s="160">
        <v>0</v>
      </c>
      <c r="Q878" s="160" t="s">
        <v>162</v>
      </c>
      <c r="R878" s="160" t="s">
        <v>2556</v>
      </c>
      <c r="S878" s="161">
        <v>41463</v>
      </c>
      <c r="T878" s="160">
        <v>7481</v>
      </c>
      <c r="U878" s="162">
        <v>37027206</v>
      </c>
      <c r="V878" s="162">
        <v>369602679</v>
      </c>
      <c r="W878" s="161">
        <v>44135</v>
      </c>
      <c r="X878" s="160" t="s">
        <v>3112</v>
      </c>
      <c r="Y878" s="160" t="s">
        <v>3113</v>
      </c>
      <c r="Z878" s="160" t="s">
        <v>3242</v>
      </c>
    </row>
    <row r="879" spans="1:26" x14ac:dyDescent="0.2">
      <c r="A879" s="160" t="s">
        <v>2200</v>
      </c>
      <c r="B879" s="160">
        <v>650699602</v>
      </c>
      <c r="C879" s="160" t="s">
        <v>51</v>
      </c>
      <c r="D879" s="160" t="s">
        <v>2201</v>
      </c>
      <c r="E879" s="160" t="s">
        <v>2740</v>
      </c>
      <c r="F879" s="160" t="s">
        <v>2202</v>
      </c>
      <c r="G879" s="160" t="s">
        <v>2741</v>
      </c>
      <c r="H879" s="160" t="s">
        <v>391</v>
      </c>
      <c r="I879" s="160" t="s">
        <v>2743</v>
      </c>
      <c r="J879" s="160" t="s">
        <v>2742</v>
      </c>
      <c r="K879" s="160" t="s">
        <v>2204</v>
      </c>
      <c r="L879" s="160" t="s">
        <v>31</v>
      </c>
      <c r="M879" s="160" t="s">
        <v>570</v>
      </c>
      <c r="N879" s="160" t="s">
        <v>2205</v>
      </c>
      <c r="O879" s="160" t="s">
        <v>2203</v>
      </c>
      <c r="P879" s="160">
        <v>0</v>
      </c>
      <c r="Q879" s="160" t="s">
        <v>162</v>
      </c>
      <c r="R879" s="160" t="s">
        <v>2556</v>
      </c>
      <c r="S879" s="161">
        <v>41463</v>
      </c>
      <c r="T879" s="160">
        <v>7481</v>
      </c>
      <c r="U879" s="162">
        <v>37789018</v>
      </c>
      <c r="V879" s="162">
        <v>411212813</v>
      </c>
      <c r="W879" s="161">
        <v>44135</v>
      </c>
      <c r="X879" s="160" t="s">
        <v>3112</v>
      </c>
      <c r="Y879" s="160" t="s">
        <v>3113</v>
      </c>
      <c r="Z879" s="160" t="s">
        <v>3120</v>
      </c>
    </row>
    <row r="880" spans="1:26" x14ac:dyDescent="0.2">
      <c r="A880" s="160" t="s">
        <v>1872</v>
      </c>
      <c r="B880" s="160">
        <v>691413004</v>
      </c>
      <c r="C880" s="160" t="s">
        <v>1014</v>
      </c>
      <c r="D880" s="160" t="s">
        <v>1026</v>
      </c>
      <c r="E880" s="160" t="s">
        <v>26</v>
      </c>
      <c r="F880" s="160" t="s">
        <v>1027</v>
      </c>
      <c r="G880" s="160" t="s">
        <v>27</v>
      </c>
      <c r="H880" s="160">
        <v>0</v>
      </c>
      <c r="I880" s="160">
        <v>0</v>
      </c>
      <c r="J880" s="160" t="s">
        <v>1873</v>
      </c>
      <c r="K880" s="160" t="s">
        <v>2470</v>
      </c>
      <c r="L880" s="160" t="s">
        <v>2454</v>
      </c>
      <c r="M880" s="160">
        <v>0</v>
      </c>
      <c r="N880" s="160" t="s">
        <v>1875</v>
      </c>
      <c r="O880" s="160" t="s">
        <v>1874</v>
      </c>
      <c r="P880" s="160">
        <v>0</v>
      </c>
      <c r="Q880" s="160">
        <v>91001</v>
      </c>
      <c r="R880" s="160" t="s">
        <v>1030</v>
      </c>
      <c r="S880" s="161">
        <v>41495</v>
      </c>
      <c r="T880" s="160">
        <v>7482</v>
      </c>
      <c r="U880" s="162">
        <v>4751816</v>
      </c>
      <c r="V880" s="162">
        <v>42905435</v>
      </c>
      <c r="W880" s="161">
        <v>44135</v>
      </c>
      <c r="X880" s="160" t="s">
        <v>3112</v>
      </c>
      <c r="Y880" s="160" t="s">
        <v>3113</v>
      </c>
      <c r="Z880" s="160" t="s">
        <v>3330</v>
      </c>
    </row>
    <row r="881" spans="1:26" x14ac:dyDescent="0.2">
      <c r="A881" s="160" t="s">
        <v>1325</v>
      </c>
      <c r="B881" s="160" t="s">
        <v>3390</v>
      </c>
      <c r="C881" s="160" t="s">
        <v>1014</v>
      </c>
      <c r="D881" s="160" t="s">
        <v>227</v>
      </c>
      <c r="E881" s="160" t="s">
        <v>26</v>
      </c>
      <c r="F881" s="160" t="s">
        <v>228</v>
      </c>
      <c r="G881" s="160" t="s">
        <v>27</v>
      </c>
      <c r="H881" s="160">
        <v>0</v>
      </c>
      <c r="I881" s="160">
        <v>0</v>
      </c>
      <c r="J881" s="160" t="s">
        <v>1326</v>
      </c>
      <c r="K881" s="160" t="s">
        <v>1328</v>
      </c>
      <c r="L881" s="160" t="s">
        <v>2452</v>
      </c>
      <c r="M881" s="160" t="s">
        <v>1330</v>
      </c>
      <c r="N881" s="160" t="s">
        <v>1329</v>
      </c>
      <c r="O881" s="160" t="s">
        <v>1327</v>
      </c>
      <c r="P881" s="160">
        <v>0</v>
      </c>
      <c r="Q881" s="160">
        <v>91001</v>
      </c>
      <c r="R881" s="160" t="s">
        <v>222</v>
      </c>
      <c r="S881" s="161">
        <v>41547</v>
      </c>
      <c r="T881" s="160">
        <v>7487</v>
      </c>
      <c r="U881" s="162">
        <v>3959847</v>
      </c>
      <c r="V881" s="162">
        <v>35754532</v>
      </c>
      <c r="W881" s="161">
        <v>44135</v>
      </c>
      <c r="X881" s="160" t="s">
        <v>3112</v>
      </c>
      <c r="Y881" s="160" t="s">
        <v>3113</v>
      </c>
      <c r="Z881" s="160" t="s">
        <v>3331</v>
      </c>
    </row>
    <row r="882" spans="1:26" x14ac:dyDescent="0.2">
      <c r="A882" s="160" t="s">
        <v>1460</v>
      </c>
      <c r="B882" s="160">
        <v>690611007</v>
      </c>
      <c r="C882" s="160" t="s">
        <v>1014</v>
      </c>
      <c r="D882" s="160" t="s">
        <v>227</v>
      </c>
      <c r="E882" s="160" t="s">
        <v>26</v>
      </c>
      <c r="F882" s="160" t="s">
        <v>228</v>
      </c>
      <c r="G882" s="160" t="s">
        <v>27</v>
      </c>
      <c r="H882" s="160">
        <v>0</v>
      </c>
      <c r="I882" s="160">
        <v>0</v>
      </c>
      <c r="J882" s="160" t="s">
        <v>1461</v>
      </c>
      <c r="K882" s="160" t="s">
        <v>1462</v>
      </c>
      <c r="L882" s="160" t="s">
        <v>226</v>
      </c>
      <c r="M882" s="160" t="s">
        <v>1464</v>
      </c>
      <c r="N882" s="160" t="s">
        <v>1463</v>
      </c>
      <c r="O882" s="160">
        <v>0</v>
      </c>
      <c r="P882" s="160">
        <v>0</v>
      </c>
      <c r="Q882" s="160">
        <v>91001</v>
      </c>
      <c r="R882" s="160" t="s">
        <v>1172</v>
      </c>
      <c r="S882" s="161">
        <v>41563</v>
      </c>
      <c r="T882" s="160">
        <v>7488</v>
      </c>
      <c r="U882" s="162">
        <v>0</v>
      </c>
      <c r="V882" s="162">
        <v>28760994</v>
      </c>
      <c r="W882" s="161">
        <v>44135</v>
      </c>
      <c r="X882" s="160" t="s">
        <v>3112</v>
      </c>
      <c r="Y882" s="160" t="s">
        <v>3113</v>
      </c>
      <c r="Z882" s="160" t="s">
        <v>3234</v>
      </c>
    </row>
    <row r="883" spans="1:26" x14ac:dyDescent="0.2">
      <c r="A883" s="160" t="s">
        <v>1167</v>
      </c>
      <c r="B883" s="160">
        <v>692647009</v>
      </c>
      <c r="C883" s="160" t="s">
        <v>1014</v>
      </c>
      <c r="D883" s="160" t="s">
        <v>227</v>
      </c>
      <c r="E883" s="160" t="s">
        <v>26</v>
      </c>
      <c r="F883" s="160" t="s">
        <v>228</v>
      </c>
      <c r="G883" s="160" t="s">
        <v>27</v>
      </c>
      <c r="H883" s="160">
        <v>0</v>
      </c>
      <c r="I883" s="160">
        <v>0</v>
      </c>
      <c r="J883" s="160" t="s">
        <v>1168</v>
      </c>
      <c r="K883" s="160" t="s">
        <v>1169</v>
      </c>
      <c r="L883" s="160" t="s">
        <v>133</v>
      </c>
      <c r="M883" s="160" t="s">
        <v>1171</v>
      </c>
      <c r="N883" s="160" t="s">
        <v>1170</v>
      </c>
      <c r="O883" s="160">
        <v>0</v>
      </c>
      <c r="P883" s="160">
        <v>0</v>
      </c>
      <c r="Q883" s="160">
        <v>91001</v>
      </c>
      <c r="R883" s="160" t="s">
        <v>222</v>
      </c>
      <c r="S883" s="161">
        <v>41596</v>
      </c>
      <c r="T883" s="160">
        <v>7491</v>
      </c>
      <c r="U883" s="162">
        <v>6335755</v>
      </c>
      <c r="V883" s="162">
        <v>57207250</v>
      </c>
      <c r="W883" s="161">
        <v>44135</v>
      </c>
      <c r="X883" s="160" t="s">
        <v>3112</v>
      </c>
      <c r="Y883" s="160" t="s">
        <v>3113</v>
      </c>
      <c r="Z883" s="160" t="s">
        <v>3142</v>
      </c>
    </row>
    <row r="884" spans="1:26" x14ac:dyDescent="0.2">
      <c r="A884" s="160" t="s">
        <v>2600</v>
      </c>
      <c r="B884" s="160">
        <v>650744136</v>
      </c>
      <c r="C884" s="160" t="s">
        <v>33</v>
      </c>
      <c r="D884" s="160" t="s">
        <v>351</v>
      </c>
      <c r="E884" s="160" t="s">
        <v>8124</v>
      </c>
      <c r="F884" s="160" t="s">
        <v>352</v>
      </c>
      <c r="G884" s="160" t="s">
        <v>8125</v>
      </c>
      <c r="H884" s="160" t="s">
        <v>8126</v>
      </c>
      <c r="I884" s="160" t="s">
        <v>8127</v>
      </c>
      <c r="J884" s="160" t="s">
        <v>3075</v>
      </c>
      <c r="K884" s="160" t="s">
        <v>3077</v>
      </c>
      <c r="L884" s="160" t="s">
        <v>2457</v>
      </c>
      <c r="M884" s="160" t="s">
        <v>353</v>
      </c>
      <c r="N884" s="160" t="s">
        <v>2508</v>
      </c>
      <c r="O884" s="160" t="s">
        <v>3076</v>
      </c>
      <c r="P884" s="160">
        <v>0</v>
      </c>
      <c r="Q884" s="160" t="s">
        <v>354</v>
      </c>
      <c r="R884" s="160" t="s">
        <v>8128</v>
      </c>
      <c r="S884" s="161">
        <v>41599</v>
      </c>
      <c r="T884" s="160">
        <v>7492</v>
      </c>
      <c r="U884" s="162">
        <v>14661801</v>
      </c>
      <c r="V884" s="162">
        <v>153870884</v>
      </c>
      <c r="W884" s="161">
        <v>44135</v>
      </c>
      <c r="X884" s="160" t="s">
        <v>3112</v>
      </c>
      <c r="Y884" s="160" t="s">
        <v>3113</v>
      </c>
      <c r="Z884" s="160" t="s">
        <v>3224</v>
      </c>
    </row>
    <row r="885" spans="1:26" x14ac:dyDescent="0.2">
      <c r="A885" s="160" t="s">
        <v>1600</v>
      </c>
      <c r="B885" s="160">
        <v>619550005</v>
      </c>
      <c r="C885" s="160" t="s">
        <v>1014</v>
      </c>
      <c r="D885" s="160" t="s">
        <v>227</v>
      </c>
      <c r="E885" s="160" t="s">
        <v>26</v>
      </c>
      <c r="F885" s="160" t="s">
        <v>228</v>
      </c>
      <c r="G885" s="160" t="s">
        <v>27</v>
      </c>
      <c r="H885" s="160">
        <v>0</v>
      </c>
      <c r="I885" s="160">
        <v>0</v>
      </c>
      <c r="J885" s="160" t="s">
        <v>1601</v>
      </c>
      <c r="K885" s="160" t="s">
        <v>1603</v>
      </c>
      <c r="L885" s="160" t="s">
        <v>32</v>
      </c>
      <c r="M885" s="160" t="s">
        <v>1605</v>
      </c>
      <c r="N885" s="160" t="s">
        <v>1604</v>
      </c>
      <c r="O885" s="160" t="s">
        <v>1602</v>
      </c>
      <c r="P885" s="160">
        <v>0</v>
      </c>
      <c r="Q885" s="160">
        <v>91001</v>
      </c>
      <c r="R885" s="160" t="s">
        <v>1172</v>
      </c>
      <c r="S885" s="161">
        <v>41614</v>
      </c>
      <c r="T885" s="160">
        <v>7495</v>
      </c>
      <c r="U885" s="162">
        <v>6335755</v>
      </c>
      <c r="V885" s="162">
        <v>57207250</v>
      </c>
      <c r="W885" s="161">
        <v>44135</v>
      </c>
      <c r="X885" s="160" t="s">
        <v>3112</v>
      </c>
      <c r="Y885" s="160" t="s">
        <v>3113</v>
      </c>
      <c r="Z885" s="160" t="s">
        <v>3284</v>
      </c>
    </row>
    <row r="886" spans="1:26" x14ac:dyDescent="0.2">
      <c r="A886" s="160" t="s">
        <v>922</v>
      </c>
      <c r="B886" s="160" t="s">
        <v>3391</v>
      </c>
      <c r="C886" s="160" t="s">
        <v>567</v>
      </c>
      <c r="D886" s="160" t="s">
        <v>923</v>
      </c>
      <c r="E886" s="160" t="s">
        <v>2530</v>
      </c>
      <c r="F886" s="160" t="s">
        <v>924</v>
      </c>
      <c r="G886" s="160" t="s">
        <v>925</v>
      </c>
      <c r="H886" s="160" t="s">
        <v>926</v>
      </c>
      <c r="I886" s="160" t="s">
        <v>927</v>
      </c>
      <c r="J886" s="160" t="s">
        <v>2534</v>
      </c>
      <c r="K886" s="160" t="s">
        <v>2531</v>
      </c>
      <c r="L886" s="160" t="s">
        <v>31</v>
      </c>
      <c r="M886" s="160" t="s">
        <v>801</v>
      </c>
      <c r="N886" s="160" t="s">
        <v>2532</v>
      </c>
      <c r="O886" s="160" t="s">
        <v>2533</v>
      </c>
      <c r="P886" s="160">
        <v>0</v>
      </c>
      <c r="Q886" s="160" t="s">
        <v>30</v>
      </c>
      <c r="R886" s="160" t="s">
        <v>2646</v>
      </c>
      <c r="S886" s="161">
        <v>41676</v>
      </c>
      <c r="T886" s="160">
        <v>7497</v>
      </c>
      <c r="U886" s="162">
        <v>8510616</v>
      </c>
      <c r="V886" s="162">
        <v>42340315</v>
      </c>
      <c r="W886" s="161">
        <v>44135</v>
      </c>
      <c r="X886" s="160" t="s">
        <v>3112</v>
      </c>
      <c r="Y886" s="160" t="s">
        <v>3113</v>
      </c>
      <c r="Z886" s="160" t="s">
        <v>3162</v>
      </c>
    </row>
    <row r="887" spans="1:26" x14ac:dyDescent="0.2">
      <c r="A887" s="160" t="s">
        <v>2168</v>
      </c>
      <c r="B887" s="160">
        <v>650789776</v>
      </c>
      <c r="C887" s="160" t="s">
        <v>157</v>
      </c>
      <c r="D887" s="160" t="s">
        <v>2169</v>
      </c>
      <c r="E887" s="160" t="s">
        <v>8441</v>
      </c>
      <c r="F887" s="160" t="s">
        <v>2170</v>
      </c>
      <c r="G887" s="160" t="s">
        <v>2171</v>
      </c>
      <c r="H887" s="160" t="s">
        <v>184</v>
      </c>
      <c r="I887" s="160" t="s">
        <v>8442</v>
      </c>
      <c r="J887" s="160" t="s">
        <v>2173</v>
      </c>
      <c r="K887" s="160" t="s">
        <v>2175</v>
      </c>
      <c r="L887" s="160" t="s">
        <v>226</v>
      </c>
      <c r="M887" s="160" t="s">
        <v>1304</v>
      </c>
      <c r="N887" s="160" t="s">
        <v>2176</v>
      </c>
      <c r="O887" s="160" t="s">
        <v>2174</v>
      </c>
      <c r="P887" s="160">
        <v>0</v>
      </c>
      <c r="Q887" s="160" t="s">
        <v>162</v>
      </c>
      <c r="R887" s="160" t="s">
        <v>8443</v>
      </c>
      <c r="S887" s="161">
        <v>41717</v>
      </c>
      <c r="T887" s="160">
        <v>7498</v>
      </c>
      <c r="U887" s="162">
        <v>8361630</v>
      </c>
      <c r="V887" s="162">
        <v>82938330</v>
      </c>
      <c r="W887" s="161">
        <v>44135</v>
      </c>
      <c r="X887" s="160" t="s">
        <v>3112</v>
      </c>
      <c r="Y887" s="160" t="s">
        <v>3113</v>
      </c>
      <c r="Z887" s="160" t="s">
        <v>3196</v>
      </c>
    </row>
    <row r="888" spans="1:26" x14ac:dyDescent="0.2">
      <c r="A888" s="160" t="s">
        <v>540</v>
      </c>
      <c r="B888" s="160">
        <v>650794826</v>
      </c>
      <c r="C888" s="160" t="s">
        <v>541</v>
      </c>
      <c r="D888" s="160" t="s">
        <v>542</v>
      </c>
      <c r="E888" s="160" t="s">
        <v>2647</v>
      </c>
      <c r="F888" s="160" t="s">
        <v>543</v>
      </c>
      <c r="G888" s="160" t="s">
        <v>2648</v>
      </c>
      <c r="H888" s="160" t="s">
        <v>544</v>
      </c>
      <c r="I888" s="160" t="s">
        <v>2649</v>
      </c>
      <c r="J888" s="160" t="s">
        <v>545</v>
      </c>
      <c r="K888" s="160" t="s">
        <v>546</v>
      </c>
      <c r="L888" s="160" t="s">
        <v>2453</v>
      </c>
      <c r="M888" s="160" t="s">
        <v>547</v>
      </c>
      <c r="N888" s="160">
        <v>67036066</v>
      </c>
      <c r="O888" s="160">
        <v>0</v>
      </c>
      <c r="P888" s="160">
        <v>0</v>
      </c>
      <c r="Q888" s="160" t="s">
        <v>162</v>
      </c>
      <c r="R888" s="160" t="s">
        <v>2773</v>
      </c>
      <c r="S888" s="161">
        <v>41739</v>
      </c>
      <c r="T888" s="160">
        <v>7499</v>
      </c>
      <c r="U888" s="162">
        <v>65301610</v>
      </c>
      <c r="V888" s="162">
        <v>578132983</v>
      </c>
      <c r="W888" s="161">
        <v>44135</v>
      </c>
      <c r="X888" s="160" t="s">
        <v>3112</v>
      </c>
      <c r="Y888" s="160" t="s">
        <v>3113</v>
      </c>
      <c r="Z888" s="160" t="s">
        <v>3186</v>
      </c>
    </row>
    <row r="889" spans="1:26" x14ac:dyDescent="0.2">
      <c r="A889" s="160" t="s">
        <v>1436</v>
      </c>
      <c r="B889" s="160">
        <v>690706008</v>
      </c>
      <c r="C889" s="160" t="s">
        <v>1014</v>
      </c>
      <c r="D889" s="160" t="s">
        <v>227</v>
      </c>
      <c r="E889" s="160" t="s">
        <v>26</v>
      </c>
      <c r="F889" s="160" t="s">
        <v>228</v>
      </c>
      <c r="G889" s="160" t="s">
        <v>27</v>
      </c>
      <c r="H889" s="160">
        <v>0</v>
      </c>
      <c r="I889" s="160">
        <v>0</v>
      </c>
      <c r="J889" s="160" t="s">
        <v>1437</v>
      </c>
      <c r="K889" s="160" t="s">
        <v>2611</v>
      </c>
      <c r="L889" s="160" t="s">
        <v>31</v>
      </c>
      <c r="M889" s="160" t="s">
        <v>1438</v>
      </c>
      <c r="N889" s="160" t="s">
        <v>2612</v>
      </c>
      <c r="O889" s="160" t="s">
        <v>2613</v>
      </c>
      <c r="P889" s="160">
        <v>0</v>
      </c>
      <c r="Q889" s="160">
        <v>91001</v>
      </c>
      <c r="R889" s="160" t="s">
        <v>1435</v>
      </c>
      <c r="S889" s="161">
        <v>41848</v>
      </c>
      <c r="T889" s="160">
        <v>7502</v>
      </c>
      <c r="U889" s="162">
        <v>0</v>
      </c>
      <c r="V889" s="162">
        <v>25090900</v>
      </c>
      <c r="W889" s="161">
        <v>44135</v>
      </c>
      <c r="X889" s="160" t="s">
        <v>3112</v>
      </c>
      <c r="Y889" s="160" t="s">
        <v>3113</v>
      </c>
      <c r="Z889" s="160" t="s">
        <v>3177</v>
      </c>
    </row>
    <row r="890" spans="1:26" x14ac:dyDescent="0.2">
      <c r="A890" s="160" t="s">
        <v>1610</v>
      </c>
      <c r="B890" s="160">
        <v>692009002</v>
      </c>
      <c r="C890" s="160" t="s">
        <v>1014</v>
      </c>
      <c r="D890" s="160" t="s">
        <v>227</v>
      </c>
      <c r="E890" s="160" t="s">
        <v>26</v>
      </c>
      <c r="F890" s="160" t="s">
        <v>228</v>
      </c>
      <c r="G890" s="160" t="s">
        <v>27</v>
      </c>
      <c r="H890" s="160">
        <v>0</v>
      </c>
      <c r="I890" s="160">
        <v>0</v>
      </c>
      <c r="J890" s="160" t="s">
        <v>1611</v>
      </c>
      <c r="K890" s="160" t="s">
        <v>1613</v>
      </c>
      <c r="L890" s="160" t="s">
        <v>2458</v>
      </c>
      <c r="M890" s="160" t="s">
        <v>1615</v>
      </c>
      <c r="N890" s="160" t="s">
        <v>1614</v>
      </c>
      <c r="O890" s="160" t="s">
        <v>1612</v>
      </c>
      <c r="P890" s="160">
        <v>0</v>
      </c>
      <c r="Q890" s="160">
        <v>91001</v>
      </c>
      <c r="R890" s="160" t="s">
        <v>1172</v>
      </c>
      <c r="S890" s="161">
        <v>41872</v>
      </c>
      <c r="T890" s="160">
        <v>7504</v>
      </c>
      <c r="U890" s="162">
        <v>4593423</v>
      </c>
      <c r="V890" s="162">
        <v>41475262</v>
      </c>
      <c r="W890" s="161">
        <v>44135</v>
      </c>
      <c r="X890" s="160" t="s">
        <v>3112</v>
      </c>
      <c r="Y890" s="160" t="s">
        <v>3113</v>
      </c>
      <c r="Z890" s="160" t="s">
        <v>3155</v>
      </c>
    </row>
    <row r="891" spans="1:26" x14ac:dyDescent="0.2">
      <c r="A891" s="160" t="s">
        <v>1523</v>
      </c>
      <c r="B891" s="160">
        <v>690815001</v>
      </c>
      <c r="C891" s="160" t="s">
        <v>1014</v>
      </c>
      <c r="D891" s="160" t="s">
        <v>227</v>
      </c>
      <c r="E891" s="160" t="s">
        <v>26</v>
      </c>
      <c r="F891" s="160" t="s">
        <v>228</v>
      </c>
      <c r="G891" s="160" t="s">
        <v>27</v>
      </c>
      <c r="H891" s="160">
        <v>0</v>
      </c>
      <c r="I891" s="160">
        <v>0</v>
      </c>
      <c r="J891" s="160" t="s">
        <v>2625</v>
      </c>
      <c r="K891" s="160" t="s">
        <v>1524</v>
      </c>
      <c r="L891" s="160" t="s">
        <v>2456</v>
      </c>
      <c r="M891" s="160" t="s">
        <v>1525</v>
      </c>
      <c r="N891" s="160" t="s">
        <v>2626</v>
      </c>
      <c r="O891" s="160" t="s">
        <v>2627</v>
      </c>
      <c r="P891" s="160">
        <v>0</v>
      </c>
      <c r="Q891" s="160">
        <v>91001</v>
      </c>
      <c r="R891" s="160" t="s">
        <v>1172</v>
      </c>
      <c r="S891" s="161">
        <v>41906</v>
      </c>
      <c r="T891" s="160">
        <v>7508</v>
      </c>
      <c r="U891" s="162">
        <v>3473550</v>
      </c>
      <c r="V891" s="162">
        <v>31363625</v>
      </c>
      <c r="W891" s="161">
        <v>44135</v>
      </c>
      <c r="X891" s="160" t="s">
        <v>3112</v>
      </c>
      <c r="Y891" s="160" t="s">
        <v>3113</v>
      </c>
      <c r="Z891" s="160" t="s">
        <v>3332</v>
      </c>
    </row>
    <row r="892" spans="1:26" x14ac:dyDescent="0.2">
      <c r="A892" s="160" t="s">
        <v>633</v>
      </c>
      <c r="B892" s="160" t="s">
        <v>3392</v>
      </c>
      <c r="C892" s="160" t="s">
        <v>565</v>
      </c>
      <c r="D892" s="160" t="s">
        <v>274</v>
      </c>
      <c r="E892" s="160" t="s">
        <v>2734</v>
      </c>
      <c r="F892" s="160" t="s">
        <v>634</v>
      </c>
      <c r="G892" s="160" t="s">
        <v>635</v>
      </c>
      <c r="H892" s="160" t="s">
        <v>493</v>
      </c>
      <c r="I892" s="160" t="s">
        <v>2737</v>
      </c>
      <c r="J892" s="160" t="s">
        <v>636</v>
      </c>
      <c r="K892" s="160" t="s">
        <v>637</v>
      </c>
      <c r="L892" s="160" t="s">
        <v>31</v>
      </c>
      <c r="M892" s="160" t="s">
        <v>271</v>
      </c>
      <c r="N892" s="160" t="s">
        <v>2735</v>
      </c>
      <c r="O892" s="160" t="s">
        <v>2736</v>
      </c>
      <c r="P892" s="160">
        <v>0</v>
      </c>
      <c r="Q892" s="160" t="s">
        <v>52</v>
      </c>
      <c r="R892" s="160" t="s">
        <v>2596</v>
      </c>
      <c r="S892" s="161">
        <v>41908</v>
      </c>
      <c r="T892" s="160">
        <v>7510</v>
      </c>
      <c r="U892" s="162">
        <v>29423898</v>
      </c>
      <c r="V892" s="162">
        <v>314761166</v>
      </c>
      <c r="W892" s="161">
        <v>44135</v>
      </c>
      <c r="X892" s="160" t="s">
        <v>3112</v>
      </c>
      <c r="Y892" s="160" t="s">
        <v>3113</v>
      </c>
      <c r="Z892" s="160" t="s">
        <v>3128</v>
      </c>
    </row>
    <row r="893" spans="1:26" x14ac:dyDescent="0.2">
      <c r="A893" s="160" t="s">
        <v>633</v>
      </c>
      <c r="B893" s="160" t="s">
        <v>3392</v>
      </c>
      <c r="C893" s="160" t="s">
        <v>565</v>
      </c>
      <c r="D893" s="160" t="s">
        <v>274</v>
      </c>
      <c r="E893" s="160" t="s">
        <v>2734</v>
      </c>
      <c r="F893" s="160" t="s">
        <v>634</v>
      </c>
      <c r="G893" s="160" t="s">
        <v>635</v>
      </c>
      <c r="H893" s="160" t="s">
        <v>493</v>
      </c>
      <c r="I893" s="160" t="s">
        <v>2737</v>
      </c>
      <c r="J893" s="160" t="s">
        <v>636</v>
      </c>
      <c r="K893" s="160" t="s">
        <v>637</v>
      </c>
      <c r="L893" s="160" t="s">
        <v>31</v>
      </c>
      <c r="M893" s="160" t="s">
        <v>271</v>
      </c>
      <c r="N893" s="160" t="s">
        <v>2735</v>
      </c>
      <c r="O893" s="160" t="s">
        <v>2736</v>
      </c>
      <c r="P893" s="160">
        <v>0</v>
      </c>
      <c r="Q893" s="160" t="s">
        <v>52</v>
      </c>
      <c r="R893" s="160" t="s">
        <v>2596</v>
      </c>
      <c r="S893" s="161">
        <v>41908</v>
      </c>
      <c r="T893" s="160">
        <v>7510</v>
      </c>
      <c r="U893" s="162">
        <v>26922456</v>
      </c>
      <c r="V893" s="162">
        <v>223309626</v>
      </c>
      <c r="W893" s="161">
        <v>44135</v>
      </c>
      <c r="X893" s="160" t="s">
        <v>3112</v>
      </c>
      <c r="Y893" s="160" t="s">
        <v>3113</v>
      </c>
      <c r="Z893" s="160" t="s">
        <v>3246</v>
      </c>
    </row>
    <row r="894" spans="1:26" x14ac:dyDescent="0.2">
      <c r="A894" s="160" t="s">
        <v>633</v>
      </c>
      <c r="B894" s="160" t="s">
        <v>3392</v>
      </c>
      <c r="C894" s="160" t="s">
        <v>565</v>
      </c>
      <c r="D894" s="160" t="s">
        <v>274</v>
      </c>
      <c r="E894" s="160" t="s">
        <v>2734</v>
      </c>
      <c r="F894" s="160" t="s">
        <v>634</v>
      </c>
      <c r="G894" s="160" t="s">
        <v>635</v>
      </c>
      <c r="H894" s="160" t="s">
        <v>493</v>
      </c>
      <c r="I894" s="160" t="s">
        <v>2737</v>
      </c>
      <c r="J894" s="160" t="s">
        <v>636</v>
      </c>
      <c r="K894" s="160" t="s">
        <v>637</v>
      </c>
      <c r="L894" s="160" t="s">
        <v>31</v>
      </c>
      <c r="M894" s="160" t="s">
        <v>271</v>
      </c>
      <c r="N894" s="160" t="s">
        <v>2735</v>
      </c>
      <c r="O894" s="160" t="s">
        <v>2736</v>
      </c>
      <c r="P894" s="160">
        <v>0</v>
      </c>
      <c r="Q894" s="160" t="s">
        <v>52</v>
      </c>
      <c r="R894" s="160" t="s">
        <v>2596</v>
      </c>
      <c r="S894" s="161">
        <v>41908</v>
      </c>
      <c r="T894" s="160">
        <v>7510</v>
      </c>
      <c r="U894" s="162">
        <v>11053422</v>
      </c>
      <c r="V894" s="162">
        <v>105241032</v>
      </c>
      <c r="W894" s="161">
        <v>44135</v>
      </c>
      <c r="X894" s="160" t="s">
        <v>3112</v>
      </c>
      <c r="Y894" s="160" t="s">
        <v>3113</v>
      </c>
      <c r="Z894" s="160" t="s">
        <v>3191</v>
      </c>
    </row>
    <row r="895" spans="1:26" x14ac:dyDescent="0.2">
      <c r="A895" s="160" t="s">
        <v>633</v>
      </c>
      <c r="B895" s="160" t="s">
        <v>3392</v>
      </c>
      <c r="C895" s="160" t="s">
        <v>565</v>
      </c>
      <c r="D895" s="160" t="s">
        <v>274</v>
      </c>
      <c r="E895" s="160" t="s">
        <v>2734</v>
      </c>
      <c r="F895" s="160" t="s">
        <v>634</v>
      </c>
      <c r="G895" s="160" t="s">
        <v>635</v>
      </c>
      <c r="H895" s="160" t="s">
        <v>493</v>
      </c>
      <c r="I895" s="160" t="s">
        <v>2737</v>
      </c>
      <c r="J895" s="160" t="s">
        <v>636</v>
      </c>
      <c r="K895" s="160" t="s">
        <v>637</v>
      </c>
      <c r="L895" s="160" t="s">
        <v>31</v>
      </c>
      <c r="M895" s="160" t="s">
        <v>271</v>
      </c>
      <c r="N895" s="160" t="s">
        <v>2735</v>
      </c>
      <c r="O895" s="160" t="s">
        <v>2736</v>
      </c>
      <c r="P895" s="160">
        <v>0</v>
      </c>
      <c r="Q895" s="160" t="s">
        <v>52</v>
      </c>
      <c r="R895" s="160" t="s">
        <v>2596</v>
      </c>
      <c r="S895" s="161">
        <v>41908</v>
      </c>
      <c r="T895" s="160">
        <v>7510</v>
      </c>
      <c r="U895" s="162">
        <v>11073510</v>
      </c>
      <c r="V895" s="162">
        <v>93780360</v>
      </c>
      <c r="W895" s="161">
        <v>44135</v>
      </c>
      <c r="X895" s="160" t="s">
        <v>3112</v>
      </c>
      <c r="Y895" s="160" t="s">
        <v>3113</v>
      </c>
      <c r="Z895" s="160" t="s">
        <v>3181</v>
      </c>
    </row>
    <row r="896" spans="1:26" x14ac:dyDescent="0.2">
      <c r="A896" s="160" t="s">
        <v>633</v>
      </c>
      <c r="B896" s="160" t="s">
        <v>3392</v>
      </c>
      <c r="C896" s="160" t="s">
        <v>565</v>
      </c>
      <c r="D896" s="160" t="s">
        <v>274</v>
      </c>
      <c r="E896" s="160" t="s">
        <v>2734</v>
      </c>
      <c r="F896" s="160" t="s">
        <v>634</v>
      </c>
      <c r="G896" s="160" t="s">
        <v>635</v>
      </c>
      <c r="H896" s="160" t="s">
        <v>493</v>
      </c>
      <c r="I896" s="160" t="s">
        <v>2737</v>
      </c>
      <c r="J896" s="160" t="s">
        <v>636</v>
      </c>
      <c r="K896" s="160" t="s">
        <v>637</v>
      </c>
      <c r="L896" s="160" t="s">
        <v>31</v>
      </c>
      <c r="M896" s="160" t="s">
        <v>271</v>
      </c>
      <c r="N896" s="160" t="s">
        <v>2735</v>
      </c>
      <c r="O896" s="160" t="s">
        <v>2736</v>
      </c>
      <c r="P896" s="160">
        <v>0</v>
      </c>
      <c r="Q896" s="160" t="s">
        <v>52</v>
      </c>
      <c r="R896" s="160" t="s">
        <v>2596</v>
      </c>
      <c r="S896" s="161">
        <v>41908</v>
      </c>
      <c r="T896" s="160">
        <v>7510</v>
      </c>
      <c r="U896" s="162">
        <v>6026400</v>
      </c>
      <c r="V896" s="162">
        <v>58480380</v>
      </c>
      <c r="W896" s="161">
        <v>44135</v>
      </c>
      <c r="X896" s="160" t="s">
        <v>3112</v>
      </c>
      <c r="Y896" s="160" t="s">
        <v>3113</v>
      </c>
      <c r="Z896" s="160" t="s">
        <v>3315</v>
      </c>
    </row>
    <row r="897" spans="1:26" x14ac:dyDescent="0.2">
      <c r="A897" s="160" t="s">
        <v>633</v>
      </c>
      <c r="B897" s="160" t="s">
        <v>3392</v>
      </c>
      <c r="C897" s="160" t="s">
        <v>565</v>
      </c>
      <c r="D897" s="160" t="s">
        <v>274</v>
      </c>
      <c r="E897" s="160" t="s">
        <v>2734</v>
      </c>
      <c r="F897" s="160" t="s">
        <v>634</v>
      </c>
      <c r="G897" s="160" t="s">
        <v>635</v>
      </c>
      <c r="H897" s="160" t="s">
        <v>493</v>
      </c>
      <c r="I897" s="160" t="s">
        <v>2737</v>
      </c>
      <c r="J897" s="160" t="s">
        <v>636</v>
      </c>
      <c r="K897" s="160" t="s">
        <v>637</v>
      </c>
      <c r="L897" s="160" t="s">
        <v>31</v>
      </c>
      <c r="M897" s="160" t="s">
        <v>271</v>
      </c>
      <c r="N897" s="160" t="s">
        <v>2735</v>
      </c>
      <c r="O897" s="160" t="s">
        <v>2736</v>
      </c>
      <c r="P897" s="160">
        <v>0</v>
      </c>
      <c r="Q897" s="160" t="s">
        <v>52</v>
      </c>
      <c r="R897" s="160" t="s">
        <v>2596</v>
      </c>
      <c r="S897" s="161">
        <v>41908</v>
      </c>
      <c r="T897" s="160">
        <v>7510</v>
      </c>
      <c r="U897" s="162">
        <v>15256836</v>
      </c>
      <c r="V897" s="162">
        <v>148500726</v>
      </c>
      <c r="W897" s="161">
        <v>44135</v>
      </c>
      <c r="X897" s="160" t="s">
        <v>3112</v>
      </c>
      <c r="Y897" s="160" t="s">
        <v>3113</v>
      </c>
      <c r="Z897" s="160" t="s">
        <v>3198</v>
      </c>
    </row>
    <row r="898" spans="1:26" x14ac:dyDescent="0.2">
      <c r="A898" s="160" t="s">
        <v>633</v>
      </c>
      <c r="B898" s="160" t="s">
        <v>3392</v>
      </c>
      <c r="C898" s="160" t="s">
        <v>565</v>
      </c>
      <c r="D898" s="160" t="s">
        <v>274</v>
      </c>
      <c r="E898" s="160" t="s">
        <v>2734</v>
      </c>
      <c r="F898" s="160" t="s">
        <v>634</v>
      </c>
      <c r="G898" s="160" t="s">
        <v>635</v>
      </c>
      <c r="H898" s="160" t="s">
        <v>493</v>
      </c>
      <c r="I898" s="160" t="s">
        <v>2737</v>
      </c>
      <c r="J898" s="160" t="s">
        <v>636</v>
      </c>
      <c r="K898" s="160" t="s">
        <v>637</v>
      </c>
      <c r="L898" s="160" t="s">
        <v>31</v>
      </c>
      <c r="M898" s="160" t="s">
        <v>271</v>
      </c>
      <c r="N898" s="160" t="s">
        <v>2735</v>
      </c>
      <c r="O898" s="160" t="s">
        <v>2736</v>
      </c>
      <c r="P898" s="160">
        <v>0</v>
      </c>
      <c r="Q898" s="160" t="s">
        <v>52</v>
      </c>
      <c r="R898" s="160" t="s">
        <v>2596</v>
      </c>
      <c r="S898" s="161">
        <v>41908</v>
      </c>
      <c r="T898" s="160">
        <v>7510</v>
      </c>
      <c r="U898" s="162">
        <v>11364786</v>
      </c>
      <c r="V898" s="162">
        <v>112246722</v>
      </c>
      <c r="W898" s="161">
        <v>44135</v>
      </c>
      <c r="X898" s="160" t="s">
        <v>3112</v>
      </c>
      <c r="Y898" s="160" t="s">
        <v>3113</v>
      </c>
      <c r="Z898" s="160" t="s">
        <v>3210</v>
      </c>
    </row>
    <row r="899" spans="1:26" x14ac:dyDescent="0.2">
      <c r="A899" s="160" t="s">
        <v>633</v>
      </c>
      <c r="B899" s="160" t="s">
        <v>3392</v>
      </c>
      <c r="C899" s="160" t="s">
        <v>565</v>
      </c>
      <c r="D899" s="160" t="s">
        <v>274</v>
      </c>
      <c r="E899" s="160" t="s">
        <v>2734</v>
      </c>
      <c r="F899" s="160" t="s">
        <v>634</v>
      </c>
      <c r="G899" s="160" t="s">
        <v>635</v>
      </c>
      <c r="H899" s="160" t="s">
        <v>493</v>
      </c>
      <c r="I899" s="160" t="s">
        <v>2737</v>
      </c>
      <c r="J899" s="160" t="s">
        <v>636</v>
      </c>
      <c r="K899" s="160" t="s">
        <v>637</v>
      </c>
      <c r="L899" s="160" t="s">
        <v>31</v>
      </c>
      <c r="M899" s="160" t="s">
        <v>271</v>
      </c>
      <c r="N899" s="160" t="s">
        <v>2735</v>
      </c>
      <c r="O899" s="160" t="s">
        <v>2736</v>
      </c>
      <c r="P899" s="160">
        <v>0</v>
      </c>
      <c r="Q899" s="160" t="s">
        <v>52</v>
      </c>
      <c r="R899" s="160" t="s">
        <v>2596</v>
      </c>
      <c r="S899" s="161">
        <v>41908</v>
      </c>
      <c r="T899" s="160">
        <v>7510</v>
      </c>
      <c r="U899" s="162">
        <v>9185238</v>
      </c>
      <c r="V899" s="162">
        <v>89433636</v>
      </c>
      <c r="W899" s="161">
        <v>44135</v>
      </c>
      <c r="X899" s="160" t="s">
        <v>3112</v>
      </c>
      <c r="Y899" s="160" t="s">
        <v>3113</v>
      </c>
      <c r="Z899" s="160" t="s">
        <v>3154</v>
      </c>
    </row>
    <row r="900" spans="1:26" x14ac:dyDescent="0.2">
      <c r="A900" s="160" t="s">
        <v>633</v>
      </c>
      <c r="B900" s="160" t="s">
        <v>3392</v>
      </c>
      <c r="C900" s="160" t="s">
        <v>565</v>
      </c>
      <c r="D900" s="160" t="s">
        <v>274</v>
      </c>
      <c r="E900" s="160" t="s">
        <v>2734</v>
      </c>
      <c r="F900" s="160" t="s">
        <v>634</v>
      </c>
      <c r="G900" s="160" t="s">
        <v>635</v>
      </c>
      <c r="H900" s="160" t="s">
        <v>493</v>
      </c>
      <c r="I900" s="160" t="s">
        <v>2737</v>
      </c>
      <c r="J900" s="160" t="s">
        <v>636</v>
      </c>
      <c r="K900" s="160" t="s">
        <v>637</v>
      </c>
      <c r="L900" s="160" t="s">
        <v>31</v>
      </c>
      <c r="M900" s="160" t="s">
        <v>271</v>
      </c>
      <c r="N900" s="160" t="s">
        <v>2735</v>
      </c>
      <c r="O900" s="160" t="s">
        <v>2736</v>
      </c>
      <c r="P900" s="160">
        <v>0</v>
      </c>
      <c r="Q900" s="160" t="s">
        <v>52</v>
      </c>
      <c r="R900" s="160" t="s">
        <v>2596</v>
      </c>
      <c r="S900" s="161">
        <v>41908</v>
      </c>
      <c r="T900" s="160">
        <v>7510</v>
      </c>
      <c r="U900" s="162">
        <v>3611320</v>
      </c>
      <c r="V900" s="162">
        <v>30896851</v>
      </c>
      <c r="W900" s="161">
        <v>44135</v>
      </c>
      <c r="X900" s="160" t="s">
        <v>3112</v>
      </c>
      <c r="Y900" s="160" t="s">
        <v>3113</v>
      </c>
      <c r="Z900" s="160" t="s">
        <v>3178</v>
      </c>
    </row>
    <row r="901" spans="1:26" x14ac:dyDescent="0.2">
      <c r="A901" s="160" t="s">
        <v>633</v>
      </c>
      <c r="B901" s="160" t="s">
        <v>3392</v>
      </c>
      <c r="C901" s="160" t="s">
        <v>565</v>
      </c>
      <c r="D901" s="160" t="s">
        <v>274</v>
      </c>
      <c r="E901" s="160" t="s">
        <v>2734</v>
      </c>
      <c r="F901" s="160" t="s">
        <v>634</v>
      </c>
      <c r="G901" s="160" t="s">
        <v>635</v>
      </c>
      <c r="H901" s="160" t="s">
        <v>493</v>
      </c>
      <c r="I901" s="160" t="s">
        <v>2737</v>
      </c>
      <c r="J901" s="160" t="s">
        <v>636</v>
      </c>
      <c r="K901" s="160" t="s">
        <v>637</v>
      </c>
      <c r="L901" s="160" t="s">
        <v>31</v>
      </c>
      <c r="M901" s="160" t="s">
        <v>271</v>
      </c>
      <c r="N901" s="160" t="s">
        <v>2735</v>
      </c>
      <c r="O901" s="160" t="s">
        <v>2736</v>
      </c>
      <c r="P901" s="160">
        <v>0</v>
      </c>
      <c r="Q901" s="160" t="s">
        <v>52</v>
      </c>
      <c r="R901" s="160" t="s">
        <v>2596</v>
      </c>
      <c r="S901" s="161">
        <v>41908</v>
      </c>
      <c r="T901" s="160">
        <v>7510</v>
      </c>
      <c r="U901" s="162">
        <v>8562510</v>
      </c>
      <c r="V901" s="162">
        <v>81712962</v>
      </c>
      <c r="W901" s="161">
        <v>44135</v>
      </c>
      <c r="X901" s="160" t="s">
        <v>3112</v>
      </c>
      <c r="Y901" s="160" t="s">
        <v>3113</v>
      </c>
      <c r="Z901" s="160" t="s">
        <v>3183</v>
      </c>
    </row>
    <row r="902" spans="1:26" x14ac:dyDescent="0.2">
      <c r="A902" s="160" t="s">
        <v>633</v>
      </c>
      <c r="B902" s="160" t="s">
        <v>3392</v>
      </c>
      <c r="C902" s="160" t="s">
        <v>565</v>
      </c>
      <c r="D902" s="160" t="s">
        <v>274</v>
      </c>
      <c r="E902" s="160" t="s">
        <v>2734</v>
      </c>
      <c r="F902" s="160" t="s">
        <v>634</v>
      </c>
      <c r="G902" s="160" t="s">
        <v>635</v>
      </c>
      <c r="H902" s="160" t="s">
        <v>493</v>
      </c>
      <c r="I902" s="160" t="s">
        <v>2737</v>
      </c>
      <c r="J902" s="160" t="s">
        <v>636</v>
      </c>
      <c r="K902" s="160" t="s">
        <v>637</v>
      </c>
      <c r="L902" s="160" t="s">
        <v>31</v>
      </c>
      <c r="M902" s="160" t="s">
        <v>271</v>
      </c>
      <c r="N902" s="160" t="s">
        <v>2735</v>
      </c>
      <c r="O902" s="160" t="s">
        <v>2736</v>
      </c>
      <c r="P902" s="160">
        <v>0</v>
      </c>
      <c r="Q902" s="160" t="s">
        <v>52</v>
      </c>
      <c r="R902" s="160" t="s">
        <v>2596</v>
      </c>
      <c r="S902" s="161">
        <v>41908</v>
      </c>
      <c r="T902" s="160">
        <v>7510</v>
      </c>
      <c r="U902" s="162">
        <v>23040936</v>
      </c>
      <c r="V902" s="162">
        <v>214657640</v>
      </c>
      <c r="W902" s="161">
        <v>44135</v>
      </c>
      <c r="X902" s="160" t="s">
        <v>3112</v>
      </c>
      <c r="Y902" s="160" t="s">
        <v>3113</v>
      </c>
      <c r="Z902" s="160" t="s">
        <v>3193</v>
      </c>
    </row>
    <row r="903" spans="1:26" x14ac:dyDescent="0.2">
      <c r="A903" s="160" t="s">
        <v>633</v>
      </c>
      <c r="B903" s="160" t="s">
        <v>3392</v>
      </c>
      <c r="C903" s="160" t="s">
        <v>565</v>
      </c>
      <c r="D903" s="160" t="s">
        <v>274</v>
      </c>
      <c r="E903" s="160" t="s">
        <v>2734</v>
      </c>
      <c r="F903" s="160" t="s">
        <v>634</v>
      </c>
      <c r="G903" s="160" t="s">
        <v>635</v>
      </c>
      <c r="H903" s="160" t="s">
        <v>493</v>
      </c>
      <c r="I903" s="160" t="s">
        <v>2737</v>
      </c>
      <c r="J903" s="160" t="s">
        <v>636</v>
      </c>
      <c r="K903" s="160" t="s">
        <v>637</v>
      </c>
      <c r="L903" s="160" t="s">
        <v>31</v>
      </c>
      <c r="M903" s="160" t="s">
        <v>271</v>
      </c>
      <c r="N903" s="160" t="s">
        <v>2735</v>
      </c>
      <c r="O903" s="160" t="s">
        <v>2736</v>
      </c>
      <c r="P903" s="160">
        <v>0</v>
      </c>
      <c r="Q903" s="160" t="s">
        <v>52</v>
      </c>
      <c r="R903" s="160" t="s">
        <v>2596</v>
      </c>
      <c r="S903" s="161">
        <v>41908</v>
      </c>
      <c r="T903" s="160">
        <v>7510</v>
      </c>
      <c r="U903" s="162">
        <v>6302007</v>
      </c>
      <c r="V903" s="162">
        <v>68176260</v>
      </c>
      <c r="W903" s="161">
        <v>44135</v>
      </c>
      <c r="X903" s="160" t="s">
        <v>3112</v>
      </c>
      <c r="Y903" s="160" t="s">
        <v>3113</v>
      </c>
      <c r="Z903" s="160" t="s">
        <v>3252</v>
      </c>
    </row>
    <row r="904" spans="1:26" x14ac:dyDescent="0.2">
      <c r="A904" s="160" t="s">
        <v>633</v>
      </c>
      <c r="B904" s="160" t="s">
        <v>3392</v>
      </c>
      <c r="C904" s="160" t="s">
        <v>565</v>
      </c>
      <c r="D904" s="160" t="s">
        <v>274</v>
      </c>
      <c r="E904" s="160" t="s">
        <v>2734</v>
      </c>
      <c r="F904" s="160" t="s">
        <v>634</v>
      </c>
      <c r="G904" s="160" t="s">
        <v>635</v>
      </c>
      <c r="H904" s="160" t="s">
        <v>493</v>
      </c>
      <c r="I904" s="160" t="s">
        <v>2737</v>
      </c>
      <c r="J904" s="160" t="s">
        <v>636</v>
      </c>
      <c r="K904" s="160" t="s">
        <v>637</v>
      </c>
      <c r="L904" s="160" t="s">
        <v>31</v>
      </c>
      <c r="M904" s="160" t="s">
        <v>271</v>
      </c>
      <c r="N904" s="160" t="s">
        <v>2735</v>
      </c>
      <c r="O904" s="160" t="s">
        <v>2736</v>
      </c>
      <c r="P904" s="160">
        <v>0</v>
      </c>
      <c r="Q904" s="160" t="s">
        <v>52</v>
      </c>
      <c r="R904" s="160" t="s">
        <v>2596</v>
      </c>
      <c r="S904" s="161">
        <v>41908</v>
      </c>
      <c r="T904" s="160">
        <v>7510</v>
      </c>
      <c r="U904" s="162">
        <v>11538648</v>
      </c>
      <c r="V904" s="162">
        <v>130256021</v>
      </c>
      <c r="W904" s="161">
        <v>44135</v>
      </c>
      <c r="X904" s="160" t="s">
        <v>3112</v>
      </c>
      <c r="Y904" s="160" t="s">
        <v>3113</v>
      </c>
      <c r="Z904" s="160" t="s">
        <v>3190</v>
      </c>
    </row>
    <row r="905" spans="1:26" x14ac:dyDescent="0.2">
      <c r="A905" s="160" t="s">
        <v>633</v>
      </c>
      <c r="B905" s="160" t="s">
        <v>3392</v>
      </c>
      <c r="C905" s="160" t="s">
        <v>565</v>
      </c>
      <c r="D905" s="160" t="s">
        <v>274</v>
      </c>
      <c r="E905" s="160" t="s">
        <v>2734</v>
      </c>
      <c r="F905" s="160" t="s">
        <v>634</v>
      </c>
      <c r="G905" s="160" t="s">
        <v>635</v>
      </c>
      <c r="H905" s="160" t="s">
        <v>493</v>
      </c>
      <c r="I905" s="160" t="s">
        <v>2737</v>
      </c>
      <c r="J905" s="160" t="s">
        <v>636</v>
      </c>
      <c r="K905" s="160" t="s">
        <v>637</v>
      </c>
      <c r="L905" s="160" t="s">
        <v>31</v>
      </c>
      <c r="M905" s="160" t="s">
        <v>271</v>
      </c>
      <c r="N905" s="160" t="s">
        <v>2735</v>
      </c>
      <c r="O905" s="160" t="s">
        <v>2736</v>
      </c>
      <c r="P905" s="160">
        <v>0</v>
      </c>
      <c r="Q905" s="160" t="s">
        <v>52</v>
      </c>
      <c r="R905" s="160" t="s">
        <v>2596</v>
      </c>
      <c r="S905" s="161">
        <v>41908</v>
      </c>
      <c r="T905" s="160">
        <v>7510</v>
      </c>
      <c r="U905" s="162">
        <v>20238660</v>
      </c>
      <c r="V905" s="162">
        <v>180507606</v>
      </c>
      <c r="W905" s="161">
        <v>44135</v>
      </c>
      <c r="X905" s="160" t="s">
        <v>3112</v>
      </c>
      <c r="Y905" s="160" t="s">
        <v>3113</v>
      </c>
      <c r="Z905" s="160" t="s">
        <v>3248</v>
      </c>
    </row>
    <row r="906" spans="1:26" x14ac:dyDescent="0.2">
      <c r="A906" s="160" t="s">
        <v>633</v>
      </c>
      <c r="B906" s="160" t="s">
        <v>3392</v>
      </c>
      <c r="C906" s="160" t="s">
        <v>565</v>
      </c>
      <c r="D906" s="160" t="s">
        <v>274</v>
      </c>
      <c r="E906" s="160" t="s">
        <v>2734</v>
      </c>
      <c r="F906" s="160" t="s">
        <v>634</v>
      </c>
      <c r="G906" s="160" t="s">
        <v>635</v>
      </c>
      <c r="H906" s="160" t="s">
        <v>493</v>
      </c>
      <c r="I906" s="160" t="s">
        <v>2737</v>
      </c>
      <c r="J906" s="160" t="s">
        <v>636</v>
      </c>
      <c r="K906" s="160" t="s">
        <v>637</v>
      </c>
      <c r="L906" s="160" t="s">
        <v>31</v>
      </c>
      <c r="M906" s="160" t="s">
        <v>271</v>
      </c>
      <c r="N906" s="160" t="s">
        <v>2735</v>
      </c>
      <c r="O906" s="160" t="s">
        <v>2736</v>
      </c>
      <c r="P906" s="160">
        <v>0</v>
      </c>
      <c r="Q906" s="160" t="s">
        <v>52</v>
      </c>
      <c r="R906" s="160" t="s">
        <v>2596</v>
      </c>
      <c r="S906" s="161">
        <v>41908</v>
      </c>
      <c r="T906" s="160">
        <v>7510</v>
      </c>
      <c r="U906" s="162">
        <v>26762238</v>
      </c>
      <c r="V906" s="162">
        <v>239149584</v>
      </c>
      <c r="W906" s="161">
        <v>44135</v>
      </c>
      <c r="X906" s="160" t="s">
        <v>3112</v>
      </c>
      <c r="Y906" s="160" t="s">
        <v>3113</v>
      </c>
      <c r="Z906" s="160" t="s">
        <v>3163</v>
      </c>
    </row>
    <row r="907" spans="1:26" x14ac:dyDescent="0.2">
      <c r="A907" s="160" t="s">
        <v>633</v>
      </c>
      <c r="B907" s="160" t="s">
        <v>3392</v>
      </c>
      <c r="C907" s="160" t="s">
        <v>565</v>
      </c>
      <c r="D907" s="160" t="s">
        <v>274</v>
      </c>
      <c r="E907" s="160" t="s">
        <v>2734</v>
      </c>
      <c r="F907" s="160" t="s">
        <v>634</v>
      </c>
      <c r="G907" s="160" t="s">
        <v>635</v>
      </c>
      <c r="H907" s="160" t="s">
        <v>493</v>
      </c>
      <c r="I907" s="160" t="s">
        <v>2737</v>
      </c>
      <c r="J907" s="160" t="s">
        <v>636</v>
      </c>
      <c r="K907" s="160" t="s">
        <v>637</v>
      </c>
      <c r="L907" s="160" t="s">
        <v>31</v>
      </c>
      <c r="M907" s="160" t="s">
        <v>271</v>
      </c>
      <c r="N907" s="160" t="s">
        <v>2735</v>
      </c>
      <c r="O907" s="160" t="s">
        <v>2736</v>
      </c>
      <c r="P907" s="160">
        <v>0</v>
      </c>
      <c r="Q907" s="160" t="s">
        <v>52</v>
      </c>
      <c r="R907" s="160" t="s">
        <v>2596</v>
      </c>
      <c r="S907" s="161">
        <v>41908</v>
      </c>
      <c r="T907" s="160">
        <v>7510</v>
      </c>
      <c r="U907" s="162">
        <v>12298878</v>
      </c>
      <c r="V907" s="162">
        <v>97062054</v>
      </c>
      <c r="W907" s="161">
        <v>44135</v>
      </c>
      <c r="X907" s="160" t="s">
        <v>3112</v>
      </c>
      <c r="Y907" s="160" t="s">
        <v>3113</v>
      </c>
      <c r="Z907" s="160" t="s">
        <v>3201</v>
      </c>
    </row>
    <row r="908" spans="1:26" x14ac:dyDescent="0.2">
      <c r="A908" s="160" t="s">
        <v>633</v>
      </c>
      <c r="B908" s="160" t="s">
        <v>3392</v>
      </c>
      <c r="C908" s="160" t="s">
        <v>565</v>
      </c>
      <c r="D908" s="160" t="s">
        <v>274</v>
      </c>
      <c r="E908" s="160" t="s">
        <v>2734</v>
      </c>
      <c r="F908" s="160" t="s">
        <v>634</v>
      </c>
      <c r="G908" s="160" t="s">
        <v>635</v>
      </c>
      <c r="H908" s="160" t="s">
        <v>493</v>
      </c>
      <c r="I908" s="160" t="s">
        <v>2737</v>
      </c>
      <c r="J908" s="160" t="s">
        <v>636</v>
      </c>
      <c r="K908" s="160" t="s">
        <v>637</v>
      </c>
      <c r="L908" s="160" t="s">
        <v>31</v>
      </c>
      <c r="M908" s="160" t="s">
        <v>271</v>
      </c>
      <c r="N908" s="160" t="s">
        <v>2735</v>
      </c>
      <c r="O908" s="160" t="s">
        <v>2736</v>
      </c>
      <c r="P908" s="160">
        <v>0</v>
      </c>
      <c r="Q908" s="160" t="s">
        <v>52</v>
      </c>
      <c r="R908" s="160" t="s">
        <v>2596</v>
      </c>
      <c r="S908" s="161">
        <v>41908</v>
      </c>
      <c r="T908" s="160">
        <v>7510</v>
      </c>
      <c r="U908" s="162">
        <v>7156350</v>
      </c>
      <c r="V908" s="162">
        <v>68776290</v>
      </c>
      <c r="W908" s="161">
        <v>44135</v>
      </c>
      <c r="X908" s="160" t="s">
        <v>3112</v>
      </c>
      <c r="Y908" s="160" t="s">
        <v>3113</v>
      </c>
      <c r="Z908" s="160" t="s">
        <v>3180</v>
      </c>
    </row>
    <row r="909" spans="1:26" x14ac:dyDescent="0.2">
      <c r="A909" s="160" t="s">
        <v>1815</v>
      </c>
      <c r="B909" s="160">
        <v>692531000</v>
      </c>
      <c r="C909" s="160" t="s">
        <v>1014</v>
      </c>
      <c r="D909" s="160" t="s">
        <v>1031</v>
      </c>
      <c r="E909" s="160" t="s">
        <v>592</v>
      </c>
      <c r="F909" s="160" t="s">
        <v>1032</v>
      </c>
      <c r="G909" s="160" t="s">
        <v>27</v>
      </c>
      <c r="H909" s="160">
        <v>0</v>
      </c>
      <c r="I909" s="160">
        <v>0</v>
      </c>
      <c r="J909" s="160" t="s">
        <v>1816</v>
      </c>
      <c r="K909" s="160" t="s">
        <v>1818</v>
      </c>
      <c r="L909" s="160" t="s">
        <v>303</v>
      </c>
      <c r="M909" s="160" t="s">
        <v>1820</v>
      </c>
      <c r="N909" s="160" t="s">
        <v>1819</v>
      </c>
      <c r="O909" s="160" t="s">
        <v>1817</v>
      </c>
      <c r="P909" s="160">
        <v>0</v>
      </c>
      <c r="Q909" s="160">
        <v>91001</v>
      </c>
      <c r="R909" s="160" t="s">
        <v>1030</v>
      </c>
      <c r="S909" s="161">
        <v>41925</v>
      </c>
      <c r="T909" s="160">
        <v>7512</v>
      </c>
      <c r="U909" s="162">
        <v>5113066</v>
      </c>
      <c r="V909" s="162">
        <v>46167260</v>
      </c>
      <c r="W909" s="161">
        <v>44135</v>
      </c>
      <c r="X909" s="160" t="s">
        <v>3112</v>
      </c>
      <c r="Y909" s="160" t="s">
        <v>3113</v>
      </c>
      <c r="Z909" s="160" t="s">
        <v>3333</v>
      </c>
    </row>
    <row r="910" spans="1:26" x14ac:dyDescent="0.2">
      <c r="A910" s="160" t="s">
        <v>1365</v>
      </c>
      <c r="B910" s="160">
        <v>690102005</v>
      </c>
      <c r="C910" s="160" t="s">
        <v>1014</v>
      </c>
      <c r="D910" s="160" t="s">
        <v>227</v>
      </c>
      <c r="E910" s="160" t="s">
        <v>26</v>
      </c>
      <c r="F910" s="160" t="s">
        <v>228</v>
      </c>
      <c r="G910" s="160" t="s">
        <v>27</v>
      </c>
      <c r="H910" s="160">
        <v>0</v>
      </c>
      <c r="I910" s="160">
        <v>0</v>
      </c>
      <c r="J910" s="160" t="s">
        <v>1366</v>
      </c>
      <c r="K910" s="160" t="s">
        <v>1368</v>
      </c>
      <c r="L910" s="160" t="s">
        <v>224</v>
      </c>
      <c r="M910" s="160" t="s">
        <v>1369</v>
      </c>
      <c r="N910" s="160" t="s">
        <v>1367</v>
      </c>
      <c r="O910" s="160">
        <v>0</v>
      </c>
      <c r="P910" s="160">
        <v>0</v>
      </c>
      <c r="Q910" s="160">
        <v>91001</v>
      </c>
      <c r="R910" s="160" t="s">
        <v>1172</v>
      </c>
      <c r="S910" s="161">
        <v>41927</v>
      </c>
      <c r="T910" s="160">
        <v>7513</v>
      </c>
      <c r="U910" s="162">
        <v>5335372</v>
      </c>
      <c r="V910" s="162">
        <v>24087260</v>
      </c>
      <c r="W910" s="161">
        <v>44135</v>
      </c>
      <c r="X910" s="160" t="s">
        <v>3112</v>
      </c>
      <c r="Y910" s="160" t="s">
        <v>3113</v>
      </c>
      <c r="Z910" s="160" t="s">
        <v>3334</v>
      </c>
    </row>
    <row r="911" spans="1:26" x14ac:dyDescent="0.2">
      <c r="A911" s="160" t="s">
        <v>1407</v>
      </c>
      <c r="B911" s="160">
        <v>692011007</v>
      </c>
      <c r="C911" s="160" t="s">
        <v>1014</v>
      </c>
      <c r="D911" s="160" t="s">
        <v>227</v>
      </c>
      <c r="E911" s="160" t="s">
        <v>26</v>
      </c>
      <c r="F911" s="160" t="s">
        <v>228</v>
      </c>
      <c r="G911" s="160" t="s">
        <v>27</v>
      </c>
      <c r="H911" s="160">
        <v>0</v>
      </c>
      <c r="I911" s="160">
        <v>0</v>
      </c>
      <c r="J911" s="160" t="s">
        <v>1408</v>
      </c>
      <c r="K911" s="160" t="s">
        <v>1409</v>
      </c>
      <c r="L911" s="160" t="s">
        <v>2452</v>
      </c>
      <c r="M911" s="160" t="s">
        <v>1410</v>
      </c>
      <c r="N911" s="160">
        <v>0</v>
      </c>
      <c r="O911" s="160">
        <v>0</v>
      </c>
      <c r="P911" s="160">
        <v>0</v>
      </c>
      <c r="Q911" s="160">
        <v>91001</v>
      </c>
      <c r="R911" s="160" t="s">
        <v>222</v>
      </c>
      <c r="S911" s="161">
        <v>41939</v>
      </c>
      <c r="T911" s="160">
        <v>7514</v>
      </c>
      <c r="U911" s="162">
        <v>2639898</v>
      </c>
      <c r="V911" s="162">
        <v>31678778</v>
      </c>
      <c r="W911" s="161">
        <v>44135</v>
      </c>
      <c r="X911" s="160" t="s">
        <v>3112</v>
      </c>
      <c r="Y911" s="160" t="s">
        <v>3113</v>
      </c>
      <c r="Z911" s="160" t="s">
        <v>3335</v>
      </c>
    </row>
    <row r="912" spans="1:26" x14ac:dyDescent="0.2">
      <c r="A912" s="160" t="s">
        <v>683</v>
      </c>
      <c r="B912" s="160">
        <v>650846699</v>
      </c>
      <c r="C912" s="160" t="s">
        <v>565</v>
      </c>
      <c r="D912" s="160" t="s">
        <v>684</v>
      </c>
      <c r="E912" s="160" t="s">
        <v>685</v>
      </c>
      <c r="F912" s="160" t="s">
        <v>2432</v>
      </c>
      <c r="G912" s="160" t="s">
        <v>2482</v>
      </c>
      <c r="H912" s="160" t="s">
        <v>686</v>
      </c>
      <c r="I912" s="160" t="s">
        <v>2483</v>
      </c>
      <c r="J912" s="160" t="s">
        <v>687</v>
      </c>
      <c r="K912" s="160" t="s">
        <v>2481</v>
      </c>
      <c r="L912" s="160" t="s">
        <v>31</v>
      </c>
      <c r="M912" s="160" t="s">
        <v>673</v>
      </c>
      <c r="N912" s="160" t="s">
        <v>2479</v>
      </c>
      <c r="O912" s="160" t="s">
        <v>2480</v>
      </c>
      <c r="P912" s="160">
        <v>0</v>
      </c>
      <c r="Q912" s="160" t="s">
        <v>470</v>
      </c>
      <c r="R912" s="160" t="s">
        <v>2638</v>
      </c>
      <c r="S912" s="161">
        <v>41950</v>
      </c>
      <c r="T912" s="160">
        <v>7517</v>
      </c>
      <c r="U912" s="162">
        <v>9943560</v>
      </c>
      <c r="V912" s="162">
        <v>91224630</v>
      </c>
      <c r="W912" s="161">
        <v>44135</v>
      </c>
      <c r="X912" s="160" t="s">
        <v>3112</v>
      </c>
      <c r="Y912" s="160" t="s">
        <v>3113</v>
      </c>
      <c r="Z912" s="160" t="s">
        <v>3198</v>
      </c>
    </row>
    <row r="913" spans="1:26" x14ac:dyDescent="0.2">
      <c r="A913" s="160" t="s">
        <v>1532</v>
      </c>
      <c r="B913" s="160">
        <v>692004000</v>
      </c>
      <c r="C913" s="160" t="s">
        <v>1014</v>
      </c>
      <c r="D913" s="160" t="s">
        <v>227</v>
      </c>
      <c r="E913" s="160" t="s">
        <v>26</v>
      </c>
      <c r="F913" s="160" t="s">
        <v>228</v>
      </c>
      <c r="G913" s="160" t="s">
        <v>1533</v>
      </c>
      <c r="H913" s="160">
        <v>0</v>
      </c>
      <c r="I913" s="160">
        <v>0</v>
      </c>
      <c r="J913" s="160" t="s">
        <v>1534</v>
      </c>
      <c r="K913" s="160" t="s">
        <v>1536</v>
      </c>
      <c r="L913" s="160" t="s">
        <v>2458</v>
      </c>
      <c r="M913" s="160" t="s">
        <v>1538</v>
      </c>
      <c r="N913" s="160" t="s">
        <v>1537</v>
      </c>
      <c r="O913" s="160" t="s">
        <v>1535</v>
      </c>
      <c r="P913" s="160">
        <v>0</v>
      </c>
      <c r="Q913" s="160">
        <v>91001</v>
      </c>
      <c r="R913" s="160" t="s">
        <v>1172</v>
      </c>
      <c r="S913" s="161">
        <v>41996</v>
      </c>
      <c r="T913" s="160">
        <v>7520</v>
      </c>
      <c r="U913" s="162">
        <v>5335373</v>
      </c>
      <c r="V913" s="162">
        <v>48174530</v>
      </c>
      <c r="W913" s="161">
        <v>44135</v>
      </c>
      <c r="X913" s="160" t="s">
        <v>3112</v>
      </c>
      <c r="Y913" s="160" t="s">
        <v>3113</v>
      </c>
      <c r="Z913" s="160" t="s">
        <v>3211</v>
      </c>
    </row>
    <row r="914" spans="1:26" x14ac:dyDescent="0.2">
      <c r="A914" s="160" t="s">
        <v>1246</v>
      </c>
      <c r="B914" s="160">
        <v>692002008</v>
      </c>
      <c r="C914" s="160" t="s">
        <v>1014</v>
      </c>
      <c r="D914" s="160" t="s">
        <v>227</v>
      </c>
      <c r="E914" s="160" t="s">
        <v>26</v>
      </c>
      <c r="F914" s="160" t="s">
        <v>228</v>
      </c>
      <c r="G914" s="160" t="s">
        <v>27</v>
      </c>
      <c r="H914" s="160">
        <v>0</v>
      </c>
      <c r="I914" s="160">
        <v>0</v>
      </c>
      <c r="J914" s="160" t="s">
        <v>1247</v>
      </c>
      <c r="K914" s="160" t="s">
        <v>1248</v>
      </c>
      <c r="L914" s="160" t="s">
        <v>2458</v>
      </c>
      <c r="M914" s="160" t="s">
        <v>1250</v>
      </c>
      <c r="N914" s="160" t="s">
        <v>1249</v>
      </c>
      <c r="O914" s="160" t="s">
        <v>2583</v>
      </c>
      <c r="P914" s="160">
        <v>0</v>
      </c>
      <c r="Q914" s="160">
        <v>91001</v>
      </c>
      <c r="R914" s="160" t="s">
        <v>222</v>
      </c>
      <c r="S914" s="161">
        <v>41996</v>
      </c>
      <c r="T914" s="160">
        <v>7521</v>
      </c>
      <c r="U914" s="162">
        <v>3959847</v>
      </c>
      <c r="V914" s="162">
        <v>35754532</v>
      </c>
      <c r="W914" s="161">
        <v>44135</v>
      </c>
      <c r="X914" s="160" t="s">
        <v>3112</v>
      </c>
      <c r="Y914" s="160" t="s">
        <v>3113</v>
      </c>
      <c r="Z914" s="160" t="s">
        <v>3336</v>
      </c>
    </row>
    <row r="915" spans="1:26" x14ac:dyDescent="0.2">
      <c r="A915" s="160" t="s">
        <v>6016</v>
      </c>
      <c r="B915" s="160" t="s">
        <v>3393</v>
      </c>
      <c r="C915" s="160" t="s">
        <v>1014</v>
      </c>
      <c r="D915" s="160" t="s">
        <v>227</v>
      </c>
      <c r="E915" s="160" t="s">
        <v>26</v>
      </c>
      <c r="F915" s="160" t="s">
        <v>228</v>
      </c>
      <c r="G915" s="160" t="s">
        <v>27</v>
      </c>
      <c r="H915" s="160">
        <v>0</v>
      </c>
      <c r="I915" s="160">
        <v>0</v>
      </c>
      <c r="J915" s="160" t="s">
        <v>1336</v>
      </c>
      <c r="K915" s="160" t="s">
        <v>1338</v>
      </c>
      <c r="L915" s="160" t="s">
        <v>2458</v>
      </c>
      <c r="M915" s="160" t="s">
        <v>2475</v>
      </c>
      <c r="N915" s="160">
        <v>0</v>
      </c>
      <c r="O915" s="160" t="s">
        <v>1337</v>
      </c>
      <c r="P915" s="160">
        <v>0</v>
      </c>
      <c r="Q915" s="160">
        <v>91001</v>
      </c>
      <c r="R915" s="160" t="s">
        <v>1049</v>
      </c>
      <c r="S915" s="161">
        <v>42032</v>
      </c>
      <c r="T915" s="160">
        <v>7523</v>
      </c>
      <c r="U915" s="162">
        <v>4751816</v>
      </c>
      <c r="V915" s="162">
        <v>42905435</v>
      </c>
      <c r="W915" s="161">
        <v>44135</v>
      </c>
      <c r="X915" s="160" t="s">
        <v>3112</v>
      </c>
      <c r="Y915" s="160" t="s">
        <v>3113</v>
      </c>
      <c r="Z915" s="160" t="s">
        <v>3147</v>
      </c>
    </row>
    <row r="916" spans="1:26" x14ac:dyDescent="0.2">
      <c r="A916" s="160" t="s">
        <v>1732</v>
      </c>
      <c r="B916" s="160">
        <v>691802000</v>
      </c>
      <c r="C916" s="160" t="s">
        <v>1014</v>
      </c>
      <c r="D916" s="160" t="s">
        <v>227</v>
      </c>
      <c r="E916" s="160" t="s">
        <v>26</v>
      </c>
      <c r="F916" s="160" t="s">
        <v>228</v>
      </c>
      <c r="G916" s="160" t="s">
        <v>27</v>
      </c>
      <c r="H916" s="160">
        <v>0</v>
      </c>
      <c r="I916" s="160">
        <v>0</v>
      </c>
      <c r="J916" s="160" t="s">
        <v>1733</v>
      </c>
      <c r="K916" s="160" t="s">
        <v>1735</v>
      </c>
      <c r="L916" s="160" t="s">
        <v>32</v>
      </c>
      <c r="M916" s="160" t="s">
        <v>1737</v>
      </c>
      <c r="N916" s="160" t="s">
        <v>1736</v>
      </c>
      <c r="O916" s="160" t="s">
        <v>1734</v>
      </c>
      <c r="P916" s="160">
        <v>0</v>
      </c>
      <c r="Q916" s="160">
        <v>91001</v>
      </c>
      <c r="R916" s="160" t="s">
        <v>222</v>
      </c>
      <c r="S916" s="161">
        <v>42047</v>
      </c>
      <c r="T916" s="160">
        <v>7526</v>
      </c>
      <c r="U916" s="162">
        <v>4593423</v>
      </c>
      <c r="V916" s="162">
        <v>41475262</v>
      </c>
      <c r="W916" s="161">
        <v>44135</v>
      </c>
      <c r="X916" s="160" t="s">
        <v>3112</v>
      </c>
      <c r="Y916" s="160" t="s">
        <v>3113</v>
      </c>
      <c r="Z916" s="160" t="s">
        <v>3337</v>
      </c>
    </row>
    <row r="917" spans="1:26" x14ac:dyDescent="0.2">
      <c r="A917" s="160" t="s">
        <v>1102</v>
      </c>
      <c r="B917" s="160">
        <v>690413000</v>
      </c>
      <c r="C917" s="160" t="s">
        <v>1014</v>
      </c>
      <c r="D917" s="160" t="s">
        <v>227</v>
      </c>
      <c r="E917" s="160" t="s">
        <v>26</v>
      </c>
      <c r="F917" s="160" t="s">
        <v>228</v>
      </c>
      <c r="G917" s="160">
        <v>0</v>
      </c>
      <c r="H917" s="160">
        <v>0</v>
      </c>
      <c r="I917" s="160">
        <v>0</v>
      </c>
      <c r="J917" s="160" t="s">
        <v>1103</v>
      </c>
      <c r="K917" s="160" t="s">
        <v>1105</v>
      </c>
      <c r="L917" s="160" t="s">
        <v>2453</v>
      </c>
      <c r="M917" s="160" t="s">
        <v>1107</v>
      </c>
      <c r="N917" s="160" t="s">
        <v>1106</v>
      </c>
      <c r="O917" s="160" t="s">
        <v>1104</v>
      </c>
      <c r="P917" s="160">
        <v>0</v>
      </c>
      <c r="Q917" s="160">
        <v>91001</v>
      </c>
      <c r="R917" s="160" t="s">
        <v>1049</v>
      </c>
      <c r="S917" s="161">
        <v>42047</v>
      </c>
      <c r="T917" s="160">
        <v>7527</v>
      </c>
      <c r="U917" s="162">
        <v>3167878</v>
      </c>
      <c r="V917" s="162">
        <v>28603630</v>
      </c>
      <c r="W917" s="161">
        <v>44135</v>
      </c>
      <c r="X917" s="160" t="s">
        <v>3112</v>
      </c>
      <c r="Y917" s="160" t="s">
        <v>3113</v>
      </c>
      <c r="Z917" s="160" t="s">
        <v>3338</v>
      </c>
    </row>
    <row r="918" spans="1:26" x14ac:dyDescent="0.2">
      <c r="A918" s="160" t="s">
        <v>1715</v>
      </c>
      <c r="B918" s="160">
        <v>690409003</v>
      </c>
      <c r="C918" s="160" t="s">
        <v>1014</v>
      </c>
      <c r="D918" s="160" t="s">
        <v>227</v>
      </c>
      <c r="E918" s="160" t="s">
        <v>26</v>
      </c>
      <c r="F918" s="160" t="s">
        <v>228</v>
      </c>
      <c r="G918" s="160" t="s">
        <v>27</v>
      </c>
      <c r="H918" s="160">
        <v>0</v>
      </c>
      <c r="I918" s="160">
        <v>0</v>
      </c>
      <c r="J918" s="160" t="s">
        <v>1716</v>
      </c>
      <c r="K918" s="160" t="s">
        <v>1718</v>
      </c>
      <c r="L918" s="160" t="s">
        <v>2455</v>
      </c>
      <c r="M918" s="160" t="s">
        <v>1720</v>
      </c>
      <c r="N918" s="160" t="s">
        <v>1719</v>
      </c>
      <c r="O918" s="160" t="s">
        <v>1717</v>
      </c>
      <c r="P918" s="160">
        <v>0</v>
      </c>
      <c r="Q918" s="160">
        <v>91001</v>
      </c>
      <c r="R918" s="160" t="s">
        <v>1172</v>
      </c>
      <c r="S918" s="161">
        <v>42052</v>
      </c>
      <c r="T918" s="160">
        <v>7528</v>
      </c>
      <c r="U918" s="162">
        <v>4593423</v>
      </c>
      <c r="V918" s="162">
        <v>41475262</v>
      </c>
      <c r="W918" s="161">
        <v>44135</v>
      </c>
      <c r="X918" s="160" t="s">
        <v>3112</v>
      </c>
      <c r="Y918" s="160" t="s">
        <v>3113</v>
      </c>
      <c r="Z918" s="160" t="s">
        <v>3247</v>
      </c>
    </row>
    <row r="919" spans="1:26" x14ac:dyDescent="0.2">
      <c r="A919" s="160" t="s">
        <v>986</v>
      </c>
      <c r="B919" s="160">
        <v>605111130</v>
      </c>
      <c r="C919" s="160" t="s">
        <v>974</v>
      </c>
      <c r="D919" s="160" t="s">
        <v>975</v>
      </c>
      <c r="E919" s="160" t="s">
        <v>26</v>
      </c>
      <c r="F919" s="160" t="s">
        <v>976</v>
      </c>
      <c r="G919" s="160" t="s">
        <v>27</v>
      </c>
      <c r="H919" s="160">
        <v>0</v>
      </c>
      <c r="I919" s="160">
        <v>0</v>
      </c>
      <c r="J919" s="160" t="s">
        <v>2536</v>
      </c>
      <c r="K919" s="160" t="s">
        <v>987</v>
      </c>
      <c r="L919" s="160" t="s">
        <v>303</v>
      </c>
      <c r="M919" s="160" t="s">
        <v>988</v>
      </c>
      <c r="N919" s="160" t="s">
        <v>2537</v>
      </c>
      <c r="O919" s="160" t="s">
        <v>2538</v>
      </c>
      <c r="P919" s="160">
        <v>0</v>
      </c>
      <c r="Q919" s="160">
        <v>91001</v>
      </c>
      <c r="R919" s="160" t="s">
        <v>222</v>
      </c>
      <c r="S919" s="161">
        <v>42052</v>
      </c>
      <c r="T919" s="160">
        <v>7529</v>
      </c>
      <c r="U919" s="162">
        <v>5113066</v>
      </c>
      <c r="V919" s="162">
        <v>51130660</v>
      </c>
      <c r="W919" s="161">
        <v>44135</v>
      </c>
      <c r="X919" s="160" t="s">
        <v>3112</v>
      </c>
      <c r="Y919" s="160" t="s">
        <v>3113</v>
      </c>
      <c r="Z919" s="160" t="s">
        <v>3205</v>
      </c>
    </row>
    <row r="920" spans="1:26" x14ac:dyDescent="0.2">
      <c r="A920" s="160" t="s">
        <v>1069</v>
      </c>
      <c r="B920" s="160">
        <v>692544005</v>
      </c>
      <c r="C920" s="160" t="s">
        <v>1014</v>
      </c>
      <c r="D920" s="160" t="s">
        <v>227</v>
      </c>
      <c r="E920" s="160" t="s">
        <v>26</v>
      </c>
      <c r="F920" s="160" t="s">
        <v>228</v>
      </c>
      <c r="G920" s="160" t="s">
        <v>27</v>
      </c>
      <c r="H920" s="160">
        <v>0</v>
      </c>
      <c r="I920" s="160">
        <v>0</v>
      </c>
      <c r="J920" s="160" t="s">
        <v>1070</v>
      </c>
      <c r="K920" s="160" t="s">
        <v>1072</v>
      </c>
      <c r="L920" s="160" t="s">
        <v>2474</v>
      </c>
      <c r="M920" s="160" t="s">
        <v>1074</v>
      </c>
      <c r="N920" s="160" t="s">
        <v>1073</v>
      </c>
      <c r="O920" s="160" t="s">
        <v>1071</v>
      </c>
      <c r="P920" s="160">
        <v>0</v>
      </c>
      <c r="Q920" s="160">
        <v>91001</v>
      </c>
      <c r="R920" s="160" t="s">
        <v>222</v>
      </c>
      <c r="S920" s="161">
        <v>42053</v>
      </c>
      <c r="T920" s="160">
        <v>7531</v>
      </c>
      <c r="U920" s="162">
        <v>5557680</v>
      </c>
      <c r="V920" s="162">
        <v>50181800</v>
      </c>
      <c r="W920" s="161">
        <v>44135</v>
      </c>
      <c r="X920" s="160" t="s">
        <v>3112</v>
      </c>
      <c r="Y920" s="160" t="s">
        <v>3113</v>
      </c>
      <c r="Z920" s="160" t="s">
        <v>3339</v>
      </c>
    </row>
    <row r="921" spans="1:26" x14ac:dyDescent="0.2">
      <c r="A921" s="160" t="s">
        <v>1254</v>
      </c>
      <c r="B921" s="160">
        <v>691910008</v>
      </c>
      <c r="C921" s="160" t="s">
        <v>1014</v>
      </c>
      <c r="D921" s="160" t="s">
        <v>227</v>
      </c>
      <c r="E921" s="160" t="s">
        <v>26</v>
      </c>
      <c r="F921" s="160" t="s">
        <v>228</v>
      </c>
      <c r="G921" s="160" t="s">
        <v>27</v>
      </c>
      <c r="H921" s="160">
        <v>0</v>
      </c>
      <c r="I921" s="160">
        <v>0</v>
      </c>
      <c r="J921" s="160" t="s">
        <v>1255</v>
      </c>
      <c r="K921" s="160" t="s">
        <v>1257</v>
      </c>
      <c r="L921" s="160" t="s">
        <v>32</v>
      </c>
      <c r="M921" s="160" t="s">
        <v>1259</v>
      </c>
      <c r="N921" s="160" t="s">
        <v>1258</v>
      </c>
      <c r="O921" s="160" t="s">
        <v>1256</v>
      </c>
      <c r="P921" s="160">
        <v>0</v>
      </c>
      <c r="Q921" s="160">
        <v>91001</v>
      </c>
      <c r="R921" s="160" t="s">
        <v>1049</v>
      </c>
      <c r="S921" s="161">
        <v>42053</v>
      </c>
      <c r="T921" s="160">
        <v>7532</v>
      </c>
      <c r="U921" s="162">
        <v>4593423</v>
      </c>
      <c r="V921" s="162">
        <v>41475262</v>
      </c>
      <c r="W921" s="161">
        <v>44135</v>
      </c>
      <c r="X921" s="160" t="s">
        <v>3112</v>
      </c>
      <c r="Y921" s="160" t="s">
        <v>3113</v>
      </c>
      <c r="Z921" s="160" t="s">
        <v>3340</v>
      </c>
    </row>
    <row r="922" spans="1:26" x14ac:dyDescent="0.2">
      <c r="A922" s="160" t="s">
        <v>2012</v>
      </c>
      <c r="B922" s="160">
        <v>691809005</v>
      </c>
      <c r="C922" s="160" t="s">
        <v>1014</v>
      </c>
      <c r="D922" s="160" t="s">
        <v>227</v>
      </c>
      <c r="E922" s="160" t="s">
        <v>26</v>
      </c>
      <c r="F922" s="160" t="s">
        <v>228</v>
      </c>
      <c r="G922" s="160" t="s">
        <v>27</v>
      </c>
      <c r="H922" s="160">
        <v>0</v>
      </c>
      <c r="I922" s="160">
        <v>0</v>
      </c>
      <c r="J922" s="160" t="s">
        <v>2013</v>
      </c>
      <c r="K922" s="160" t="s">
        <v>2015</v>
      </c>
      <c r="L922" s="160" t="s">
        <v>32</v>
      </c>
      <c r="M922" s="160" t="s">
        <v>2017</v>
      </c>
      <c r="N922" s="160" t="s">
        <v>2016</v>
      </c>
      <c r="O922" s="160" t="s">
        <v>2014</v>
      </c>
      <c r="P922" s="160">
        <v>0</v>
      </c>
      <c r="Q922" s="160">
        <v>91001</v>
      </c>
      <c r="R922" s="160" t="s">
        <v>1172</v>
      </c>
      <c r="S922" s="161">
        <v>42053</v>
      </c>
      <c r="T922" s="160">
        <v>7533</v>
      </c>
      <c r="U922" s="162">
        <v>5543786</v>
      </c>
      <c r="V922" s="162">
        <v>50056347</v>
      </c>
      <c r="W922" s="161">
        <v>44135</v>
      </c>
      <c r="X922" s="160" t="s">
        <v>3112</v>
      </c>
      <c r="Y922" s="160" t="s">
        <v>3113</v>
      </c>
      <c r="Z922" s="160" t="s">
        <v>3216</v>
      </c>
    </row>
    <row r="923" spans="1:26" x14ac:dyDescent="0.2">
      <c r="A923" s="160" t="s">
        <v>1491</v>
      </c>
      <c r="B923" s="160">
        <v>690415003</v>
      </c>
      <c r="C923" s="160" t="s">
        <v>1014</v>
      </c>
      <c r="D923" s="160" t="s">
        <v>227</v>
      </c>
      <c r="E923" s="160" t="s">
        <v>26</v>
      </c>
      <c r="F923" s="160" t="s">
        <v>228</v>
      </c>
      <c r="G923" s="160" t="s">
        <v>27</v>
      </c>
      <c r="H923" s="160">
        <v>0</v>
      </c>
      <c r="I923" s="160">
        <v>0</v>
      </c>
      <c r="J923" s="160" t="s">
        <v>1492</v>
      </c>
      <c r="K923" s="160" t="s">
        <v>1494</v>
      </c>
      <c r="L923" s="160" t="s">
        <v>2455</v>
      </c>
      <c r="M923" s="160">
        <v>0</v>
      </c>
      <c r="N923" s="160" t="s">
        <v>1495</v>
      </c>
      <c r="O923" s="160" t="s">
        <v>1493</v>
      </c>
      <c r="P923" s="160">
        <v>0</v>
      </c>
      <c r="Q923" s="160">
        <v>91001</v>
      </c>
      <c r="R923" s="160" t="s">
        <v>1084</v>
      </c>
      <c r="S923" s="161">
        <v>42053</v>
      </c>
      <c r="T923" s="160">
        <v>7534</v>
      </c>
      <c r="U923" s="162">
        <v>4593423</v>
      </c>
      <c r="V923" s="162">
        <v>45934230</v>
      </c>
      <c r="W923" s="161">
        <v>44135</v>
      </c>
      <c r="X923" s="160" t="s">
        <v>3112</v>
      </c>
      <c r="Y923" s="160" t="s">
        <v>3113</v>
      </c>
      <c r="Z923" s="160" t="s">
        <v>3273</v>
      </c>
    </row>
    <row r="924" spans="1:26" x14ac:dyDescent="0.2">
      <c r="A924" s="160" t="s">
        <v>1270</v>
      </c>
      <c r="B924" s="160">
        <v>690739003</v>
      </c>
      <c r="C924" s="160" t="s">
        <v>1014</v>
      </c>
      <c r="D924" s="160" t="s">
        <v>227</v>
      </c>
      <c r="E924" s="160" t="s">
        <v>26</v>
      </c>
      <c r="F924" s="160" t="s">
        <v>228</v>
      </c>
      <c r="G924" s="160" t="s">
        <v>27</v>
      </c>
      <c r="H924" s="160">
        <v>0</v>
      </c>
      <c r="I924" s="160">
        <v>0</v>
      </c>
      <c r="J924" s="160" t="s">
        <v>1271</v>
      </c>
      <c r="K924" s="160" t="s">
        <v>1273</v>
      </c>
      <c r="L924" s="160" t="s">
        <v>31</v>
      </c>
      <c r="M924" s="160" t="s">
        <v>1275</v>
      </c>
      <c r="N924" s="160" t="s">
        <v>1274</v>
      </c>
      <c r="O924" s="160" t="s">
        <v>1272</v>
      </c>
      <c r="P924" s="160">
        <v>0</v>
      </c>
      <c r="Q924" s="160">
        <v>91001</v>
      </c>
      <c r="R924" s="160" t="s">
        <v>222</v>
      </c>
      <c r="S924" s="161">
        <v>42053</v>
      </c>
      <c r="T924" s="160">
        <v>7535</v>
      </c>
      <c r="U924" s="162">
        <v>0</v>
      </c>
      <c r="V924" s="162">
        <v>31261950</v>
      </c>
      <c r="W924" s="161">
        <v>44135</v>
      </c>
      <c r="X924" s="160" t="s">
        <v>3112</v>
      </c>
      <c r="Y924" s="160" t="s">
        <v>3113</v>
      </c>
      <c r="Z924" s="160" t="s">
        <v>3263</v>
      </c>
    </row>
    <row r="925" spans="1:26" x14ac:dyDescent="0.2">
      <c r="A925" s="160" t="s">
        <v>1925</v>
      </c>
      <c r="B925" s="160">
        <v>691514005</v>
      </c>
      <c r="C925" s="160" t="s">
        <v>1014</v>
      </c>
      <c r="D925" s="160" t="s">
        <v>227</v>
      </c>
      <c r="E925" s="160" t="s">
        <v>26</v>
      </c>
      <c r="F925" s="160" t="s">
        <v>228</v>
      </c>
      <c r="G925" s="160" t="s">
        <v>27</v>
      </c>
      <c r="H925" s="160">
        <v>0</v>
      </c>
      <c r="I925" s="160">
        <v>0</v>
      </c>
      <c r="J925" s="160" t="s">
        <v>1926</v>
      </c>
      <c r="K925" s="160" t="s">
        <v>1927</v>
      </c>
      <c r="L925" s="160" t="s">
        <v>133</v>
      </c>
      <c r="M925" s="160" t="s">
        <v>1928</v>
      </c>
      <c r="N925" s="160" t="s">
        <v>2619</v>
      </c>
      <c r="O925" s="160" t="s">
        <v>2620</v>
      </c>
      <c r="P925" s="160">
        <v>0</v>
      </c>
      <c r="Q925" s="160">
        <v>91001</v>
      </c>
      <c r="R925" s="160" t="s">
        <v>222</v>
      </c>
      <c r="S925" s="161">
        <v>42053</v>
      </c>
      <c r="T925" s="160">
        <v>7536</v>
      </c>
      <c r="U925" s="162">
        <v>3167878</v>
      </c>
      <c r="V925" s="162">
        <v>28603630</v>
      </c>
      <c r="W925" s="161">
        <v>44135</v>
      </c>
      <c r="X925" s="160" t="s">
        <v>3112</v>
      </c>
      <c r="Y925" s="160" t="s">
        <v>3113</v>
      </c>
      <c r="Z925" s="160" t="s">
        <v>3341</v>
      </c>
    </row>
    <row r="926" spans="1:26" x14ac:dyDescent="0.2">
      <c r="A926" s="160" t="s">
        <v>1562</v>
      </c>
      <c r="B926" s="160">
        <v>691705005</v>
      </c>
      <c r="C926" s="160" t="s">
        <v>1014</v>
      </c>
      <c r="D926" s="160" t="s">
        <v>227</v>
      </c>
      <c r="E926" s="160" t="s">
        <v>26</v>
      </c>
      <c r="F926" s="160" t="s">
        <v>228</v>
      </c>
      <c r="G926" s="160" t="s">
        <v>27</v>
      </c>
      <c r="H926" s="160">
        <v>0</v>
      </c>
      <c r="I926" s="160">
        <v>0</v>
      </c>
      <c r="J926" s="160" t="s">
        <v>1563</v>
      </c>
      <c r="K926" s="160" t="s">
        <v>1564</v>
      </c>
      <c r="L926" s="160" t="s">
        <v>133</v>
      </c>
      <c r="M926" s="160" t="s">
        <v>1566</v>
      </c>
      <c r="N926" s="160" t="s">
        <v>1565</v>
      </c>
      <c r="O926" s="160">
        <v>0</v>
      </c>
      <c r="P926" s="160">
        <v>0</v>
      </c>
      <c r="Q926" s="160">
        <v>91001</v>
      </c>
      <c r="R926" s="160" t="s">
        <v>222</v>
      </c>
      <c r="S926" s="161">
        <v>42053</v>
      </c>
      <c r="T926" s="160">
        <v>7537</v>
      </c>
      <c r="U926" s="162">
        <v>4593423</v>
      </c>
      <c r="V926" s="162">
        <v>36129262</v>
      </c>
      <c r="W926" s="161">
        <v>44135</v>
      </c>
      <c r="X926" s="160" t="s">
        <v>3112</v>
      </c>
      <c r="Y926" s="160" t="s">
        <v>3113</v>
      </c>
      <c r="Z926" s="160" t="s">
        <v>3226</v>
      </c>
    </row>
    <row r="927" spans="1:26" x14ac:dyDescent="0.2">
      <c r="A927" s="160" t="s">
        <v>1204</v>
      </c>
      <c r="B927" s="160">
        <v>691411001</v>
      </c>
      <c r="C927" s="160" t="s">
        <v>1014</v>
      </c>
      <c r="D927" s="160" t="s">
        <v>227</v>
      </c>
      <c r="E927" s="160" t="s">
        <v>26</v>
      </c>
      <c r="F927" s="160" t="s">
        <v>228</v>
      </c>
      <c r="G927" s="160" t="s">
        <v>27</v>
      </c>
      <c r="H927" s="160">
        <v>0</v>
      </c>
      <c r="I927" s="160">
        <v>0</v>
      </c>
      <c r="J927" s="160" t="s">
        <v>1205</v>
      </c>
      <c r="K927" s="160" t="s">
        <v>2465</v>
      </c>
      <c r="L927" s="160" t="s">
        <v>2454</v>
      </c>
      <c r="M927" s="160" t="s">
        <v>1207</v>
      </c>
      <c r="N927" s="160" t="s">
        <v>1206</v>
      </c>
      <c r="O927" s="160">
        <v>0</v>
      </c>
      <c r="P927" s="160">
        <v>0</v>
      </c>
      <c r="Q927" s="160">
        <v>91001</v>
      </c>
      <c r="R927" s="160" t="s">
        <v>222</v>
      </c>
      <c r="S927" s="161">
        <v>42053</v>
      </c>
      <c r="T927" s="160">
        <v>7538</v>
      </c>
      <c r="U927" s="162">
        <v>3959847</v>
      </c>
      <c r="V927" s="162">
        <v>35754532</v>
      </c>
      <c r="W927" s="161">
        <v>44135</v>
      </c>
      <c r="X927" s="160" t="s">
        <v>3112</v>
      </c>
      <c r="Y927" s="160" t="s">
        <v>3113</v>
      </c>
      <c r="Z927" s="160" t="s">
        <v>3342</v>
      </c>
    </row>
    <row r="928" spans="1:26" x14ac:dyDescent="0.2">
      <c r="A928" s="160" t="s">
        <v>1075</v>
      </c>
      <c r="B928" s="160" t="s">
        <v>3394</v>
      </c>
      <c r="C928" s="160" t="s">
        <v>1014</v>
      </c>
      <c r="D928" s="160" t="s">
        <v>227</v>
      </c>
      <c r="E928" s="160" t="s">
        <v>26</v>
      </c>
      <c r="F928" s="160" t="s">
        <v>228</v>
      </c>
      <c r="G928" s="160" t="s">
        <v>27</v>
      </c>
      <c r="H928" s="160">
        <v>0</v>
      </c>
      <c r="I928" s="160">
        <v>0</v>
      </c>
      <c r="J928" s="160" t="s">
        <v>1076</v>
      </c>
      <c r="K928" s="160" t="s">
        <v>1078</v>
      </c>
      <c r="L928" s="160" t="s">
        <v>133</v>
      </c>
      <c r="M928" s="160" t="s">
        <v>1080</v>
      </c>
      <c r="N928" s="160" t="s">
        <v>1079</v>
      </c>
      <c r="O928" s="160" t="s">
        <v>1077</v>
      </c>
      <c r="P928" s="160">
        <v>0</v>
      </c>
      <c r="Q928" s="160">
        <v>91001</v>
      </c>
      <c r="R928" s="160" t="s">
        <v>222</v>
      </c>
      <c r="S928" s="161">
        <v>42053</v>
      </c>
      <c r="T928" s="160">
        <v>7540</v>
      </c>
      <c r="U928" s="162">
        <v>3959847</v>
      </c>
      <c r="V928" s="162">
        <v>35754532</v>
      </c>
      <c r="W928" s="161">
        <v>44135</v>
      </c>
      <c r="X928" s="160" t="s">
        <v>3112</v>
      </c>
      <c r="Y928" s="160" t="s">
        <v>3113</v>
      </c>
      <c r="Z928" s="160" t="s">
        <v>3343</v>
      </c>
    </row>
    <row r="929" spans="1:26" x14ac:dyDescent="0.2">
      <c r="A929" s="160" t="s">
        <v>981</v>
      </c>
      <c r="B929" s="160">
        <v>605110118</v>
      </c>
      <c r="C929" s="160" t="s">
        <v>974</v>
      </c>
      <c r="D929" s="160" t="s">
        <v>975</v>
      </c>
      <c r="E929" s="160" t="s">
        <v>26</v>
      </c>
      <c r="F929" s="160" t="s">
        <v>976</v>
      </c>
      <c r="G929" s="160" t="s">
        <v>27</v>
      </c>
      <c r="H929" s="160">
        <v>0</v>
      </c>
      <c r="I929" s="160">
        <v>0</v>
      </c>
      <c r="J929" s="160" t="s">
        <v>982</v>
      </c>
      <c r="K929" s="160" t="s">
        <v>983</v>
      </c>
      <c r="L929" s="160" t="s">
        <v>90</v>
      </c>
      <c r="M929" s="160" t="s">
        <v>252</v>
      </c>
      <c r="N929" s="160" t="s">
        <v>984</v>
      </c>
      <c r="O929" s="160">
        <v>0</v>
      </c>
      <c r="P929" s="160">
        <v>0</v>
      </c>
      <c r="Q929" s="160">
        <v>91001</v>
      </c>
      <c r="R929" s="160" t="s">
        <v>222</v>
      </c>
      <c r="S929" s="161">
        <v>42054</v>
      </c>
      <c r="T929" s="160">
        <v>7542</v>
      </c>
      <c r="U929" s="162">
        <v>11559974</v>
      </c>
      <c r="V929" s="162">
        <v>104378138</v>
      </c>
      <c r="W929" s="161">
        <v>44135</v>
      </c>
      <c r="X929" s="160" t="s">
        <v>3112</v>
      </c>
      <c r="Y929" s="160" t="s">
        <v>3113</v>
      </c>
      <c r="Z929" s="160" t="s">
        <v>3133</v>
      </c>
    </row>
    <row r="930" spans="1:26" x14ac:dyDescent="0.2">
      <c r="A930" s="160" t="s">
        <v>1969</v>
      </c>
      <c r="B930" s="160">
        <v>690716003</v>
      </c>
      <c r="C930" s="160" t="s">
        <v>1014</v>
      </c>
      <c r="D930" s="160" t="s">
        <v>227</v>
      </c>
      <c r="E930" s="160" t="s">
        <v>26</v>
      </c>
      <c r="F930" s="160" t="s">
        <v>228</v>
      </c>
      <c r="G930" s="160" t="s">
        <v>27</v>
      </c>
      <c r="H930" s="160">
        <v>0</v>
      </c>
      <c r="I930" s="160">
        <v>0</v>
      </c>
      <c r="J930" s="160" t="s">
        <v>8366</v>
      </c>
      <c r="K930" s="160" t="s">
        <v>1972</v>
      </c>
      <c r="L930" s="160" t="s">
        <v>31</v>
      </c>
      <c r="M930" s="160" t="s">
        <v>1974</v>
      </c>
      <c r="N930" s="160" t="s">
        <v>8367</v>
      </c>
      <c r="O930" s="160" t="s">
        <v>8368</v>
      </c>
      <c r="P930" s="160">
        <v>0</v>
      </c>
      <c r="Q930" s="160">
        <v>91001</v>
      </c>
      <c r="R930" s="160" t="s">
        <v>222</v>
      </c>
      <c r="S930" s="161">
        <v>42058</v>
      </c>
      <c r="T930" s="160">
        <v>7543</v>
      </c>
      <c r="U930" s="162">
        <v>0</v>
      </c>
      <c r="V930" s="162">
        <v>31261950</v>
      </c>
      <c r="W930" s="161">
        <v>44135</v>
      </c>
      <c r="X930" s="160" t="s">
        <v>3112</v>
      </c>
      <c r="Y930" s="160" t="s">
        <v>3113</v>
      </c>
      <c r="Z930" s="160" t="s">
        <v>3344</v>
      </c>
    </row>
    <row r="931" spans="1:26" x14ac:dyDescent="0.2">
      <c r="A931" s="160" t="s">
        <v>1222</v>
      </c>
      <c r="B931" s="160">
        <v>735686003</v>
      </c>
      <c r="C931" s="160" t="s">
        <v>1014</v>
      </c>
      <c r="D931" s="160" t="s">
        <v>227</v>
      </c>
      <c r="E931" s="160" t="s">
        <v>26</v>
      </c>
      <c r="F931" s="160" t="s">
        <v>228</v>
      </c>
      <c r="G931" s="160" t="s">
        <v>27</v>
      </c>
      <c r="H931" s="160">
        <v>0</v>
      </c>
      <c r="I931" s="160">
        <v>0</v>
      </c>
      <c r="J931" s="160" t="s">
        <v>1223</v>
      </c>
      <c r="K931" s="160" t="s">
        <v>1225</v>
      </c>
      <c r="L931" s="160" t="s">
        <v>226</v>
      </c>
      <c r="M931" s="160" t="s">
        <v>1227</v>
      </c>
      <c r="N931" s="160" t="s">
        <v>1224</v>
      </c>
      <c r="O931" s="160" t="s">
        <v>1226</v>
      </c>
      <c r="P931" s="160">
        <v>0</v>
      </c>
      <c r="Q931" s="160">
        <v>91001</v>
      </c>
      <c r="R931" s="160" t="s">
        <v>222</v>
      </c>
      <c r="S931" s="161">
        <v>42059</v>
      </c>
      <c r="T931" s="160">
        <v>7544</v>
      </c>
      <c r="U931" s="162">
        <v>4029318</v>
      </c>
      <c r="V931" s="162">
        <v>36381805</v>
      </c>
      <c r="W931" s="161">
        <v>44135</v>
      </c>
      <c r="X931" s="160" t="s">
        <v>3112</v>
      </c>
      <c r="Y931" s="160" t="s">
        <v>3113</v>
      </c>
      <c r="Z931" s="160" t="s">
        <v>3270</v>
      </c>
    </row>
    <row r="932" spans="1:26" x14ac:dyDescent="0.2">
      <c r="A932" s="160" t="s">
        <v>1700</v>
      </c>
      <c r="B932" s="160">
        <v>690608006</v>
      </c>
      <c r="C932" s="160" t="s">
        <v>1014</v>
      </c>
      <c r="D932" s="160" t="s">
        <v>227</v>
      </c>
      <c r="E932" s="160" t="s">
        <v>26</v>
      </c>
      <c r="F932" s="160" t="s">
        <v>228</v>
      </c>
      <c r="G932" s="160" t="s">
        <v>27</v>
      </c>
      <c r="H932" s="160">
        <v>0</v>
      </c>
      <c r="I932" s="160">
        <v>0</v>
      </c>
      <c r="J932" s="160" t="s">
        <v>1701</v>
      </c>
      <c r="K932" s="160" t="s">
        <v>1702</v>
      </c>
      <c r="L932" s="160" t="s">
        <v>226</v>
      </c>
      <c r="M932" s="160" t="s">
        <v>1704</v>
      </c>
      <c r="N932" s="160" t="s">
        <v>2845</v>
      </c>
      <c r="O932" s="160" t="s">
        <v>2846</v>
      </c>
      <c r="P932" s="160">
        <v>0</v>
      </c>
      <c r="Q932" s="160">
        <v>91001</v>
      </c>
      <c r="R932" s="160" t="s">
        <v>222</v>
      </c>
      <c r="S932" s="161">
        <v>42059</v>
      </c>
      <c r="T932" s="160">
        <v>7545</v>
      </c>
      <c r="U932" s="162">
        <v>3473550</v>
      </c>
      <c r="V932" s="162">
        <v>31363625</v>
      </c>
      <c r="W932" s="161">
        <v>44135</v>
      </c>
      <c r="X932" s="160" t="s">
        <v>3112</v>
      </c>
      <c r="Y932" s="160" t="s">
        <v>3113</v>
      </c>
      <c r="Z932" s="160" t="s">
        <v>3261</v>
      </c>
    </row>
    <row r="933" spans="1:26" x14ac:dyDescent="0.2">
      <c r="A933" s="160" t="s">
        <v>1319</v>
      </c>
      <c r="B933" s="160" t="s">
        <v>3395</v>
      </c>
      <c r="C933" s="160" t="s">
        <v>1014</v>
      </c>
      <c r="D933" s="160" t="s">
        <v>227</v>
      </c>
      <c r="E933" s="160" t="s">
        <v>26</v>
      </c>
      <c r="F933" s="160" t="s">
        <v>228</v>
      </c>
      <c r="G933" s="160" t="s">
        <v>27</v>
      </c>
      <c r="H933" s="160">
        <v>0</v>
      </c>
      <c r="I933" s="160">
        <v>0</v>
      </c>
      <c r="J933" s="160" t="s">
        <v>1320</v>
      </c>
      <c r="K933" s="160" t="s">
        <v>1322</v>
      </c>
      <c r="L933" s="160" t="s">
        <v>2453</v>
      </c>
      <c r="M933" s="160" t="s">
        <v>1324</v>
      </c>
      <c r="N933" s="160" t="s">
        <v>1323</v>
      </c>
      <c r="O933" s="160" t="s">
        <v>1321</v>
      </c>
      <c r="P933" s="160">
        <v>0</v>
      </c>
      <c r="Q933" s="160">
        <v>91001</v>
      </c>
      <c r="R933" s="160" t="s">
        <v>222</v>
      </c>
      <c r="S933" s="161">
        <v>42059</v>
      </c>
      <c r="T933" s="160">
        <v>7546</v>
      </c>
      <c r="U933" s="162">
        <v>27434300</v>
      </c>
      <c r="V933" s="162">
        <v>264064378</v>
      </c>
      <c r="W933" s="161">
        <v>44135</v>
      </c>
      <c r="X933" s="160" t="s">
        <v>3112</v>
      </c>
      <c r="Y933" s="160" t="s">
        <v>3113</v>
      </c>
      <c r="Z933" s="160" t="s">
        <v>3187</v>
      </c>
    </row>
    <row r="934" spans="1:26" x14ac:dyDescent="0.2">
      <c r="A934" s="160" t="s">
        <v>1020</v>
      </c>
      <c r="B934" s="160">
        <v>692519000</v>
      </c>
      <c r="C934" s="160" t="s">
        <v>1014</v>
      </c>
      <c r="D934" s="160" t="s">
        <v>227</v>
      </c>
      <c r="E934" s="160" t="s">
        <v>26</v>
      </c>
      <c r="F934" s="160" t="s">
        <v>228</v>
      </c>
      <c r="G934" s="160" t="s">
        <v>27</v>
      </c>
      <c r="H934" s="160">
        <v>0</v>
      </c>
      <c r="I934" s="160">
        <v>0</v>
      </c>
      <c r="J934" s="160" t="s">
        <v>1021</v>
      </c>
      <c r="K934" s="160" t="s">
        <v>1022</v>
      </c>
      <c r="L934" s="160" t="s">
        <v>2453</v>
      </c>
      <c r="M934" s="160" t="s">
        <v>1024</v>
      </c>
      <c r="N934" s="160" t="s">
        <v>1023</v>
      </c>
      <c r="O934" s="160">
        <v>0</v>
      </c>
      <c r="P934" s="160">
        <v>0</v>
      </c>
      <c r="Q934" s="160">
        <v>91001</v>
      </c>
      <c r="R934" s="160" t="s">
        <v>222</v>
      </c>
      <c r="S934" s="161">
        <v>42059</v>
      </c>
      <c r="T934" s="160">
        <v>7547</v>
      </c>
      <c r="U934" s="162">
        <v>4593423</v>
      </c>
      <c r="V934" s="162">
        <v>41475262</v>
      </c>
      <c r="W934" s="161">
        <v>44135</v>
      </c>
      <c r="X934" s="160" t="s">
        <v>3112</v>
      </c>
      <c r="Y934" s="160" t="s">
        <v>3113</v>
      </c>
      <c r="Z934" s="160" t="s">
        <v>3345</v>
      </c>
    </row>
    <row r="935" spans="1:26" x14ac:dyDescent="0.2">
      <c r="A935" s="160" t="s">
        <v>1966</v>
      </c>
      <c r="B935" s="160">
        <v>690304007</v>
      </c>
      <c r="C935" s="160" t="s">
        <v>1014</v>
      </c>
      <c r="D935" s="160" t="s">
        <v>227</v>
      </c>
      <c r="E935" s="160" t="s">
        <v>227</v>
      </c>
      <c r="F935" s="160" t="s">
        <v>228</v>
      </c>
      <c r="G935" s="160" t="s">
        <v>27</v>
      </c>
      <c r="H935" s="160">
        <v>0</v>
      </c>
      <c r="I935" s="160">
        <v>0</v>
      </c>
      <c r="J935" s="160" t="s">
        <v>2778</v>
      </c>
      <c r="K935" s="160" t="s">
        <v>1968</v>
      </c>
      <c r="L935" s="160" t="s">
        <v>2453</v>
      </c>
      <c r="M935" s="160" t="s">
        <v>688</v>
      </c>
      <c r="N935" s="160" t="s">
        <v>2779</v>
      </c>
      <c r="O935" s="160" t="s">
        <v>1967</v>
      </c>
      <c r="P935" s="160">
        <v>0</v>
      </c>
      <c r="Q935" s="160">
        <v>91001</v>
      </c>
      <c r="R935" s="160" t="s">
        <v>222</v>
      </c>
      <c r="S935" s="161">
        <v>42059</v>
      </c>
      <c r="T935" s="160">
        <v>7548</v>
      </c>
      <c r="U935" s="162">
        <v>3643059</v>
      </c>
      <c r="V935" s="162">
        <v>32894167</v>
      </c>
      <c r="W935" s="161">
        <v>44135</v>
      </c>
      <c r="X935" s="160" t="s">
        <v>3112</v>
      </c>
      <c r="Y935" s="160" t="s">
        <v>3113</v>
      </c>
      <c r="Z935" s="160" t="s">
        <v>3346</v>
      </c>
    </row>
    <row r="936" spans="1:26" x14ac:dyDescent="0.2">
      <c r="A936" s="160" t="s">
        <v>1151</v>
      </c>
      <c r="B936" s="160">
        <v>690301008</v>
      </c>
      <c r="C936" s="160" t="s">
        <v>1014</v>
      </c>
      <c r="D936" s="160" t="s">
        <v>227</v>
      </c>
      <c r="E936" s="160" t="s">
        <v>26</v>
      </c>
      <c r="F936" s="160" t="s">
        <v>228</v>
      </c>
      <c r="G936" s="160" t="s">
        <v>27</v>
      </c>
      <c r="H936" s="160">
        <v>0</v>
      </c>
      <c r="I936" s="160">
        <v>0</v>
      </c>
      <c r="J936" s="160" t="s">
        <v>1152</v>
      </c>
      <c r="K936" s="160" t="s">
        <v>1154</v>
      </c>
      <c r="L936" s="160" t="s">
        <v>2453</v>
      </c>
      <c r="M936" s="160" t="s">
        <v>1156</v>
      </c>
      <c r="N936" s="160" t="s">
        <v>1155</v>
      </c>
      <c r="O936" s="160" t="s">
        <v>1153</v>
      </c>
      <c r="P936" s="160">
        <v>0</v>
      </c>
      <c r="Q936" s="160">
        <v>91001</v>
      </c>
      <c r="R936" s="160" t="s">
        <v>222</v>
      </c>
      <c r="S936" s="161">
        <v>42059</v>
      </c>
      <c r="T936" s="160">
        <v>7549</v>
      </c>
      <c r="U936" s="162">
        <v>18633830</v>
      </c>
      <c r="V936" s="162">
        <v>225668598</v>
      </c>
      <c r="W936" s="161">
        <v>44135</v>
      </c>
      <c r="X936" s="160" t="s">
        <v>3112</v>
      </c>
      <c r="Y936" s="160" t="s">
        <v>3113</v>
      </c>
      <c r="Z936" s="160" t="s">
        <v>3269</v>
      </c>
    </row>
    <row r="937" spans="1:26" x14ac:dyDescent="0.2">
      <c r="A937" s="160" t="s">
        <v>1686</v>
      </c>
      <c r="B937" s="160">
        <v>692503007</v>
      </c>
      <c r="C937" s="160" t="s">
        <v>1014</v>
      </c>
      <c r="D937" s="160" t="s">
        <v>227</v>
      </c>
      <c r="E937" s="160" t="s">
        <v>26</v>
      </c>
      <c r="F937" s="160" t="s">
        <v>228</v>
      </c>
      <c r="G937" s="160" t="s">
        <v>27</v>
      </c>
      <c r="H937" s="160">
        <v>0</v>
      </c>
      <c r="I937" s="160">
        <v>0</v>
      </c>
      <c r="J937" s="160" t="s">
        <v>1687</v>
      </c>
      <c r="K937" s="160" t="s">
        <v>1689</v>
      </c>
      <c r="L937" s="160" t="s">
        <v>2474</v>
      </c>
      <c r="M937" s="160" t="s">
        <v>1691</v>
      </c>
      <c r="N937" s="160" t="s">
        <v>1690</v>
      </c>
      <c r="O937" s="160" t="s">
        <v>1688</v>
      </c>
      <c r="P937" s="160">
        <v>0</v>
      </c>
      <c r="Q937" s="160">
        <v>91001</v>
      </c>
      <c r="R937" s="160" t="s">
        <v>1172</v>
      </c>
      <c r="S937" s="161">
        <v>42059</v>
      </c>
      <c r="T937" s="160">
        <v>7550</v>
      </c>
      <c r="U937" s="162">
        <v>5113066</v>
      </c>
      <c r="V937" s="162">
        <v>46167260</v>
      </c>
      <c r="W937" s="161">
        <v>44135</v>
      </c>
      <c r="X937" s="160" t="s">
        <v>3112</v>
      </c>
      <c r="Y937" s="160" t="s">
        <v>3113</v>
      </c>
      <c r="Z937" s="160" t="s">
        <v>3252</v>
      </c>
    </row>
    <row r="938" spans="1:26" x14ac:dyDescent="0.2">
      <c r="A938" s="160" t="s">
        <v>1883</v>
      </c>
      <c r="B938" s="160">
        <v>692518004</v>
      </c>
      <c r="C938" s="160" t="s">
        <v>1014</v>
      </c>
      <c r="D938" s="160" t="s">
        <v>227</v>
      </c>
      <c r="E938" s="160" t="s">
        <v>26</v>
      </c>
      <c r="F938" s="160" t="s">
        <v>228</v>
      </c>
      <c r="G938" s="160" t="s">
        <v>27</v>
      </c>
      <c r="H938" s="160">
        <v>0</v>
      </c>
      <c r="I938" s="160">
        <v>0</v>
      </c>
      <c r="J938" s="160" t="s">
        <v>1884</v>
      </c>
      <c r="K938" s="160" t="s">
        <v>1886</v>
      </c>
      <c r="L938" s="160" t="s">
        <v>2452</v>
      </c>
      <c r="M938" s="160" t="s">
        <v>1888</v>
      </c>
      <c r="N938" s="160" t="s">
        <v>1887</v>
      </c>
      <c r="O938" s="160" t="s">
        <v>1885</v>
      </c>
      <c r="P938" s="160">
        <v>0</v>
      </c>
      <c r="Q938" s="160">
        <v>91001</v>
      </c>
      <c r="R938" s="160" t="s">
        <v>1172</v>
      </c>
      <c r="S938" s="161">
        <v>42061</v>
      </c>
      <c r="T938" s="160">
        <v>7553</v>
      </c>
      <c r="U938" s="162">
        <v>3167878</v>
      </c>
      <c r="V938" s="162">
        <v>28603630</v>
      </c>
      <c r="W938" s="161">
        <v>44135</v>
      </c>
      <c r="X938" s="160" t="s">
        <v>3112</v>
      </c>
      <c r="Y938" s="160" t="s">
        <v>3113</v>
      </c>
      <c r="Z938" s="160" t="s">
        <v>3347</v>
      </c>
    </row>
    <row r="939" spans="1:26" x14ac:dyDescent="0.2">
      <c r="A939" s="160" t="s">
        <v>1696</v>
      </c>
      <c r="B939" s="160">
        <v>690703009</v>
      </c>
      <c r="C939" s="160" t="s">
        <v>1014</v>
      </c>
      <c r="D939" s="160" t="s">
        <v>227</v>
      </c>
      <c r="E939" s="160" t="s">
        <v>26</v>
      </c>
      <c r="F939" s="160" t="s">
        <v>228</v>
      </c>
      <c r="G939" s="160" t="s">
        <v>27</v>
      </c>
      <c r="H939" s="160">
        <v>0</v>
      </c>
      <c r="I939" s="160">
        <v>0</v>
      </c>
      <c r="J939" s="160" t="s">
        <v>1697</v>
      </c>
      <c r="K939" s="160" t="s">
        <v>1698</v>
      </c>
      <c r="L939" s="160" t="s">
        <v>31</v>
      </c>
      <c r="M939" s="160" t="s">
        <v>300</v>
      </c>
      <c r="N939" s="160" t="s">
        <v>1699</v>
      </c>
      <c r="O939" s="160" t="s">
        <v>2888</v>
      </c>
      <c r="P939" s="160">
        <v>0</v>
      </c>
      <c r="Q939" s="160">
        <v>91001</v>
      </c>
      <c r="R939" s="160" t="s">
        <v>1172</v>
      </c>
      <c r="S939" s="161">
        <v>42061</v>
      </c>
      <c r="T939" s="160">
        <v>7554</v>
      </c>
      <c r="U939" s="162">
        <v>0</v>
      </c>
      <c r="V939" s="162">
        <v>35013384</v>
      </c>
      <c r="W939" s="161">
        <v>44135</v>
      </c>
      <c r="X939" s="160" t="s">
        <v>3112</v>
      </c>
      <c r="Y939" s="160" t="s">
        <v>3113</v>
      </c>
      <c r="Z939" s="160" t="s">
        <v>49</v>
      </c>
    </row>
    <row r="940" spans="1:26" x14ac:dyDescent="0.2">
      <c r="A940" s="160" t="s">
        <v>1469</v>
      </c>
      <c r="B940" s="160">
        <v>692203003</v>
      </c>
      <c r="C940" s="160" t="s">
        <v>1014</v>
      </c>
      <c r="D940" s="160" t="s">
        <v>227</v>
      </c>
      <c r="E940" s="160" t="s">
        <v>26</v>
      </c>
      <c r="F940" s="160" t="s">
        <v>228</v>
      </c>
      <c r="G940" s="160" t="s">
        <v>27</v>
      </c>
      <c r="H940" s="160">
        <v>0</v>
      </c>
      <c r="I940" s="160">
        <v>0</v>
      </c>
      <c r="J940" s="160" t="s">
        <v>1470</v>
      </c>
      <c r="K940" s="160" t="s">
        <v>1471</v>
      </c>
      <c r="L940" s="160" t="s">
        <v>2452</v>
      </c>
      <c r="M940" s="160" t="s">
        <v>1473</v>
      </c>
      <c r="N940" s="160" t="s">
        <v>1472</v>
      </c>
      <c r="O940" s="160" t="s">
        <v>1474</v>
      </c>
      <c r="P940" s="160">
        <v>0</v>
      </c>
      <c r="Q940" s="160">
        <v>91001</v>
      </c>
      <c r="R940" s="160" t="s">
        <v>1172</v>
      </c>
      <c r="S940" s="161">
        <v>42061</v>
      </c>
      <c r="T940" s="160">
        <v>7555</v>
      </c>
      <c r="U940" s="162">
        <v>4751816</v>
      </c>
      <c r="V940" s="162">
        <v>42905435</v>
      </c>
      <c r="W940" s="161">
        <v>44135</v>
      </c>
      <c r="X940" s="160" t="s">
        <v>3112</v>
      </c>
      <c r="Y940" s="160" t="s">
        <v>3113</v>
      </c>
      <c r="Z940" s="160" t="s">
        <v>3286</v>
      </c>
    </row>
    <row r="941" spans="1:26" x14ac:dyDescent="0.2">
      <c r="A941" s="160" t="s">
        <v>1276</v>
      </c>
      <c r="B941" s="160">
        <v>691103005</v>
      </c>
      <c r="C941" s="160" t="s">
        <v>1014</v>
      </c>
      <c r="D941" s="160" t="s">
        <v>227</v>
      </c>
      <c r="E941" s="160" t="s">
        <v>26</v>
      </c>
      <c r="F941" s="160" t="s">
        <v>228</v>
      </c>
      <c r="G941" s="160" t="s">
        <v>27</v>
      </c>
      <c r="H941" s="160">
        <v>0</v>
      </c>
      <c r="I941" s="160">
        <v>0</v>
      </c>
      <c r="J941" s="160" t="s">
        <v>1277</v>
      </c>
      <c r="K941" s="160" t="s">
        <v>1278</v>
      </c>
      <c r="L941" s="160" t="s">
        <v>2457</v>
      </c>
      <c r="M941" s="160" t="s">
        <v>476</v>
      </c>
      <c r="N941" s="160" t="s">
        <v>1279</v>
      </c>
      <c r="O941" s="160">
        <v>0</v>
      </c>
      <c r="P941" s="160">
        <v>0</v>
      </c>
      <c r="Q941" s="160">
        <v>91001</v>
      </c>
      <c r="R941" s="160" t="s">
        <v>222</v>
      </c>
      <c r="S941" s="161">
        <v>42068</v>
      </c>
      <c r="T941" s="160">
        <v>7557</v>
      </c>
      <c r="U941" s="162">
        <v>3643059</v>
      </c>
      <c r="V941" s="162">
        <v>32831667</v>
      </c>
      <c r="W941" s="161">
        <v>44135</v>
      </c>
      <c r="X941" s="160" t="s">
        <v>3112</v>
      </c>
      <c r="Y941" s="160" t="s">
        <v>3113</v>
      </c>
      <c r="Z941" s="160" t="s">
        <v>3221</v>
      </c>
    </row>
    <row r="942" spans="1:26" x14ac:dyDescent="0.2">
      <c r="A942" s="160" t="s">
        <v>1147</v>
      </c>
      <c r="B942" s="160" t="s">
        <v>3396</v>
      </c>
      <c r="C942" s="160" t="s">
        <v>1014</v>
      </c>
      <c r="D942" s="160" t="s">
        <v>227</v>
      </c>
      <c r="E942" s="160" t="s">
        <v>26</v>
      </c>
      <c r="F942" s="160" t="s">
        <v>228</v>
      </c>
      <c r="G942" s="160" t="s">
        <v>27</v>
      </c>
      <c r="H942" s="160">
        <v>0</v>
      </c>
      <c r="I942" s="160">
        <v>0</v>
      </c>
      <c r="J942" s="160" t="s">
        <v>1148</v>
      </c>
      <c r="K942" s="160" t="s">
        <v>1149</v>
      </c>
      <c r="L942" s="160" t="s">
        <v>2457</v>
      </c>
      <c r="M942" s="160" t="s">
        <v>476</v>
      </c>
      <c r="N942" s="160" t="s">
        <v>1150</v>
      </c>
      <c r="O942" s="160">
        <v>0</v>
      </c>
      <c r="P942" s="160">
        <v>0</v>
      </c>
      <c r="Q942" s="160">
        <v>91001</v>
      </c>
      <c r="R942" s="160" t="s">
        <v>222</v>
      </c>
      <c r="S942" s="161">
        <v>42068</v>
      </c>
      <c r="T942" s="160">
        <v>7558</v>
      </c>
      <c r="U942" s="162">
        <v>3484665</v>
      </c>
      <c r="V942" s="162">
        <v>31463985</v>
      </c>
      <c r="W942" s="161">
        <v>44135</v>
      </c>
      <c r="X942" s="160" t="s">
        <v>3112</v>
      </c>
      <c r="Y942" s="160" t="s">
        <v>3113</v>
      </c>
      <c r="Z942" s="160" t="s">
        <v>3348</v>
      </c>
    </row>
    <row r="943" spans="1:26" x14ac:dyDescent="0.2">
      <c r="A943" s="160" t="s">
        <v>1623</v>
      </c>
      <c r="B943" s="160">
        <v>690910004</v>
      </c>
      <c r="C943" s="160" t="s">
        <v>1014</v>
      </c>
      <c r="D943" s="160" t="s">
        <v>227</v>
      </c>
      <c r="E943" s="160" t="s">
        <v>26</v>
      </c>
      <c r="F943" s="160" t="s">
        <v>228</v>
      </c>
      <c r="G943" s="160" t="s">
        <v>27</v>
      </c>
      <c r="H943" s="160">
        <v>0</v>
      </c>
      <c r="I943" s="160">
        <v>0</v>
      </c>
      <c r="J943" s="160" t="s">
        <v>1624</v>
      </c>
      <c r="K943" s="160" t="s">
        <v>1626</v>
      </c>
      <c r="L943" s="160" t="s">
        <v>2456</v>
      </c>
      <c r="M943" s="160" t="s">
        <v>1627</v>
      </c>
      <c r="N943" s="160">
        <v>0</v>
      </c>
      <c r="O943" s="160" t="s">
        <v>1625</v>
      </c>
      <c r="P943" s="160">
        <v>0</v>
      </c>
      <c r="Q943" s="160">
        <v>91001</v>
      </c>
      <c r="R943" s="160" t="s">
        <v>222</v>
      </c>
      <c r="S943" s="161">
        <v>42080</v>
      </c>
      <c r="T943" s="160">
        <v>7559</v>
      </c>
      <c r="U943" s="162">
        <v>3195666</v>
      </c>
      <c r="V943" s="162">
        <v>25752409</v>
      </c>
      <c r="W943" s="161">
        <v>44135</v>
      </c>
      <c r="X943" s="160" t="s">
        <v>3112</v>
      </c>
      <c r="Y943" s="160" t="s">
        <v>3113</v>
      </c>
      <c r="Z943" s="160" t="s">
        <v>3349</v>
      </c>
    </row>
    <row r="944" spans="1:26" x14ac:dyDescent="0.2">
      <c r="A944" s="160" t="s">
        <v>1981</v>
      </c>
      <c r="B944" s="160">
        <v>690201003</v>
      </c>
      <c r="C944" s="160" t="s">
        <v>1014</v>
      </c>
      <c r="D944" s="160" t="s">
        <v>227</v>
      </c>
      <c r="E944" s="160" t="s">
        <v>26</v>
      </c>
      <c r="F944" s="160" t="s">
        <v>228</v>
      </c>
      <c r="G944" s="160" t="s">
        <v>27</v>
      </c>
      <c r="H944" s="160">
        <v>0</v>
      </c>
      <c r="I944" s="160">
        <v>0</v>
      </c>
      <c r="J944" s="160" t="s">
        <v>1982</v>
      </c>
      <c r="K944" s="160" t="s">
        <v>1984</v>
      </c>
      <c r="L944" s="160" t="s">
        <v>2453</v>
      </c>
      <c r="M944" s="160" t="s">
        <v>1986</v>
      </c>
      <c r="N944" s="160" t="s">
        <v>1985</v>
      </c>
      <c r="O944" s="160" t="s">
        <v>1983</v>
      </c>
      <c r="P944" s="160">
        <v>0</v>
      </c>
      <c r="Q944" s="160">
        <v>91001</v>
      </c>
      <c r="R944" s="160" t="s">
        <v>222</v>
      </c>
      <c r="S944" s="161">
        <v>42087</v>
      </c>
      <c r="T944" s="160">
        <v>7560</v>
      </c>
      <c r="U944" s="162">
        <v>4090452</v>
      </c>
      <c r="V944" s="162">
        <v>36933800</v>
      </c>
      <c r="W944" s="161">
        <v>44135</v>
      </c>
      <c r="X944" s="160" t="s">
        <v>3112</v>
      </c>
      <c r="Y944" s="160" t="s">
        <v>3113</v>
      </c>
      <c r="Z944" s="160" t="s">
        <v>3277</v>
      </c>
    </row>
    <row r="945" spans="1:26" x14ac:dyDescent="0.2">
      <c r="A945" s="160" t="s">
        <v>1763</v>
      </c>
      <c r="B945" s="160">
        <v>692309006</v>
      </c>
      <c r="C945" s="160" t="s">
        <v>1014</v>
      </c>
      <c r="D945" s="160" t="s">
        <v>227</v>
      </c>
      <c r="E945" s="160" t="s">
        <v>26</v>
      </c>
      <c r="F945" s="160" t="s">
        <v>228</v>
      </c>
      <c r="G945" s="160" t="s">
        <v>27</v>
      </c>
      <c r="H945" s="160">
        <v>0</v>
      </c>
      <c r="I945" s="160">
        <v>0</v>
      </c>
      <c r="J945" s="160" t="s">
        <v>1764</v>
      </c>
      <c r="K945" s="160" t="s">
        <v>1766</v>
      </c>
      <c r="L945" s="160" t="s">
        <v>2452</v>
      </c>
      <c r="M945" s="160" t="s">
        <v>1768</v>
      </c>
      <c r="N945" s="160" t="s">
        <v>1765</v>
      </c>
      <c r="O945" s="160" t="s">
        <v>1767</v>
      </c>
      <c r="P945" s="160">
        <v>0</v>
      </c>
      <c r="Q945" s="160">
        <v>91001</v>
      </c>
      <c r="R945" s="160" t="s">
        <v>222</v>
      </c>
      <c r="S945" s="161">
        <v>42110</v>
      </c>
      <c r="T945" s="160">
        <v>7562</v>
      </c>
      <c r="U945" s="162">
        <v>10670746</v>
      </c>
      <c r="V945" s="162">
        <v>48174530</v>
      </c>
      <c r="W945" s="161">
        <v>44135</v>
      </c>
      <c r="X945" s="160" t="s">
        <v>3112</v>
      </c>
      <c r="Y945" s="160" t="s">
        <v>3113</v>
      </c>
      <c r="Z945" s="160" t="s">
        <v>3350</v>
      </c>
    </row>
    <row r="946" spans="1:26" x14ac:dyDescent="0.2">
      <c r="A946" s="160" t="s">
        <v>2206</v>
      </c>
      <c r="B946" s="160">
        <v>650980085</v>
      </c>
      <c r="C946" s="160" t="s">
        <v>2207</v>
      </c>
      <c r="D946" s="160" t="s">
        <v>2208</v>
      </c>
      <c r="E946" s="160" t="s">
        <v>2722</v>
      </c>
      <c r="F946" s="160" t="s">
        <v>2434</v>
      </c>
      <c r="G946" s="160" t="s">
        <v>2209</v>
      </c>
      <c r="H946" s="160" t="s">
        <v>566</v>
      </c>
      <c r="I946" s="160" t="s">
        <v>2724</v>
      </c>
      <c r="J946" s="160" t="s">
        <v>2210</v>
      </c>
      <c r="K946" s="160" t="s">
        <v>2757</v>
      </c>
      <c r="L946" s="160" t="s">
        <v>226</v>
      </c>
      <c r="M946" s="160" t="s">
        <v>87</v>
      </c>
      <c r="N946" s="160" t="s">
        <v>2756</v>
      </c>
      <c r="O946" s="160" t="s">
        <v>2211</v>
      </c>
      <c r="P946" s="160">
        <v>0</v>
      </c>
      <c r="Q946" s="160" t="s">
        <v>162</v>
      </c>
      <c r="R946" s="160" t="s">
        <v>2723</v>
      </c>
      <c r="S946" s="161">
        <v>42131</v>
      </c>
      <c r="T946" s="160">
        <v>7565</v>
      </c>
      <c r="U946" s="162">
        <v>8562510</v>
      </c>
      <c r="V946" s="162">
        <v>84379644</v>
      </c>
      <c r="W946" s="161">
        <v>44135</v>
      </c>
      <c r="X946" s="160" t="s">
        <v>3112</v>
      </c>
      <c r="Y946" s="160" t="s">
        <v>3113</v>
      </c>
      <c r="Z946" s="160" t="s">
        <v>3121</v>
      </c>
    </row>
    <row r="947" spans="1:26" x14ac:dyDescent="0.2">
      <c r="A947" s="160" t="s">
        <v>1002</v>
      </c>
      <c r="B947" s="160">
        <v>605111394</v>
      </c>
      <c r="C947" s="160" t="s">
        <v>974</v>
      </c>
      <c r="D947" s="160" t="s">
        <v>978</v>
      </c>
      <c r="E947" s="160" t="s">
        <v>26</v>
      </c>
      <c r="F947" s="160" t="s">
        <v>976</v>
      </c>
      <c r="G947" s="160" t="s">
        <v>27</v>
      </c>
      <c r="H947" s="160">
        <v>0</v>
      </c>
      <c r="I947" s="160">
        <v>0</v>
      </c>
      <c r="J947" s="160" t="s">
        <v>1003</v>
      </c>
      <c r="K947" s="160" t="s">
        <v>1005</v>
      </c>
      <c r="L947" s="160" t="s">
        <v>90</v>
      </c>
      <c r="M947" s="160" t="s">
        <v>1007</v>
      </c>
      <c r="N947" s="160" t="s">
        <v>1006</v>
      </c>
      <c r="O947" s="160" t="s">
        <v>1004</v>
      </c>
      <c r="P947" s="160">
        <v>0</v>
      </c>
      <c r="Q947" s="160">
        <v>91001</v>
      </c>
      <c r="R947" s="160" t="s">
        <v>222</v>
      </c>
      <c r="S947" s="161">
        <v>42136</v>
      </c>
      <c r="T947" s="160">
        <v>7566</v>
      </c>
      <c r="U947" s="162">
        <v>5418738</v>
      </c>
      <c r="V947" s="162">
        <v>54187380</v>
      </c>
      <c r="W947" s="161">
        <v>44135</v>
      </c>
      <c r="X947" s="160" t="s">
        <v>3112</v>
      </c>
      <c r="Y947" s="160" t="s">
        <v>3113</v>
      </c>
      <c r="Z947" s="160" t="s">
        <v>3351</v>
      </c>
    </row>
    <row r="948" spans="1:26" x14ac:dyDescent="0.2">
      <c r="A948" s="160" t="s">
        <v>1929</v>
      </c>
      <c r="B948" s="160">
        <v>690510006</v>
      </c>
      <c r="C948" s="160" t="s">
        <v>1014</v>
      </c>
      <c r="D948" s="160" t="s">
        <v>1300</v>
      </c>
      <c r="E948" s="160" t="s">
        <v>26</v>
      </c>
      <c r="F948" s="160" t="s">
        <v>228</v>
      </c>
      <c r="G948" s="160" t="s">
        <v>27</v>
      </c>
      <c r="H948" s="160">
        <v>0</v>
      </c>
      <c r="I948" s="160">
        <v>0</v>
      </c>
      <c r="J948" s="160" t="s">
        <v>1930</v>
      </c>
      <c r="K948" s="160" t="s">
        <v>2542</v>
      </c>
      <c r="L948" s="160" t="s">
        <v>226</v>
      </c>
      <c r="M948" s="160" t="s">
        <v>1932</v>
      </c>
      <c r="N948" s="160" t="s">
        <v>2543</v>
      </c>
      <c r="O948" s="160" t="s">
        <v>1931</v>
      </c>
      <c r="P948" s="160">
        <v>0</v>
      </c>
      <c r="Q948" s="160">
        <v>91001</v>
      </c>
      <c r="R948" s="160" t="s">
        <v>222</v>
      </c>
      <c r="S948" s="161">
        <v>42195</v>
      </c>
      <c r="T948" s="160">
        <v>7572</v>
      </c>
      <c r="U948" s="162">
        <v>3473550</v>
      </c>
      <c r="V948" s="162">
        <v>31363625</v>
      </c>
      <c r="W948" s="161">
        <v>44135</v>
      </c>
      <c r="X948" s="160" t="s">
        <v>3112</v>
      </c>
      <c r="Y948" s="160" t="s">
        <v>3113</v>
      </c>
      <c r="Z948" s="160" t="s">
        <v>3352</v>
      </c>
    </row>
    <row r="949" spans="1:26" x14ac:dyDescent="0.2">
      <c r="A949" s="160" t="s">
        <v>835</v>
      </c>
      <c r="B949" s="160">
        <v>650856899</v>
      </c>
      <c r="C949" s="160" t="s">
        <v>565</v>
      </c>
      <c r="D949" s="160" t="s">
        <v>836</v>
      </c>
      <c r="E949" s="160" t="s">
        <v>8321</v>
      </c>
      <c r="F949" s="160" t="s">
        <v>837</v>
      </c>
      <c r="G949" s="160" t="s">
        <v>838</v>
      </c>
      <c r="H949" s="160" t="s">
        <v>638</v>
      </c>
      <c r="I949" s="160" t="s">
        <v>55</v>
      </c>
      <c r="J949" s="160" t="s">
        <v>839</v>
      </c>
      <c r="K949" s="160" t="s">
        <v>8322</v>
      </c>
      <c r="L949" s="160" t="s">
        <v>2454</v>
      </c>
      <c r="M949" s="160" t="s">
        <v>842</v>
      </c>
      <c r="N949" s="160" t="s">
        <v>8323</v>
      </c>
      <c r="O949" s="160" t="s">
        <v>8324</v>
      </c>
      <c r="P949" s="160">
        <v>0</v>
      </c>
      <c r="Q949" s="160">
        <v>93401</v>
      </c>
      <c r="R949" s="160" t="s">
        <v>8325</v>
      </c>
      <c r="S949" s="161">
        <v>42202</v>
      </c>
      <c r="T949" s="160">
        <v>7574</v>
      </c>
      <c r="U949" s="162">
        <v>59406141</v>
      </c>
      <c r="V949" s="162">
        <v>460304150</v>
      </c>
      <c r="W949" s="161">
        <v>44135</v>
      </c>
      <c r="X949" s="160" t="s">
        <v>3112</v>
      </c>
      <c r="Y949" s="160" t="s">
        <v>3113</v>
      </c>
      <c r="Z949" s="160" t="s">
        <v>3143</v>
      </c>
    </row>
    <row r="950" spans="1:26" x14ac:dyDescent="0.2">
      <c r="A950" s="160" t="s">
        <v>989</v>
      </c>
      <c r="B950" s="160">
        <v>605110231</v>
      </c>
      <c r="C950" s="160" t="s">
        <v>974</v>
      </c>
      <c r="D950" s="160" t="s">
        <v>978</v>
      </c>
      <c r="E950" s="160" t="s">
        <v>26</v>
      </c>
      <c r="F950" s="160" t="s">
        <v>976</v>
      </c>
      <c r="G950" s="160" t="s">
        <v>27</v>
      </c>
      <c r="H950" s="160">
        <v>0</v>
      </c>
      <c r="I950" s="160">
        <v>0</v>
      </c>
      <c r="J950" s="160" t="s">
        <v>990</v>
      </c>
      <c r="K950" s="160" t="s">
        <v>991</v>
      </c>
      <c r="L950" s="160" t="s">
        <v>2453</v>
      </c>
      <c r="M950" s="160" t="s">
        <v>993</v>
      </c>
      <c r="N950" s="160" t="s">
        <v>992</v>
      </c>
      <c r="O950" s="160">
        <v>0</v>
      </c>
      <c r="P950" s="160">
        <v>0</v>
      </c>
      <c r="Q950" s="160">
        <v>91001</v>
      </c>
      <c r="R950" s="160" t="s">
        <v>222</v>
      </c>
      <c r="S950" s="161">
        <v>42206</v>
      </c>
      <c r="T950" s="160">
        <v>7575</v>
      </c>
      <c r="U950" s="162">
        <v>199273</v>
      </c>
      <c r="V950" s="162">
        <v>79042928</v>
      </c>
      <c r="W950" s="161">
        <v>44135</v>
      </c>
      <c r="X950" s="160" t="s">
        <v>3112</v>
      </c>
      <c r="Y950" s="160" t="s">
        <v>3113</v>
      </c>
      <c r="Z950" s="160" t="s">
        <v>3116</v>
      </c>
    </row>
    <row r="951" spans="1:26" x14ac:dyDescent="0.2">
      <c r="A951" s="160" t="s">
        <v>1299</v>
      </c>
      <c r="B951" s="160">
        <v>690617005</v>
      </c>
      <c r="C951" s="160" t="s">
        <v>1014</v>
      </c>
      <c r="D951" s="160" t="s">
        <v>1300</v>
      </c>
      <c r="E951" s="160" t="s">
        <v>26</v>
      </c>
      <c r="F951" s="160" t="s">
        <v>228</v>
      </c>
      <c r="G951" s="160" t="s">
        <v>27</v>
      </c>
      <c r="H951" s="160">
        <v>0</v>
      </c>
      <c r="I951" s="160">
        <v>0</v>
      </c>
      <c r="J951" s="160" t="s">
        <v>1301</v>
      </c>
      <c r="K951" s="160" t="s">
        <v>1302</v>
      </c>
      <c r="L951" s="160" t="s">
        <v>226</v>
      </c>
      <c r="M951" s="160" t="s">
        <v>1304</v>
      </c>
      <c r="N951" s="160" t="s">
        <v>2614</v>
      </c>
      <c r="O951" s="160" t="s">
        <v>1303</v>
      </c>
      <c r="P951" s="160">
        <v>0</v>
      </c>
      <c r="Q951" s="160">
        <v>91001</v>
      </c>
      <c r="R951" s="160" t="s">
        <v>222</v>
      </c>
      <c r="S951" s="161">
        <v>42215</v>
      </c>
      <c r="T951" s="160">
        <v>7577</v>
      </c>
      <c r="U951" s="162">
        <v>0</v>
      </c>
      <c r="V951" s="162">
        <v>20568970</v>
      </c>
      <c r="W951" s="161">
        <v>44135</v>
      </c>
      <c r="X951" s="160" t="s">
        <v>3112</v>
      </c>
      <c r="Y951" s="160" t="s">
        <v>3113</v>
      </c>
      <c r="Z951" s="160" t="s">
        <v>3196</v>
      </c>
    </row>
    <row r="952" spans="1:26" x14ac:dyDescent="0.2">
      <c r="A952" s="160" t="s">
        <v>977</v>
      </c>
      <c r="B952" s="160">
        <v>605110223</v>
      </c>
      <c r="C952" s="160" t="s">
        <v>974</v>
      </c>
      <c r="D952" s="160" t="s">
        <v>978</v>
      </c>
      <c r="E952" s="160" t="s">
        <v>26</v>
      </c>
      <c r="F952" s="160" t="s">
        <v>976</v>
      </c>
      <c r="G952" s="160" t="s">
        <v>27</v>
      </c>
      <c r="H952" s="160">
        <v>0</v>
      </c>
      <c r="I952" s="160">
        <v>0</v>
      </c>
      <c r="J952" s="160" t="s">
        <v>979</v>
      </c>
      <c r="K952" s="160" t="s">
        <v>980</v>
      </c>
      <c r="L952" s="160" t="s">
        <v>2453</v>
      </c>
      <c r="M952" s="160" t="s">
        <v>647</v>
      </c>
      <c r="N952" s="160">
        <v>0</v>
      </c>
      <c r="O952" s="160">
        <v>0</v>
      </c>
      <c r="P952" s="160">
        <v>0</v>
      </c>
      <c r="Q952" s="160">
        <v>91001</v>
      </c>
      <c r="R952" s="160" t="s">
        <v>222</v>
      </c>
      <c r="S952" s="161">
        <v>42226</v>
      </c>
      <c r="T952" s="160">
        <v>7580</v>
      </c>
      <c r="U952" s="162">
        <v>0</v>
      </c>
      <c r="V952" s="162">
        <v>78252135</v>
      </c>
      <c r="W952" s="161">
        <v>44135</v>
      </c>
      <c r="X952" s="160" t="s">
        <v>3112</v>
      </c>
      <c r="Y952" s="160" t="s">
        <v>3113</v>
      </c>
      <c r="Z952" s="160" t="s">
        <v>3115</v>
      </c>
    </row>
    <row r="953" spans="1:26" x14ac:dyDescent="0.2">
      <c r="A953" s="160" t="s">
        <v>1789</v>
      </c>
      <c r="B953" s="160">
        <v>691804003</v>
      </c>
      <c r="C953" s="160" t="s">
        <v>1014</v>
      </c>
      <c r="D953" s="160" t="s">
        <v>1300</v>
      </c>
      <c r="E953" s="160" t="s">
        <v>26</v>
      </c>
      <c r="F953" s="160" t="s">
        <v>228</v>
      </c>
      <c r="G953" s="160" t="s">
        <v>27</v>
      </c>
      <c r="H953" s="160">
        <v>0</v>
      </c>
      <c r="I953" s="160">
        <v>0</v>
      </c>
      <c r="J953" s="160" t="s">
        <v>1790</v>
      </c>
      <c r="K953" s="160" t="s">
        <v>1792</v>
      </c>
      <c r="L953" s="160" t="s">
        <v>32</v>
      </c>
      <c r="M953" s="160" t="s">
        <v>1794</v>
      </c>
      <c r="N953" s="160" t="s">
        <v>1793</v>
      </c>
      <c r="O953" s="160" t="s">
        <v>1791</v>
      </c>
      <c r="P953" s="160">
        <v>0</v>
      </c>
      <c r="Q953" s="160">
        <v>91001</v>
      </c>
      <c r="R953" s="160" t="s">
        <v>222</v>
      </c>
      <c r="S953" s="161">
        <v>42262</v>
      </c>
      <c r="T953" s="160">
        <v>7583</v>
      </c>
      <c r="U953" s="162">
        <v>3959847</v>
      </c>
      <c r="V953" s="162">
        <v>35754532</v>
      </c>
      <c r="W953" s="161">
        <v>44135</v>
      </c>
      <c r="X953" s="160" t="s">
        <v>3112</v>
      </c>
      <c r="Y953" s="160" t="s">
        <v>3113</v>
      </c>
      <c r="Z953" s="160" t="s">
        <v>3353</v>
      </c>
    </row>
    <row r="954" spans="1:26" x14ac:dyDescent="0.2">
      <c r="A954" s="160" t="s">
        <v>1742</v>
      </c>
      <c r="B954" s="160">
        <v>690507005</v>
      </c>
      <c r="C954" s="160" t="s">
        <v>1014</v>
      </c>
      <c r="D954" s="160" t="s">
        <v>1300</v>
      </c>
      <c r="E954" s="160" t="s">
        <v>26</v>
      </c>
      <c r="F954" s="160" t="s">
        <v>228</v>
      </c>
      <c r="G954" s="160" t="s">
        <v>27</v>
      </c>
      <c r="H954" s="160">
        <v>0</v>
      </c>
      <c r="I954" s="160">
        <v>0</v>
      </c>
      <c r="J954" s="160" t="s">
        <v>1743</v>
      </c>
      <c r="K954" s="160" t="s">
        <v>1745</v>
      </c>
      <c r="L954" s="160" t="s">
        <v>226</v>
      </c>
      <c r="M954" s="160" t="s">
        <v>1747</v>
      </c>
      <c r="N954" s="160" t="s">
        <v>1744</v>
      </c>
      <c r="O954" s="160" t="s">
        <v>1746</v>
      </c>
      <c r="P954" s="160">
        <v>0</v>
      </c>
      <c r="Q954" s="160">
        <v>91001</v>
      </c>
      <c r="R954" s="160" t="s">
        <v>222</v>
      </c>
      <c r="S954" s="161">
        <v>38641</v>
      </c>
      <c r="T954" s="160">
        <v>7584</v>
      </c>
      <c r="U954" s="162">
        <v>3473550</v>
      </c>
      <c r="V954" s="162">
        <v>27788400</v>
      </c>
      <c r="W954" s="161">
        <v>44135</v>
      </c>
      <c r="X954" s="160" t="s">
        <v>3112</v>
      </c>
      <c r="Y954" s="160" t="s">
        <v>3113</v>
      </c>
      <c r="Z954" s="160" t="s">
        <v>3262</v>
      </c>
    </row>
    <row r="955" spans="1:26" x14ac:dyDescent="0.2">
      <c r="A955" s="160" t="s">
        <v>1370</v>
      </c>
      <c r="B955" s="160">
        <v>690307006</v>
      </c>
      <c r="C955" s="160" t="s">
        <v>1014</v>
      </c>
      <c r="D955" s="160" t="s">
        <v>1300</v>
      </c>
      <c r="E955" s="160" t="s">
        <v>26</v>
      </c>
      <c r="F955" s="160" t="s">
        <v>228</v>
      </c>
      <c r="G955" s="160" t="s">
        <v>27</v>
      </c>
      <c r="H955" s="160">
        <v>0</v>
      </c>
      <c r="I955" s="160">
        <v>0</v>
      </c>
      <c r="J955" s="160" t="s">
        <v>1371</v>
      </c>
      <c r="K955" s="160" t="s">
        <v>1373</v>
      </c>
      <c r="L955" s="160" t="s">
        <v>2453</v>
      </c>
      <c r="M955" s="160" t="s">
        <v>1375</v>
      </c>
      <c r="N955" s="160" t="s">
        <v>1372</v>
      </c>
      <c r="O955" s="160" t="s">
        <v>1374</v>
      </c>
      <c r="P955" s="160">
        <v>0</v>
      </c>
      <c r="Q955" s="160">
        <v>91001</v>
      </c>
      <c r="R955" s="160" t="s">
        <v>222</v>
      </c>
      <c r="S955" s="161">
        <v>42347</v>
      </c>
      <c r="T955" s="160">
        <v>7586</v>
      </c>
      <c r="U955" s="162">
        <v>3167878</v>
      </c>
      <c r="V955" s="162">
        <v>28603630</v>
      </c>
      <c r="W955" s="161">
        <v>44135</v>
      </c>
      <c r="X955" s="160" t="s">
        <v>3112</v>
      </c>
      <c r="Y955" s="160" t="s">
        <v>3113</v>
      </c>
      <c r="Z955" s="160" t="s">
        <v>3272</v>
      </c>
    </row>
    <row r="956" spans="1:26" x14ac:dyDescent="0.2">
      <c r="A956" s="160" t="s">
        <v>994</v>
      </c>
      <c r="B956" s="160">
        <v>605110533</v>
      </c>
      <c r="C956" s="160" t="s">
        <v>974</v>
      </c>
      <c r="D956" s="160" t="s">
        <v>978</v>
      </c>
      <c r="E956" s="160" t="s">
        <v>26</v>
      </c>
      <c r="F956" s="160" t="s">
        <v>976</v>
      </c>
      <c r="G956" s="160" t="s">
        <v>27</v>
      </c>
      <c r="H956" s="160">
        <v>0</v>
      </c>
      <c r="I956" s="160">
        <v>0</v>
      </c>
      <c r="J956" s="160" t="s">
        <v>995</v>
      </c>
      <c r="K956" s="160" t="s">
        <v>996</v>
      </c>
      <c r="L956" s="160" t="s">
        <v>226</v>
      </c>
      <c r="M956" s="160" t="s">
        <v>997</v>
      </c>
      <c r="N956" s="160">
        <v>0</v>
      </c>
      <c r="O956" s="160">
        <v>0</v>
      </c>
      <c r="P956" s="160">
        <v>0</v>
      </c>
      <c r="Q956" s="160">
        <v>91001</v>
      </c>
      <c r="R956" s="160" t="s">
        <v>222</v>
      </c>
      <c r="S956" s="161">
        <v>42348</v>
      </c>
      <c r="T956" s="160">
        <v>7587</v>
      </c>
      <c r="U956" s="162">
        <v>0</v>
      </c>
      <c r="V956" s="162">
        <v>48629700</v>
      </c>
      <c r="W956" s="161">
        <v>44135</v>
      </c>
      <c r="X956" s="160" t="s">
        <v>3112</v>
      </c>
      <c r="Y956" s="160" t="s">
        <v>3113</v>
      </c>
      <c r="Z956" s="160" t="s">
        <v>3218</v>
      </c>
    </row>
    <row r="957" spans="1:26" x14ac:dyDescent="0.2">
      <c r="A957" s="160" t="s">
        <v>2002</v>
      </c>
      <c r="B957" s="160">
        <v>691007006</v>
      </c>
      <c r="C957" s="160" t="s">
        <v>1014</v>
      </c>
      <c r="D957" s="160" t="s">
        <v>227</v>
      </c>
      <c r="E957" s="160" t="s">
        <v>26</v>
      </c>
      <c r="F957" s="160" t="s">
        <v>228</v>
      </c>
      <c r="G957" s="160" t="s">
        <v>27</v>
      </c>
      <c r="H957" s="160">
        <v>0</v>
      </c>
      <c r="I957" s="160">
        <v>0</v>
      </c>
      <c r="J957" s="160" t="s">
        <v>8369</v>
      </c>
      <c r="K957" s="160" t="s">
        <v>2005</v>
      </c>
      <c r="L957" s="160" t="s">
        <v>2457</v>
      </c>
      <c r="M957" s="160" t="s">
        <v>2007</v>
      </c>
      <c r="N957" s="160" t="s">
        <v>2006</v>
      </c>
      <c r="O957" s="160" t="s">
        <v>2004</v>
      </c>
      <c r="P957" s="160">
        <v>0</v>
      </c>
      <c r="Q957" s="160">
        <v>91001</v>
      </c>
      <c r="R957" s="160" t="s">
        <v>222</v>
      </c>
      <c r="S957" s="161">
        <v>42383</v>
      </c>
      <c r="T957" s="160">
        <v>7591</v>
      </c>
      <c r="U957" s="162">
        <v>2778840</v>
      </c>
      <c r="V957" s="162">
        <v>25090900</v>
      </c>
      <c r="W957" s="161">
        <v>44135</v>
      </c>
      <c r="X957" s="160" t="s">
        <v>3112</v>
      </c>
      <c r="Y957" s="160" t="s">
        <v>3113</v>
      </c>
      <c r="Z957" s="160" t="s">
        <v>3354</v>
      </c>
    </row>
    <row r="958" spans="1:26" x14ac:dyDescent="0.2">
      <c r="A958" s="160" t="s">
        <v>1916</v>
      </c>
      <c r="B958" s="160">
        <v>692645006</v>
      </c>
      <c r="C958" s="160" t="s">
        <v>1014</v>
      </c>
      <c r="D958" s="160" t="s">
        <v>227</v>
      </c>
      <c r="E958" s="160" t="s">
        <v>26</v>
      </c>
      <c r="F958" s="160" t="s">
        <v>228</v>
      </c>
      <c r="G958" s="160" t="s">
        <v>27</v>
      </c>
      <c r="H958" s="160">
        <v>0</v>
      </c>
      <c r="I958" s="160">
        <v>0</v>
      </c>
      <c r="J958" s="160" t="s">
        <v>1917</v>
      </c>
      <c r="K958" s="160" t="s">
        <v>1918</v>
      </c>
      <c r="L958" s="160" t="s">
        <v>2457</v>
      </c>
      <c r="M958" s="160" t="s">
        <v>1920</v>
      </c>
      <c r="N958" s="160" t="s">
        <v>2568</v>
      </c>
      <c r="O958" s="160" t="s">
        <v>1919</v>
      </c>
      <c r="P958" s="160">
        <v>0</v>
      </c>
      <c r="Q958" s="160">
        <v>91001</v>
      </c>
      <c r="R958" s="160" t="s">
        <v>222</v>
      </c>
      <c r="S958" s="161">
        <v>42397</v>
      </c>
      <c r="T958" s="160">
        <v>7592</v>
      </c>
      <c r="U958" s="162">
        <v>4585086</v>
      </c>
      <c r="V958" s="162">
        <v>41171415</v>
      </c>
      <c r="W958" s="161">
        <v>44135</v>
      </c>
      <c r="X958" s="160" t="s">
        <v>3112</v>
      </c>
      <c r="Y958" s="160" t="s">
        <v>3113</v>
      </c>
      <c r="Z958" s="160" t="s">
        <v>3355</v>
      </c>
    </row>
    <row r="959" spans="1:26" x14ac:dyDescent="0.2">
      <c r="A959" s="160" t="s">
        <v>1821</v>
      </c>
      <c r="B959" s="160">
        <v>690513005</v>
      </c>
      <c r="C959" s="160" t="s">
        <v>1014</v>
      </c>
      <c r="D959" s="160" t="s">
        <v>227</v>
      </c>
      <c r="E959" s="160" t="s">
        <v>26</v>
      </c>
      <c r="F959" s="160" t="s">
        <v>228</v>
      </c>
      <c r="G959" s="160" t="s">
        <v>27</v>
      </c>
      <c r="H959" s="160">
        <v>0</v>
      </c>
      <c r="I959" s="160">
        <v>0</v>
      </c>
      <c r="J959" s="160" t="s">
        <v>1822</v>
      </c>
      <c r="K959" s="160" t="s">
        <v>1823</v>
      </c>
      <c r="L959" s="160" t="s">
        <v>226</v>
      </c>
      <c r="M959" s="160" t="s">
        <v>1825</v>
      </c>
      <c r="N959" s="160" t="s">
        <v>1824</v>
      </c>
      <c r="O959" s="160">
        <v>0</v>
      </c>
      <c r="P959" s="160">
        <v>0</v>
      </c>
      <c r="Q959" s="160">
        <v>91001</v>
      </c>
      <c r="R959" s="160" t="s">
        <v>222</v>
      </c>
      <c r="S959" s="161">
        <v>42402</v>
      </c>
      <c r="T959" s="160">
        <v>7593</v>
      </c>
      <c r="U959" s="162">
        <v>3473550</v>
      </c>
      <c r="V959" s="162">
        <v>31465300</v>
      </c>
      <c r="W959" s="161">
        <v>44135</v>
      </c>
      <c r="X959" s="160" t="s">
        <v>3112</v>
      </c>
      <c r="Y959" s="160" t="s">
        <v>3113</v>
      </c>
      <c r="Z959" s="160" t="s">
        <v>3356</v>
      </c>
    </row>
    <row r="960" spans="1:26" x14ac:dyDescent="0.2">
      <c r="A960" s="160" t="s">
        <v>1826</v>
      </c>
      <c r="B960" s="160">
        <v>691002004</v>
      </c>
      <c r="C960" s="160" t="s">
        <v>1014</v>
      </c>
      <c r="D960" s="160" t="s">
        <v>227</v>
      </c>
      <c r="E960" s="160" t="s">
        <v>26</v>
      </c>
      <c r="F960" s="160" t="s">
        <v>228</v>
      </c>
      <c r="G960" s="160" t="s">
        <v>27</v>
      </c>
      <c r="H960" s="160">
        <v>0</v>
      </c>
      <c r="I960" s="160">
        <v>0</v>
      </c>
      <c r="J960" s="160" t="s">
        <v>1827</v>
      </c>
      <c r="K960" s="160" t="s">
        <v>1829</v>
      </c>
      <c r="L960" s="160" t="s">
        <v>2457</v>
      </c>
      <c r="M960" s="160" t="s">
        <v>1831</v>
      </c>
      <c r="N960" s="160" t="s">
        <v>1828</v>
      </c>
      <c r="O960" s="160" t="s">
        <v>1830</v>
      </c>
      <c r="P960" s="160">
        <v>0</v>
      </c>
      <c r="Q960" s="160">
        <v>91001</v>
      </c>
      <c r="R960" s="160" t="s">
        <v>222</v>
      </c>
      <c r="S960" s="161">
        <v>42402</v>
      </c>
      <c r="T960" s="160">
        <v>7594</v>
      </c>
      <c r="U960" s="162">
        <v>3056724</v>
      </c>
      <c r="V960" s="162">
        <v>27599990</v>
      </c>
      <c r="W960" s="161">
        <v>44135</v>
      </c>
      <c r="X960" s="160" t="s">
        <v>3112</v>
      </c>
      <c r="Y960" s="160" t="s">
        <v>3113</v>
      </c>
      <c r="Z960" s="160" t="s">
        <v>3357</v>
      </c>
    </row>
    <row r="961" spans="1:26" x14ac:dyDescent="0.2">
      <c r="A961" s="160" t="s">
        <v>998</v>
      </c>
      <c r="B961" s="160">
        <v>605111211</v>
      </c>
      <c r="C961" s="160" t="s">
        <v>974</v>
      </c>
      <c r="D961" s="160" t="s">
        <v>978</v>
      </c>
      <c r="E961" s="160" t="s">
        <v>26</v>
      </c>
      <c r="F961" s="160" t="s">
        <v>976</v>
      </c>
      <c r="G961" s="160" t="s">
        <v>27</v>
      </c>
      <c r="H961" s="160">
        <v>0</v>
      </c>
      <c r="I961" s="160">
        <v>0</v>
      </c>
      <c r="J961" s="160" t="s">
        <v>999</v>
      </c>
      <c r="K961" s="160" t="s">
        <v>1000</v>
      </c>
      <c r="L961" s="160" t="s">
        <v>2474</v>
      </c>
      <c r="M961" s="160" t="s">
        <v>302</v>
      </c>
      <c r="N961" s="160" t="s">
        <v>1001</v>
      </c>
      <c r="O961" s="160">
        <v>0</v>
      </c>
      <c r="P961" s="160">
        <v>0</v>
      </c>
      <c r="Q961" s="160">
        <v>91001</v>
      </c>
      <c r="R961" s="160" t="s">
        <v>222</v>
      </c>
      <c r="S961" s="161">
        <v>42405</v>
      </c>
      <c r="T961" s="160">
        <v>7595</v>
      </c>
      <c r="U961" s="162">
        <v>13221721</v>
      </c>
      <c r="V961" s="162">
        <v>119328955</v>
      </c>
      <c r="W961" s="161">
        <v>44135</v>
      </c>
      <c r="X961" s="160" t="s">
        <v>3112</v>
      </c>
      <c r="Y961" s="160" t="s">
        <v>3113</v>
      </c>
      <c r="Z961" s="160" t="s">
        <v>3190</v>
      </c>
    </row>
    <row r="962" spans="1:26" x14ac:dyDescent="0.2">
      <c r="A962" s="160" t="s">
        <v>1305</v>
      </c>
      <c r="B962" s="160">
        <v>690737000</v>
      </c>
      <c r="C962" s="160" t="s">
        <v>1014</v>
      </c>
      <c r="D962" s="160" t="s">
        <v>227</v>
      </c>
      <c r="E962" s="160" t="s">
        <v>26</v>
      </c>
      <c r="F962" s="160" t="s">
        <v>228</v>
      </c>
      <c r="G962" s="160" t="s">
        <v>27</v>
      </c>
      <c r="H962" s="160">
        <v>0</v>
      </c>
      <c r="I962" s="160">
        <v>0</v>
      </c>
      <c r="J962" s="160" t="s">
        <v>1306</v>
      </c>
      <c r="K962" s="160" t="s">
        <v>1307</v>
      </c>
      <c r="L962" s="160" t="s">
        <v>226</v>
      </c>
      <c r="M962" s="160" t="s">
        <v>1309</v>
      </c>
      <c r="N962" s="160" t="s">
        <v>1308</v>
      </c>
      <c r="O962" s="160">
        <v>0</v>
      </c>
      <c r="P962" s="160">
        <v>0</v>
      </c>
      <c r="Q962" s="160">
        <v>91001</v>
      </c>
      <c r="R962" s="160" t="s">
        <v>222</v>
      </c>
      <c r="S962" s="161">
        <v>42410</v>
      </c>
      <c r="T962" s="160">
        <v>7596</v>
      </c>
      <c r="U962" s="162">
        <v>3473550</v>
      </c>
      <c r="V962" s="162">
        <v>31363625</v>
      </c>
      <c r="W962" s="161">
        <v>44135</v>
      </c>
      <c r="X962" s="160" t="s">
        <v>3112</v>
      </c>
      <c r="Y962" s="160" t="s">
        <v>3113</v>
      </c>
      <c r="Z962" s="160" t="s">
        <v>3358</v>
      </c>
    </row>
    <row r="963" spans="1:26" x14ac:dyDescent="0.2">
      <c r="A963" s="160" t="s">
        <v>1606</v>
      </c>
      <c r="B963" s="160">
        <v>690406004</v>
      </c>
      <c r="C963" s="160" t="s">
        <v>1014</v>
      </c>
      <c r="D963" s="160" t="s">
        <v>1607</v>
      </c>
      <c r="E963" s="160" t="s">
        <v>26</v>
      </c>
      <c r="F963" s="160" t="s">
        <v>228</v>
      </c>
      <c r="G963" s="160" t="s">
        <v>27</v>
      </c>
      <c r="H963" s="160">
        <v>0</v>
      </c>
      <c r="I963" s="160">
        <v>0</v>
      </c>
      <c r="J963" s="160" t="s">
        <v>2993</v>
      </c>
      <c r="K963" s="160" t="s">
        <v>1608</v>
      </c>
      <c r="L963" s="160" t="s">
        <v>2455</v>
      </c>
      <c r="M963" s="160" t="s">
        <v>2994</v>
      </c>
      <c r="N963" s="160" t="s">
        <v>1609</v>
      </c>
      <c r="O963" s="160" t="s">
        <v>2995</v>
      </c>
      <c r="P963" s="160">
        <v>0</v>
      </c>
      <c r="Q963" s="160">
        <v>91001</v>
      </c>
      <c r="R963" s="160" t="s">
        <v>222</v>
      </c>
      <c r="S963" s="161">
        <v>42416</v>
      </c>
      <c r="T963" s="160">
        <v>7598</v>
      </c>
      <c r="U963" s="162">
        <v>3167878</v>
      </c>
      <c r="V963" s="162">
        <v>31678780</v>
      </c>
      <c r="W963" s="161">
        <v>44135</v>
      </c>
      <c r="X963" s="160" t="s">
        <v>3112</v>
      </c>
      <c r="Y963" s="160" t="s">
        <v>3113</v>
      </c>
      <c r="Z963" s="160" t="s">
        <v>3359</v>
      </c>
    </row>
    <row r="964" spans="1:26" x14ac:dyDescent="0.2">
      <c r="A964" s="160" t="s">
        <v>1422</v>
      </c>
      <c r="B964" s="160">
        <v>690402009</v>
      </c>
      <c r="C964" s="160" t="s">
        <v>1014</v>
      </c>
      <c r="D964" s="160" t="s">
        <v>1423</v>
      </c>
      <c r="E964" s="160" t="s">
        <v>26</v>
      </c>
      <c r="F964" s="160" t="s">
        <v>228</v>
      </c>
      <c r="G964" s="160" t="s">
        <v>27</v>
      </c>
      <c r="H964" s="160">
        <v>0</v>
      </c>
      <c r="I964" s="160">
        <v>0</v>
      </c>
      <c r="J964" s="160" t="s">
        <v>1424</v>
      </c>
      <c r="K964" s="160" t="s">
        <v>1425</v>
      </c>
      <c r="L964" s="160" t="s">
        <v>2455</v>
      </c>
      <c r="M964" s="160" t="s">
        <v>1427</v>
      </c>
      <c r="N964" s="160" t="s">
        <v>1426</v>
      </c>
      <c r="O964" s="160">
        <v>0</v>
      </c>
      <c r="P964" s="160">
        <v>0</v>
      </c>
      <c r="Q964" s="160">
        <v>91001</v>
      </c>
      <c r="R964" s="160" t="s">
        <v>222</v>
      </c>
      <c r="S964" s="161">
        <v>42422</v>
      </c>
      <c r="T964" s="160">
        <v>7601</v>
      </c>
      <c r="U964" s="162">
        <v>3712753</v>
      </c>
      <c r="V964" s="162">
        <v>33523454</v>
      </c>
      <c r="W964" s="161">
        <v>44135</v>
      </c>
      <c r="X964" s="160" t="s">
        <v>3112</v>
      </c>
      <c r="Y964" s="160" t="s">
        <v>3113</v>
      </c>
      <c r="Z964" s="160" t="s">
        <v>3360</v>
      </c>
    </row>
    <row r="965" spans="1:26" x14ac:dyDescent="0.2">
      <c r="A965" s="160" t="s">
        <v>1677</v>
      </c>
      <c r="B965" s="160">
        <v>691913007</v>
      </c>
      <c r="C965" s="160" t="s">
        <v>1014</v>
      </c>
      <c r="D965" s="160" t="s">
        <v>1026</v>
      </c>
      <c r="E965" s="160" t="s">
        <v>26</v>
      </c>
      <c r="F965" s="160" t="s">
        <v>1027</v>
      </c>
      <c r="G965" s="160" t="s">
        <v>27</v>
      </c>
      <c r="H965" s="160">
        <v>0</v>
      </c>
      <c r="I965" s="160">
        <v>0</v>
      </c>
      <c r="J965" s="160" t="s">
        <v>1678</v>
      </c>
      <c r="K965" s="160" t="s">
        <v>1679</v>
      </c>
      <c r="L965" s="160" t="s">
        <v>32</v>
      </c>
      <c r="M965" s="160" t="s">
        <v>1680</v>
      </c>
      <c r="N965" s="160" t="s">
        <v>2573</v>
      </c>
      <c r="O965" s="160" t="s">
        <v>2574</v>
      </c>
      <c r="P965" s="160">
        <v>0</v>
      </c>
      <c r="Q965" s="160">
        <v>91001</v>
      </c>
      <c r="R965" s="160" t="s">
        <v>1030</v>
      </c>
      <c r="S965" s="161">
        <v>42446</v>
      </c>
      <c r="T965" s="160">
        <v>7603</v>
      </c>
      <c r="U965" s="162">
        <v>4751816</v>
      </c>
      <c r="V965" s="162">
        <v>42905435</v>
      </c>
      <c r="W965" s="161">
        <v>44135</v>
      </c>
      <c r="X965" s="160" t="s">
        <v>3112</v>
      </c>
      <c r="Y965" s="160" t="s">
        <v>3113</v>
      </c>
      <c r="Z965" s="160" t="s">
        <v>3283</v>
      </c>
    </row>
    <row r="966" spans="1:26" x14ac:dyDescent="0.2">
      <c r="A966" s="160" t="s">
        <v>253</v>
      </c>
      <c r="B966" s="160">
        <v>651131154</v>
      </c>
      <c r="C966" s="160" t="s">
        <v>51</v>
      </c>
      <c r="D966" s="160" t="s">
        <v>254</v>
      </c>
      <c r="E966" s="160" t="s">
        <v>2977</v>
      </c>
      <c r="F966" s="160" t="s">
        <v>255</v>
      </c>
      <c r="G966" s="160" t="s">
        <v>256</v>
      </c>
      <c r="H966" s="160" t="s">
        <v>184</v>
      </c>
      <c r="I966" s="160" t="s">
        <v>257</v>
      </c>
      <c r="J966" s="160" t="s">
        <v>258</v>
      </c>
      <c r="K966" s="160" t="s">
        <v>260</v>
      </c>
      <c r="L966" s="160" t="s">
        <v>2457</v>
      </c>
      <c r="M966" s="160" t="s">
        <v>232</v>
      </c>
      <c r="N966" s="160" t="s">
        <v>261</v>
      </c>
      <c r="O966" s="160" t="s">
        <v>259</v>
      </c>
      <c r="P966" s="160">
        <v>0</v>
      </c>
      <c r="Q966" s="160" t="s">
        <v>162</v>
      </c>
      <c r="R966" s="160" t="s">
        <v>3903</v>
      </c>
      <c r="S966" s="161">
        <v>42472</v>
      </c>
      <c r="T966" s="160">
        <v>7605</v>
      </c>
      <c r="U966" s="162">
        <v>23003449</v>
      </c>
      <c r="V966" s="162">
        <v>237672927</v>
      </c>
      <c r="W966" s="161">
        <v>44135</v>
      </c>
      <c r="X966" s="160" t="s">
        <v>3112</v>
      </c>
      <c r="Y966" s="160" t="s">
        <v>3113</v>
      </c>
      <c r="Z966" s="160" t="s">
        <v>3132</v>
      </c>
    </row>
    <row r="967" spans="1:26" x14ac:dyDescent="0.2">
      <c r="A967" s="160" t="s">
        <v>495</v>
      </c>
      <c r="B967" s="160" t="s">
        <v>3397</v>
      </c>
      <c r="C967" s="160" t="s">
        <v>33</v>
      </c>
      <c r="D967" s="160" t="s">
        <v>496</v>
      </c>
      <c r="E967" s="160" t="s">
        <v>2699</v>
      </c>
      <c r="F967" s="160" t="s">
        <v>497</v>
      </c>
      <c r="G967" s="160" t="s">
        <v>2509</v>
      </c>
      <c r="H967" s="160" t="s">
        <v>208</v>
      </c>
      <c r="I967" s="160" t="s">
        <v>2510</v>
      </c>
      <c r="J967" s="160" t="s">
        <v>498</v>
      </c>
      <c r="K967" s="160" t="s">
        <v>499</v>
      </c>
      <c r="L967" s="160" t="s">
        <v>2455</v>
      </c>
      <c r="M967" s="160" t="s">
        <v>500</v>
      </c>
      <c r="N967" s="160" t="s">
        <v>502</v>
      </c>
      <c r="O967" s="160" t="s">
        <v>501</v>
      </c>
      <c r="P967" s="160">
        <v>0</v>
      </c>
      <c r="Q967" s="160" t="s">
        <v>30</v>
      </c>
      <c r="R967" s="160" t="s">
        <v>2700</v>
      </c>
      <c r="S967" s="161">
        <v>42538</v>
      </c>
      <c r="T967" s="160">
        <v>7609</v>
      </c>
      <c r="U967" s="162">
        <v>32063664</v>
      </c>
      <c r="V967" s="162">
        <v>332506402</v>
      </c>
      <c r="W967" s="161">
        <v>44135</v>
      </c>
      <c r="X967" s="160" t="s">
        <v>3112</v>
      </c>
      <c r="Y967" s="160" t="s">
        <v>3113</v>
      </c>
      <c r="Z967" s="160" t="s">
        <v>3148</v>
      </c>
    </row>
    <row r="968" spans="1:26" x14ac:dyDescent="0.2">
      <c r="A968" s="160" t="s">
        <v>2147</v>
      </c>
      <c r="B968" s="160">
        <v>651185149</v>
      </c>
      <c r="C968" s="160" t="s">
        <v>51</v>
      </c>
      <c r="D968" s="160" t="s">
        <v>2148</v>
      </c>
      <c r="E968" s="160" t="s">
        <v>8397</v>
      </c>
      <c r="F968" s="160" t="s">
        <v>2149</v>
      </c>
      <c r="G968" s="160" t="s">
        <v>2150</v>
      </c>
      <c r="H968" s="160" t="s">
        <v>2151</v>
      </c>
      <c r="I968" s="160" t="s">
        <v>2152</v>
      </c>
      <c r="J968" s="160" t="s">
        <v>2153</v>
      </c>
      <c r="K968" s="160" t="s">
        <v>8398</v>
      </c>
      <c r="L968" s="160" t="s">
        <v>2452</v>
      </c>
      <c r="M968" s="160" t="s">
        <v>598</v>
      </c>
      <c r="N968" s="160" t="s">
        <v>8399</v>
      </c>
      <c r="O968" s="160" t="s">
        <v>8400</v>
      </c>
      <c r="P968" s="160">
        <v>0</v>
      </c>
      <c r="Q968" s="160" t="s">
        <v>241</v>
      </c>
      <c r="R968" s="160" t="s">
        <v>4906</v>
      </c>
      <c r="S968" s="161">
        <v>42599</v>
      </c>
      <c r="T968" s="160">
        <v>7614</v>
      </c>
      <c r="U968" s="162">
        <v>21156079</v>
      </c>
      <c r="V968" s="162">
        <v>185956088</v>
      </c>
      <c r="W968" s="161">
        <v>44135</v>
      </c>
      <c r="X968" s="160" t="s">
        <v>3112</v>
      </c>
      <c r="Y968" s="160" t="s">
        <v>3113</v>
      </c>
      <c r="Z968" s="160" t="s">
        <v>3140</v>
      </c>
    </row>
    <row r="969" spans="1:26" x14ac:dyDescent="0.2">
      <c r="A969" s="160" t="s">
        <v>2147</v>
      </c>
      <c r="B969" s="160">
        <v>651185149</v>
      </c>
      <c r="C969" s="160" t="s">
        <v>51</v>
      </c>
      <c r="D969" s="160" t="s">
        <v>2148</v>
      </c>
      <c r="E969" s="160" t="s">
        <v>8397</v>
      </c>
      <c r="F969" s="160" t="s">
        <v>2149</v>
      </c>
      <c r="G969" s="160" t="s">
        <v>2150</v>
      </c>
      <c r="H969" s="160" t="s">
        <v>2151</v>
      </c>
      <c r="I969" s="160" t="s">
        <v>2152</v>
      </c>
      <c r="J969" s="160" t="s">
        <v>2153</v>
      </c>
      <c r="K969" s="160" t="s">
        <v>8398</v>
      </c>
      <c r="L969" s="160" t="s">
        <v>2452</v>
      </c>
      <c r="M969" s="160" t="s">
        <v>598</v>
      </c>
      <c r="N969" s="160" t="s">
        <v>8399</v>
      </c>
      <c r="O969" s="160" t="s">
        <v>8400</v>
      </c>
      <c r="P969" s="160">
        <v>0</v>
      </c>
      <c r="Q969" s="160" t="s">
        <v>241</v>
      </c>
      <c r="R969" s="160" t="s">
        <v>4906</v>
      </c>
      <c r="S969" s="161">
        <v>42599</v>
      </c>
      <c r="T969" s="160">
        <v>7614</v>
      </c>
      <c r="U969" s="162">
        <v>13344860</v>
      </c>
      <c r="V969" s="162">
        <v>169312913</v>
      </c>
      <c r="W969" s="161">
        <v>44135</v>
      </c>
      <c r="X969" s="160" t="s">
        <v>3112</v>
      </c>
      <c r="Y969" s="160" t="s">
        <v>3113</v>
      </c>
      <c r="Z969" s="160" t="s">
        <v>3156</v>
      </c>
    </row>
    <row r="970" spans="1:26" x14ac:dyDescent="0.2">
      <c r="A970" s="160" t="s">
        <v>2147</v>
      </c>
      <c r="B970" s="160">
        <v>651185149</v>
      </c>
      <c r="C970" s="160" t="s">
        <v>51</v>
      </c>
      <c r="D970" s="160" t="s">
        <v>2148</v>
      </c>
      <c r="E970" s="160" t="s">
        <v>8397</v>
      </c>
      <c r="F970" s="160" t="s">
        <v>2149</v>
      </c>
      <c r="G970" s="160" t="s">
        <v>2150</v>
      </c>
      <c r="H970" s="160" t="s">
        <v>2151</v>
      </c>
      <c r="I970" s="160" t="s">
        <v>2152</v>
      </c>
      <c r="J970" s="160" t="s">
        <v>2153</v>
      </c>
      <c r="K970" s="160" t="s">
        <v>8398</v>
      </c>
      <c r="L970" s="160" t="s">
        <v>2452</v>
      </c>
      <c r="M970" s="160" t="s">
        <v>598</v>
      </c>
      <c r="N970" s="160" t="s">
        <v>8399</v>
      </c>
      <c r="O970" s="160" t="s">
        <v>8400</v>
      </c>
      <c r="P970" s="160">
        <v>0</v>
      </c>
      <c r="Q970" s="160" t="s">
        <v>241</v>
      </c>
      <c r="R970" s="160" t="s">
        <v>4906</v>
      </c>
      <c r="S970" s="161">
        <v>42599</v>
      </c>
      <c r="T970" s="160">
        <v>7614</v>
      </c>
      <c r="U970" s="162">
        <v>49493618</v>
      </c>
      <c r="V970" s="162">
        <v>509124518</v>
      </c>
      <c r="W970" s="161">
        <v>44135</v>
      </c>
      <c r="X970" s="160" t="s">
        <v>3112</v>
      </c>
      <c r="Y970" s="160" t="s">
        <v>3113</v>
      </c>
      <c r="Z970" s="160" t="s">
        <v>3160</v>
      </c>
    </row>
    <row r="971" spans="1:26" x14ac:dyDescent="0.2">
      <c r="A971" s="160" t="s">
        <v>2147</v>
      </c>
      <c r="B971" s="160">
        <v>651185149</v>
      </c>
      <c r="C971" s="160" t="s">
        <v>51</v>
      </c>
      <c r="D971" s="160" t="s">
        <v>2148</v>
      </c>
      <c r="E971" s="160" t="s">
        <v>8397</v>
      </c>
      <c r="F971" s="160" t="s">
        <v>2149</v>
      </c>
      <c r="G971" s="160" t="s">
        <v>2150</v>
      </c>
      <c r="H971" s="160" t="s">
        <v>2151</v>
      </c>
      <c r="I971" s="160" t="s">
        <v>2152</v>
      </c>
      <c r="J971" s="160" t="s">
        <v>2153</v>
      </c>
      <c r="K971" s="160" t="s">
        <v>8398</v>
      </c>
      <c r="L971" s="160" t="s">
        <v>2452</v>
      </c>
      <c r="M971" s="160" t="s">
        <v>598</v>
      </c>
      <c r="N971" s="160" t="s">
        <v>8399</v>
      </c>
      <c r="O971" s="160" t="s">
        <v>8400</v>
      </c>
      <c r="P971" s="160">
        <v>0</v>
      </c>
      <c r="Q971" s="160" t="s">
        <v>241</v>
      </c>
      <c r="R971" s="160" t="s">
        <v>4906</v>
      </c>
      <c r="S971" s="161">
        <v>42599</v>
      </c>
      <c r="T971" s="160">
        <v>7614</v>
      </c>
      <c r="U971" s="162">
        <v>12510806</v>
      </c>
      <c r="V971" s="162">
        <v>153415062</v>
      </c>
      <c r="W971" s="161">
        <v>44135</v>
      </c>
      <c r="X971" s="160" t="s">
        <v>3112</v>
      </c>
      <c r="Y971" s="160" t="s">
        <v>3113</v>
      </c>
      <c r="Z971" s="160" t="s">
        <v>3251</v>
      </c>
    </row>
    <row r="972" spans="1:26" x14ac:dyDescent="0.2">
      <c r="A972" s="160" t="s">
        <v>1187</v>
      </c>
      <c r="B972" s="160" t="s">
        <v>3398</v>
      </c>
      <c r="C972" s="160" t="s">
        <v>1014</v>
      </c>
      <c r="D972" s="160" t="s">
        <v>1026</v>
      </c>
      <c r="E972" s="160" t="s">
        <v>26</v>
      </c>
      <c r="F972" s="160" t="s">
        <v>1027</v>
      </c>
      <c r="G972" s="160" t="s">
        <v>27</v>
      </c>
      <c r="H972" s="160">
        <v>0</v>
      </c>
      <c r="I972" s="160">
        <v>0</v>
      </c>
      <c r="J972" s="160" t="s">
        <v>1188</v>
      </c>
      <c r="K972" s="160" t="s">
        <v>1189</v>
      </c>
      <c r="L972" s="160" t="s">
        <v>32</v>
      </c>
      <c r="M972" s="160" t="s">
        <v>1190</v>
      </c>
      <c r="N972" s="160">
        <v>0</v>
      </c>
      <c r="O972" s="160" t="s">
        <v>1191</v>
      </c>
      <c r="P972" s="160">
        <v>0</v>
      </c>
      <c r="Q972" s="160">
        <v>91001</v>
      </c>
      <c r="R972" s="160" t="s">
        <v>1030</v>
      </c>
      <c r="S972" s="161">
        <v>42615</v>
      </c>
      <c r="T972" s="160">
        <v>7615</v>
      </c>
      <c r="U972" s="162">
        <v>4751816</v>
      </c>
      <c r="V972" s="162">
        <v>42905435</v>
      </c>
      <c r="W972" s="161">
        <v>44135</v>
      </c>
      <c r="X972" s="160" t="s">
        <v>3112</v>
      </c>
      <c r="Y972" s="160" t="s">
        <v>3113</v>
      </c>
      <c r="Z972" s="160" t="s">
        <v>3329</v>
      </c>
    </row>
    <row r="973" spans="1:26" x14ac:dyDescent="0.2">
      <c r="A973" s="160" t="s">
        <v>752</v>
      </c>
      <c r="B973" s="160">
        <v>732384006</v>
      </c>
      <c r="C973" s="160" t="s">
        <v>565</v>
      </c>
      <c r="D973" s="160" t="s">
        <v>753</v>
      </c>
      <c r="E973" s="160" t="s">
        <v>2976</v>
      </c>
      <c r="F973" s="160" t="s">
        <v>754</v>
      </c>
      <c r="G973" s="160" t="s">
        <v>755</v>
      </c>
      <c r="H973" s="160" t="s">
        <v>756</v>
      </c>
      <c r="I973" s="160" t="s">
        <v>757</v>
      </c>
      <c r="J973" s="160" t="s">
        <v>758</v>
      </c>
      <c r="K973" s="160" t="s">
        <v>759</v>
      </c>
      <c r="L973" s="160" t="s">
        <v>31</v>
      </c>
      <c r="M973" s="160" t="s">
        <v>760</v>
      </c>
      <c r="N973" s="160" t="s">
        <v>761</v>
      </c>
      <c r="O973" s="160" t="s">
        <v>762</v>
      </c>
      <c r="P973" s="160">
        <v>0</v>
      </c>
      <c r="Q973" s="160" t="s">
        <v>241</v>
      </c>
      <c r="R973" s="160" t="s">
        <v>2643</v>
      </c>
      <c r="S973" s="161">
        <v>42688</v>
      </c>
      <c r="T973" s="160">
        <v>7620</v>
      </c>
      <c r="U973" s="162">
        <v>52233990</v>
      </c>
      <c r="V973" s="162">
        <v>524149986</v>
      </c>
      <c r="W973" s="161">
        <v>44135</v>
      </c>
      <c r="X973" s="160" t="s">
        <v>3112</v>
      </c>
      <c r="Y973" s="160" t="s">
        <v>3113</v>
      </c>
      <c r="Z973" s="160" t="s">
        <v>3157</v>
      </c>
    </row>
    <row r="974" spans="1:26" x14ac:dyDescent="0.2">
      <c r="A974" s="160" t="s">
        <v>2158</v>
      </c>
      <c r="B974" s="160" t="s">
        <v>3399</v>
      </c>
      <c r="C974" s="160" t="s">
        <v>51</v>
      </c>
      <c r="D974" s="160" t="s">
        <v>2159</v>
      </c>
      <c r="E974" s="160" t="s">
        <v>6942</v>
      </c>
      <c r="F974" s="160" t="s">
        <v>2160</v>
      </c>
      <c r="G974" s="160" t="s">
        <v>2161</v>
      </c>
      <c r="H974" s="160" t="s">
        <v>721</v>
      </c>
      <c r="I974" s="160" t="s">
        <v>8435</v>
      </c>
      <c r="J974" s="160" t="s">
        <v>2162</v>
      </c>
      <c r="K974" s="160" t="s">
        <v>2163</v>
      </c>
      <c r="L974" s="160" t="s">
        <v>133</v>
      </c>
      <c r="M974" s="160" t="s">
        <v>2164</v>
      </c>
      <c r="N974" s="160" t="s">
        <v>2165</v>
      </c>
      <c r="O974" s="160" t="s">
        <v>6943</v>
      </c>
      <c r="P974" s="160">
        <v>0</v>
      </c>
      <c r="Q974" s="160" t="s">
        <v>241</v>
      </c>
      <c r="R974" s="160" t="s">
        <v>6944</v>
      </c>
      <c r="S974" s="161">
        <v>42762</v>
      </c>
      <c r="T974" s="160">
        <v>7626</v>
      </c>
      <c r="U974" s="162">
        <v>-1464890</v>
      </c>
      <c r="V974" s="162">
        <v>129603661</v>
      </c>
      <c r="W974" s="161">
        <v>44135</v>
      </c>
      <c r="X974" s="160" t="s">
        <v>3112</v>
      </c>
      <c r="Y974" s="160" t="s">
        <v>3113</v>
      </c>
      <c r="Z974" s="160" t="s">
        <v>3175</v>
      </c>
    </row>
    <row r="975" spans="1:26" x14ac:dyDescent="0.2">
      <c r="A975" s="160" t="s">
        <v>2158</v>
      </c>
      <c r="B975" s="160" t="s">
        <v>3399</v>
      </c>
      <c r="C975" s="160" t="s">
        <v>51</v>
      </c>
      <c r="D975" s="160" t="s">
        <v>2159</v>
      </c>
      <c r="E975" s="160" t="s">
        <v>6942</v>
      </c>
      <c r="F975" s="160" t="s">
        <v>2160</v>
      </c>
      <c r="G975" s="160" t="s">
        <v>2161</v>
      </c>
      <c r="H975" s="160" t="s">
        <v>721</v>
      </c>
      <c r="I975" s="160" t="s">
        <v>8435</v>
      </c>
      <c r="J975" s="160" t="s">
        <v>2162</v>
      </c>
      <c r="K975" s="160" t="s">
        <v>2163</v>
      </c>
      <c r="L975" s="160" t="s">
        <v>133</v>
      </c>
      <c r="M975" s="160" t="s">
        <v>2164</v>
      </c>
      <c r="N975" s="160" t="s">
        <v>2165</v>
      </c>
      <c r="O975" s="160" t="s">
        <v>6943</v>
      </c>
      <c r="P975" s="160">
        <v>0</v>
      </c>
      <c r="Q975" s="160" t="s">
        <v>241</v>
      </c>
      <c r="R975" s="160" t="s">
        <v>6944</v>
      </c>
      <c r="S975" s="161">
        <v>42762</v>
      </c>
      <c r="T975" s="160">
        <v>7626</v>
      </c>
      <c r="U975" s="162">
        <v>26301388</v>
      </c>
      <c r="V975" s="162">
        <v>304606238</v>
      </c>
      <c r="W975" s="161">
        <v>44135</v>
      </c>
      <c r="X975" s="160" t="s">
        <v>3112</v>
      </c>
      <c r="Y975" s="160" t="s">
        <v>3113</v>
      </c>
      <c r="Z975" s="160" t="s">
        <v>80</v>
      </c>
    </row>
    <row r="976" spans="1:26" x14ac:dyDescent="0.2">
      <c r="A976" s="160" t="s">
        <v>340</v>
      </c>
      <c r="B976" s="160" t="s">
        <v>3400</v>
      </c>
      <c r="C976" s="160" t="s">
        <v>341</v>
      </c>
      <c r="D976" s="160" t="s">
        <v>342</v>
      </c>
      <c r="E976" s="160" t="s">
        <v>2830</v>
      </c>
      <c r="F976" s="160" t="s">
        <v>343</v>
      </c>
      <c r="G976" s="160" t="s">
        <v>344</v>
      </c>
      <c r="H976" s="160" t="s">
        <v>345</v>
      </c>
      <c r="I976" s="160" t="s">
        <v>2831</v>
      </c>
      <c r="J976" s="160" t="s">
        <v>346</v>
      </c>
      <c r="K976" s="160" t="s">
        <v>348</v>
      </c>
      <c r="L976" s="160" t="s">
        <v>2457</v>
      </c>
      <c r="M976" s="160" t="s">
        <v>350</v>
      </c>
      <c r="N976" s="160" t="s">
        <v>349</v>
      </c>
      <c r="O976" s="160" t="s">
        <v>347</v>
      </c>
      <c r="P976" s="160">
        <v>0</v>
      </c>
      <c r="Q976" s="160">
        <v>93401</v>
      </c>
      <c r="R976" s="160" t="s">
        <v>2944</v>
      </c>
      <c r="S976" s="161">
        <v>43014</v>
      </c>
      <c r="T976" s="160">
        <v>7638</v>
      </c>
      <c r="U976" s="162">
        <v>13261964</v>
      </c>
      <c r="V976" s="162">
        <v>103561380</v>
      </c>
      <c r="W976" s="161">
        <v>44135</v>
      </c>
      <c r="X976" s="160" t="s">
        <v>3112</v>
      </c>
      <c r="Y976" s="160" t="s">
        <v>3113</v>
      </c>
      <c r="Z976" s="160" t="s">
        <v>3224</v>
      </c>
    </row>
    <row r="977" spans="1:26" x14ac:dyDescent="0.2">
      <c r="A977" s="160" t="s">
        <v>2266</v>
      </c>
      <c r="B977" s="160">
        <v>651519810</v>
      </c>
      <c r="C977" s="160" t="s">
        <v>157</v>
      </c>
      <c r="D977" s="160" t="s">
        <v>2267</v>
      </c>
      <c r="E977" s="160" t="s">
        <v>2268</v>
      </c>
      <c r="F977" s="160" t="s">
        <v>2435</v>
      </c>
      <c r="G977" s="160" t="s">
        <v>2269</v>
      </c>
      <c r="H977" s="160" t="s">
        <v>2270</v>
      </c>
      <c r="I977" s="160" t="s">
        <v>2271</v>
      </c>
      <c r="J977" s="160" t="s">
        <v>2272</v>
      </c>
      <c r="K977" s="160" t="s">
        <v>2273</v>
      </c>
      <c r="L977" s="160" t="s">
        <v>133</v>
      </c>
      <c r="M977" s="160" t="s">
        <v>2274</v>
      </c>
      <c r="N977" s="160">
        <v>0</v>
      </c>
      <c r="O977" s="160">
        <v>0</v>
      </c>
      <c r="P977" s="160">
        <v>0</v>
      </c>
      <c r="Q977" s="160" t="s">
        <v>262</v>
      </c>
      <c r="R977" s="160" t="s">
        <v>3066</v>
      </c>
      <c r="S977" s="161">
        <v>43165</v>
      </c>
      <c r="T977" s="160">
        <v>7644</v>
      </c>
      <c r="U977" s="162">
        <v>69364621</v>
      </c>
      <c r="V977" s="162">
        <v>347230978</v>
      </c>
      <c r="W977" s="161">
        <v>44135</v>
      </c>
      <c r="X977" s="160" t="s">
        <v>3112</v>
      </c>
      <c r="Y977" s="160" t="s">
        <v>3113</v>
      </c>
      <c r="Z977" s="160" t="s">
        <v>3312</v>
      </c>
    </row>
    <row r="978" spans="1:26" x14ac:dyDescent="0.2">
      <c r="A978" s="160" t="s">
        <v>951</v>
      </c>
      <c r="B978" s="160">
        <v>651539161</v>
      </c>
      <c r="C978" s="160" t="s">
        <v>567</v>
      </c>
      <c r="D978" s="160" t="s">
        <v>2440</v>
      </c>
      <c r="E978" s="160" t="s">
        <v>5708</v>
      </c>
      <c r="F978" s="160" t="s">
        <v>952</v>
      </c>
      <c r="G978" s="160" t="s">
        <v>5709</v>
      </c>
      <c r="H978" s="160" t="s">
        <v>953</v>
      </c>
      <c r="I978" s="160" t="s">
        <v>954</v>
      </c>
      <c r="J978" s="160" t="s">
        <v>5710</v>
      </c>
      <c r="K978" s="160" t="s">
        <v>2752</v>
      </c>
      <c r="L978" s="160" t="s">
        <v>226</v>
      </c>
      <c r="M978" s="160" t="s">
        <v>164</v>
      </c>
      <c r="N978" s="160" t="s">
        <v>2751</v>
      </c>
      <c r="O978" s="160" t="s">
        <v>2753</v>
      </c>
      <c r="P978" s="160">
        <v>0</v>
      </c>
      <c r="Q978" s="160" t="s">
        <v>569</v>
      </c>
      <c r="R978" s="160" t="s">
        <v>5711</v>
      </c>
      <c r="S978" s="161">
        <v>43180</v>
      </c>
      <c r="T978" s="160">
        <v>7645</v>
      </c>
      <c r="U978" s="162">
        <v>141509571</v>
      </c>
      <c r="V978" s="162">
        <v>987102635</v>
      </c>
      <c r="W978" s="161">
        <v>44135</v>
      </c>
      <c r="X978" s="160" t="s">
        <v>3112</v>
      </c>
      <c r="Y978" s="160" t="s">
        <v>3113</v>
      </c>
      <c r="Z978" s="160" t="s">
        <v>3133</v>
      </c>
    </row>
    <row r="979" spans="1:26" x14ac:dyDescent="0.2">
      <c r="A979" s="160" t="s">
        <v>951</v>
      </c>
      <c r="B979" s="160">
        <v>651539161</v>
      </c>
      <c r="C979" s="160" t="s">
        <v>567</v>
      </c>
      <c r="D979" s="160" t="s">
        <v>2440</v>
      </c>
      <c r="E979" s="160" t="s">
        <v>5708</v>
      </c>
      <c r="F979" s="160" t="s">
        <v>952</v>
      </c>
      <c r="G979" s="160" t="s">
        <v>5709</v>
      </c>
      <c r="H979" s="160" t="s">
        <v>953</v>
      </c>
      <c r="I979" s="160" t="s">
        <v>954</v>
      </c>
      <c r="J979" s="160" t="s">
        <v>5710</v>
      </c>
      <c r="K979" s="160" t="s">
        <v>2752</v>
      </c>
      <c r="L979" s="160" t="s">
        <v>226</v>
      </c>
      <c r="M979" s="160" t="s">
        <v>164</v>
      </c>
      <c r="N979" s="160" t="s">
        <v>2751</v>
      </c>
      <c r="O979" s="160" t="s">
        <v>2753</v>
      </c>
      <c r="P979" s="160">
        <v>0</v>
      </c>
      <c r="Q979" s="160" t="s">
        <v>569</v>
      </c>
      <c r="R979" s="160" t="s">
        <v>5711</v>
      </c>
      <c r="S979" s="161">
        <v>43180</v>
      </c>
      <c r="T979" s="160">
        <v>7645</v>
      </c>
      <c r="U979" s="162">
        <v>22098808</v>
      </c>
      <c r="V979" s="162">
        <v>323015868</v>
      </c>
      <c r="W979" s="161">
        <v>44135</v>
      </c>
      <c r="X979" s="160" t="s">
        <v>3112</v>
      </c>
      <c r="Y979" s="160" t="s">
        <v>3113</v>
      </c>
      <c r="Z979" s="160" t="s">
        <v>3186</v>
      </c>
    </row>
    <row r="980" spans="1:26" x14ac:dyDescent="0.2">
      <c r="A980" s="160" t="s">
        <v>951</v>
      </c>
      <c r="B980" s="160">
        <v>651539161</v>
      </c>
      <c r="C980" s="160" t="s">
        <v>567</v>
      </c>
      <c r="D980" s="160" t="s">
        <v>2440</v>
      </c>
      <c r="E980" s="160" t="s">
        <v>5708</v>
      </c>
      <c r="F980" s="160" t="s">
        <v>952</v>
      </c>
      <c r="G980" s="160" t="s">
        <v>5709</v>
      </c>
      <c r="H980" s="160" t="s">
        <v>953</v>
      </c>
      <c r="I980" s="160" t="s">
        <v>954</v>
      </c>
      <c r="J980" s="160" t="s">
        <v>5710</v>
      </c>
      <c r="K980" s="160" t="s">
        <v>2752</v>
      </c>
      <c r="L980" s="160" t="s">
        <v>226</v>
      </c>
      <c r="M980" s="160" t="s">
        <v>164</v>
      </c>
      <c r="N980" s="160" t="s">
        <v>2751</v>
      </c>
      <c r="O980" s="160" t="s">
        <v>2753</v>
      </c>
      <c r="P980" s="160">
        <v>0</v>
      </c>
      <c r="Q980" s="160" t="s">
        <v>569</v>
      </c>
      <c r="R980" s="160" t="s">
        <v>5711</v>
      </c>
      <c r="S980" s="161">
        <v>43180</v>
      </c>
      <c r="T980" s="160">
        <v>7645</v>
      </c>
      <c r="U980" s="162">
        <v>17074800</v>
      </c>
      <c r="V980" s="162">
        <v>173259000</v>
      </c>
      <c r="W980" s="161">
        <v>44135</v>
      </c>
      <c r="X980" s="160" t="s">
        <v>3112</v>
      </c>
      <c r="Y980" s="160" t="s">
        <v>3113</v>
      </c>
      <c r="Z980" s="160" t="s">
        <v>3192</v>
      </c>
    </row>
    <row r="981" spans="1:26" x14ac:dyDescent="0.2">
      <c r="A981" s="160" t="s">
        <v>355</v>
      </c>
      <c r="B981" s="160">
        <v>651589657</v>
      </c>
      <c r="C981" s="160" t="s">
        <v>356</v>
      </c>
      <c r="D981" s="160" t="s">
        <v>357</v>
      </c>
      <c r="E981" s="160" t="s">
        <v>358</v>
      </c>
      <c r="F981" s="160" t="s">
        <v>359</v>
      </c>
      <c r="G981" s="160" t="s">
        <v>362</v>
      </c>
      <c r="H981" s="160" t="s">
        <v>360</v>
      </c>
      <c r="I981" s="160" t="s">
        <v>361</v>
      </c>
      <c r="J981" s="160" t="s">
        <v>363</v>
      </c>
      <c r="K981" s="160" t="s">
        <v>365</v>
      </c>
      <c r="L981" s="160" t="s">
        <v>31</v>
      </c>
      <c r="M981" s="160" t="s">
        <v>271</v>
      </c>
      <c r="N981" s="160" t="s">
        <v>366</v>
      </c>
      <c r="O981" s="160" t="s">
        <v>364</v>
      </c>
      <c r="P981" s="160">
        <v>0</v>
      </c>
      <c r="Q981" s="160" t="s">
        <v>52</v>
      </c>
      <c r="R981" s="160" t="s">
        <v>367</v>
      </c>
      <c r="S981" s="161">
        <v>43276</v>
      </c>
      <c r="T981" s="160">
        <v>7650</v>
      </c>
      <c r="U981" s="162">
        <v>5915916</v>
      </c>
      <c r="V981" s="162">
        <v>61494390</v>
      </c>
      <c r="W981" s="161">
        <v>44135</v>
      </c>
      <c r="X981" s="160" t="s">
        <v>3112</v>
      </c>
      <c r="Y981" s="160" t="s">
        <v>3113</v>
      </c>
      <c r="Z981" s="160" t="s">
        <v>3182</v>
      </c>
    </row>
    <row r="982" spans="1:26" x14ac:dyDescent="0.2">
      <c r="A982" s="160" t="s">
        <v>355</v>
      </c>
      <c r="B982" s="160">
        <v>651589657</v>
      </c>
      <c r="C982" s="160" t="s">
        <v>356</v>
      </c>
      <c r="D982" s="160" t="s">
        <v>357</v>
      </c>
      <c r="E982" s="160" t="s">
        <v>358</v>
      </c>
      <c r="F982" s="160" t="s">
        <v>359</v>
      </c>
      <c r="G982" s="160" t="s">
        <v>362</v>
      </c>
      <c r="H982" s="160" t="s">
        <v>360</v>
      </c>
      <c r="I982" s="160" t="s">
        <v>361</v>
      </c>
      <c r="J982" s="160" t="s">
        <v>363</v>
      </c>
      <c r="K982" s="160" t="s">
        <v>365</v>
      </c>
      <c r="L982" s="160" t="s">
        <v>31</v>
      </c>
      <c r="M982" s="160" t="s">
        <v>271</v>
      </c>
      <c r="N982" s="160" t="s">
        <v>366</v>
      </c>
      <c r="O982" s="160" t="s">
        <v>364</v>
      </c>
      <c r="P982" s="160">
        <v>0</v>
      </c>
      <c r="Q982" s="160" t="s">
        <v>52</v>
      </c>
      <c r="R982" s="160" t="s">
        <v>367</v>
      </c>
      <c r="S982" s="161">
        <v>43276</v>
      </c>
      <c r="T982" s="160">
        <v>7650</v>
      </c>
      <c r="U982" s="162">
        <v>6227280</v>
      </c>
      <c r="V982" s="162">
        <v>62272800</v>
      </c>
      <c r="W982" s="161">
        <v>44135</v>
      </c>
      <c r="X982" s="160" t="s">
        <v>3112</v>
      </c>
      <c r="Y982" s="160" t="s">
        <v>3113</v>
      </c>
      <c r="Z982" s="160" t="s">
        <v>3180</v>
      </c>
    </row>
    <row r="983" spans="1:26" x14ac:dyDescent="0.2">
      <c r="A983" s="160" t="s">
        <v>233</v>
      </c>
      <c r="B983" s="160">
        <v>659070006</v>
      </c>
      <c r="C983" s="160" t="s">
        <v>234</v>
      </c>
      <c r="D983" s="160" t="s">
        <v>235</v>
      </c>
      <c r="E983" s="160" t="s">
        <v>236</v>
      </c>
      <c r="F983" s="160" t="s">
        <v>237</v>
      </c>
      <c r="G983" s="160" t="s">
        <v>238</v>
      </c>
      <c r="H983" s="160" t="s">
        <v>239</v>
      </c>
      <c r="I983" s="160" t="s">
        <v>3865</v>
      </c>
      <c r="J983" s="160" t="s">
        <v>2880</v>
      </c>
      <c r="K983" s="160" t="s">
        <v>3866</v>
      </c>
      <c r="L983" s="160" t="s">
        <v>2455</v>
      </c>
      <c r="M983" s="160" t="s">
        <v>240</v>
      </c>
      <c r="N983" s="160" t="s">
        <v>3867</v>
      </c>
      <c r="O983" s="160" t="s">
        <v>3868</v>
      </c>
      <c r="P983" s="160" t="s">
        <v>2879</v>
      </c>
      <c r="Q983" s="160" t="s">
        <v>241</v>
      </c>
      <c r="R983" s="160" t="s">
        <v>3054</v>
      </c>
      <c r="S983" s="161">
        <v>43307</v>
      </c>
      <c r="T983" s="160">
        <v>7652</v>
      </c>
      <c r="U983" s="162">
        <v>31952233</v>
      </c>
      <c r="V983" s="162">
        <v>309798413</v>
      </c>
      <c r="W983" s="161">
        <v>44135</v>
      </c>
      <c r="X983" s="160" t="s">
        <v>3112</v>
      </c>
      <c r="Y983" s="160" t="s">
        <v>3113</v>
      </c>
      <c r="Z983" s="160" t="s">
        <v>3149</v>
      </c>
    </row>
    <row r="984" spans="1:26" x14ac:dyDescent="0.2">
      <c r="A984" s="160" t="s">
        <v>893</v>
      </c>
      <c r="B984" s="160">
        <v>652942806</v>
      </c>
      <c r="C984" s="160" t="s">
        <v>567</v>
      </c>
      <c r="D984" s="160" t="s">
        <v>894</v>
      </c>
      <c r="E984" s="160" t="s">
        <v>895</v>
      </c>
      <c r="F984" s="160" t="s">
        <v>896</v>
      </c>
      <c r="G984" s="160" t="s">
        <v>897</v>
      </c>
      <c r="H984" s="160" t="s">
        <v>898</v>
      </c>
      <c r="I984" s="160" t="s">
        <v>899</v>
      </c>
      <c r="J984" s="160" t="s">
        <v>900</v>
      </c>
      <c r="K984" s="160" t="s">
        <v>901</v>
      </c>
      <c r="L984" s="160" t="s">
        <v>31</v>
      </c>
      <c r="M984" s="160" t="s">
        <v>902</v>
      </c>
      <c r="N984" s="160" t="s">
        <v>903</v>
      </c>
      <c r="O984" s="160" t="s">
        <v>904</v>
      </c>
      <c r="P984" s="160">
        <v>0</v>
      </c>
      <c r="Q984" s="160" t="s">
        <v>569</v>
      </c>
      <c r="R984" s="160" t="s">
        <v>8334</v>
      </c>
      <c r="S984" s="161">
        <v>43353</v>
      </c>
      <c r="T984" s="160">
        <v>7655</v>
      </c>
      <c r="U984" s="162">
        <v>16450430</v>
      </c>
      <c r="V984" s="162">
        <v>151901666</v>
      </c>
      <c r="W984" s="161">
        <v>44135</v>
      </c>
      <c r="X984" s="160" t="s">
        <v>3112</v>
      </c>
      <c r="Y984" s="160" t="s">
        <v>3113</v>
      </c>
      <c r="Z984" s="160" t="s">
        <v>2719</v>
      </c>
    </row>
    <row r="985" spans="1:26" x14ac:dyDescent="0.2">
      <c r="A985" s="160" t="s">
        <v>156</v>
      </c>
      <c r="B985" s="160">
        <v>651354765</v>
      </c>
      <c r="C985" s="160" t="s">
        <v>157</v>
      </c>
      <c r="D985" s="160" t="s">
        <v>158</v>
      </c>
      <c r="E985" s="160" t="s">
        <v>2877</v>
      </c>
      <c r="F985" s="160" t="s">
        <v>159</v>
      </c>
      <c r="G985" s="160" t="s">
        <v>3670</v>
      </c>
      <c r="H985" s="160" t="s">
        <v>160</v>
      </c>
      <c r="I985" s="160" t="s">
        <v>3671</v>
      </c>
      <c r="J985" s="160" t="s">
        <v>161</v>
      </c>
      <c r="K985" s="160" t="s">
        <v>3010</v>
      </c>
      <c r="L985" s="160" t="s">
        <v>226</v>
      </c>
      <c r="M985" s="160" t="s">
        <v>153</v>
      </c>
      <c r="N985" s="160">
        <v>984478316</v>
      </c>
      <c r="O985" s="160" t="s">
        <v>2878</v>
      </c>
      <c r="P985" s="160">
        <v>0</v>
      </c>
      <c r="Q985" s="160" t="s">
        <v>52</v>
      </c>
      <c r="R985" s="160" t="s">
        <v>3672</v>
      </c>
      <c r="S985" s="161">
        <v>43374</v>
      </c>
      <c r="T985" s="160">
        <v>7657</v>
      </c>
      <c r="U985" s="162">
        <v>27244350</v>
      </c>
      <c r="V985" s="162">
        <v>202203080</v>
      </c>
      <c r="W985" s="161">
        <v>44135</v>
      </c>
      <c r="X985" s="160" t="s">
        <v>3112</v>
      </c>
      <c r="Y985" s="160" t="s">
        <v>3113</v>
      </c>
      <c r="Z985" s="160" t="s">
        <v>3174</v>
      </c>
    </row>
    <row r="986" spans="1:26" x14ac:dyDescent="0.2">
      <c r="A986" s="160" t="s">
        <v>156</v>
      </c>
      <c r="B986" s="160">
        <v>651354765</v>
      </c>
      <c r="C986" s="160" t="s">
        <v>157</v>
      </c>
      <c r="D986" s="160" t="s">
        <v>158</v>
      </c>
      <c r="E986" s="160" t="s">
        <v>2877</v>
      </c>
      <c r="F986" s="160" t="s">
        <v>159</v>
      </c>
      <c r="G986" s="160" t="s">
        <v>3670</v>
      </c>
      <c r="H986" s="160" t="s">
        <v>160</v>
      </c>
      <c r="I986" s="160" t="s">
        <v>3671</v>
      </c>
      <c r="J986" s="160" t="s">
        <v>161</v>
      </c>
      <c r="K986" s="160" t="s">
        <v>3010</v>
      </c>
      <c r="L986" s="160" t="s">
        <v>226</v>
      </c>
      <c r="M986" s="160" t="s">
        <v>153</v>
      </c>
      <c r="N986" s="160">
        <v>984478316</v>
      </c>
      <c r="O986" s="160" t="s">
        <v>2878</v>
      </c>
      <c r="P986" s="160">
        <v>0</v>
      </c>
      <c r="Q986" s="160" t="s">
        <v>52</v>
      </c>
      <c r="R986" s="160" t="s">
        <v>3672</v>
      </c>
      <c r="S986" s="161">
        <v>43374</v>
      </c>
      <c r="T986" s="160">
        <v>7657</v>
      </c>
      <c r="U986" s="162">
        <v>19615932</v>
      </c>
      <c r="V986" s="162">
        <v>196909892</v>
      </c>
      <c r="W986" s="161">
        <v>44135</v>
      </c>
      <c r="X986" s="160" t="s">
        <v>3112</v>
      </c>
      <c r="Y986" s="160" t="s">
        <v>3113</v>
      </c>
      <c r="Z986" s="160" t="s">
        <v>3181</v>
      </c>
    </row>
    <row r="987" spans="1:26" x14ac:dyDescent="0.2">
      <c r="A987" s="160" t="s">
        <v>156</v>
      </c>
      <c r="B987" s="160">
        <v>651354765</v>
      </c>
      <c r="C987" s="160" t="s">
        <v>157</v>
      </c>
      <c r="D987" s="160" t="s">
        <v>158</v>
      </c>
      <c r="E987" s="160" t="s">
        <v>2877</v>
      </c>
      <c r="F987" s="160" t="s">
        <v>159</v>
      </c>
      <c r="G987" s="160" t="s">
        <v>3670</v>
      </c>
      <c r="H987" s="160" t="s">
        <v>160</v>
      </c>
      <c r="I987" s="160" t="s">
        <v>3671</v>
      </c>
      <c r="J987" s="160" t="s">
        <v>161</v>
      </c>
      <c r="K987" s="160" t="s">
        <v>3010</v>
      </c>
      <c r="L987" s="160" t="s">
        <v>226</v>
      </c>
      <c r="M987" s="160" t="s">
        <v>153</v>
      </c>
      <c r="N987" s="160">
        <v>984478316</v>
      </c>
      <c r="O987" s="160" t="s">
        <v>2878</v>
      </c>
      <c r="P987" s="160">
        <v>0</v>
      </c>
      <c r="Q987" s="160" t="s">
        <v>52</v>
      </c>
      <c r="R987" s="160" t="s">
        <v>3672</v>
      </c>
      <c r="S987" s="161">
        <v>43374</v>
      </c>
      <c r="T987" s="160">
        <v>7657</v>
      </c>
      <c r="U987" s="162">
        <v>1193562</v>
      </c>
      <c r="V987" s="162">
        <v>11228268</v>
      </c>
      <c r="W987" s="161">
        <v>44135</v>
      </c>
      <c r="X987" s="160" t="s">
        <v>3112</v>
      </c>
      <c r="Y987" s="160" t="s">
        <v>3113</v>
      </c>
      <c r="Z987" s="160" t="s">
        <v>3178</v>
      </c>
    </row>
    <row r="988" spans="1:26" x14ac:dyDescent="0.2">
      <c r="A988" s="160" t="s">
        <v>156</v>
      </c>
      <c r="B988" s="160">
        <v>651354765</v>
      </c>
      <c r="C988" s="160" t="s">
        <v>157</v>
      </c>
      <c r="D988" s="160" t="s">
        <v>158</v>
      </c>
      <c r="E988" s="160" t="s">
        <v>2877</v>
      </c>
      <c r="F988" s="160" t="s">
        <v>159</v>
      </c>
      <c r="G988" s="160" t="s">
        <v>3670</v>
      </c>
      <c r="H988" s="160" t="s">
        <v>160</v>
      </c>
      <c r="I988" s="160" t="s">
        <v>3671</v>
      </c>
      <c r="J988" s="160" t="s">
        <v>161</v>
      </c>
      <c r="K988" s="160" t="s">
        <v>3010</v>
      </c>
      <c r="L988" s="160" t="s">
        <v>226</v>
      </c>
      <c r="M988" s="160" t="s">
        <v>153</v>
      </c>
      <c r="N988" s="160">
        <v>984478316</v>
      </c>
      <c r="O988" s="160" t="s">
        <v>2878</v>
      </c>
      <c r="P988" s="160">
        <v>0</v>
      </c>
      <c r="Q988" s="160" t="s">
        <v>52</v>
      </c>
      <c r="R988" s="160" t="s">
        <v>3672</v>
      </c>
      <c r="S988" s="161">
        <v>43374</v>
      </c>
      <c r="T988" s="160">
        <v>7657</v>
      </c>
      <c r="U988" s="162">
        <v>43774263</v>
      </c>
      <c r="V988" s="162">
        <v>406412883</v>
      </c>
      <c r="W988" s="161">
        <v>44135</v>
      </c>
      <c r="X988" s="160" t="s">
        <v>3112</v>
      </c>
      <c r="Y988" s="160" t="s">
        <v>3113</v>
      </c>
      <c r="Z988" s="160" t="s">
        <v>3183</v>
      </c>
    </row>
    <row r="989" spans="1:26" x14ac:dyDescent="0.2">
      <c r="A989" s="160" t="s">
        <v>156</v>
      </c>
      <c r="B989" s="160">
        <v>651354765</v>
      </c>
      <c r="C989" s="160" t="s">
        <v>157</v>
      </c>
      <c r="D989" s="160" t="s">
        <v>158</v>
      </c>
      <c r="E989" s="160" t="s">
        <v>2877</v>
      </c>
      <c r="F989" s="160" t="s">
        <v>159</v>
      </c>
      <c r="G989" s="160" t="s">
        <v>3670</v>
      </c>
      <c r="H989" s="160" t="s">
        <v>160</v>
      </c>
      <c r="I989" s="160" t="s">
        <v>3671</v>
      </c>
      <c r="J989" s="160" t="s">
        <v>161</v>
      </c>
      <c r="K989" s="160" t="s">
        <v>3010</v>
      </c>
      <c r="L989" s="160" t="s">
        <v>226</v>
      </c>
      <c r="M989" s="160" t="s">
        <v>153</v>
      </c>
      <c r="N989" s="160">
        <v>984478316</v>
      </c>
      <c r="O989" s="160" t="s">
        <v>2878</v>
      </c>
      <c r="P989" s="160">
        <v>0</v>
      </c>
      <c r="Q989" s="160" t="s">
        <v>52</v>
      </c>
      <c r="R989" s="160" t="s">
        <v>3672</v>
      </c>
      <c r="S989" s="161">
        <v>43374</v>
      </c>
      <c r="T989" s="160">
        <v>7657</v>
      </c>
      <c r="U989" s="162">
        <v>29557031</v>
      </c>
      <c r="V989" s="162">
        <v>177625537</v>
      </c>
      <c r="W989" s="161">
        <v>44135</v>
      </c>
      <c r="X989" s="160" t="s">
        <v>3112</v>
      </c>
      <c r="Y989" s="160" t="s">
        <v>3113</v>
      </c>
      <c r="Z989" s="160" t="s">
        <v>49</v>
      </c>
    </row>
    <row r="990" spans="1:26" x14ac:dyDescent="0.2">
      <c r="A990" s="160" t="s">
        <v>781</v>
      </c>
      <c r="B990" s="160">
        <v>650964950</v>
      </c>
      <c r="C990" s="160" t="s">
        <v>565</v>
      </c>
      <c r="D990" s="160" t="s">
        <v>782</v>
      </c>
      <c r="E990" s="160" t="s">
        <v>783</v>
      </c>
      <c r="F990" s="160" t="s">
        <v>784</v>
      </c>
      <c r="G990" s="160" t="s">
        <v>785</v>
      </c>
      <c r="H990" s="160" t="s">
        <v>786</v>
      </c>
      <c r="I990" s="160" t="s">
        <v>787</v>
      </c>
      <c r="J990" s="160" t="s">
        <v>788</v>
      </c>
      <c r="K990" s="160" t="s">
        <v>2460</v>
      </c>
      <c r="L990" s="160" t="s">
        <v>2454</v>
      </c>
      <c r="M990" s="160" t="s">
        <v>790</v>
      </c>
      <c r="N990" s="160">
        <v>0</v>
      </c>
      <c r="O990" s="160" t="s">
        <v>789</v>
      </c>
      <c r="P990" s="160">
        <v>0</v>
      </c>
      <c r="Q990" s="160" t="s">
        <v>52</v>
      </c>
      <c r="R990" s="160" t="s">
        <v>3085</v>
      </c>
      <c r="S990" s="161">
        <v>43374</v>
      </c>
      <c r="T990" s="160">
        <v>7658</v>
      </c>
      <c r="U990" s="162">
        <v>28773666</v>
      </c>
      <c r="V990" s="162">
        <v>276209426</v>
      </c>
      <c r="W990" s="161">
        <v>44135</v>
      </c>
      <c r="X990" s="160" t="s">
        <v>3112</v>
      </c>
      <c r="Y990" s="160" t="s">
        <v>3113</v>
      </c>
      <c r="Z990" s="160" t="s">
        <v>3361</v>
      </c>
    </row>
    <row r="991" spans="1:26" x14ac:dyDescent="0.2">
      <c r="A991" s="160" t="s">
        <v>3026</v>
      </c>
      <c r="B991" s="160">
        <v>651746019</v>
      </c>
      <c r="C991" s="160" t="s">
        <v>51</v>
      </c>
      <c r="D991" s="160" t="s">
        <v>2305</v>
      </c>
      <c r="E991" s="160" t="s">
        <v>2306</v>
      </c>
      <c r="F991" s="160" t="s">
        <v>2436</v>
      </c>
      <c r="G991" s="160" t="s">
        <v>2307</v>
      </c>
      <c r="H991" s="160" t="s">
        <v>301</v>
      </c>
      <c r="I991" s="160" t="s">
        <v>2308</v>
      </c>
      <c r="J991" s="160" t="s">
        <v>2309</v>
      </c>
      <c r="K991" s="160" t="s">
        <v>2310</v>
      </c>
      <c r="L991" s="160" t="s">
        <v>31</v>
      </c>
      <c r="M991" s="160" t="s">
        <v>763</v>
      </c>
      <c r="N991" s="160" t="s">
        <v>2311</v>
      </c>
      <c r="O991" s="160" t="s">
        <v>2312</v>
      </c>
      <c r="P991" s="160">
        <v>0</v>
      </c>
      <c r="Q991" s="160" t="s">
        <v>262</v>
      </c>
      <c r="R991" s="160" t="s">
        <v>2313</v>
      </c>
      <c r="S991" s="161">
        <v>43461</v>
      </c>
      <c r="T991" s="160">
        <v>7666</v>
      </c>
      <c r="U991" s="162">
        <v>0</v>
      </c>
      <c r="V991" s="162">
        <v>129800617</v>
      </c>
      <c r="W991" s="161">
        <v>44135</v>
      </c>
      <c r="X991" s="160" t="s">
        <v>3112</v>
      </c>
      <c r="Y991" s="160" t="s">
        <v>3113</v>
      </c>
      <c r="Z991" s="160" t="s">
        <v>3198</v>
      </c>
    </row>
    <row r="992" spans="1:26" x14ac:dyDescent="0.2">
      <c r="A992" s="160" t="s">
        <v>3025</v>
      </c>
      <c r="B992" s="160">
        <v>651747023</v>
      </c>
      <c r="C992" s="160" t="s">
        <v>51</v>
      </c>
      <c r="D992" s="160" t="s">
        <v>2980</v>
      </c>
      <c r="E992" s="160" t="s">
        <v>8281</v>
      </c>
      <c r="F992" s="160" t="s">
        <v>723</v>
      </c>
      <c r="G992" s="160" t="s">
        <v>722</v>
      </c>
      <c r="H992" s="160" t="s">
        <v>721</v>
      </c>
      <c r="I992" s="160" t="s">
        <v>724</v>
      </c>
      <c r="J992" s="160" t="s">
        <v>725</v>
      </c>
      <c r="K992" s="160" t="s">
        <v>8282</v>
      </c>
      <c r="L992" s="160" t="s">
        <v>31</v>
      </c>
      <c r="M992" s="160" t="s">
        <v>539</v>
      </c>
      <c r="N992" s="160">
        <v>226698697</v>
      </c>
      <c r="O992" s="160" t="s">
        <v>728</v>
      </c>
      <c r="P992" s="160">
        <v>0</v>
      </c>
      <c r="Q992" s="160" t="s">
        <v>262</v>
      </c>
      <c r="R992" s="160" t="s">
        <v>8283</v>
      </c>
      <c r="S992" s="161">
        <v>43503</v>
      </c>
      <c r="T992" s="160">
        <v>7670</v>
      </c>
      <c r="U992" s="162">
        <v>22502778</v>
      </c>
      <c r="V992" s="162">
        <v>170573599</v>
      </c>
      <c r="W992" s="161">
        <v>44135</v>
      </c>
      <c r="X992" s="160" t="s">
        <v>3112</v>
      </c>
      <c r="Y992" s="160" t="s">
        <v>3113</v>
      </c>
      <c r="Z992" s="160" t="s">
        <v>2719</v>
      </c>
    </row>
    <row r="993" spans="1:26" x14ac:dyDescent="0.2">
      <c r="A993" s="160" t="s">
        <v>1161</v>
      </c>
      <c r="B993" s="160">
        <v>605110436</v>
      </c>
      <c r="C993" s="160" t="s">
        <v>974</v>
      </c>
      <c r="D993" s="160" t="s">
        <v>975</v>
      </c>
      <c r="E993" s="160" t="s">
        <v>26</v>
      </c>
      <c r="F993" s="160" t="s">
        <v>1162</v>
      </c>
      <c r="G993" s="160" t="s">
        <v>27</v>
      </c>
      <c r="H993" s="160">
        <v>0</v>
      </c>
      <c r="I993" s="160">
        <v>0</v>
      </c>
      <c r="J993" s="160" t="s">
        <v>1163</v>
      </c>
      <c r="K993" s="160" t="s">
        <v>1164</v>
      </c>
      <c r="L993" s="160" t="s">
        <v>2455</v>
      </c>
      <c r="M993" s="160" t="s">
        <v>1166</v>
      </c>
      <c r="N993" s="160" t="s">
        <v>1165</v>
      </c>
      <c r="O993" s="160">
        <v>0</v>
      </c>
      <c r="P993" s="160">
        <v>0</v>
      </c>
      <c r="Q993" s="160">
        <v>91001</v>
      </c>
      <c r="R993" s="160" t="s">
        <v>225</v>
      </c>
      <c r="S993" s="161">
        <v>43553</v>
      </c>
      <c r="T993" s="160">
        <v>7672</v>
      </c>
      <c r="U993" s="162">
        <v>11803573</v>
      </c>
      <c r="V993" s="162">
        <v>64517686</v>
      </c>
      <c r="W993" s="161">
        <v>44135</v>
      </c>
      <c r="X993" s="160" t="s">
        <v>3112</v>
      </c>
      <c r="Y993" s="160" t="s">
        <v>3113</v>
      </c>
      <c r="Z993" s="160" t="s">
        <v>3148</v>
      </c>
    </row>
    <row r="994" spans="1:26" x14ac:dyDescent="0.2">
      <c r="A994" s="160" t="s">
        <v>1161</v>
      </c>
      <c r="B994" s="160">
        <v>605110436</v>
      </c>
      <c r="C994" s="160" t="s">
        <v>974</v>
      </c>
      <c r="D994" s="160" t="s">
        <v>975</v>
      </c>
      <c r="E994" s="160" t="s">
        <v>26</v>
      </c>
      <c r="F994" s="160" t="s">
        <v>1162</v>
      </c>
      <c r="G994" s="160" t="s">
        <v>27</v>
      </c>
      <c r="H994" s="160">
        <v>0</v>
      </c>
      <c r="I994" s="160">
        <v>0</v>
      </c>
      <c r="J994" s="160" t="s">
        <v>1163</v>
      </c>
      <c r="K994" s="160" t="s">
        <v>1164</v>
      </c>
      <c r="L994" s="160" t="s">
        <v>2455</v>
      </c>
      <c r="M994" s="160" t="s">
        <v>1166</v>
      </c>
      <c r="N994" s="160" t="s">
        <v>1165</v>
      </c>
      <c r="O994" s="160">
        <v>0</v>
      </c>
      <c r="P994" s="160">
        <v>0</v>
      </c>
      <c r="Q994" s="160">
        <v>91001</v>
      </c>
      <c r="R994" s="160" t="s">
        <v>225</v>
      </c>
      <c r="S994" s="161">
        <v>43553</v>
      </c>
      <c r="T994" s="160">
        <v>7672</v>
      </c>
      <c r="U994" s="162">
        <v>0</v>
      </c>
      <c r="V994" s="162">
        <v>76677225</v>
      </c>
      <c r="W994" s="161">
        <v>44135</v>
      </c>
      <c r="X994" s="160" t="s">
        <v>3112</v>
      </c>
      <c r="Y994" s="160" t="s">
        <v>3113</v>
      </c>
      <c r="Z994" s="160" t="s">
        <v>3273</v>
      </c>
    </row>
    <row r="996" spans="1:26" x14ac:dyDescent="0.2">
      <c r="U996" s="190">
        <f>SUM(U7:U994)</f>
        <v>18196601649</v>
      </c>
      <c r="V996" s="190">
        <f>SUM(V7:V994)</f>
        <v>184161516282</v>
      </c>
    </row>
  </sheetData>
  <mergeCells count="4">
    <mergeCell ref="A1:O1"/>
    <mergeCell ref="A2:O2"/>
    <mergeCell ref="A3:O3"/>
    <mergeCell ref="A4:O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242"/>
  <sheetViews>
    <sheetView workbookViewId="0">
      <selection activeCell="C877" sqref="C877"/>
    </sheetView>
  </sheetViews>
  <sheetFormatPr baseColWidth="10" defaultColWidth="29" defaultRowHeight="11.25" x14ac:dyDescent="0.2"/>
  <cols>
    <col min="1" max="1" width="29" style="102"/>
    <col min="2" max="2" width="29" style="5"/>
    <col min="3" max="3" width="18.85546875" style="148" customWidth="1"/>
    <col min="4" max="13" width="29" style="5"/>
    <col min="14" max="21" width="29" style="102"/>
    <col min="22" max="16384" width="29" style="5"/>
  </cols>
  <sheetData>
    <row r="1" spans="1:21" ht="22.5" x14ac:dyDescent="0.2">
      <c r="A1" s="103" t="s">
        <v>18</v>
      </c>
      <c r="B1" s="15" t="s">
        <v>2</v>
      </c>
      <c r="C1" s="149" t="s">
        <v>3</v>
      </c>
      <c r="D1" s="15" t="s">
        <v>4</v>
      </c>
      <c r="E1" s="103" t="s">
        <v>5</v>
      </c>
      <c r="F1" s="103" t="s">
        <v>6</v>
      </c>
      <c r="G1" s="103" t="s">
        <v>7</v>
      </c>
      <c r="H1" s="103" t="s">
        <v>8</v>
      </c>
      <c r="I1" s="103" t="s">
        <v>10</v>
      </c>
      <c r="J1" s="103" t="s">
        <v>23</v>
      </c>
      <c r="K1" s="103" t="s">
        <v>9</v>
      </c>
      <c r="L1" s="103" t="s">
        <v>11</v>
      </c>
      <c r="M1" s="103" t="s">
        <v>12</v>
      </c>
      <c r="N1" s="103" t="s">
        <v>13</v>
      </c>
      <c r="O1" s="103" t="s">
        <v>24</v>
      </c>
      <c r="P1" s="104" t="s">
        <v>14</v>
      </c>
      <c r="Q1" s="104" t="s">
        <v>0</v>
      </c>
      <c r="R1" s="103" t="s">
        <v>15</v>
      </c>
      <c r="S1" s="103" t="s">
        <v>16</v>
      </c>
      <c r="T1" s="103" t="s">
        <v>17</v>
      </c>
      <c r="U1" s="103" t="s">
        <v>8063</v>
      </c>
    </row>
    <row r="2" spans="1:21" ht="16.899999999999999" hidden="1" customHeight="1" x14ac:dyDescent="0.2">
      <c r="A2" s="13">
        <v>25</v>
      </c>
      <c r="B2" s="10" t="s">
        <v>3482</v>
      </c>
      <c r="C2" s="151">
        <v>712763000</v>
      </c>
      <c r="D2" s="7" t="s">
        <v>51</v>
      </c>
      <c r="E2" s="7" t="s">
        <v>3483</v>
      </c>
      <c r="F2" s="12" t="s">
        <v>3484</v>
      </c>
      <c r="G2" s="12" t="s">
        <v>3485</v>
      </c>
      <c r="H2" s="12" t="s">
        <v>3486</v>
      </c>
      <c r="I2" s="7" t="s">
        <v>54</v>
      </c>
      <c r="J2" s="7" t="s">
        <v>3487</v>
      </c>
      <c r="K2" s="7" t="s">
        <v>3488</v>
      </c>
      <c r="L2" s="7" t="s">
        <v>3489</v>
      </c>
      <c r="M2" s="10" t="s">
        <v>310</v>
      </c>
      <c r="N2" s="13" t="s">
        <v>55</v>
      </c>
      <c r="O2" s="13" t="s">
        <v>3431</v>
      </c>
      <c r="P2" s="14" t="s">
        <v>3431</v>
      </c>
      <c r="Q2" s="13"/>
      <c r="R2" s="14" t="s">
        <v>52</v>
      </c>
      <c r="S2" s="14" t="s">
        <v>3490</v>
      </c>
      <c r="T2" s="16">
        <v>37970</v>
      </c>
      <c r="U2" s="13">
        <v>2005</v>
      </c>
    </row>
    <row r="3" spans="1:21" ht="16.899999999999999" hidden="1" customHeight="1" x14ac:dyDescent="0.2">
      <c r="A3" s="13">
        <v>50</v>
      </c>
      <c r="B3" s="10" t="s">
        <v>3447</v>
      </c>
      <c r="C3" s="151">
        <v>706357009</v>
      </c>
      <c r="D3" s="7" t="s">
        <v>33</v>
      </c>
      <c r="E3" s="7" t="s">
        <v>3448</v>
      </c>
      <c r="F3" s="12" t="s">
        <v>3449</v>
      </c>
      <c r="G3" s="12" t="s">
        <v>3450</v>
      </c>
      <c r="H3" s="12" t="s">
        <v>3451</v>
      </c>
      <c r="I3" s="7" t="s">
        <v>53</v>
      </c>
      <c r="J3" s="7" t="s">
        <v>3452</v>
      </c>
      <c r="K3" s="7" t="s">
        <v>3453</v>
      </c>
      <c r="L3" s="7" t="s">
        <v>3454</v>
      </c>
      <c r="M3" s="10" t="s">
        <v>32</v>
      </c>
      <c r="N3" s="13" t="s">
        <v>49</v>
      </c>
      <c r="O3" s="13" t="s">
        <v>3455</v>
      </c>
      <c r="P3" s="14" t="s">
        <v>3431</v>
      </c>
      <c r="Q3" s="13"/>
      <c r="R3" s="14" t="s">
        <v>30</v>
      </c>
      <c r="S3" s="14" t="s">
        <v>3456</v>
      </c>
      <c r="T3" s="16">
        <v>37970</v>
      </c>
      <c r="U3" s="13">
        <v>2005</v>
      </c>
    </row>
    <row r="4" spans="1:21" ht="16.899999999999999" hidden="1" customHeight="1" x14ac:dyDescent="0.2">
      <c r="A4" s="13">
        <v>100</v>
      </c>
      <c r="B4" s="10" t="s">
        <v>3512</v>
      </c>
      <c r="C4" s="151">
        <v>702085004</v>
      </c>
      <c r="D4" s="7" t="s">
        <v>56</v>
      </c>
      <c r="E4" s="7" t="s">
        <v>57</v>
      </c>
      <c r="F4" s="12" t="s">
        <v>26</v>
      </c>
      <c r="G4" s="12" t="s">
        <v>3513</v>
      </c>
      <c r="H4" s="12"/>
      <c r="I4" s="7"/>
      <c r="J4" s="7"/>
      <c r="K4" s="7" t="s">
        <v>3514</v>
      </c>
      <c r="L4" s="7" t="s">
        <v>3515</v>
      </c>
      <c r="M4" s="10" t="s">
        <v>2452</v>
      </c>
      <c r="N4" s="13" t="s">
        <v>3516</v>
      </c>
      <c r="O4" s="13"/>
      <c r="P4" s="14"/>
      <c r="Q4" s="13"/>
      <c r="R4" s="14" t="s">
        <v>3517</v>
      </c>
      <c r="S4" s="14" t="s">
        <v>3518</v>
      </c>
      <c r="T4" s="16">
        <v>37970</v>
      </c>
      <c r="U4" s="13">
        <v>2013</v>
      </c>
    </row>
    <row r="5" spans="1:21" ht="16.899999999999999" hidden="1" customHeight="1" x14ac:dyDescent="0.2">
      <c r="A5" s="13">
        <v>150</v>
      </c>
      <c r="B5" s="7" t="s">
        <v>2047</v>
      </c>
      <c r="C5" s="151">
        <v>700700003</v>
      </c>
      <c r="D5" s="7" t="s">
        <v>33</v>
      </c>
      <c r="E5" s="7" t="s">
        <v>2048</v>
      </c>
      <c r="F5" s="12" t="s">
        <v>2049</v>
      </c>
      <c r="G5" s="12" t="s">
        <v>2050</v>
      </c>
      <c r="H5" s="17" t="s">
        <v>3080</v>
      </c>
      <c r="I5" s="7" t="s">
        <v>53</v>
      </c>
      <c r="J5" s="22" t="s">
        <v>3081</v>
      </c>
      <c r="K5" s="22" t="s">
        <v>3082</v>
      </c>
      <c r="L5" s="7" t="s">
        <v>2476</v>
      </c>
      <c r="M5" s="10" t="s">
        <v>2452</v>
      </c>
      <c r="N5" s="13" t="s">
        <v>2053</v>
      </c>
      <c r="O5" s="13" t="s">
        <v>2052</v>
      </c>
      <c r="P5" s="14" t="s">
        <v>2051</v>
      </c>
      <c r="Q5" s="13"/>
      <c r="R5" s="14" t="s">
        <v>2054</v>
      </c>
      <c r="S5" s="15" t="s">
        <v>3089</v>
      </c>
      <c r="T5" s="16">
        <v>37970</v>
      </c>
      <c r="U5" s="13">
        <v>2019</v>
      </c>
    </row>
    <row r="6" spans="1:21" ht="16.899999999999999" hidden="1" customHeight="1" x14ac:dyDescent="0.2">
      <c r="A6" s="13">
        <v>225</v>
      </c>
      <c r="B6" s="10" t="s">
        <v>69</v>
      </c>
      <c r="C6" s="151">
        <v>704164009</v>
      </c>
      <c r="D6" s="7" t="s">
        <v>33</v>
      </c>
      <c r="E6" s="7" t="s">
        <v>70</v>
      </c>
      <c r="F6" s="12" t="s">
        <v>2809</v>
      </c>
      <c r="G6" s="12" t="s">
        <v>70</v>
      </c>
      <c r="H6" s="12" t="s">
        <v>2810</v>
      </c>
      <c r="I6" s="7" t="s">
        <v>2812</v>
      </c>
      <c r="J6" s="7" t="s">
        <v>2811</v>
      </c>
      <c r="K6" s="7" t="s">
        <v>71</v>
      </c>
      <c r="L6" s="7" t="s">
        <v>73</v>
      </c>
      <c r="M6" s="10" t="s">
        <v>310</v>
      </c>
      <c r="N6" s="13" t="s">
        <v>74</v>
      </c>
      <c r="O6" s="13" t="s">
        <v>72</v>
      </c>
      <c r="P6" s="14"/>
      <c r="Q6" s="13"/>
      <c r="R6" s="14" t="s">
        <v>50</v>
      </c>
      <c r="S6" s="14" t="s">
        <v>75</v>
      </c>
      <c r="T6" s="16">
        <v>37970</v>
      </c>
      <c r="U6" s="30">
        <v>2019</v>
      </c>
    </row>
    <row r="7" spans="1:21" ht="16.899999999999999" hidden="1" customHeight="1" x14ac:dyDescent="0.2">
      <c r="A7" s="13">
        <v>250</v>
      </c>
      <c r="B7" s="10" t="s">
        <v>83</v>
      </c>
      <c r="C7" s="151">
        <v>818329008</v>
      </c>
      <c r="D7" s="7" t="s">
        <v>51</v>
      </c>
      <c r="E7" s="7" t="s">
        <v>84</v>
      </c>
      <c r="F7" s="12" t="s">
        <v>2988</v>
      </c>
      <c r="G7" s="12" t="s">
        <v>85</v>
      </c>
      <c r="H7" s="12" t="s">
        <v>2990</v>
      </c>
      <c r="I7" s="7" t="s">
        <v>86</v>
      </c>
      <c r="J7" s="20" t="s">
        <v>2992</v>
      </c>
      <c r="K7" s="7" t="s">
        <v>2991</v>
      </c>
      <c r="L7" s="7" t="s">
        <v>2989</v>
      </c>
      <c r="M7" s="10" t="s">
        <v>226</v>
      </c>
      <c r="N7" s="13" t="s">
        <v>87</v>
      </c>
      <c r="O7" s="13" t="s">
        <v>88</v>
      </c>
      <c r="P7" s="14" t="s">
        <v>89</v>
      </c>
      <c r="Q7" s="13"/>
      <c r="R7" s="14">
        <v>93401</v>
      </c>
      <c r="S7" s="14" t="s">
        <v>2999</v>
      </c>
      <c r="T7" s="16">
        <v>37970</v>
      </c>
      <c r="U7" s="30">
        <v>2019</v>
      </c>
    </row>
    <row r="8" spans="1:21" ht="16.899999999999999" hidden="1" customHeight="1" x14ac:dyDescent="0.2">
      <c r="A8" s="13">
        <v>400</v>
      </c>
      <c r="B8" s="10" t="s">
        <v>61</v>
      </c>
      <c r="C8" s="151">
        <v>700134407</v>
      </c>
      <c r="D8" s="7" t="s">
        <v>51</v>
      </c>
      <c r="E8" s="7" t="s">
        <v>62</v>
      </c>
      <c r="F8" s="12" t="s">
        <v>2806</v>
      </c>
      <c r="G8" s="12" t="s">
        <v>63</v>
      </c>
      <c r="H8" s="12" t="s">
        <v>2807</v>
      </c>
      <c r="I8" s="22" t="s">
        <v>8072</v>
      </c>
      <c r="J8" s="7" t="s">
        <v>2808</v>
      </c>
      <c r="K8" s="7" t="s">
        <v>65</v>
      </c>
      <c r="L8" s="7" t="s">
        <v>66</v>
      </c>
      <c r="M8" s="10" t="s">
        <v>226</v>
      </c>
      <c r="N8" s="13" t="s">
        <v>87</v>
      </c>
      <c r="O8" s="13" t="s">
        <v>68</v>
      </c>
      <c r="P8" s="14" t="s">
        <v>67</v>
      </c>
      <c r="Q8" s="13"/>
      <c r="R8" s="14">
        <v>93401</v>
      </c>
      <c r="S8" s="15" t="s">
        <v>8073</v>
      </c>
      <c r="T8" s="16">
        <v>37970</v>
      </c>
      <c r="U8" s="13">
        <v>2019</v>
      </c>
    </row>
    <row r="9" spans="1:21" ht="16.899999999999999" hidden="1" customHeight="1" x14ac:dyDescent="0.2">
      <c r="A9" s="13">
        <v>450</v>
      </c>
      <c r="B9" s="10" t="s">
        <v>3530</v>
      </c>
      <c r="C9" s="151">
        <v>702265002</v>
      </c>
      <c r="D9" s="7" t="s">
        <v>51</v>
      </c>
      <c r="E9" s="7" t="s">
        <v>3531</v>
      </c>
      <c r="F9" s="12" t="s">
        <v>3532</v>
      </c>
      <c r="G9" s="12" t="s">
        <v>3533</v>
      </c>
      <c r="H9" s="12" t="s">
        <v>3534</v>
      </c>
      <c r="I9" s="7" t="s">
        <v>53</v>
      </c>
      <c r="J9" s="7" t="s">
        <v>3535</v>
      </c>
      <c r="K9" s="7" t="s">
        <v>3536</v>
      </c>
      <c r="L9" s="7" t="s">
        <v>3537</v>
      </c>
      <c r="M9" s="10" t="s">
        <v>224</v>
      </c>
      <c r="N9" s="13" t="s">
        <v>3538</v>
      </c>
      <c r="O9" s="13" t="s">
        <v>3538</v>
      </c>
      <c r="P9" s="14" t="s">
        <v>3539</v>
      </c>
      <c r="Q9" s="13"/>
      <c r="R9" s="14">
        <v>93401</v>
      </c>
      <c r="S9" s="14" t="s">
        <v>3540</v>
      </c>
      <c r="T9" s="16">
        <v>37970</v>
      </c>
      <c r="U9" s="13">
        <v>2008</v>
      </c>
    </row>
    <row r="10" spans="1:21" ht="16.899999999999999" hidden="1" customHeight="1" x14ac:dyDescent="0.2">
      <c r="A10" s="13">
        <v>650</v>
      </c>
      <c r="B10" s="10" t="s">
        <v>3798</v>
      </c>
      <c r="C10" s="151">
        <v>700151204</v>
      </c>
      <c r="D10" s="7" t="s">
        <v>51</v>
      </c>
      <c r="E10" s="7" t="s">
        <v>3799</v>
      </c>
      <c r="F10" s="12" t="s">
        <v>3800</v>
      </c>
      <c r="G10" s="12" t="s">
        <v>3801</v>
      </c>
      <c r="H10" s="12" t="s">
        <v>3802</v>
      </c>
      <c r="I10" s="7" t="s">
        <v>3803</v>
      </c>
      <c r="J10" s="7" t="s">
        <v>3804</v>
      </c>
      <c r="K10" s="7" t="s">
        <v>3805</v>
      </c>
      <c r="L10" s="7" t="s">
        <v>3806</v>
      </c>
      <c r="M10" s="10" t="s">
        <v>90</v>
      </c>
      <c r="N10" s="13"/>
      <c r="O10" s="13" t="s">
        <v>3807</v>
      </c>
      <c r="P10" s="14" t="s">
        <v>3808</v>
      </c>
      <c r="Q10" s="13"/>
      <c r="R10" s="14" t="s">
        <v>162</v>
      </c>
      <c r="S10" s="14" t="s">
        <v>3809</v>
      </c>
      <c r="T10" s="16">
        <v>37970</v>
      </c>
      <c r="U10" s="13">
        <v>2016</v>
      </c>
    </row>
    <row r="11" spans="1:21" ht="16.899999999999999" hidden="1" customHeight="1" x14ac:dyDescent="0.2">
      <c r="A11" s="13">
        <v>850</v>
      </c>
      <c r="B11" s="10" t="s">
        <v>3882</v>
      </c>
      <c r="C11" s="151">
        <v>703708005</v>
      </c>
      <c r="D11" s="7" t="s">
        <v>51</v>
      </c>
      <c r="E11" s="7" t="s">
        <v>3883</v>
      </c>
      <c r="F11" s="12" t="s">
        <v>3884</v>
      </c>
      <c r="G11" s="12" t="s">
        <v>3885</v>
      </c>
      <c r="H11" s="12" t="s">
        <v>3886</v>
      </c>
      <c r="I11" s="7" t="s">
        <v>3887</v>
      </c>
      <c r="J11" s="7" t="s">
        <v>3888</v>
      </c>
      <c r="K11" s="7" t="s">
        <v>3889</v>
      </c>
      <c r="L11" s="7" t="s">
        <v>3890</v>
      </c>
      <c r="M11" s="10" t="s">
        <v>133</v>
      </c>
      <c r="N11" s="13" t="s">
        <v>3831</v>
      </c>
      <c r="O11" s="13" t="s">
        <v>3891</v>
      </c>
      <c r="P11" s="14"/>
      <c r="Q11" s="13"/>
      <c r="R11" s="14">
        <v>93401</v>
      </c>
      <c r="S11" s="14" t="s">
        <v>3892</v>
      </c>
      <c r="T11" s="16">
        <v>37960</v>
      </c>
      <c r="U11" s="13">
        <v>2011</v>
      </c>
    </row>
    <row r="12" spans="1:21" ht="16.899999999999999" hidden="1" customHeight="1" x14ac:dyDescent="0.2">
      <c r="A12" s="13">
        <v>870</v>
      </c>
      <c r="B12" s="10" t="s">
        <v>3541</v>
      </c>
      <c r="C12" s="151">
        <v>712382007</v>
      </c>
      <c r="D12" s="7" t="s">
        <v>33</v>
      </c>
      <c r="E12" s="7" t="s">
        <v>3542</v>
      </c>
      <c r="F12" s="12" t="s">
        <v>3543</v>
      </c>
      <c r="G12" s="12" t="s">
        <v>3544</v>
      </c>
      <c r="H12" s="12" t="s">
        <v>3545</v>
      </c>
      <c r="I12" s="7" t="s">
        <v>3546</v>
      </c>
      <c r="J12" s="7" t="s">
        <v>3547</v>
      </c>
      <c r="K12" s="7" t="s">
        <v>3548</v>
      </c>
      <c r="L12" s="7" t="s">
        <v>3549</v>
      </c>
      <c r="M12" s="10" t="s">
        <v>32</v>
      </c>
      <c r="N12" s="13" t="s">
        <v>91</v>
      </c>
      <c r="O12" s="13" t="s">
        <v>3550</v>
      </c>
      <c r="P12" s="14"/>
      <c r="Q12" s="13"/>
      <c r="R12" s="14" t="s">
        <v>30</v>
      </c>
      <c r="S12" s="14" t="s">
        <v>3551</v>
      </c>
      <c r="T12" s="16">
        <v>37970</v>
      </c>
      <c r="U12" s="13">
        <v>2010</v>
      </c>
    </row>
    <row r="13" spans="1:21" ht="16.899999999999999" hidden="1" customHeight="1" x14ac:dyDescent="0.2">
      <c r="A13" s="13">
        <v>900</v>
      </c>
      <c r="B13" s="10" t="s">
        <v>3576</v>
      </c>
      <c r="C13" s="151">
        <v>700156427</v>
      </c>
      <c r="D13" s="7" t="s">
        <v>93</v>
      </c>
      <c r="E13" s="7" t="s">
        <v>94</v>
      </c>
      <c r="F13" s="12" t="s">
        <v>26</v>
      </c>
      <c r="G13" s="12" t="s">
        <v>95</v>
      </c>
      <c r="H13" s="12" t="s">
        <v>27</v>
      </c>
      <c r="I13" s="7"/>
      <c r="J13" s="7"/>
      <c r="K13" s="7" t="s">
        <v>3577</v>
      </c>
      <c r="L13" s="7" t="s">
        <v>3578</v>
      </c>
      <c r="M13" s="10" t="s">
        <v>31</v>
      </c>
      <c r="N13" s="13" t="s">
        <v>673</v>
      </c>
      <c r="O13" s="13" t="s">
        <v>3579</v>
      </c>
      <c r="P13" s="14" t="s">
        <v>3580</v>
      </c>
      <c r="Q13" s="13"/>
      <c r="R13" s="14" t="s">
        <v>112</v>
      </c>
      <c r="S13" s="38" t="s">
        <v>3581</v>
      </c>
      <c r="T13" s="16">
        <v>37970</v>
      </c>
      <c r="U13" s="13">
        <v>2016</v>
      </c>
    </row>
    <row r="14" spans="1:21" ht="16.899999999999999" hidden="1" customHeight="1" x14ac:dyDescent="0.2">
      <c r="A14" s="13">
        <v>950</v>
      </c>
      <c r="B14" s="10" t="s">
        <v>3582</v>
      </c>
      <c r="C14" s="151">
        <v>703481000</v>
      </c>
      <c r="D14" s="7" t="s">
        <v>93</v>
      </c>
      <c r="E14" s="7" t="s">
        <v>3583</v>
      </c>
      <c r="F14" s="12" t="s">
        <v>26</v>
      </c>
      <c r="G14" s="12" t="s">
        <v>95</v>
      </c>
      <c r="H14" s="12" t="s">
        <v>27</v>
      </c>
      <c r="I14" s="7"/>
      <c r="J14" s="7"/>
      <c r="K14" s="7" t="s">
        <v>3584</v>
      </c>
      <c r="L14" s="7" t="s">
        <v>3585</v>
      </c>
      <c r="M14" s="10" t="s">
        <v>2453</v>
      </c>
      <c r="N14" s="13" t="s">
        <v>3586</v>
      </c>
      <c r="O14" s="13" t="s">
        <v>3587</v>
      </c>
      <c r="P14" s="14" t="s">
        <v>3588</v>
      </c>
      <c r="Q14" s="13"/>
      <c r="R14" s="14">
        <v>93910</v>
      </c>
      <c r="S14" s="14" t="s">
        <v>3589</v>
      </c>
      <c r="T14" s="16">
        <v>37970</v>
      </c>
      <c r="U14" s="13">
        <v>2010</v>
      </c>
    </row>
    <row r="15" spans="1:21" ht="16.899999999999999" hidden="1" customHeight="1" x14ac:dyDescent="0.2">
      <c r="A15" s="13">
        <v>1000</v>
      </c>
      <c r="B15" s="10" t="s">
        <v>128</v>
      </c>
      <c r="C15" s="151">
        <v>703168000</v>
      </c>
      <c r="D15" s="7" t="s">
        <v>114</v>
      </c>
      <c r="E15" s="7" t="s">
        <v>129</v>
      </c>
      <c r="F15" s="12" t="s">
        <v>130</v>
      </c>
      <c r="G15" s="12" t="s">
        <v>95</v>
      </c>
      <c r="H15" s="12" t="s">
        <v>27</v>
      </c>
      <c r="I15" s="7" t="s">
        <v>1533</v>
      </c>
      <c r="J15" s="7" t="s">
        <v>1533</v>
      </c>
      <c r="K15" s="22" t="s">
        <v>8074</v>
      </c>
      <c r="L15" s="22" t="s">
        <v>3094</v>
      </c>
      <c r="M15" s="10" t="s">
        <v>32</v>
      </c>
      <c r="N15" s="13" t="s">
        <v>132</v>
      </c>
      <c r="O15" s="13" t="s">
        <v>3095</v>
      </c>
      <c r="P15" s="23" t="s">
        <v>3096</v>
      </c>
      <c r="Q15" s="13"/>
      <c r="R15" s="14">
        <v>93910</v>
      </c>
      <c r="S15" s="14" t="s">
        <v>2754</v>
      </c>
      <c r="T15" s="16">
        <v>37970</v>
      </c>
      <c r="U15" s="13">
        <v>2018</v>
      </c>
    </row>
    <row r="16" spans="1:21" ht="16.899999999999999" hidden="1" customHeight="1" x14ac:dyDescent="0.2">
      <c r="A16" s="13">
        <v>1050</v>
      </c>
      <c r="B16" s="10" t="s">
        <v>113</v>
      </c>
      <c r="C16" s="151">
        <v>700006700</v>
      </c>
      <c r="D16" s="7" t="s">
        <v>114</v>
      </c>
      <c r="E16" s="7" t="s">
        <v>115</v>
      </c>
      <c r="F16" s="12" t="s">
        <v>26</v>
      </c>
      <c r="G16" s="12" t="s">
        <v>95</v>
      </c>
      <c r="H16" s="12" t="s">
        <v>27</v>
      </c>
      <c r="I16" s="7"/>
      <c r="J16" s="7"/>
      <c r="K16" s="7" t="s">
        <v>116</v>
      </c>
      <c r="L16" s="7" t="s">
        <v>119</v>
      </c>
      <c r="M16" s="10" t="s">
        <v>31</v>
      </c>
      <c r="N16" s="13" t="s">
        <v>2719</v>
      </c>
      <c r="O16" s="13" t="s">
        <v>118</v>
      </c>
      <c r="P16" s="14" t="s">
        <v>117</v>
      </c>
      <c r="Q16" s="147" t="s">
        <v>2720</v>
      </c>
      <c r="R16" s="14" t="s">
        <v>120</v>
      </c>
      <c r="S16" s="15" t="s">
        <v>3103</v>
      </c>
      <c r="T16" s="16">
        <v>37970</v>
      </c>
      <c r="U16" s="13">
        <v>2019</v>
      </c>
    </row>
    <row r="17" spans="1:21" ht="16.899999999999999" hidden="1" customHeight="1" x14ac:dyDescent="0.2">
      <c r="A17" s="13">
        <v>1100</v>
      </c>
      <c r="B17" s="10" t="s">
        <v>3603</v>
      </c>
      <c r="C17" s="151">
        <v>813748002</v>
      </c>
      <c r="D17" s="7" t="s">
        <v>93</v>
      </c>
      <c r="E17" s="7" t="s">
        <v>3604</v>
      </c>
      <c r="F17" s="12" t="s">
        <v>26</v>
      </c>
      <c r="G17" s="12" t="s">
        <v>95</v>
      </c>
      <c r="H17" s="12" t="s">
        <v>27</v>
      </c>
      <c r="I17" s="7"/>
      <c r="J17" s="7"/>
      <c r="K17" s="7" t="s">
        <v>3605</v>
      </c>
      <c r="L17" s="7" t="s">
        <v>3606</v>
      </c>
      <c r="M17" s="10" t="s">
        <v>31</v>
      </c>
      <c r="N17" s="13" t="s">
        <v>3593</v>
      </c>
      <c r="O17" s="13" t="s">
        <v>3607</v>
      </c>
      <c r="P17" s="14" t="s">
        <v>3608</v>
      </c>
      <c r="Q17" s="13"/>
      <c r="R17" s="14">
        <v>93910</v>
      </c>
      <c r="S17" s="14" t="s">
        <v>3609</v>
      </c>
      <c r="T17" s="16">
        <v>37970</v>
      </c>
      <c r="U17" s="13">
        <v>2015</v>
      </c>
    </row>
    <row r="18" spans="1:21" ht="16.899999999999999" hidden="1" customHeight="1" x14ac:dyDescent="0.2">
      <c r="A18" s="13">
        <v>1150</v>
      </c>
      <c r="B18" s="10" t="s">
        <v>122</v>
      </c>
      <c r="C18" s="151">
        <v>706724001</v>
      </c>
      <c r="D18" s="7" t="s">
        <v>93</v>
      </c>
      <c r="E18" s="7" t="s">
        <v>123</v>
      </c>
      <c r="F18" s="12" t="s">
        <v>26</v>
      </c>
      <c r="G18" s="12" t="s">
        <v>95</v>
      </c>
      <c r="H18" s="12" t="s">
        <v>27</v>
      </c>
      <c r="I18" s="7"/>
      <c r="J18" s="7"/>
      <c r="K18" s="7" t="s">
        <v>124</v>
      </c>
      <c r="L18" s="8" t="s">
        <v>125</v>
      </c>
      <c r="M18" s="10" t="s">
        <v>2455</v>
      </c>
      <c r="N18" s="13" t="s">
        <v>127</v>
      </c>
      <c r="O18" s="13" t="s">
        <v>126</v>
      </c>
      <c r="P18" s="14"/>
      <c r="Q18" s="13"/>
      <c r="R18" s="14">
        <v>93910</v>
      </c>
      <c r="S18" s="183" t="s">
        <v>3046</v>
      </c>
      <c r="T18" s="16">
        <v>37970</v>
      </c>
      <c r="U18" s="13">
        <v>2019</v>
      </c>
    </row>
    <row r="19" spans="1:21" ht="16.899999999999999" hidden="1" customHeight="1" x14ac:dyDescent="0.2">
      <c r="A19" s="13">
        <v>1200</v>
      </c>
      <c r="B19" s="10" t="s">
        <v>92</v>
      </c>
      <c r="C19" s="151">
        <v>702002001</v>
      </c>
      <c r="D19" s="7" t="s">
        <v>93</v>
      </c>
      <c r="E19" s="7" t="s">
        <v>94</v>
      </c>
      <c r="F19" s="12" t="s">
        <v>26</v>
      </c>
      <c r="G19" s="12" t="s">
        <v>95</v>
      </c>
      <c r="H19" s="12" t="s">
        <v>27</v>
      </c>
      <c r="I19" s="7"/>
      <c r="J19" s="7"/>
      <c r="K19" s="7" t="s">
        <v>96</v>
      </c>
      <c r="L19" s="7" t="s">
        <v>97</v>
      </c>
      <c r="M19" s="10" t="s">
        <v>31</v>
      </c>
      <c r="N19" s="13" t="s">
        <v>98</v>
      </c>
      <c r="O19" s="13" t="s">
        <v>2718</v>
      </c>
      <c r="P19" s="14" t="s">
        <v>2717</v>
      </c>
      <c r="Q19" s="13"/>
      <c r="R19" s="14" t="s">
        <v>99</v>
      </c>
      <c r="S19" s="14" t="s">
        <v>2860</v>
      </c>
      <c r="T19" s="16">
        <v>37956</v>
      </c>
      <c r="U19" s="30">
        <v>2019</v>
      </c>
    </row>
    <row r="20" spans="1:21" ht="16.899999999999999" hidden="1" customHeight="1" x14ac:dyDescent="0.2">
      <c r="A20" s="13">
        <v>1225</v>
      </c>
      <c r="B20" s="10" t="s">
        <v>3630</v>
      </c>
      <c r="C20" s="151">
        <v>700836002</v>
      </c>
      <c r="D20" s="7" t="s">
        <v>93</v>
      </c>
      <c r="E20" s="7" t="s">
        <v>94</v>
      </c>
      <c r="F20" s="12" t="s">
        <v>26</v>
      </c>
      <c r="G20" s="12" t="s">
        <v>95</v>
      </c>
      <c r="H20" s="12" t="s">
        <v>27</v>
      </c>
      <c r="I20" s="7"/>
      <c r="J20" s="7"/>
      <c r="K20" s="7" t="s">
        <v>3631</v>
      </c>
      <c r="L20" s="7" t="s">
        <v>3632</v>
      </c>
      <c r="M20" s="10" t="s">
        <v>31</v>
      </c>
      <c r="N20" s="13" t="s">
        <v>1522</v>
      </c>
      <c r="O20" s="13" t="s">
        <v>3633</v>
      </c>
      <c r="P20" s="14"/>
      <c r="Q20" s="13"/>
      <c r="R20" s="14" t="s">
        <v>112</v>
      </c>
      <c r="S20" s="14" t="s">
        <v>3634</v>
      </c>
      <c r="T20" s="16">
        <v>37970</v>
      </c>
      <c r="U20" s="13">
        <v>2013</v>
      </c>
    </row>
    <row r="21" spans="1:21" ht="16.899999999999999" hidden="1" customHeight="1" x14ac:dyDescent="0.2">
      <c r="A21" s="13">
        <v>1250</v>
      </c>
      <c r="B21" s="10" t="s">
        <v>134</v>
      </c>
      <c r="C21" s="151">
        <v>826902000</v>
      </c>
      <c r="D21" s="7" t="s">
        <v>93</v>
      </c>
      <c r="E21" s="7" t="s">
        <v>135</v>
      </c>
      <c r="F21" s="12" t="s">
        <v>26</v>
      </c>
      <c r="G21" s="12" t="s">
        <v>95</v>
      </c>
      <c r="H21" s="12" t="s">
        <v>27</v>
      </c>
      <c r="I21" s="7"/>
      <c r="J21" s="7"/>
      <c r="K21" s="7" t="s">
        <v>136</v>
      </c>
      <c r="L21" s="22" t="s">
        <v>3101</v>
      </c>
      <c r="M21" s="10" t="s">
        <v>31</v>
      </c>
      <c r="N21" s="13" t="s">
        <v>111</v>
      </c>
      <c r="O21" s="13" t="s">
        <v>138</v>
      </c>
      <c r="P21" s="14" t="s">
        <v>137</v>
      </c>
      <c r="Q21" s="13"/>
      <c r="R21" s="14">
        <v>93910</v>
      </c>
      <c r="S21" s="15" t="s">
        <v>3102</v>
      </c>
      <c r="T21" s="16">
        <v>37970</v>
      </c>
      <c r="U21" s="13">
        <v>2019</v>
      </c>
    </row>
    <row r="22" spans="1:21" ht="16.899999999999999" hidden="1" customHeight="1" x14ac:dyDescent="0.2">
      <c r="A22" s="13">
        <v>1300</v>
      </c>
      <c r="B22" s="7" t="s">
        <v>3610</v>
      </c>
      <c r="C22" s="151">
        <v>700156303</v>
      </c>
      <c r="D22" s="7" t="s">
        <v>114</v>
      </c>
      <c r="E22" s="7" t="s">
        <v>3611</v>
      </c>
      <c r="F22" s="12" t="s">
        <v>26</v>
      </c>
      <c r="G22" s="12" t="s">
        <v>95</v>
      </c>
      <c r="H22" s="12" t="s">
        <v>27</v>
      </c>
      <c r="I22" s="7"/>
      <c r="J22" s="7"/>
      <c r="K22" s="7" t="s">
        <v>3612</v>
      </c>
      <c r="L22" s="7" t="s">
        <v>3613</v>
      </c>
      <c r="M22" s="10" t="s">
        <v>31</v>
      </c>
      <c r="N22" s="13" t="s">
        <v>111</v>
      </c>
      <c r="O22" s="13" t="s">
        <v>3614</v>
      </c>
      <c r="P22" s="14" t="s">
        <v>3615</v>
      </c>
      <c r="Q22" s="13"/>
      <c r="R22" s="14">
        <v>93910</v>
      </c>
      <c r="S22" s="14" t="s">
        <v>3616</v>
      </c>
      <c r="T22" s="16">
        <v>37970</v>
      </c>
      <c r="U22" s="13">
        <v>2014</v>
      </c>
    </row>
    <row r="23" spans="1:21" ht="16.899999999999999" hidden="1" customHeight="1" x14ac:dyDescent="0.2">
      <c r="A23" s="13">
        <v>1325</v>
      </c>
      <c r="B23" s="10" t="s">
        <v>3623</v>
      </c>
      <c r="C23" s="151">
        <v>800665116</v>
      </c>
      <c r="D23" s="7" t="s">
        <v>93</v>
      </c>
      <c r="E23" s="7" t="s">
        <v>57</v>
      </c>
      <c r="F23" s="12" t="s">
        <v>26</v>
      </c>
      <c r="G23" s="12" t="s">
        <v>95</v>
      </c>
      <c r="H23" s="12" t="s">
        <v>27</v>
      </c>
      <c r="I23" s="7"/>
      <c r="J23" s="7"/>
      <c r="K23" s="7" t="s">
        <v>3624</v>
      </c>
      <c r="L23" s="7" t="s">
        <v>3625</v>
      </c>
      <c r="M23" s="10" t="s">
        <v>133</v>
      </c>
      <c r="N23" s="13" t="s">
        <v>3626</v>
      </c>
      <c r="O23" s="13" t="s">
        <v>3627</v>
      </c>
      <c r="P23" s="14" t="s">
        <v>3628</v>
      </c>
      <c r="Q23" s="13"/>
      <c r="R23" s="14" t="s">
        <v>99</v>
      </c>
      <c r="S23" s="14" t="s">
        <v>3629</v>
      </c>
      <c r="T23" s="16">
        <v>37970</v>
      </c>
      <c r="U23" s="13">
        <v>2009</v>
      </c>
    </row>
    <row r="24" spans="1:21" ht="16.899999999999999" hidden="1" customHeight="1" x14ac:dyDescent="0.2">
      <c r="A24" s="13">
        <v>1350</v>
      </c>
      <c r="B24" s="10" t="s">
        <v>3617</v>
      </c>
      <c r="C24" s="151">
        <v>829024004</v>
      </c>
      <c r="D24" s="7" t="s">
        <v>93</v>
      </c>
      <c r="E24" s="7" t="s">
        <v>121</v>
      </c>
      <c r="F24" s="12" t="s">
        <v>26</v>
      </c>
      <c r="G24" s="12" t="s">
        <v>95</v>
      </c>
      <c r="H24" s="12" t="s">
        <v>27</v>
      </c>
      <c r="I24" s="7"/>
      <c r="J24" s="7"/>
      <c r="K24" s="7" t="s">
        <v>3618</v>
      </c>
      <c r="L24" s="7" t="s">
        <v>3619</v>
      </c>
      <c r="M24" s="10" t="s">
        <v>31</v>
      </c>
      <c r="N24" s="13" t="s">
        <v>1406</v>
      </c>
      <c r="O24" s="13" t="s">
        <v>3620</v>
      </c>
      <c r="P24" s="14" t="s">
        <v>3621</v>
      </c>
      <c r="Q24" s="13"/>
      <c r="R24" s="14" t="s">
        <v>99</v>
      </c>
      <c r="S24" s="14" t="s">
        <v>3622</v>
      </c>
      <c r="T24" s="16">
        <v>37970</v>
      </c>
      <c r="U24" s="13">
        <v>2013</v>
      </c>
    </row>
    <row r="25" spans="1:21" ht="16.899999999999999" hidden="1" customHeight="1" x14ac:dyDescent="0.2">
      <c r="A25" s="13">
        <v>1450</v>
      </c>
      <c r="B25" s="10" t="s">
        <v>142</v>
      </c>
      <c r="C25" s="151">
        <v>700813002</v>
      </c>
      <c r="D25" s="7" t="s">
        <v>93</v>
      </c>
      <c r="E25" s="7" t="s">
        <v>121</v>
      </c>
      <c r="F25" s="17" t="s">
        <v>8076</v>
      </c>
      <c r="G25" s="12" t="s">
        <v>95</v>
      </c>
      <c r="H25" s="12" t="s">
        <v>27</v>
      </c>
      <c r="I25" s="7"/>
      <c r="J25" s="7"/>
      <c r="K25" s="7" t="s">
        <v>2680</v>
      </c>
      <c r="L25" s="7" t="s">
        <v>143</v>
      </c>
      <c r="M25" s="10" t="s">
        <v>31</v>
      </c>
      <c r="N25" s="13" t="s">
        <v>140</v>
      </c>
      <c r="O25" s="13" t="s">
        <v>144</v>
      </c>
      <c r="P25" s="14"/>
      <c r="Q25" s="13"/>
      <c r="R25" s="14" t="s">
        <v>99</v>
      </c>
      <c r="S25" s="14" t="s">
        <v>2679</v>
      </c>
      <c r="T25" s="16">
        <v>37970</v>
      </c>
      <c r="U25" s="30">
        <v>2019</v>
      </c>
    </row>
    <row r="26" spans="1:21" ht="16.899999999999999" hidden="1" customHeight="1" x14ac:dyDescent="0.2">
      <c r="A26" s="13">
        <v>1500</v>
      </c>
      <c r="B26" s="10" t="s">
        <v>139</v>
      </c>
      <c r="C26" s="151">
        <v>821567009</v>
      </c>
      <c r="D26" s="7" t="s">
        <v>114</v>
      </c>
      <c r="E26" s="7" t="s">
        <v>94</v>
      </c>
      <c r="F26" s="17" t="s">
        <v>8075</v>
      </c>
      <c r="G26" s="7" t="s">
        <v>95</v>
      </c>
      <c r="H26" s="12" t="s">
        <v>27</v>
      </c>
      <c r="I26" s="7"/>
      <c r="J26" s="7"/>
      <c r="K26" s="7" t="s">
        <v>2441</v>
      </c>
      <c r="L26" s="22" t="s">
        <v>3037</v>
      </c>
      <c r="M26" s="10" t="s">
        <v>31</v>
      </c>
      <c r="N26" s="13" t="s">
        <v>140</v>
      </c>
      <c r="O26" s="13" t="s">
        <v>141</v>
      </c>
      <c r="P26" s="14"/>
      <c r="Q26" s="13"/>
      <c r="R26" s="14" t="s">
        <v>99</v>
      </c>
      <c r="S26" s="14" t="s">
        <v>2599</v>
      </c>
      <c r="T26" s="16"/>
      <c r="U26" s="30">
        <v>2019</v>
      </c>
    </row>
    <row r="27" spans="1:21" ht="16.899999999999999" hidden="1" customHeight="1" x14ac:dyDescent="0.2">
      <c r="A27" s="13">
        <v>1550</v>
      </c>
      <c r="B27" s="10" t="s">
        <v>145</v>
      </c>
      <c r="C27" s="151">
        <v>700230201</v>
      </c>
      <c r="D27" s="7" t="s">
        <v>93</v>
      </c>
      <c r="E27" s="7" t="s">
        <v>146</v>
      </c>
      <c r="F27" s="12" t="s">
        <v>26</v>
      </c>
      <c r="G27" s="12" t="s">
        <v>95</v>
      </c>
      <c r="H27" s="12" t="s">
        <v>27</v>
      </c>
      <c r="I27" s="7"/>
      <c r="J27" s="7"/>
      <c r="K27" s="7" t="s">
        <v>147</v>
      </c>
      <c r="L27" s="7" t="s">
        <v>149</v>
      </c>
      <c r="M27" s="10" t="s">
        <v>31</v>
      </c>
      <c r="N27" s="13" t="s">
        <v>150</v>
      </c>
      <c r="O27" s="13" t="s">
        <v>148</v>
      </c>
      <c r="P27" s="14"/>
      <c r="Q27" s="13"/>
      <c r="R27" s="14" t="s">
        <v>151</v>
      </c>
      <c r="S27" s="14" t="s">
        <v>59</v>
      </c>
      <c r="T27" s="16">
        <v>37970</v>
      </c>
      <c r="U27" s="13">
        <v>2017</v>
      </c>
    </row>
    <row r="28" spans="1:21" ht="16.899999999999999" hidden="1" customHeight="1" x14ac:dyDescent="0.2">
      <c r="A28" s="13">
        <v>1600</v>
      </c>
      <c r="B28" s="10" t="s">
        <v>3635</v>
      </c>
      <c r="C28" s="151">
        <v>700218708</v>
      </c>
      <c r="D28" s="7" t="s">
        <v>114</v>
      </c>
      <c r="E28" s="7" t="s">
        <v>135</v>
      </c>
      <c r="F28" s="12" t="s">
        <v>26</v>
      </c>
      <c r="G28" s="12" t="s">
        <v>95</v>
      </c>
      <c r="H28" s="12" t="s">
        <v>27</v>
      </c>
      <c r="I28" s="7"/>
      <c r="J28" s="7"/>
      <c r="K28" s="7" t="s">
        <v>3636</v>
      </c>
      <c r="L28" s="7" t="s">
        <v>3637</v>
      </c>
      <c r="M28" s="10" t="s">
        <v>31</v>
      </c>
      <c r="N28" s="13" t="s">
        <v>3638</v>
      </c>
      <c r="O28" s="13" t="s">
        <v>3639</v>
      </c>
      <c r="P28" s="14"/>
      <c r="Q28" s="13"/>
      <c r="R28" s="14">
        <v>93910</v>
      </c>
      <c r="S28" s="14" t="s">
        <v>3640</v>
      </c>
      <c r="T28" s="16">
        <v>37970</v>
      </c>
      <c r="U28" s="13">
        <v>2016</v>
      </c>
    </row>
    <row r="29" spans="1:21" ht="16.899999999999999" hidden="1" customHeight="1" x14ac:dyDescent="0.2">
      <c r="A29" s="13">
        <v>1650</v>
      </c>
      <c r="B29" s="10" t="s">
        <v>3641</v>
      </c>
      <c r="C29" s="151" t="s">
        <v>8007</v>
      </c>
      <c r="D29" s="7" t="s">
        <v>93</v>
      </c>
      <c r="E29" s="7" t="s">
        <v>3642</v>
      </c>
      <c r="F29" s="12" t="s">
        <v>26</v>
      </c>
      <c r="G29" s="12" t="s">
        <v>95</v>
      </c>
      <c r="H29" s="12" t="s">
        <v>27</v>
      </c>
      <c r="I29" s="7"/>
      <c r="J29" s="7"/>
      <c r="K29" s="22" t="s">
        <v>8077</v>
      </c>
      <c r="L29" s="7" t="s">
        <v>3644</v>
      </c>
      <c r="M29" s="10" t="s">
        <v>31</v>
      </c>
      <c r="N29" s="13" t="s">
        <v>538</v>
      </c>
      <c r="O29" s="13" t="s">
        <v>3645</v>
      </c>
      <c r="P29" s="14"/>
      <c r="Q29" s="13"/>
      <c r="R29" s="14" t="s">
        <v>112</v>
      </c>
      <c r="S29" s="14" t="s">
        <v>3646</v>
      </c>
      <c r="T29" s="16">
        <v>37970</v>
      </c>
      <c r="U29" s="13">
        <v>2016</v>
      </c>
    </row>
    <row r="30" spans="1:21" ht="16.899999999999999" hidden="1" customHeight="1" x14ac:dyDescent="0.2">
      <c r="A30" s="13">
        <v>1700</v>
      </c>
      <c r="B30" s="10" t="s">
        <v>3590</v>
      </c>
      <c r="C30" s="151">
        <v>825359001</v>
      </c>
      <c r="D30" s="7" t="s">
        <v>93</v>
      </c>
      <c r="E30" s="7" t="s">
        <v>94</v>
      </c>
      <c r="F30" s="12" t="s">
        <v>26</v>
      </c>
      <c r="G30" s="12" t="s">
        <v>95</v>
      </c>
      <c r="H30" s="12" t="s">
        <v>27</v>
      </c>
      <c r="I30" s="7"/>
      <c r="J30" s="7"/>
      <c r="K30" s="7" t="s">
        <v>3591</v>
      </c>
      <c r="L30" s="7" t="s">
        <v>3592</v>
      </c>
      <c r="M30" s="10" t="s">
        <v>31</v>
      </c>
      <c r="N30" s="13" t="s">
        <v>3593</v>
      </c>
      <c r="O30" s="13" t="s">
        <v>3594</v>
      </c>
      <c r="P30" s="14"/>
      <c r="Q30" s="13"/>
      <c r="R30" s="14" t="s">
        <v>99</v>
      </c>
      <c r="S30" s="14" t="s">
        <v>3595</v>
      </c>
      <c r="T30" s="16">
        <v>37970</v>
      </c>
      <c r="U30" s="13">
        <v>2016</v>
      </c>
    </row>
    <row r="31" spans="1:21" ht="16.899999999999999" hidden="1" customHeight="1" x14ac:dyDescent="0.2">
      <c r="A31" s="186">
        <v>3860</v>
      </c>
      <c r="B31" s="10" t="s">
        <v>8239</v>
      </c>
      <c r="C31" s="151">
        <v>711524002</v>
      </c>
      <c r="D31" s="7" t="s">
        <v>565</v>
      </c>
      <c r="E31" s="7" t="s">
        <v>4933</v>
      </c>
      <c r="F31" s="17" t="s">
        <v>8240</v>
      </c>
      <c r="G31" s="12" t="s">
        <v>4935</v>
      </c>
      <c r="H31" s="17" t="s">
        <v>8241</v>
      </c>
      <c r="I31" s="7" t="s">
        <v>661</v>
      </c>
      <c r="J31" s="22" t="s">
        <v>8242</v>
      </c>
      <c r="K31" s="7" t="s">
        <v>4938</v>
      </c>
      <c r="L31" s="7" t="s">
        <v>4939</v>
      </c>
      <c r="M31" s="10" t="s">
        <v>31</v>
      </c>
      <c r="N31" s="13" t="s">
        <v>662</v>
      </c>
      <c r="O31" s="13" t="s">
        <v>4940</v>
      </c>
      <c r="P31" s="14"/>
      <c r="Q31" s="146"/>
      <c r="R31" s="14">
        <v>93401</v>
      </c>
      <c r="S31" s="15" t="s">
        <v>8243</v>
      </c>
      <c r="T31" s="16">
        <v>37970</v>
      </c>
      <c r="U31" s="13">
        <v>2019</v>
      </c>
    </row>
    <row r="32" spans="1:21" ht="16.899999999999999" hidden="1" customHeight="1" x14ac:dyDescent="0.2">
      <c r="A32" s="42">
        <v>1750</v>
      </c>
      <c r="B32" s="41" t="s">
        <v>154</v>
      </c>
      <c r="C32" s="150">
        <v>817951724</v>
      </c>
      <c r="D32" s="11" t="s">
        <v>93</v>
      </c>
      <c r="E32" s="11" t="s">
        <v>155</v>
      </c>
      <c r="F32" s="40" t="s">
        <v>26</v>
      </c>
      <c r="G32" s="40" t="s">
        <v>95</v>
      </c>
      <c r="H32" s="40" t="s">
        <v>27</v>
      </c>
      <c r="I32" s="11"/>
      <c r="J32" s="11"/>
      <c r="K32" s="11" t="s">
        <v>152</v>
      </c>
      <c r="L32" s="11" t="s">
        <v>3655</v>
      </c>
      <c r="M32" s="41" t="s">
        <v>133</v>
      </c>
      <c r="N32" s="42" t="s">
        <v>393</v>
      </c>
      <c r="O32" s="42" t="s">
        <v>2715</v>
      </c>
      <c r="P32" s="43" t="s">
        <v>2716</v>
      </c>
      <c r="Q32" s="42"/>
      <c r="R32" s="43" t="s">
        <v>112</v>
      </c>
      <c r="S32" s="43" t="s">
        <v>3104</v>
      </c>
      <c r="T32" s="44">
        <v>37970</v>
      </c>
      <c r="U32" s="13">
        <v>2019</v>
      </c>
    </row>
    <row r="33" spans="1:21" ht="16.899999999999999" hidden="1" customHeight="1" x14ac:dyDescent="0.2">
      <c r="A33" s="13">
        <v>1800</v>
      </c>
      <c r="B33" s="10" t="s">
        <v>2448</v>
      </c>
      <c r="C33" s="151">
        <v>700376001</v>
      </c>
      <c r="D33" s="7" t="s">
        <v>567</v>
      </c>
      <c r="E33" s="7" t="s">
        <v>625</v>
      </c>
      <c r="F33" s="17" t="s">
        <v>8210</v>
      </c>
      <c r="G33" s="12" t="s">
        <v>626</v>
      </c>
      <c r="H33" s="17" t="s">
        <v>8211</v>
      </c>
      <c r="I33" s="7" t="s">
        <v>627</v>
      </c>
      <c r="J33" s="22" t="s">
        <v>8212</v>
      </c>
      <c r="K33" s="22" t="s">
        <v>8213</v>
      </c>
      <c r="L33" s="7" t="s">
        <v>630</v>
      </c>
      <c r="M33" s="10" t="s">
        <v>31</v>
      </c>
      <c r="N33" s="13" t="s">
        <v>300</v>
      </c>
      <c r="O33" s="13" t="s">
        <v>631</v>
      </c>
      <c r="P33" s="14" t="s">
        <v>632</v>
      </c>
      <c r="Q33" s="13"/>
      <c r="R33" s="14" t="s">
        <v>30</v>
      </c>
      <c r="S33" s="14" t="s">
        <v>2787</v>
      </c>
      <c r="T33" s="16">
        <v>37970</v>
      </c>
      <c r="U33" s="30">
        <v>2019</v>
      </c>
    </row>
    <row r="34" spans="1:21" ht="16.899999999999999" hidden="1" customHeight="1" x14ac:dyDescent="0.2">
      <c r="A34" s="13">
        <v>1850</v>
      </c>
      <c r="B34" s="10" t="s">
        <v>3491</v>
      </c>
      <c r="C34" s="151">
        <v>820273001</v>
      </c>
      <c r="D34" s="7" t="s">
        <v>33</v>
      </c>
      <c r="E34" s="7" t="s">
        <v>3492</v>
      </c>
      <c r="F34" s="12" t="s">
        <v>3493</v>
      </c>
      <c r="G34" s="12" t="s">
        <v>3494</v>
      </c>
      <c r="H34" s="12" t="s">
        <v>3495</v>
      </c>
      <c r="I34" s="7" t="s">
        <v>3475</v>
      </c>
      <c r="J34" s="7" t="s">
        <v>3496</v>
      </c>
      <c r="K34" s="7" t="s">
        <v>3497</v>
      </c>
      <c r="L34" s="7" t="s">
        <v>3498</v>
      </c>
      <c r="M34" s="10" t="s">
        <v>31</v>
      </c>
      <c r="N34" s="13" t="s">
        <v>49</v>
      </c>
      <c r="O34" s="13" t="s">
        <v>3499</v>
      </c>
      <c r="P34" s="14" t="s">
        <v>3445</v>
      </c>
      <c r="Q34" s="13"/>
      <c r="R34" s="14" t="s">
        <v>52</v>
      </c>
      <c r="S34" s="14" t="s">
        <v>3500</v>
      </c>
      <c r="T34" s="16">
        <v>37970</v>
      </c>
      <c r="U34" s="13">
        <v>2007</v>
      </c>
    </row>
    <row r="35" spans="1:21" ht="16.899999999999999" hidden="1" customHeight="1" x14ac:dyDescent="0.2">
      <c r="A35" s="13">
        <v>1900</v>
      </c>
      <c r="B35" s="10" t="s">
        <v>3435</v>
      </c>
      <c r="C35" s="151">
        <v>702783003</v>
      </c>
      <c r="D35" s="7" t="s">
        <v>51</v>
      </c>
      <c r="E35" s="7" t="s">
        <v>3436</v>
      </c>
      <c r="F35" s="12" t="s">
        <v>3437</v>
      </c>
      <c r="G35" s="12" t="s">
        <v>3438</v>
      </c>
      <c r="H35" s="12" t="s">
        <v>3439</v>
      </c>
      <c r="I35" s="7" t="s">
        <v>3440</v>
      </c>
      <c r="J35" s="7" t="s">
        <v>3441</v>
      </c>
      <c r="K35" s="7" t="s">
        <v>3442</v>
      </c>
      <c r="L35" s="7" t="s">
        <v>3443</v>
      </c>
      <c r="M35" s="10" t="s">
        <v>133</v>
      </c>
      <c r="N35" s="13" t="s">
        <v>49</v>
      </c>
      <c r="O35" s="13" t="s">
        <v>3444</v>
      </c>
      <c r="P35" s="14" t="s">
        <v>3445</v>
      </c>
      <c r="Q35" s="13"/>
      <c r="R35" s="14" t="s">
        <v>52</v>
      </c>
      <c r="S35" s="14" t="s">
        <v>3446</v>
      </c>
      <c r="T35" s="16">
        <v>37970</v>
      </c>
      <c r="U35" s="13">
        <v>2007</v>
      </c>
    </row>
    <row r="36" spans="1:21" ht="16.899999999999999" hidden="1" customHeight="1" x14ac:dyDescent="0.2">
      <c r="A36" s="13">
        <v>1910</v>
      </c>
      <c r="B36" s="10" t="s">
        <v>3470</v>
      </c>
      <c r="C36" s="151">
        <v>710002002</v>
      </c>
      <c r="D36" s="7" t="s">
        <v>51</v>
      </c>
      <c r="E36" s="7" t="s">
        <v>3471</v>
      </c>
      <c r="F36" s="12" t="s">
        <v>3472</v>
      </c>
      <c r="G36" s="12" t="s">
        <v>3473</v>
      </c>
      <c r="H36" s="12" t="s">
        <v>3474</v>
      </c>
      <c r="I36" s="7" t="s">
        <v>3475</v>
      </c>
      <c r="J36" s="7" t="s">
        <v>3476</v>
      </c>
      <c r="K36" s="7" t="s">
        <v>3477</v>
      </c>
      <c r="L36" s="7" t="s">
        <v>3478</v>
      </c>
      <c r="M36" s="10" t="s">
        <v>226</v>
      </c>
      <c r="N36" s="13" t="s">
        <v>3479</v>
      </c>
      <c r="O36" s="13" t="s">
        <v>3480</v>
      </c>
      <c r="P36" s="14" t="s">
        <v>3431</v>
      </c>
      <c r="Q36" s="13"/>
      <c r="R36" s="14">
        <v>93401</v>
      </c>
      <c r="S36" s="14" t="s">
        <v>3481</v>
      </c>
      <c r="T36" s="16">
        <v>37970</v>
      </c>
      <c r="U36" s="13">
        <v>2007</v>
      </c>
    </row>
    <row r="37" spans="1:21" ht="16.899999999999999" hidden="1" customHeight="1" x14ac:dyDescent="0.2">
      <c r="A37" s="42">
        <v>1950</v>
      </c>
      <c r="B37" s="41" t="s">
        <v>2040</v>
      </c>
      <c r="C37" s="150">
        <v>700175006</v>
      </c>
      <c r="D37" s="11" t="s">
        <v>33</v>
      </c>
      <c r="E37" s="11" t="s">
        <v>2041</v>
      </c>
      <c r="F37" s="40" t="s">
        <v>8371</v>
      </c>
      <c r="G37" s="40" t="s">
        <v>2042</v>
      </c>
      <c r="H37" s="40" t="s">
        <v>8372</v>
      </c>
      <c r="I37" s="11" t="s">
        <v>566</v>
      </c>
      <c r="J37" s="11" t="s">
        <v>8373</v>
      </c>
      <c r="K37" s="11" t="s">
        <v>8374</v>
      </c>
      <c r="L37" s="11" t="s">
        <v>2044</v>
      </c>
      <c r="M37" s="41" t="s">
        <v>31</v>
      </c>
      <c r="N37" s="42" t="s">
        <v>521</v>
      </c>
      <c r="O37" s="42" t="s">
        <v>2046</v>
      </c>
      <c r="P37" s="43" t="s">
        <v>2045</v>
      </c>
      <c r="Q37" s="42"/>
      <c r="R37" s="43" t="s">
        <v>52</v>
      </c>
      <c r="S37" s="43" t="s">
        <v>8375</v>
      </c>
      <c r="T37" s="44">
        <v>37970</v>
      </c>
      <c r="U37" s="13">
        <v>2019</v>
      </c>
    </row>
    <row r="38" spans="1:21" ht="16.899999999999999" hidden="1" customHeight="1" x14ac:dyDescent="0.2">
      <c r="A38" s="13">
        <v>2000</v>
      </c>
      <c r="B38" s="10" t="s">
        <v>3707</v>
      </c>
      <c r="C38" s="151">
        <v>707437006</v>
      </c>
      <c r="D38" s="7" t="s">
        <v>51</v>
      </c>
      <c r="E38" s="7" t="s">
        <v>3708</v>
      </c>
      <c r="F38" s="12" t="s">
        <v>3709</v>
      </c>
      <c r="G38" s="12" t="s">
        <v>3710</v>
      </c>
      <c r="H38" s="12" t="s">
        <v>3711</v>
      </c>
      <c r="I38" s="7" t="s">
        <v>3712</v>
      </c>
      <c r="J38" s="7" t="s">
        <v>3713</v>
      </c>
      <c r="K38" s="7" t="s">
        <v>3714</v>
      </c>
      <c r="L38" s="7" t="s">
        <v>3715</v>
      </c>
      <c r="M38" s="10" t="s">
        <v>32</v>
      </c>
      <c r="N38" s="13" t="s">
        <v>3716</v>
      </c>
      <c r="O38" s="13" t="s">
        <v>3717</v>
      </c>
      <c r="P38" s="14"/>
      <c r="Q38" s="14"/>
      <c r="R38" s="14" t="s">
        <v>52</v>
      </c>
      <c r="S38" s="14" t="s">
        <v>3718</v>
      </c>
      <c r="T38" s="16">
        <v>37970</v>
      </c>
      <c r="U38" s="13">
        <v>2014</v>
      </c>
    </row>
    <row r="39" spans="1:21" ht="16.899999999999999" hidden="1" customHeight="1" x14ac:dyDescent="0.2">
      <c r="A39" s="13">
        <v>2150</v>
      </c>
      <c r="B39" s="10" t="s">
        <v>648</v>
      </c>
      <c r="C39" s="151">
        <v>702670004</v>
      </c>
      <c r="D39" s="7" t="s">
        <v>565</v>
      </c>
      <c r="E39" s="7" t="s">
        <v>649</v>
      </c>
      <c r="F39" s="12" t="s">
        <v>2815</v>
      </c>
      <c r="G39" s="12" t="s">
        <v>650</v>
      </c>
      <c r="H39" s="12" t="s">
        <v>3033</v>
      </c>
      <c r="I39" s="7" t="s">
        <v>651</v>
      </c>
      <c r="J39" s="7" t="s">
        <v>652</v>
      </c>
      <c r="K39" s="7" t="s">
        <v>3034</v>
      </c>
      <c r="L39" s="7" t="s">
        <v>653</v>
      </c>
      <c r="M39" s="10" t="s">
        <v>31</v>
      </c>
      <c r="N39" s="13" t="s">
        <v>654</v>
      </c>
      <c r="O39" s="13" t="s">
        <v>655</v>
      </c>
      <c r="P39" s="14" t="s">
        <v>656</v>
      </c>
      <c r="Q39" s="13"/>
      <c r="R39" s="14">
        <v>93401</v>
      </c>
      <c r="S39" s="14" t="s">
        <v>2873</v>
      </c>
      <c r="T39" s="16">
        <v>37970</v>
      </c>
      <c r="U39" s="30">
        <v>2019</v>
      </c>
    </row>
    <row r="40" spans="1:21" ht="16.899999999999999" hidden="1" customHeight="1" x14ac:dyDescent="0.2">
      <c r="A40" s="13">
        <v>2200</v>
      </c>
      <c r="B40" s="10" t="s">
        <v>3893</v>
      </c>
      <c r="C40" s="151">
        <v>709659006</v>
      </c>
      <c r="D40" s="7" t="s">
        <v>51</v>
      </c>
      <c r="E40" s="7" t="s">
        <v>3894</v>
      </c>
      <c r="F40" s="12" t="s">
        <v>3895</v>
      </c>
      <c r="G40" s="12" t="s">
        <v>3896</v>
      </c>
      <c r="H40" s="12" t="s">
        <v>3897</v>
      </c>
      <c r="I40" s="7" t="s">
        <v>54</v>
      </c>
      <c r="J40" s="7" t="s">
        <v>3898</v>
      </c>
      <c r="K40" s="7" t="s">
        <v>3899</v>
      </c>
      <c r="L40" s="10" t="s">
        <v>3900</v>
      </c>
      <c r="M40" s="10" t="s">
        <v>90</v>
      </c>
      <c r="N40" s="13" t="s">
        <v>185</v>
      </c>
      <c r="O40" s="13"/>
      <c r="P40" s="14" t="s">
        <v>3901</v>
      </c>
      <c r="Q40" s="13"/>
      <c r="R40" s="14" t="s">
        <v>162</v>
      </c>
      <c r="S40" s="14" t="s">
        <v>3902</v>
      </c>
      <c r="T40" s="16">
        <v>37970</v>
      </c>
      <c r="U40" s="13">
        <v>2010</v>
      </c>
    </row>
    <row r="41" spans="1:21" ht="16.899999999999999" hidden="1" customHeight="1" x14ac:dyDescent="0.2">
      <c r="A41" s="42">
        <v>2260</v>
      </c>
      <c r="B41" s="41" t="s">
        <v>327</v>
      </c>
      <c r="C41" s="150">
        <v>711620001</v>
      </c>
      <c r="D41" s="11" t="s">
        <v>51</v>
      </c>
      <c r="E41" s="11" t="s">
        <v>328</v>
      </c>
      <c r="F41" s="40" t="s">
        <v>8120</v>
      </c>
      <c r="G41" s="40" t="s">
        <v>329</v>
      </c>
      <c r="H41" s="40" t="s">
        <v>8121</v>
      </c>
      <c r="I41" s="11" t="s">
        <v>8122</v>
      </c>
      <c r="J41" s="11" t="s">
        <v>2943</v>
      </c>
      <c r="K41" s="11" t="s">
        <v>331</v>
      </c>
      <c r="L41" s="11" t="s">
        <v>332</v>
      </c>
      <c r="M41" s="41" t="s">
        <v>31</v>
      </c>
      <c r="N41" s="42" t="s">
        <v>249</v>
      </c>
      <c r="O41" s="42">
        <v>225589874</v>
      </c>
      <c r="P41" s="83" t="s">
        <v>2838</v>
      </c>
      <c r="Q41" s="42"/>
      <c r="R41" s="43">
        <v>93401</v>
      </c>
      <c r="S41" s="43" t="s">
        <v>8123</v>
      </c>
      <c r="T41" s="44">
        <v>37970</v>
      </c>
      <c r="U41" s="13">
        <v>2019</v>
      </c>
    </row>
    <row r="42" spans="1:21" ht="16.899999999999999" hidden="1" customHeight="1" x14ac:dyDescent="0.2">
      <c r="A42" s="42">
        <v>2330</v>
      </c>
      <c r="B42" s="41" t="s">
        <v>368</v>
      </c>
      <c r="C42" s="150">
        <v>713523003</v>
      </c>
      <c r="D42" s="11" t="s">
        <v>51</v>
      </c>
      <c r="E42" s="11" t="s">
        <v>369</v>
      </c>
      <c r="F42" s="40" t="s">
        <v>4170</v>
      </c>
      <c r="G42" s="40" t="s">
        <v>370</v>
      </c>
      <c r="H42" s="40" t="s">
        <v>4171</v>
      </c>
      <c r="I42" s="11" t="s">
        <v>315</v>
      </c>
      <c r="J42" s="11" t="s">
        <v>4172</v>
      </c>
      <c r="K42" s="11" t="s">
        <v>371</v>
      </c>
      <c r="L42" s="11" t="s">
        <v>4173</v>
      </c>
      <c r="M42" s="41" t="s">
        <v>2455</v>
      </c>
      <c r="N42" s="42" t="s">
        <v>372</v>
      </c>
      <c r="O42" s="42" t="s">
        <v>373</v>
      </c>
      <c r="P42" s="43" t="s">
        <v>4174</v>
      </c>
      <c r="Q42" s="42" t="s">
        <v>4175</v>
      </c>
      <c r="R42" s="42" t="s">
        <v>162</v>
      </c>
      <c r="S42" s="43" t="s">
        <v>8129</v>
      </c>
      <c r="T42" s="44">
        <v>37970</v>
      </c>
      <c r="U42" s="13">
        <v>2019</v>
      </c>
    </row>
    <row r="43" spans="1:21" ht="16.899999999999999" hidden="1" customHeight="1" x14ac:dyDescent="0.2">
      <c r="A43" s="13">
        <v>2400</v>
      </c>
      <c r="B43" s="10" t="s">
        <v>4245</v>
      </c>
      <c r="C43" s="151">
        <v>700198006</v>
      </c>
      <c r="D43" s="7" t="s">
        <v>51</v>
      </c>
      <c r="E43" s="7" t="s">
        <v>4246</v>
      </c>
      <c r="F43" s="12" t="s">
        <v>4247</v>
      </c>
      <c r="G43" s="12" t="s">
        <v>4248</v>
      </c>
      <c r="H43" s="12" t="s">
        <v>4249</v>
      </c>
      <c r="I43" s="7" t="s">
        <v>390</v>
      </c>
      <c r="J43" s="7" t="s">
        <v>4250</v>
      </c>
      <c r="K43" s="49" t="s">
        <v>4251</v>
      </c>
      <c r="L43" s="7" t="s">
        <v>4252</v>
      </c>
      <c r="M43" s="10" t="s">
        <v>31</v>
      </c>
      <c r="N43" s="13" t="s">
        <v>271</v>
      </c>
      <c r="O43" s="13" t="s">
        <v>4253</v>
      </c>
      <c r="P43" s="14" t="s">
        <v>4254</v>
      </c>
      <c r="Q43" s="13"/>
      <c r="R43" s="14">
        <v>93401</v>
      </c>
      <c r="S43" s="14" t="s">
        <v>4255</v>
      </c>
      <c r="T43" s="16">
        <v>37970</v>
      </c>
      <c r="U43" s="13">
        <v>2011</v>
      </c>
    </row>
    <row r="44" spans="1:21" ht="16.899999999999999" hidden="1" customHeight="1" x14ac:dyDescent="0.2">
      <c r="A44" s="13">
        <v>2450</v>
      </c>
      <c r="B44" s="10" t="s">
        <v>399</v>
      </c>
      <c r="C44" s="151">
        <v>700028100</v>
      </c>
      <c r="D44" s="7" t="s">
        <v>33</v>
      </c>
      <c r="E44" s="7" t="s">
        <v>400</v>
      </c>
      <c r="F44" s="12" t="s">
        <v>2953</v>
      </c>
      <c r="G44" s="12" t="s">
        <v>401</v>
      </c>
      <c r="H44" s="12" t="s">
        <v>402</v>
      </c>
      <c r="I44" s="7" t="s">
        <v>403</v>
      </c>
      <c r="J44" s="7" t="s">
        <v>2954</v>
      </c>
      <c r="K44" s="22" t="s">
        <v>8002</v>
      </c>
      <c r="L44" s="7" t="s">
        <v>404</v>
      </c>
      <c r="M44" s="10" t="s">
        <v>31</v>
      </c>
      <c r="N44" s="13" t="s">
        <v>271</v>
      </c>
      <c r="O44" s="13" t="s">
        <v>2955</v>
      </c>
      <c r="P44" s="14" t="s">
        <v>405</v>
      </c>
      <c r="Q44" s="13"/>
      <c r="R44" s="14">
        <v>93401</v>
      </c>
      <c r="S44" s="16" t="s">
        <v>2813</v>
      </c>
      <c r="T44" s="16">
        <v>37970</v>
      </c>
      <c r="U44" s="30">
        <v>2019</v>
      </c>
    </row>
    <row r="45" spans="1:21" ht="16.899999999999999" hidden="1" customHeight="1" x14ac:dyDescent="0.2">
      <c r="A45" s="13">
        <v>2550</v>
      </c>
      <c r="B45" s="10" t="s">
        <v>420</v>
      </c>
      <c r="C45" s="151">
        <v>708781002</v>
      </c>
      <c r="D45" s="7" t="s">
        <v>51</v>
      </c>
      <c r="E45" s="7" t="s">
        <v>421</v>
      </c>
      <c r="F45" s="12" t="s">
        <v>2841</v>
      </c>
      <c r="G45" s="12" t="s">
        <v>422</v>
      </c>
      <c r="H45" s="12" t="s">
        <v>423</v>
      </c>
      <c r="I45" s="7" t="s">
        <v>390</v>
      </c>
      <c r="J45" s="7" t="s">
        <v>424</v>
      </c>
      <c r="K45" s="7" t="s">
        <v>2713</v>
      </c>
      <c r="L45" s="7" t="s">
        <v>426</v>
      </c>
      <c r="M45" s="10" t="s">
        <v>31</v>
      </c>
      <c r="N45" s="13" t="s">
        <v>428</v>
      </c>
      <c r="O45" s="13" t="s">
        <v>427</v>
      </c>
      <c r="P45" s="14" t="s">
        <v>425</v>
      </c>
      <c r="Q45" s="13"/>
      <c r="R45" s="14">
        <v>93101</v>
      </c>
      <c r="S45" s="14" t="s">
        <v>2714</v>
      </c>
      <c r="T45" s="16">
        <v>37970</v>
      </c>
      <c r="U45" s="13">
        <v>2018</v>
      </c>
    </row>
    <row r="46" spans="1:21" ht="16.899999999999999" hidden="1" customHeight="1" x14ac:dyDescent="0.2">
      <c r="A46" s="13">
        <v>2800</v>
      </c>
      <c r="B46" s="10" t="s">
        <v>4371</v>
      </c>
      <c r="C46" s="151">
        <v>713286001</v>
      </c>
      <c r="D46" s="7" t="s">
        <v>33</v>
      </c>
      <c r="E46" s="7" t="s">
        <v>4372</v>
      </c>
      <c r="F46" s="12" t="s">
        <v>4373</v>
      </c>
      <c r="G46" s="12" t="s">
        <v>4374</v>
      </c>
      <c r="H46" s="12" t="s">
        <v>4375</v>
      </c>
      <c r="I46" s="7" t="s">
        <v>292</v>
      </c>
      <c r="J46" s="7" t="s">
        <v>4376</v>
      </c>
      <c r="K46" s="7" t="s">
        <v>4377</v>
      </c>
      <c r="L46" s="7" t="s">
        <v>4378</v>
      </c>
      <c r="M46" s="10" t="s">
        <v>2456</v>
      </c>
      <c r="N46" s="13" t="s">
        <v>4379</v>
      </c>
      <c r="O46" s="13" t="s">
        <v>4380</v>
      </c>
      <c r="P46" s="14"/>
      <c r="Q46" s="13"/>
      <c r="R46" s="14" t="s">
        <v>470</v>
      </c>
      <c r="S46" s="14" t="s">
        <v>4381</v>
      </c>
      <c r="T46" s="16">
        <v>37970</v>
      </c>
      <c r="U46" s="13">
        <v>2005</v>
      </c>
    </row>
    <row r="47" spans="1:21" ht="16.899999999999999" hidden="1" customHeight="1" x14ac:dyDescent="0.2">
      <c r="A47" s="13">
        <v>2950</v>
      </c>
      <c r="B47" s="10" t="s">
        <v>4329</v>
      </c>
      <c r="C47" s="151">
        <v>708352004</v>
      </c>
      <c r="D47" s="7" t="s">
        <v>51</v>
      </c>
      <c r="E47" s="7" t="s">
        <v>4330</v>
      </c>
      <c r="F47" s="12" t="s">
        <v>4331</v>
      </c>
      <c r="G47" s="12" t="s">
        <v>4332</v>
      </c>
      <c r="H47" s="12" t="s">
        <v>4333</v>
      </c>
      <c r="I47" s="7" t="s">
        <v>263</v>
      </c>
      <c r="J47" s="7" t="s">
        <v>4334</v>
      </c>
      <c r="K47" s="7" t="s">
        <v>4335</v>
      </c>
      <c r="L47" s="7" t="s">
        <v>4336</v>
      </c>
      <c r="M47" s="10" t="s">
        <v>31</v>
      </c>
      <c r="N47" s="13" t="s">
        <v>435</v>
      </c>
      <c r="O47" s="13" t="s">
        <v>4337</v>
      </c>
      <c r="P47" s="14"/>
      <c r="Q47" s="13"/>
      <c r="R47" s="14">
        <v>93401</v>
      </c>
      <c r="S47" s="14" t="s">
        <v>4338</v>
      </c>
      <c r="T47" s="16">
        <v>37970</v>
      </c>
      <c r="U47" s="13">
        <v>2005</v>
      </c>
    </row>
    <row r="48" spans="1:21" ht="16.899999999999999" hidden="1" customHeight="1" x14ac:dyDescent="0.2">
      <c r="A48" s="13">
        <v>3025</v>
      </c>
      <c r="B48" s="10" t="s">
        <v>4308</v>
      </c>
      <c r="C48" s="151">
        <v>713039004</v>
      </c>
      <c r="D48" s="7" t="s">
        <v>51</v>
      </c>
      <c r="E48" s="7" t="s">
        <v>4309</v>
      </c>
      <c r="F48" s="17" t="s">
        <v>8140</v>
      </c>
      <c r="G48" s="12" t="s">
        <v>4311</v>
      </c>
      <c r="H48" s="10" t="s">
        <v>4312</v>
      </c>
      <c r="I48" s="7" t="s">
        <v>4313</v>
      </c>
      <c r="J48" s="7" t="s">
        <v>4314</v>
      </c>
      <c r="K48" s="144" t="s">
        <v>8141</v>
      </c>
      <c r="L48" s="7" t="s">
        <v>4316</v>
      </c>
      <c r="M48" s="10" t="s">
        <v>31</v>
      </c>
      <c r="N48" s="13" t="s">
        <v>429</v>
      </c>
      <c r="O48" s="13" t="s">
        <v>4317</v>
      </c>
      <c r="P48" s="47" t="s">
        <v>8142</v>
      </c>
      <c r="Q48" s="13"/>
      <c r="R48" s="14">
        <v>93401</v>
      </c>
      <c r="S48" s="15" t="s">
        <v>8143</v>
      </c>
      <c r="T48" s="16">
        <v>37970</v>
      </c>
      <c r="U48" s="13">
        <v>2019</v>
      </c>
    </row>
    <row r="49" spans="1:21" ht="16.899999999999999" hidden="1" customHeight="1" x14ac:dyDescent="0.2">
      <c r="A49" s="13">
        <v>3100</v>
      </c>
      <c r="B49" s="10" t="s">
        <v>4382</v>
      </c>
      <c r="C49" s="151">
        <v>709337009</v>
      </c>
      <c r="D49" s="7" t="s">
        <v>51</v>
      </c>
      <c r="E49" s="7" t="s">
        <v>4383</v>
      </c>
      <c r="F49" s="12" t="s">
        <v>4384</v>
      </c>
      <c r="G49" s="12" t="s">
        <v>4385</v>
      </c>
      <c r="H49" s="12" t="s">
        <v>4386</v>
      </c>
      <c r="I49" s="7" t="s">
        <v>4387</v>
      </c>
      <c r="J49" s="7" t="s">
        <v>4388</v>
      </c>
      <c r="K49" s="7" t="s">
        <v>4389</v>
      </c>
      <c r="L49" s="7" t="s">
        <v>4390</v>
      </c>
      <c r="M49" s="10" t="s">
        <v>31</v>
      </c>
      <c r="N49" s="13" t="s">
        <v>249</v>
      </c>
      <c r="O49" s="13">
        <v>226785712</v>
      </c>
      <c r="P49" s="14" t="s">
        <v>4391</v>
      </c>
      <c r="Q49" s="13"/>
      <c r="R49" s="13">
        <v>93401</v>
      </c>
      <c r="S49" s="14" t="s">
        <v>4392</v>
      </c>
      <c r="T49" s="16">
        <v>37970</v>
      </c>
      <c r="U49" s="13">
        <v>2014</v>
      </c>
    </row>
    <row r="50" spans="1:21" ht="16.899999999999999" hidden="1" customHeight="1" x14ac:dyDescent="0.2">
      <c r="A50" s="13">
        <v>3200</v>
      </c>
      <c r="B50" s="10" t="s">
        <v>509</v>
      </c>
      <c r="C50" s="151">
        <v>709963007</v>
      </c>
      <c r="D50" s="7" t="s">
        <v>8164</v>
      </c>
      <c r="E50" s="7" t="s">
        <v>510</v>
      </c>
      <c r="F50" s="12" t="s">
        <v>2450</v>
      </c>
      <c r="G50" s="12" t="s">
        <v>511</v>
      </c>
      <c r="H50" s="12" t="s">
        <v>2765</v>
      </c>
      <c r="I50" s="7" t="s">
        <v>512</v>
      </c>
      <c r="J50" s="7" t="s">
        <v>2451</v>
      </c>
      <c r="K50" s="7" t="s">
        <v>2545</v>
      </c>
      <c r="L50" s="7" t="s">
        <v>514</v>
      </c>
      <c r="M50" s="10" t="s">
        <v>31</v>
      </c>
      <c r="N50" s="13" t="s">
        <v>515</v>
      </c>
      <c r="O50" s="13"/>
      <c r="P50" s="14" t="s">
        <v>513</v>
      </c>
      <c r="Q50" s="13"/>
      <c r="R50" s="14" t="s">
        <v>30</v>
      </c>
      <c r="S50" s="14" t="s">
        <v>2644</v>
      </c>
      <c r="T50" s="16">
        <v>37970</v>
      </c>
      <c r="U50" s="30">
        <v>2019</v>
      </c>
    </row>
    <row r="51" spans="1:21" ht="16.899999999999999" hidden="1" customHeight="1" x14ac:dyDescent="0.2">
      <c r="A51" s="13">
        <v>3250</v>
      </c>
      <c r="B51" s="10" t="s">
        <v>4468</v>
      </c>
      <c r="C51" s="151">
        <v>703620000</v>
      </c>
      <c r="D51" s="7" t="s">
        <v>51</v>
      </c>
      <c r="E51" s="7" t="s">
        <v>4469</v>
      </c>
      <c r="F51" s="12" t="s">
        <v>51</v>
      </c>
      <c r="G51" s="12" t="s">
        <v>4470</v>
      </c>
      <c r="H51" s="12" t="s">
        <v>4471</v>
      </c>
      <c r="I51" s="7" t="s">
        <v>4472</v>
      </c>
      <c r="J51" s="7" t="s">
        <v>4473</v>
      </c>
      <c r="K51" s="7" t="s">
        <v>4474</v>
      </c>
      <c r="L51" s="7" t="s">
        <v>4475</v>
      </c>
      <c r="M51" s="10" t="s">
        <v>31</v>
      </c>
      <c r="N51" s="13" t="s">
        <v>300</v>
      </c>
      <c r="O51" s="13" t="s">
        <v>4476</v>
      </c>
      <c r="P51" s="14" t="s">
        <v>4477</v>
      </c>
      <c r="Q51" s="13"/>
      <c r="R51" s="14">
        <v>93401</v>
      </c>
      <c r="S51" s="14" t="s">
        <v>4478</v>
      </c>
      <c r="T51" s="16">
        <v>37970</v>
      </c>
      <c r="U51" s="13">
        <v>2013</v>
      </c>
    </row>
    <row r="52" spans="1:21" ht="16.899999999999999" hidden="1" customHeight="1" x14ac:dyDescent="0.2">
      <c r="A52" s="13">
        <v>3450</v>
      </c>
      <c r="B52" s="10" t="s">
        <v>557</v>
      </c>
      <c r="C52" s="151">
        <v>705121001</v>
      </c>
      <c r="D52" s="7" t="s">
        <v>558</v>
      </c>
      <c r="E52" s="7" t="s">
        <v>559</v>
      </c>
      <c r="F52" s="12" t="s">
        <v>3000</v>
      </c>
      <c r="G52" s="12" t="s">
        <v>560</v>
      </c>
      <c r="H52" s="12" t="s">
        <v>3001</v>
      </c>
      <c r="I52" s="7" t="s">
        <v>3003</v>
      </c>
      <c r="J52" s="7" t="s">
        <v>3004</v>
      </c>
      <c r="K52" s="7" t="s">
        <v>561</v>
      </c>
      <c r="L52" s="7" t="s">
        <v>563</v>
      </c>
      <c r="M52" s="10" t="s">
        <v>31</v>
      </c>
      <c r="N52" s="13" t="s">
        <v>300</v>
      </c>
      <c r="O52" s="13" t="s">
        <v>564</v>
      </c>
      <c r="P52" s="14" t="s">
        <v>562</v>
      </c>
      <c r="Q52" s="13"/>
      <c r="R52" s="14" t="s">
        <v>30</v>
      </c>
      <c r="S52" s="14" t="s">
        <v>3002</v>
      </c>
      <c r="T52" s="16">
        <v>37970</v>
      </c>
      <c r="U52" s="30">
        <v>2019</v>
      </c>
    </row>
    <row r="53" spans="1:21" ht="16.899999999999999" hidden="1" customHeight="1" x14ac:dyDescent="0.2">
      <c r="A53" s="13">
        <v>3500</v>
      </c>
      <c r="B53" s="10" t="s">
        <v>4136</v>
      </c>
      <c r="C53" s="151">
        <v>700230007</v>
      </c>
      <c r="D53" s="7" t="s">
        <v>51</v>
      </c>
      <c r="E53" s="7" t="s">
        <v>4137</v>
      </c>
      <c r="F53" s="12" t="s">
        <v>4138</v>
      </c>
      <c r="G53" s="12" t="s">
        <v>4139</v>
      </c>
      <c r="H53" s="12" t="s">
        <v>4140</v>
      </c>
      <c r="I53" s="7" t="s">
        <v>4141</v>
      </c>
      <c r="J53" s="7" t="s">
        <v>4142</v>
      </c>
      <c r="K53" s="7" t="s">
        <v>4143</v>
      </c>
      <c r="L53" s="7" t="s">
        <v>4144</v>
      </c>
      <c r="M53" s="10" t="s">
        <v>31</v>
      </c>
      <c r="N53" s="13" t="s">
        <v>271</v>
      </c>
      <c r="O53" s="13" t="s">
        <v>4145</v>
      </c>
      <c r="P53" s="14" t="s">
        <v>4146</v>
      </c>
      <c r="Q53" s="13"/>
      <c r="R53" s="14" t="s">
        <v>162</v>
      </c>
      <c r="S53" s="14" t="s">
        <v>4147</v>
      </c>
      <c r="T53" s="16">
        <v>37970</v>
      </c>
      <c r="U53" s="13">
        <v>2013</v>
      </c>
    </row>
    <row r="54" spans="1:21" ht="16.899999999999999" hidden="1" customHeight="1" x14ac:dyDescent="0.2">
      <c r="A54" s="13">
        <v>3650</v>
      </c>
      <c r="B54" s="10" t="s">
        <v>657</v>
      </c>
      <c r="C54" s="151">
        <v>714041002</v>
      </c>
      <c r="D54" s="7" t="s">
        <v>581</v>
      </c>
      <c r="E54" s="7" t="s">
        <v>659</v>
      </c>
      <c r="F54" s="17" t="s">
        <v>8235</v>
      </c>
      <c r="G54" s="12" t="s">
        <v>658</v>
      </c>
      <c r="H54" s="12" t="s">
        <v>2986</v>
      </c>
      <c r="I54" s="7" t="s">
        <v>104</v>
      </c>
      <c r="J54" s="22" t="s">
        <v>8236</v>
      </c>
      <c r="K54" s="22" t="s">
        <v>8237</v>
      </c>
      <c r="L54" s="22" t="s">
        <v>3048</v>
      </c>
      <c r="M54" s="52" t="s">
        <v>226</v>
      </c>
      <c r="N54" s="30" t="s">
        <v>2090</v>
      </c>
      <c r="O54" s="30">
        <v>352471664</v>
      </c>
      <c r="P54" s="47" t="s">
        <v>3049</v>
      </c>
      <c r="Q54" s="13"/>
      <c r="R54" s="14" t="s">
        <v>470</v>
      </c>
      <c r="S54" s="15" t="s">
        <v>8238</v>
      </c>
      <c r="T54" s="16">
        <v>37970</v>
      </c>
      <c r="U54" s="13">
        <v>2019</v>
      </c>
    </row>
    <row r="55" spans="1:21" ht="16.899999999999999" hidden="1" customHeight="1" x14ac:dyDescent="0.2">
      <c r="A55" s="13">
        <v>3700</v>
      </c>
      <c r="B55" s="10" t="s">
        <v>4695</v>
      </c>
      <c r="C55" s="151">
        <v>700043126</v>
      </c>
      <c r="D55" s="7" t="s">
        <v>567</v>
      </c>
      <c r="E55" s="7" t="s">
        <v>4696</v>
      </c>
      <c r="F55" s="12" t="s">
        <v>4697</v>
      </c>
      <c r="G55" s="12" t="s">
        <v>30</v>
      </c>
      <c r="H55" s="12" t="s">
        <v>4698</v>
      </c>
      <c r="I55" s="7" t="s">
        <v>4699</v>
      </c>
      <c r="J55" s="7" t="s">
        <v>55</v>
      </c>
      <c r="K55" s="7" t="s">
        <v>4700</v>
      </c>
      <c r="L55" s="7" t="s">
        <v>4701</v>
      </c>
      <c r="M55" s="10" t="s">
        <v>2457</v>
      </c>
      <c r="N55" s="13" t="s">
        <v>4702</v>
      </c>
      <c r="O55" s="13" t="s">
        <v>4703</v>
      </c>
      <c r="P55" s="14" t="s">
        <v>4704</v>
      </c>
      <c r="Q55" s="13"/>
      <c r="R55" s="14" t="s">
        <v>30</v>
      </c>
      <c r="S55" s="14" t="s">
        <v>4705</v>
      </c>
      <c r="T55" s="16">
        <v>37970</v>
      </c>
      <c r="U55" s="13">
        <v>2017</v>
      </c>
    </row>
    <row r="56" spans="1:21" ht="16.899999999999999" hidden="1" customHeight="1" x14ac:dyDescent="0.2">
      <c r="A56" s="13">
        <v>3800</v>
      </c>
      <c r="B56" s="10" t="s">
        <v>618</v>
      </c>
      <c r="C56" s="151">
        <v>700177300</v>
      </c>
      <c r="D56" s="7" t="s">
        <v>582</v>
      </c>
      <c r="E56" s="7" t="s">
        <v>619</v>
      </c>
      <c r="F56" s="12" t="s">
        <v>592</v>
      </c>
      <c r="G56" s="12" t="s">
        <v>620</v>
      </c>
      <c r="H56" s="17" t="s">
        <v>4837</v>
      </c>
      <c r="I56" s="7" t="s">
        <v>621</v>
      </c>
      <c r="J56" s="7" t="s">
        <v>4838</v>
      </c>
      <c r="K56" s="7" t="s">
        <v>622</v>
      </c>
      <c r="L56" s="7" t="s">
        <v>4839</v>
      </c>
      <c r="M56" s="10" t="s">
        <v>133</v>
      </c>
      <c r="N56" s="13" t="s">
        <v>624</v>
      </c>
      <c r="O56" s="13"/>
      <c r="P56" s="14" t="s">
        <v>623</v>
      </c>
      <c r="Q56" s="13"/>
      <c r="R56" s="14" t="s">
        <v>30</v>
      </c>
      <c r="S56" s="15" t="s">
        <v>4840</v>
      </c>
      <c r="T56" s="16">
        <v>37970</v>
      </c>
      <c r="U56" s="13">
        <v>2019</v>
      </c>
    </row>
    <row r="57" spans="1:21" ht="16.899999999999999" hidden="1" customHeight="1" x14ac:dyDescent="0.2">
      <c r="A57" s="13">
        <v>3842</v>
      </c>
      <c r="B57" s="10" t="s">
        <v>8096</v>
      </c>
      <c r="C57" s="151">
        <v>719400000</v>
      </c>
      <c r="D57" s="7" t="s">
        <v>51</v>
      </c>
      <c r="E57" s="7" t="s">
        <v>265</v>
      </c>
      <c r="F57" s="17" t="s">
        <v>8097</v>
      </c>
      <c r="G57" s="17" t="s">
        <v>266</v>
      </c>
      <c r="H57" s="17" t="s">
        <v>8098</v>
      </c>
      <c r="I57" s="7" t="s">
        <v>267</v>
      </c>
      <c r="J57" s="7" t="s">
        <v>268</v>
      </c>
      <c r="K57" s="7" t="s">
        <v>269</v>
      </c>
      <c r="L57" s="7" t="s">
        <v>270</v>
      </c>
      <c r="M57" s="10" t="s">
        <v>31</v>
      </c>
      <c r="N57" s="14" t="s">
        <v>271</v>
      </c>
      <c r="O57" s="30" t="s">
        <v>8099</v>
      </c>
      <c r="P57" s="14" t="s">
        <v>273</v>
      </c>
      <c r="Q57" s="13"/>
      <c r="R57" s="14" t="s">
        <v>162</v>
      </c>
      <c r="S57" s="15" t="s">
        <v>8100</v>
      </c>
      <c r="T57" s="16">
        <v>37970</v>
      </c>
      <c r="U57" s="13">
        <v>2019</v>
      </c>
    </row>
    <row r="58" spans="1:21" ht="16.899999999999999" hidden="1" customHeight="1" x14ac:dyDescent="0.2">
      <c r="A58" s="13">
        <v>3844</v>
      </c>
      <c r="B58" s="10" t="s">
        <v>3564</v>
      </c>
      <c r="C58" s="151">
        <v>531710509</v>
      </c>
      <c r="D58" s="7" t="s">
        <v>51</v>
      </c>
      <c r="E58" s="7" t="s">
        <v>3565</v>
      </c>
      <c r="F58" s="12" t="s">
        <v>3566</v>
      </c>
      <c r="G58" s="12" t="s">
        <v>3567</v>
      </c>
      <c r="H58" s="12" t="s">
        <v>3568</v>
      </c>
      <c r="I58" s="7" t="s">
        <v>3569</v>
      </c>
      <c r="J58" s="7" t="s">
        <v>3570</v>
      </c>
      <c r="K58" s="7" t="s">
        <v>3571</v>
      </c>
      <c r="L58" s="7" t="s">
        <v>3572</v>
      </c>
      <c r="M58" s="10" t="s">
        <v>133</v>
      </c>
      <c r="N58" s="13" t="s">
        <v>3573</v>
      </c>
      <c r="O58" s="13" t="s">
        <v>3574</v>
      </c>
      <c r="P58" s="14"/>
      <c r="Q58" s="13"/>
      <c r="R58" s="14">
        <v>93401</v>
      </c>
      <c r="S58" s="14" t="s">
        <v>3575</v>
      </c>
      <c r="T58" s="16">
        <v>37960</v>
      </c>
      <c r="U58" s="13">
        <v>2012</v>
      </c>
    </row>
    <row r="59" spans="1:21" ht="16.899999999999999" hidden="1" customHeight="1" x14ac:dyDescent="0.2">
      <c r="A59" s="13">
        <v>3846</v>
      </c>
      <c r="B59" s="10" t="s">
        <v>2355</v>
      </c>
      <c r="C59" s="151">
        <v>800665612</v>
      </c>
      <c r="D59" s="7" t="s">
        <v>1898</v>
      </c>
      <c r="E59" s="7" t="s">
        <v>2356</v>
      </c>
      <c r="F59" s="12" t="s">
        <v>2357</v>
      </c>
      <c r="G59" s="12" t="s">
        <v>2357</v>
      </c>
      <c r="H59" s="12" t="s">
        <v>27</v>
      </c>
      <c r="I59" s="7"/>
      <c r="J59" s="7"/>
      <c r="K59" s="7" t="s">
        <v>2358</v>
      </c>
      <c r="L59" s="7" t="s">
        <v>2359</v>
      </c>
      <c r="M59" s="10" t="s">
        <v>133</v>
      </c>
      <c r="N59" s="13" t="s">
        <v>599</v>
      </c>
      <c r="O59" s="13" t="s">
        <v>2360</v>
      </c>
      <c r="P59" s="14"/>
      <c r="Q59" s="13"/>
      <c r="R59" s="14" t="s">
        <v>99</v>
      </c>
      <c r="S59" s="14" t="s">
        <v>2361</v>
      </c>
      <c r="T59" s="16">
        <v>37970</v>
      </c>
      <c r="U59" s="13">
        <v>2019</v>
      </c>
    </row>
    <row r="60" spans="1:21" ht="16.899999999999999" hidden="1" customHeight="1" x14ac:dyDescent="0.2">
      <c r="A60" s="42">
        <v>3848</v>
      </c>
      <c r="B60" s="41" t="s">
        <v>1897</v>
      </c>
      <c r="C60" s="150">
        <v>702085047</v>
      </c>
      <c r="D60" s="11" t="s">
        <v>1898</v>
      </c>
      <c r="E60" s="11" t="s">
        <v>57</v>
      </c>
      <c r="F60" s="40" t="s">
        <v>592</v>
      </c>
      <c r="G60" s="40" t="s">
        <v>1899</v>
      </c>
      <c r="H60" s="40" t="s">
        <v>27</v>
      </c>
      <c r="I60" s="11"/>
      <c r="J60" s="11"/>
      <c r="K60" s="11" t="s">
        <v>8505</v>
      </c>
      <c r="L60" s="11" t="s">
        <v>2688</v>
      </c>
      <c r="M60" s="41" t="s">
        <v>2452</v>
      </c>
      <c r="N60" s="42" t="s">
        <v>2086</v>
      </c>
      <c r="O60" s="42" t="s">
        <v>2687</v>
      </c>
      <c r="P60" s="83" t="s">
        <v>2689</v>
      </c>
      <c r="Q60" s="42"/>
      <c r="R60" s="43" t="s">
        <v>99</v>
      </c>
      <c r="S60" s="43" t="s">
        <v>8506</v>
      </c>
      <c r="T60" s="44">
        <v>37970</v>
      </c>
      <c r="U60" s="13">
        <v>2019</v>
      </c>
    </row>
    <row r="61" spans="1:21" ht="16.899999999999999" hidden="1" customHeight="1" x14ac:dyDescent="0.2">
      <c r="A61" s="13">
        <v>3900</v>
      </c>
      <c r="B61" s="7" t="s">
        <v>4942</v>
      </c>
      <c r="C61" s="151">
        <v>710474001</v>
      </c>
      <c r="D61" s="7" t="s">
        <v>567</v>
      </c>
      <c r="E61" s="7" t="s">
        <v>4943</v>
      </c>
      <c r="F61" s="12" t="s">
        <v>4944</v>
      </c>
      <c r="G61" s="12" t="s">
        <v>4945</v>
      </c>
      <c r="H61" s="12" t="s">
        <v>4946</v>
      </c>
      <c r="I61" s="7" t="s">
        <v>592</v>
      </c>
      <c r="J61" s="7" t="s">
        <v>4947</v>
      </c>
      <c r="K61" s="7" t="s">
        <v>4948</v>
      </c>
      <c r="L61" s="65" t="s">
        <v>4949</v>
      </c>
      <c r="M61" s="10" t="s">
        <v>31</v>
      </c>
      <c r="N61" s="13" t="s">
        <v>4950</v>
      </c>
      <c r="O61" s="13" t="s">
        <v>4951</v>
      </c>
      <c r="P61" s="14"/>
      <c r="Q61" s="13"/>
      <c r="R61" s="14" t="s">
        <v>30</v>
      </c>
      <c r="S61" s="14" t="s">
        <v>4952</v>
      </c>
      <c r="T61" s="16">
        <v>37970</v>
      </c>
      <c r="U61" s="13">
        <v>2009</v>
      </c>
    </row>
    <row r="62" spans="1:21" ht="16.899999999999999" hidden="1" customHeight="1" x14ac:dyDescent="0.2">
      <c r="A62" s="13">
        <v>3950</v>
      </c>
      <c r="B62" s="10" t="s">
        <v>663</v>
      </c>
      <c r="C62" s="151">
        <v>814968006</v>
      </c>
      <c r="D62" s="7" t="s">
        <v>565</v>
      </c>
      <c r="E62" s="7" t="s">
        <v>664</v>
      </c>
      <c r="F62" s="17" t="s">
        <v>8244</v>
      </c>
      <c r="G62" s="12" t="s">
        <v>666</v>
      </c>
      <c r="H62" s="17" t="s">
        <v>8245</v>
      </c>
      <c r="I62" s="22" t="s">
        <v>8246</v>
      </c>
      <c r="J62" s="22" t="s">
        <v>8247</v>
      </c>
      <c r="K62" s="22" t="s">
        <v>8248</v>
      </c>
      <c r="L62" s="22" t="s">
        <v>3047</v>
      </c>
      <c r="M62" s="10" t="s">
        <v>31</v>
      </c>
      <c r="N62" s="13" t="s">
        <v>673</v>
      </c>
      <c r="O62" s="30">
        <v>225409300</v>
      </c>
      <c r="P62" s="15" t="s">
        <v>8249</v>
      </c>
      <c r="Q62" s="13"/>
      <c r="R62" s="14" t="s">
        <v>470</v>
      </c>
      <c r="S62" s="15" t="s">
        <v>3068</v>
      </c>
      <c r="T62" s="16">
        <v>37970</v>
      </c>
      <c r="U62" s="13">
        <v>2019</v>
      </c>
    </row>
    <row r="63" spans="1:21" ht="16.899999999999999" hidden="1" customHeight="1" x14ac:dyDescent="0.2">
      <c r="A63" s="13">
        <v>4050</v>
      </c>
      <c r="B63" s="10" t="s">
        <v>5204</v>
      </c>
      <c r="C63" s="151">
        <v>821849012</v>
      </c>
      <c r="D63" s="7" t="s">
        <v>567</v>
      </c>
      <c r="E63" s="7" t="s">
        <v>5205</v>
      </c>
      <c r="F63" s="12" t="s">
        <v>5206</v>
      </c>
      <c r="G63" s="12" t="s">
        <v>5207</v>
      </c>
      <c r="H63" s="12" t="s">
        <v>5208</v>
      </c>
      <c r="I63" s="7" t="s">
        <v>5209</v>
      </c>
      <c r="J63" s="7" t="s">
        <v>5210</v>
      </c>
      <c r="K63" s="7" t="s">
        <v>5211</v>
      </c>
      <c r="L63" s="7" t="s">
        <v>5212</v>
      </c>
      <c r="M63" s="10" t="s">
        <v>226</v>
      </c>
      <c r="N63" s="13" t="s">
        <v>87</v>
      </c>
      <c r="O63" s="13"/>
      <c r="P63" s="14"/>
      <c r="Q63" s="13"/>
      <c r="R63" s="14">
        <v>93401</v>
      </c>
      <c r="S63" s="14" t="s">
        <v>5213</v>
      </c>
      <c r="T63" s="16">
        <v>37970</v>
      </c>
      <c r="U63" s="13">
        <v>2009</v>
      </c>
    </row>
    <row r="64" spans="1:21" ht="16.899999999999999" hidden="1" customHeight="1" x14ac:dyDescent="0.2">
      <c r="A64" s="13">
        <v>4100</v>
      </c>
      <c r="B64" s="10" t="s">
        <v>729</v>
      </c>
      <c r="C64" s="151">
        <v>707182008</v>
      </c>
      <c r="D64" s="7" t="s">
        <v>567</v>
      </c>
      <c r="E64" s="7" t="s">
        <v>730</v>
      </c>
      <c r="F64" s="12" t="s">
        <v>731</v>
      </c>
      <c r="G64" s="12" t="s">
        <v>732</v>
      </c>
      <c r="H64" s="17" t="s">
        <v>5214</v>
      </c>
      <c r="I64" s="7" t="s">
        <v>733</v>
      </c>
      <c r="J64" s="22" t="s">
        <v>5215</v>
      </c>
      <c r="K64" s="7" t="s">
        <v>734</v>
      </c>
      <c r="L64" s="7" t="s">
        <v>736</v>
      </c>
      <c r="M64" s="10" t="s">
        <v>2457</v>
      </c>
      <c r="N64" s="13" t="s">
        <v>380</v>
      </c>
      <c r="O64" s="13" t="s">
        <v>737</v>
      </c>
      <c r="P64" s="14" t="s">
        <v>735</v>
      </c>
      <c r="Q64" s="13"/>
      <c r="R64" s="14">
        <v>91401</v>
      </c>
      <c r="S64" s="15" t="s">
        <v>5216</v>
      </c>
      <c r="T64" s="16">
        <v>37970</v>
      </c>
      <c r="U64" s="13">
        <v>2019</v>
      </c>
    </row>
    <row r="65" spans="1:21" ht="16.899999999999999" hidden="1" customHeight="1" x14ac:dyDescent="0.2">
      <c r="A65" s="13">
        <v>4250</v>
      </c>
      <c r="B65" s="10" t="s">
        <v>802</v>
      </c>
      <c r="C65" s="151" t="s">
        <v>3366</v>
      </c>
      <c r="D65" s="7" t="s">
        <v>572</v>
      </c>
      <c r="E65" s="7" t="s">
        <v>803</v>
      </c>
      <c r="F65" s="12" t="s">
        <v>3106</v>
      </c>
      <c r="G65" s="12" t="s">
        <v>804</v>
      </c>
      <c r="H65" s="10" t="s">
        <v>3107</v>
      </c>
      <c r="I65" s="7" t="s">
        <v>184</v>
      </c>
      <c r="J65" s="7" t="s">
        <v>3108</v>
      </c>
      <c r="K65" s="7" t="s">
        <v>2975</v>
      </c>
      <c r="L65" s="7" t="s">
        <v>805</v>
      </c>
      <c r="M65" s="7" t="s">
        <v>31</v>
      </c>
      <c r="N65" s="13" t="s">
        <v>300</v>
      </c>
      <c r="O65" s="13" t="s">
        <v>806</v>
      </c>
      <c r="P65" s="14"/>
      <c r="Q65" s="13"/>
      <c r="R65" s="14">
        <v>93401</v>
      </c>
      <c r="S65" s="15" t="s">
        <v>5371</v>
      </c>
      <c r="T65" s="16">
        <v>37970</v>
      </c>
      <c r="U65" s="13">
        <v>2019</v>
      </c>
    </row>
    <row r="66" spans="1:21" ht="16.899999999999999" hidden="1" customHeight="1" x14ac:dyDescent="0.2">
      <c r="A66" s="42">
        <v>4300</v>
      </c>
      <c r="B66" s="41" t="s">
        <v>807</v>
      </c>
      <c r="C66" s="150" t="s">
        <v>3367</v>
      </c>
      <c r="D66" s="11" t="s">
        <v>567</v>
      </c>
      <c r="E66" s="11" t="s">
        <v>808</v>
      </c>
      <c r="F66" s="40" t="s">
        <v>8301</v>
      </c>
      <c r="G66" s="40" t="s">
        <v>809</v>
      </c>
      <c r="H66" s="40" t="s">
        <v>8302</v>
      </c>
      <c r="I66" s="11" t="s">
        <v>2145</v>
      </c>
      <c r="J66" s="91">
        <v>43622</v>
      </c>
      <c r="K66" s="11" t="s">
        <v>2805</v>
      </c>
      <c r="L66" s="11" t="s">
        <v>810</v>
      </c>
      <c r="M66" s="41" t="s">
        <v>2457</v>
      </c>
      <c r="N66" s="42" t="s">
        <v>812</v>
      </c>
      <c r="O66" s="42" t="s">
        <v>8303</v>
      </c>
      <c r="P66" s="43" t="s">
        <v>2803</v>
      </c>
      <c r="Q66" s="42"/>
      <c r="R66" s="43">
        <v>93401</v>
      </c>
      <c r="S66" s="43" t="s">
        <v>5372</v>
      </c>
      <c r="T66" s="44">
        <v>37970</v>
      </c>
      <c r="U66" s="13">
        <v>2019</v>
      </c>
    </row>
    <row r="67" spans="1:21" ht="16.899999999999999" hidden="1" customHeight="1" x14ac:dyDescent="0.2">
      <c r="A67" s="13">
        <v>4350</v>
      </c>
      <c r="B67" s="10" t="s">
        <v>5726</v>
      </c>
      <c r="C67" s="151">
        <v>705749000</v>
      </c>
      <c r="D67" s="7" t="s">
        <v>5727</v>
      </c>
      <c r="E67" s="7" t="s">
        <v>5728</v>
      </c>
      <c r="F67" s="12" t="s">
        <v>5729</v>
      </c>
      <c r="G67" s="12" t="s">
        <v>5730</v>
      </c>
      <c r="H67" s="12" t="s">
        <v>5731</v>
      </c>
      <c r="I67" s="7" t="s">
        <v>5732</v>
      </c>
      <c r="J67" s="7" t="s">
        <v>55</v>
      </c>
      <c r="K67" s="7" t="s">
        <v>5733</v>
      </c>
      <c r="L67" s="7" t="s">
        <v>5734</v>
      </c>
      <c r="M67" s="10" t="s">
        <v>31</v>
      </c>
      <c r="N67" s="13" t="s">
        <v>271</v>
      </c>
      <c r="O67" s="13"/>
      <c r="P67" s="14"/>
      <c r="Q67" s="13"/>
      <c r="R67" s="14">
        <v>93401</v>
      </c>
      <c r="S67" s="14" t="s">
        <v>5735</v>
      </c>
      <c r="T67" s="16">
        <v>37970</v>
      </c>
      <c r="U67" s="13">
        <v>2015</v>
      </c>
    </row>
    <row r="68" spans="1:21" ht="16.899999999999999" hidden="1" customHeight="1" x14ac:dyDescent="0.2">
      <c r="A68" s="13">
        <v>4400</v>
      </c>
      <c r="B68" s="10" t="s">
        <v>826</v>
      </c>
      <c r="C68" s="151">
        <v>702358000</v>
      </c>
      <c r="D68" s="7" t="s">
        <v>567</v>
      </c>
      <c r="E68" s="7" t="s">
        <v>827</v>
      </c>
      <c r="F68" s="17" t="s">
        <v>8315</v>
      </c>
      <c r="G68" s="12" t="s">
        <v>829</v>
      </c>
      <c r="H68" s="17" t="s">
        <v>8316</v>
      </c>
      <c r="I68" s="22" t="s">
        <v>8317</v>
      </c>
      <c r="J68" s="22" t="s">
        <v>8318</v>
      </c>
      <c r="K68" s="22" t="s">
        <v>8319</v>
      </c>
      <c r="L68" s="7" t="s">
        <v>8060</v>
      </c>
      <c r="M68" s="10" t="s">
        <v>31</v>
      </c>
      <c r="N68" s="13" t="s">
        <v>833</v>
      </c>
      <c r="O68" s="13" t="s">
        <v>832</v>
      </c>
      <c r="P68" s="23" t="s">
        <v>3050</v>
      </c>
      <c r="Q68" s="13"/>
      <c r="R68" s="14" t="s">
        <v>834</v>
      </c>
      <c r="S68" s="15" t="s">
        <v>8320</v>
      </c>
      <c r="T68" s="16">
        <v>37970</v>
      </c>
      <c r="U68" s="13">
        <v>2019</v>
      </c>
    </row>
    <row r="69" spans="1:21" ht="16.899999999999999" hidden="1" customHeight="1" x14ac:dyDescent="0.2">
      <c r="A69" s="13">
        <v>4425</v>
      </c>
      <c r="B69" s="10" t="s">
        <v>843</v>
      </c>
      <c r="C69" s="151">
        <v>711789006</v>
      </c>
      <c r="D69" s="7" t="s">
        <v>567</v>
      </c>
      <c r="E69" s="7" t="s">
        <v>844</v>
      </c>
      <c r="F69" s="12" t="s">
        <v>2849</v>
      </c>
      <c r="G69" s="12" t="s">
        <v>843</v>
      </c>
      <c r="H69" s="12" t="s">
        <v>845</v>
      </c>
      <c r="I69" s="7" t="s">
        <v>846</v>
      </c>
      <c r="J69" s="7" t="s">
        <v>847</v>
      </c>
      <c r="K69" s="7" t="s">
        <v>848</v>
      </c>
      <c r="L69" s="7" t="s">
        <v>850</v>
      </c>
      <c r="M69" s="10" t="s">
        <v>31</v>
      </c>
      <c r="N69" s="13" t="s">
        <v>852</v>
      </c>
      <c r="O69" s="13" t="s">
        <v>851</v>
      </c>
      <c r="P69" s="14" t="s">
        <v>849</v>
      </c>
      <c r="Q69" s="13"/>
      <c r="R69" s="14">
        <v>93401</v>
      </c>
      <c r="S69" s="14" t="s">
        <v>2895</v>
      </c>
      <c r="T69" s="16">
        <v>37970</v>
      </c>
      <c r="U69" s="30">
        <v>2019</v>
      </c>
    </row>
    <row r="70" spans="1:21" ht="16.899999999999999" hidden="1" customHeight="1" x14ac:dyDescent="0.2">
      <c r="A70" s="13">
        <v>4450</v>
      </c>
      <c r="B70" s="10" t="s">
        <v>885</v>
      </c>
      <c r="C70" s="151">
        <v>706786007</v>
      </c>
      <c r="D70" s="7" t="s">
        <v>567</v>
      </c>
      <c r="E70" s="7" t="s">
        <v>886</v>
      </c>
      <c r="F70" s="12" t="s">
        <v>2910</v>
      </c>
      <c r="G70" s="12" t="s">
        <v>887</v>
      </c>
      <c r="H70" s="12" t="s">
        <v>2911</v>
      </c>
      <c r="I70" s="7" t="s">
        <v>888</v>
      </c>
      <c r="J70" s="7" t="s">
        <v>889</v>
      </c>
      <c r="K70" s="7" t="s">
        <v>890</v>
      </c>
      <c r="L70" s="7" t="s">
        <v>892</v>
      </c>
      <c r="M70" s="10" t="s">
        <v>31</v>
      </c>
      <c r="N70" s="13" t="s">
        <v>300</v>
      </c>
      <c r="O70" s="13"/>
      <c r="P70" s="14" t="s">
        <v>891</v>
      </c>
      <c r="Q70" s="13"/>
      <c r="R70" s="14">
        <v>93401</v>
      </c>
      <c r="S70" s="14" t="s">
        <v>2900</v>
      </c>
      <c r="T70" s="16">
        <v>37970</v>
      </c>
      <c r="U70" s="30">
        <v>2019</v>
      </c>
    </row>
    <row r="71" spans="1:21" ht="16.899999999999999" hidden="1" customHeight="1" x14ac:dyDescent="0.2">
      <c r="A71" s="13">
        <v>4500</v>
      </c>
      <c r="B71" s="10" t="s">
        <v>5535</v>
      </c>
      <c r="C71" s="151">
        <v>700966003</v>
      </c>
      <c r="D71" s="7" t="s">
        <v>565</v>
      </c>
      <c r="E71" s="7" t="s">
        <v>5536</v>
      </c>
      <c r="F71" s="12" t="s">
        <v>5537</v>
      </c>
      <c r="G71" s="12" t="s">
        <v>5538</v>
      </c>
      <c r="H71" s="12" t="s">
        <v>5539</v>
      </c>
      <c r="I71" s="7" t="s">
        <v>5540</v>
      </c>
      <c r="J71" s="7" t="s">
        <v>5541</v>
      </c>
      <c r="K71" s="7" t="s">
        <v>5542</v>
      </c>
      <c r="L71" s="7" t="s">
        <v>5543</v>
      </c>
      <c r="M71" s="10" t="s">
        <v>31</v>
      </c>
      <c r="N71" s="13" t="s">
        <v>662</v>
      </c>
      <c r="O71" s="13"/>
      <c r="P71" s="14"/>
      <c r="Q71" s="13"/>
      <c r="R71" s="14">
        <v>93401</v>
      </c>
      <c r="S71" s="14" t="s">
        <v>5544</v>
      </c>
      <c r="T71" s="16">
        <v>37970</v>
      </c>
      <c r="U71" s="13">
        <v>2012</v>
      </c>
    </row>
    <row r="72" spans="1:21" ht="16.899999999999999" hidden="1" customHeight="1" x14ac:dyDescent="0.2">
      <c r="A72" s="13">
        <v>4550</v>
      </c>
      <c r="B72" s="10" t="s">
        <v>911</v>
      </c>
      <c r="C72" s="151">
        <v>700155609</v>
      </c>
      <c r="D72" s="7" t="s">
        <v>567</v>
      </c>
      <c r="E72" s="7" t="s">
        <v>912</v>
      </c>
      <c r="F72" s="12" t="s">
        <v>913</v>
      </c>
      <c r="G72" s="12" t="s">
        <v>914</v>
      </c>
      <c r="H72" s="12" t="s">
        <v>915</v>
      </c>
      <c r="I72" s="7" t="s">
        <v>916</v>
      </c>
      <c r="J72" s="7" t="s">
        <v>917</v>
      </c>
      <c r="K72" s="7" t="s">
        <v>918</v>
      </c>
      <c r="L72" s="7" t="s">
        <v>919</v>
      </c>
      <c r="M72" s="10" t="s">
        <v>226</v>
      </c>
      <c r="N72" s="13" t="s">
        <v>87</v>
      </c>
      <c r="O72" s="13" t="s">
        <v>920</v>
      </c>
      <c r="P72" s="14" t="s">
        <v>921</v>
      </c>
      <c r="Q72" s="13"/>
      <c r="R72" s="14">
        <v>93401</v>
      </c>
      <c r="S72" s="14" t="s">
        <v>2894</v>
      </c>
      <c r="T72" s="16">
        <v>37970</v>
      </c>
      <c r="U72" s="30">
        <v>2019</v>
      </c>
    </row>
    <row r="73" spans="1:21" ht="16.899999999999999" hidden="1" customHeight="1" x14ac:dyDescent="0.2">
      <c r="A73" s="13">
        <v>4600</v>
      </c>
      <c r="B73" s="10" t="s">
        <v>5595</v>
      </c>
      <c r="C73" s="151">
        <v>700122808</v>
      </c>
      <c r="D73" s="7" t="s">
        <v>567</v>
      </c>
      <c r="E73" s="7" t="s">
        <v>5596</v>
      </c>
      <c r="F73" s="12" t="s">
        <v>5597</v>
      </c>
      <c r="G73" s="12" t="s">
        <v>5598</v>
      </c>
      <c r="H73" s="12" t="s">
        <v>5599</v>
      </c>
      <c r="I73" s="7" t="s">
        <v>5600</v>
      </c>
      <c r="J73" s="7" t="s">
        <v>5601</v>
      </c>
      <c r="K73" s="7" t="s">
        <v>5602</v>
      </c>
      <c r="L73" s="7" t="s">
        <v>5603</v>
      </c>
      <c r="M73" s="10" t="s">
        <v>31</v>
      </c>
      <c r="N73" s="13" t="s">
        <v>662</v>
      </c>
      <c r="O73" s="13"/>
      <c r="P73" s="14" t="s">
        <v>5604</v>
      </c>
      <c r="Q73" s="13"/>
      <c r="R73" s="14" t="s">
        <v>569</v>
      </c>
      <c r="S73" s="14" t="s">
        <v>5605</v>
      </c>
      <c r="T73" s="16">
        <v>37970</v>
      </c>
      <c r="U73" s="13">
        <v>2016</v>
      </c>
    </row>
    <row r="74" spans="1:21" ht="16.899999999999999" hidden="1" customHeight="1" x14ac:dyDescent="0.2">
      <c r="A74" s="13">
        <v>4700</v>
      </c>
      <c r="B74" s="10" t="s">
        <v>5736</v>
      </c>
      <c r="C74" s="151">
        <v>610040004</v>
      </c>
      <c r="D74" s="7" t="s">
        <v>973</v>
      </c>
      <c r="E74" s="7" t="s">
        <v>5737</v>
      </c>
      <c r="F74" s="12" t="s">
        <v>26</v>
      </c>
      <c r="G74" s="12" t="s">
        <v>5738</v>
      </c>
      <c r="H74" s="12" t="s">
        <v>27</v>
      </c>
      <c r="I74" s="7"/>
      <c r="J74" s="7"/>
      <c r="K74" s="7" t="s">
        <v>5739</v>
      </c>
      <c r="L74" s="7" t="s">
        <v>5740</v>
      </c>
      <c r="M74" s="10" t="s">
        <v>31</v>
      </c>
      <c r="N74" s="13" t="s">
        <v>4745</v>
      </c>
      <c r="O74" s="13" t="s">
        <v>5741</v>
      </c>
      <c r="P74" s="14"/>
      <c r="Q74" s="13"/>
      <c r="R74" s="14">
        <v>91001</v>
      </c>
      <c r="S74" s="16" t="s">
        <v>222</v>
      </c>
      <c r="T74" s="16">
        <v>37970</v>
      </c>
      <c r="U74" s="13" t="s">
        <v>1490</v>
      </c>
    </row>
    <row r="75" spans="1:21" ht="16.899999999999999" hidden="1" customHeight="1" x14ac:dyDescent="0.2">
      <c r="A75" s="13">
        <v>4950</v>
      </c>
      <c r="B75" s="10" t="s">
        <v>5807</v>
      </c>
      <c r="C75" s="151">
        <v>709601008</v>
      </c>
      <c r="D75" s="7" t="s">
        <v>5808</v>
      </c>
      <c r="E75" s="7" t="s">
        <v>5809</v>
      </c>
      <c r="F75" s="12" t="s">
        <v>26</v>
      </c>
      <c r="G75" s="12" t="s">
        <v>5810</v>
      </c>
      <c r="H75" s="12" t="s">
        <v>27</v>
      </c>
      <c r="I75" s="7"/>
      <c r="J75" s="7"/>
      <c r="K75" s="7" t="s">
        <v>5811</v>
      </c>
      <c r="L75" s="7" t="s">
        <v>5812</v>
      </c>
      <c r="M75" s="10" t="s">
        <v>133</v>
      </c>
      <c r="N75" s="13" t="s">
        <v>5813</v>
      </c>
      <c r="O75" s="13"/>
      <c r="P75" s="14"/>
      <c r="Q75" s="13"/>
      <c r="R75" s="14">
        <v>93401</v>
      </c>
      <c r="S75" s="38" t="s">
        <v>5814</v>
      </c>
      <c r="T75" s="16">
        <v>37970</v>
      </c>
      <c r="U75" s="13">
        <v>2012</v>
      </c>
    </row>
    <row r="76" spans="1:21" ht="16.899999999999999" hidden="1" customHeight="1" x14ac:dyDescent="0.2">
      <c r="A76" s="13">
        <v>5000</v>
      </c>
      <c r="B76" s="10" t="s">
        <v>6139</v>
      </c>
      <c r="C76" s="151">
        <v>702753007</v>
      </c>
      <c r="D76" s="7" t="s">
        <v>51</v>
      </c>
      <c r="E76" s="7" t="s">
        <v>6140</v>
      </c>
      <c r="F76" s="12" t="s">
        <v>6141</v>
      </c>
      <c r="G76" s="12" t="s">
        <v>2055</v>
      </c>
      <c r="H76" s="12" t="s">
        <v>6142</v>
      </c>
      <c r="I76" s="7" t="s">
        <v>6143</v>
      </c>
      <c r="J76" s="7" t="s">
        <v>6144</v>
      </c>
      <c r="K76" s="7" t="s">
        <v>6145</v>
      </c>
      <c r="L76" s="7" t="s">
        <v>6146</v>
      </c>
      <c r="M76" s="10" t="s">
        <v>2452</v>
      </c>
      <c r="N76" s="13" t="s">
        <v>398</v>
      </c>
      <c r="O76" s="13"/>
      <c r="P76" s="14"/>
      <c r="Q76" s="13"/>
      <c r="R76" s="14" t="s">
        <v>162</v>
      </c>
      <c r="S76" s="14" t="s">
        <v>6147</v>
      </c>
      <c r="T76" s="16">
        <v>37970</v>
      </c>
      <c r="U76" s="13">
        <v>2009</v>
      </c>
    </row>
    <row r="77" spans="1:21" ht="16.899999999999999" hidden="1" customHeight="1" x14ac:dyDescent="0.2">
      <c r="A77" s="13">
        <v>5050</v>
      </c>
      <c r="B77" s="10" t="s">
        <v>1009</v>
      </c>
      <c r="C77" s="151">
        <v>700393003</v>
      </c>
      <c r="D77" s="7" t="s">
        <v>51</v>
      </c>
      <c r="E77" s="7" t="s">
        <v>1010</v>
      </c>
      <c r="F77" s="12" t="s">
        <v>1011</v>
      </c>
      <c r="G77" s="12" t="s">
        <v>1012</v>
      </c>
      <c r="H77" s="12" t="s">
        <v>1013</v>
      </c>
      <c r="I77" s="7" t="s">
        <v>1015</v>
      </c>
      <c r="J77" s="7" t="s">
        <v>1016</v>
      </c>
      <c r="K77" s="7" t="s">
        <v>1017</v>
      </c>
      <c r="L77" s="10" t="s">
        <v>1018</v>
      </c>
      <c r="M77" s="10" t="s">
        <v>31</v>
      </c>
      <c r="N77" s="13" t="s">
        <v>662</v>
      </c>
      <c r="O77" s="13"/>
      <c r="P77" s="14"/>
      <c r="Q77" s="13"/>
      <c r="R77" s="14" t="s">
        <v>52</v>
      </c>
      <c r="S77" s="14" t="s">
        <v>1019</v>
      </c>
      <c r="T77" s="16">
        <v>37970</v>
      </c>
      <c r="U77" s="13">
        <v>2013</v>
      </c>
    </row>
    <row r="78" spans="1:21" ht="16.899999999999999" hidden="1" customHeight="1" x14ac:dyDescent="0.2">
      <c r="A78" s="42">
        <v>5150</v>
      </c>
      <c r="B78" s="41" t="s">
        <v>1251</v>
      </c>
      <c r="C78" s="150">
        <v>692403002</v>
      </c>
      <c r="D78" s="11" t="s">
        <v>1014</v>
      </c>
      <c r="E78" s="11" t="s">
        <v>1026</v>
      </c>
      <c r="F78" s="40" t="s">
        <v>26</v>
      </c>
      <c r="G78" s="40" t="s">
        <v>1027</v>
      </c>
      <c r="H78" s="40" t="s">
        <v>27</v>
      </c>
      <c r="I78" s="11"/>
      <c r="J78" s="11"/>
      <c r="K78" s="11" t="s">
        <v>1252</v>
      </c>
      <c r="L78" s="11" t="s">
        <v>1253</v>
      </c>
      <c r="M78" s="41" t="s">
        <v>303</v>
      </c>
      <c r="N78" s="42" t="s">
        <v>304</v>
      </c>
      <c r="O78" s="42"/>
      <c r="P78" s="43"/>
      <c r="Q78" s="42"/>
      <c r="R78" s="43">
        <v>91001</v>
      </c>
      <c r="S78" s="43" t="s">
        <v>1030</v>
      </c>
      <c r="T78" s="44">
        <v>37970</v>
      </c>
      <c r="U78" s="13" t="s">
        <v>1490</v>
      </c>
    </row>
    <row r="79" spans="1:21" ht="16.899999999999999" hidden="1" customHeight="1" x14ac:dyDescent="0.2">
      <c r="A79" s="42">
        <v>5200</v>
      </c>
      <c r="B79" s="41" t="s">
        <v>1414</v>
      </c>
      <c r="C79" s="150">
        <v>690707004</v>
      </c>
      <c r="D79" s="11" t="s">
        <v>1414</v>
      </c>
      <c r="E79" s="11" t="s">
        <v>1026</v>
      </c>
      <c r="F79" s="40" t="s">
        <v>26</v>
      </c>
      <c r="G79" s="40" t="s">
        <v>1027</v>
      </c>
      <c r="H79" s="40" t="s">
        <v>27</v>
      </c>
      <c r="I79" s="11"/>
      <c r="J79" s="11"/>
      <c r="K79" s="11" t="s">
        <v>1415</v>
      </c>
      <c r="L79" s="11" t="s">
        <v>1416</v>
      </c>
      <c r="M79" s="41" t="s">
        <v>31</v>
      </c>
      <c r="N79" s="42" t="s">
        <v>249</v>
      </c>
      <c r="O79" s="42" t="s">
        <v>1417</v>
      </c>
      <c r="P79" s="43"/>
      <c r="Q79" s="42"/>
      <c r="R79" s="43">
        <v>91001</v>
      </c>
      <c r="S79" s="43" t="s">
        <v>1030</v>
      </c>
      <c r="T79" s="44">
        <v>37970</v>
      </c>
      <c r="U79" s="13" t="s">
        <v>1490</v>
      </c>
    </row>
    <row r="80" spans="1:21" ht="16.899999999999999" hidden="1" customHeight="1" x14ac:dyDescent="0.2">
      <c r="A80" s="13">
        <v>5350</v>
      </c>
      <c r="B80" s="10" t="s">
        <v>5272</v>
      </c>
      <c r="C80" s="151">
        <v>817743005</v>
      </c>
      <c r="D80" s="7" t="s">
        <v>567</v>
      </c>
      <c r="E80" s="7" t="s">
        <v>5273</v>
      </c>
      <c r="F80" s="12" t="s">
        <v>5274</v>
      </c>
      <c r="G80" s="12" t="s">
        <v>5275</v>
      </c>
      <c r="H80" s="12" t="s">
        <v>5276</v>
      </c>
      <c r="I80" s="7" t="s">
        <v>5277</v>
      </c>
      <c r="J80" s="7" t="s">
        <v>5278</v>
      </c>
      <c r="K80" s="7" t="s">
        <v>5279</v>
      </c>
      <c r="L80" s="7" t="s">
        <v>5280</v>
      </c>
      <c r="M80" s="10" t="s">
        <v>2456</v>
      </c>
      <c r="N80" s="13" t="s">
        <v>748</v>
      </c>
      <c r="O80" s="13" t="s">
        <v>5281</v>
      </c>
      <c r="P80" s="14" t="s">
        <v>5282</v>
      </c>
      <c r="Q80" s="13"/>
      <c r="R80" s="14">
        <v>93401</v>
      </c>
      <c r="S80" s="14" t="s">
        <v>5283</v>
      </c>
      <c r="T80" s="16">
        <v>37970</v>
      </c>
      <c r="U80" s="13">
        <v>2016</v>
      </c>
    </row>
    <row r="81" spans="1:21" ht="16.899999999999999" hidden="1" customHeight="1" x14ac:dyDescent="0.2">
      <c r="A81" s="13">
        <v>5450</v>
      </c>
      <c r="B81" s="10" t="s">
        <v>6182</v>
      </c>
      <c r="C81" s="151">
        <v>700160718</v>
      </c>
      <c r="D81" s="7" t="s">
        <v>56</v>
      </c>
      <c r="E81" s="7" t="s">
        <v>6183</v>
      </c>
      <c r="F81" s="12" t="s">
        <v>26</v>
      </c>
      <c r="G81" s="12" t="s">
        <v>6184</v>
      </c>
      <c r="H81" s="12" t="s">
        <v>27</v>
      </c>
      <c r="I81" s="7"/>
      <c r="J81" s="7"/>
      <c r="K81" s="7" t="s">
        <v>6185</v>
      </c>
      <c r="L81" s="7" t="s">
        <v>6186</v>
      </c>
      <c r="M81" s="10" t="s">
        <v>31</v>
      </c>
      <c r="N81" s="13" t="s">
        <v>515</v>
      </c>
      <c r="O81" s="13"/>
      <c r="P81" s="14"/>
      <c r="Q81" s="13"/>
      <c r="R81" s="14">
        <v>93910</v>
      </c>
      <c r="S81" s="14" t="s">
        <v>6187</v>
      </c>
      <c r="T81" s="16">
        <v>37970</v>
      </c>
      <c r="U81" s="13">
        <v>2011</v>
      </c>
    </row>
    <row r="82" spans="1:21" ht="16.899999999999999" hidden="1" customHeight="1" x14ac:dyDescent="0.2">
      <c r="A82" s="13">
        <v>5500</v>
      </c>
      <c r="B82" s="10" t="s">
        <v>6188</v>
      </c>
      <c r="C82" s="151">
        <v>823898002</v>
      </c>
      <c r="D82" s="7" t="s">
        <v>51</v>
      </c>
      <c r="E82" s="7" t="s">
        <v>6189</v>
      </c>
      <c r="F82" s="12" t="s">
        <v>6190</v>
      </c>
      <c r="G82" s="12" t="s">
        <v>6191</v>
      </c>
      <c r="H82" s="12" t="s">
        <v>6192</v>
      </c>
      <c r="I82" s="7" t="s">
        <v>79</v>
      </c>
      <c r="J82" s="7" t="s">
        <v>6193</v>
      </c>
      <c r="K82" s="7" t="s">
        <v>6194</v>
      </c>
      <c r="L82" s="7" t="s">
        <v>6195</v>
      </c>
      <c r="M82" s="10" t="s">
        <v>226</v>
      </c>
      <c r="N82" s="13" t="s">
        <v>164</v>
      </c>
      <c r="O82" s="13"/>
      <c r="P82" s="14"/>
      <c r="Q82" s="13"/>
      <c r="R82" s="14" t="s">
        <v>162</v>
      </c>
      <c r="S82" s="14" t="s">
        <v>6196</v>
      </c>
      <c r="T82" s="16">
        <v>37970</v>
      </c>
      <c r="U82" s="13">
        <v>2010</v>
      </c>
    </row>
    <row r="83" spans="1:21" ht="16.899999999999999" hidden="1" customHeight="1" x14ac:dyDescent="0.2">
      <c r="A83" s="13">
        <v>5550</v>
      </c>
      <c r="B83" s="10" t="s">
        <v>3501</v>
      </c>
      <c r="C83" s="151" t="s">
        <v>8006</v>
      </c>
      <c r="D83" s="7" t="s">
        <v>56</v>
      </c>
      <c r="E83" s="7" t="s">
        <v>57</v>
      </c>
      <c r="F83" s="12" t="s">
        <v>26</v>
      </c>
      <c r="G83" s="12" t="s">
        <v>58</v>
      </c>
      <c r="H83" s="12" t="s">
        <v>27</v>
      </c>
      <c r="I83" s="7" t="s">
        <v>3502</v>
      </c>
      <c r="J83" s="7"/>
      <c r="K83" s="7" t="s">
        <v>3503</v>
      </c>
      <c r="L83" s="7" t="s">
        <v>3504</v>
      </c>
      <c r="M83" s="10" t="s">
        <v>310</v>
      </c>
      <c r="N83" s="13" t="s">
        <v>647</v>
      </c>
      <c r="O83" s="13"/>
      <c r="P83" s="14"/>
      <c r="Q83" s="13" t="s">
        <v>3505</v>
      </c>
      <c r="R83" s="14">
        <v>93910</v>
      </c>
      <c r="S83" s="173" t="s">
        <v>3506</v>
      </c>
      <c r="T83" s="16">
        <v>37970</v>
      </c>
      <c r="U83" s="13">
        <v>2018</v>
      </c>
    </row>
    <row r="84" spans="1:21" ht="16.899999999999999" hidden="1" customHeight="1" x14ac:dyDescent="0.2">
      <c r="A84" s="13">
        <v>5650</v>
      </c>
      <c r="B84" s="10" t="s">
        <v>2321</v>
      </c>
      <c r="C84" s="151">
        <v>708967009</v>
      </c>
      <c r="D84" s="7" t="s">
        <v>2322</v>
      </c>
      <c r="E84" s="7" t="s">
        <v>2323</v>
      </c>
      <c r="F84" s="12" t="s">
        <v>2324</v>
      </c>
      <c r="G84" s="12" t="s">
        <v>2325</v>
      </c>
      <c r="H84" s="12" t="s">
        <v>27</v>
      </c>
      <c r="I84" s="7"/>
      <c r="J84" s="7"/>
      <c r="K84" s="7" t="s">
        <v>2326</v>
      </c>
      <c r="L84" s="7" t="s">
        <v>2327</v>
      </c>
      <c r="M84" s="10" t="s">
        <v>2455</v>
      </c>
      <c r="N84" s="13" t="s">
        <v>1384</v>
      </c>
      <c r="O84" s="13" t="s">
        <v>2328</v>
      </c>
      <c r="P84" s="47" t="s">
        <v>8498</v>
      </c>
      <c r="Q84" s="13"/>
      <c r="R84" s="14" t="s">
        <v>2329</v>
      </c>
      <c r="S84" s="38" t="s">
        <v>2330</v>
      </c>
      <c r="T84" s="16">
        <v>37970</v>
      </c>
      <c r="U84" s="30">
        <v>2019</v>
      </c>
    </row>
    <row r="85" spans="1:21" ht="16.899999999999999" hidden="1" customHeight="1" x14ac:dyDescent="0.2">
      <c r="A85" s="13">
        <v>5800</v>
      </c>
      <c r="B85" s="10" t="s">
        <v>480</v>
      </c>
      <c r="C85" s="151">
        <v>700159108</v>
      </c>
      <c r="D85" s="7" t="s">
        <v>51</v>
      </c>
      <c r="E85" s="7" t="s">
        <v>481</v>
      </c>
      <c r="F85" s="12" t="s">
        <v>482</v>
      </c>
      <c r="G85" s="12" t="s">
        <v>483</v>
      </c>
      <c r="H85" s="12" t="s">
        <v>484</v>
      </c>
      <c r="I85" s="7" t="s">
        <v>485</v>
      </c>
      <c r="J85" s="7" t="s">
        <v>486</v>
      </c>
      <c r="K85" s="7" t="s">
        <v>487</v>
      </c>
      <c r="L85" s="7" t="s">
        <v>489</v>
      </c>
      <c r="M85" s="10" t="s">
        <v>31</v>
      </c>
      <c r="N85" s="13" t="s">
        <v>491</v>
      </c>
      <c r="O85" s="13" t="s">
        <v>490</v>
      </c>
      <c r="P85" s="14" t="s">
        <v>488</v>
      </c>
      <c r="Q85" s="13"/>
      <c r="R85" s="14">
        <v>93401</v>
      </c>
      <c r="S85" s="183" t="s">
        <v>3027</v>
      </c>
      <c r="T85" s="16">
        <v>37970</v>
      </c>
      <c r="U85" s="13">
        <v>2018</v>
      </c>
    </row>
    <row r="86" spans="1:21" ht="16.899999999999999" hidden="1" customHeight="1" x14ac:dyDescent="0.2">
      <c r="A86" s="13">
        <v>5850</v>
      </c>
      <c r="B86" s="10" t="s">
        <v>2341</v>
      </c>
      <c r="C86" s="151">
        <v>700270009</v>
      </c>
      <c r="D86" s="7" t="s">
        <v>2342</v>
      </c>
      <c r="E86" s="7" t="s">
        <v>2343</v>
      </c>
      <c r="F86" s="12" t="s">
        <v>2344</v>
      </c>
      <c r="G86" s="12" t="s">
        <v>2055</v>
      </c>
      <c r="H86" s="12" t="s">
        <v>27</v>
      </c>
      <c r="I86" s="7"/>
      <c r="J86" s="7"/>
      <c r="K86" s="7" t="s">
        <v>2819</v>
      </c>
      <c r="L86" s="7" t="s">
        <v>2345</v>
      </c>
      <c r="M86" s="10" t="s">
        <v>31</v>
      </c>
      <c r="N86" s="13" t="s">
        <v>28</v>
      </c>
      <c r="O86" s="13" t="s">
        <v>2346</v>
      </c>
      <c r="P86" s="14"/>
      <c r="Q86" s="13"/>
      <c r="R86" s="14" t="s">
        <v>2347</v>
      </c>
      <c r="S86" s="14" t="s">
        <v>2624</v>
      </c>
      <c r="T86" s="16">
        <v>37970</v>
      </c>
      <c r="U86" s="30">
        <v>2019</v>
      </c>
    </row>
    <row r="87" spans="1:21" ht="16.899999999999999" hidden="1" customHeight="1" x14ac:dyDescent="0.2">
      <c r="A87" s="13">
        <v>5900</v>
      </c>
      <c r="B87" s="10" t="s">
        <v>2373</v>
      </c>
      <c r="C87" s="151">
        <v>823695004</v>
      </c>
      <c r="D87" s="7" t="s">
        <v>93</v>
      </c>
      <c r="E87" s="7" t="s">
        <v>2374</v>
      </c>
      <c r="F87" s="12" t="s">
        <v>2375</v>
      </c>
      <c r="G87" s="12" t="s">
        <v>95</v>
      </c>
      <c r="H87" s="12" t="s">
        <v>27</v>
      </c>
      <c r="I87" s="7"/>
      <c r="J87" s="7"/>
      <c r="K87" s="7" t="s">
        <v>2376</v>
      </c>
      <c r="L87" s="7" t="s">
        <v>2377</v>
      </c>
      <c r="M87" s="10" t="s">
        <v>226</v>
      </c>
      <c r="N87" s="13" t="s">
        <v>164</v>
      </c>
      <c r="O87" s="13" t="s">
        <v>2378</v>
      </c>
      <c r="P87" s="14"/>
      <c r="Q87" s="13"/>
      <c r="R87" s="14">
        <v>93910</v>
      </c>
      <c r="S87" s="15" t="s">
        <v>3038</v>
      </c>
      <c r="T87" s="16">
        <v>37970</v>
      </c>
      <c r="U87" s="13">
        <v>2019</v>
      </c>
    </row>
    <row r="88" spans="1:21" ht="16.899999999999999" hidden="1" customHeight="1" x14ac:dyDescent="0.2">
      <c r="A88" s="13">
        <v>5950</v>
      </c>
      <c r="B88" s="10" t="s">
        <v>875</v>
      </c>
      <c r="C88" s="151">
        <v>708401005</v>
      </c>
      <c r="D88" s="7" t="s">
        <v>565</v>
      </c>
      <c r="E88" s="7" t="s">
        <v>876</v>
      </c>
      <c r="F88" s="171" t="s">
        <v>8328</v>
      </c>
      <c r="G88" s="12" t="s">
        <v>877</v>
      </c>
      <c r="H88" s="17" t="s">
        <v>8329</v>
      </c>
      <c r="I88" s="22" t="s">
        <v>8330</v>
      </c>
      <c r="J88" s="22" t="s">
        <v>8331</v>
      </c>
      <c r="K88" s="22" t="s">
        <v>8332</v>
      </c>
      <c r="L88" s="7" t="s">
        <v>883</v>
      </c>
      <c r="M88" s="10" t="s">
        <v>226</v>
      </c>
      <c r="N88" s="13" t="s">
        <v>87</v>
      </c>
      <c r="O88" s="13" t="s">
        <v>884</v>
      </c>
      <c r="P88" s="14" t="s">
        <v>882</v>
      </c>
      <c r="Q88" s="13"/>
      <c r="R88" s="14" t="s">
        <v>52</v>
      </c>
      <c r="S88" s="15" t="s">
        <v>8333</v>
      </c>
      <c r="T88" s="16">
        <v>37970</v>
      </c>
      <c r="U88" s="13">
        <v>2019</v>
      </c>
    </row>
    <row r="89" spans="1:21" ht="16.899999999999999" hidden="1" customHeight="1" x14ac:dyDescent="0.2">
      <c r="A89" s="42">
        <v>6100</v>
      </c>
      <c r="B89" s="41" t="s">
        <v>2384</v>
      </c>
      <c r="C89" s="150">
        <v>700124509</v>
      </c>
      <c r="D89" s="11" t="s">
        <v>51</v>
      </c>
      <c r="E89" s="11" t="s">
        <v>2385</v>
      </c>
      <c r="F89" s="40" t="s">
        <v>8507</v>
      </c>
      <c r="G89" s="40" t="s">
        <v>2386</v>
      </c>
      <c r="H89" s="40" t="s">
        <v>8508</v>
      </c>
      <c r="I89" s="11" t="s">
        <v>2387</v>
      </c>
      <c r="J89" s="11" t="s">
        <v>2974</v>
      </c>
      <c r="K89" s="11" t="s">
        <v>2388</v>
      </c>
      <c r="L89" s="11" t="s">
        <v>2390</v>
      </c>
      <c r="M89" s="41" t="s">
        <v>31</v>
      </c>
      <c r="N89" s="42" t="s">
        <v>2392</v>
      </c>
      <c r="O89" s="42" t="s">
        <v>2391</v>
      </c>
      <c r="P89" s="43" t="s">
        <v>2389</v>
      </c>
      <c r="Q89" s="42"/>
      <c r="R89" s="43">
        <v>93401</v>
      </c>
      <c r="S89" s="43" t="s">
        <v>8509</v>
      </c>
      <c r="T89" s="44">
        <v>37970</v>
      </c>
      <c r="U89" s="13">
        <v>2019</v>
      </c>
    </row>
    <row r="90" spans="1:21" ht="16.899999999999999" hidden="1" customHeight="1" x14ac:dyDescent="0.2">
      <c r="A90" s="13">
        <v>6150</v>
      </c>
      <c r="B90" s="10" t="s">
        <v>2393</v>
      </c>
      <c r="C90" s="151">
        <v>702758009</v>
      </c>
      <c r="D90" s="7" t="s">
        <v>51</v>
      </c>
      <c r="E90" s="7" t="s">
        <v>2394</v>
      </c>
      <c r="F90" s="12" t="s">
        <v>2395</v>
      </c>
      <c r="G90" s="12" t="s">
        <v>2396</v>
      </c>
      <c r="H90" s="12" t="s">
        <v>2397</v>
      </c>
      <c r="I90" s="7" t="s">
        <v>2398</v>
      </c>
      <c r="J90" s="7" t="s">
        <v>2399</v>
      </c>
      <c r="K90" s="7" t="s">
        <v>2400</v>
      </c>
      <c r="L90" s="7" t="s">
        <v>2401</v>
      </c>
      <c r="M90" s="10" t="s">
        <v>2458</v>
      </c>
      <c r="N90" s="13" t="s">
        <v>2403</v>
      </c>
      <c r="O90" s="13" t="s">
        <v>2402</v>
      </c>
      <c r="P90" s="173" t="s">
        <v>2871</v>
      </c>
      <c r="Q90" s="13"/>
      <c r="R90" s="14">
        <v>93401</v>
      </c>
      <c r="S90" s="14" t="s">
        <v>2872</v>
      </c>
      <c r="T90" s="16">
        <v>37970</v>
      </c>
      <c r="U90" s="30">
        <v>2019</v>
      </c>
    </row>
    <row r="91" spans="1:21" ht="16.899999999999999" hidden="1" customHeight="1" x14ac:dyDescent="0.2">
      <c r="A91" s="13">
        <v>6250</v>
      </c>
      <c r="B91" s="10" t="s">
        <v>7856</v>
      </c>
      <c r="C91" s="151">
        <v>821303001</v>
      </c>
      <c r="D91" s="7" t="s">
        <v>51</v>
      </c>
      <c r="E91" s="7" t="s">
        <v>7857</v>
      </c>
      <c r="F91" s="12" t="s">
        <v>7858</v>
      </c>
      <c r="G91" s="12" t="s">
        <v>7859</v>
      </c>
      <c r="H91" s="12" t="s">
        <v>7860</v>
      </c>
      <c r="I91" s="7" t="s">
        <v>7861</v>
      </c>
      <c r="J91" s="7" t="s">
        <v>7862</v>
      </c>
      <c r="K91" s="7" t="s">
        <v>7863</v>
      </c>
      <c r="L91" s="7" t="s">
        <v>7864</v>
      </c>
      <c r="M91" s="10" t="s">
        <v>31</v>
      </c>
      <c r="N91" s="13" t="s">
        <v>300</v>
      </c>
      <c r="O91" s="13" t="s">
        <v>7865</v>
      </c>
      <c r="P91" s="14"/>
      <c r="Q91" s="13"/>
      <c r="R91" s="14">
        <v>93401</v>
      </c>
      <c r="S91" s="14" t="s">
        <v>7866</v>
      </c>
      <c r="T91" s="16">
        <v>37970</v>
      </c>
      <c r="U91" s="13">
        <v>2004</v>
      </c>
    </row>
    <row r="92" spans="1:21" ht="16.899999999999999" hidden="1" customHeight="1" x14ac:dyDescent="0.2">
      <c r="A92" s="13">
        <v>6300</v>
      </c>
      <c r="B92" s="10" t="s">
        <v>7867</v>
      </c>
      <c r="C92" s="151">
        <v>700183807</v>
      </c>
      <c r="D92" s="7" t="s">
        <v>51</v>
      </c>
      <c r="E92" s="7" t="s">
        <v>7868</v>
      </c>
      <c r="F92" s="12" t="s">
        <v>7869</v>
      </c>
      <c r="G92" s="12" t="s">
        <v>7870</v>
      </c>
      <c r="H92" s="12" t="s">
        <v>7871</v>
      </c>
      <c r="I92" s="7" t="s">
        <v>4980</v>
      </c>
      <c r="J92" s="7" t="s">
        <v>7872</v>
      </c>
      <c r="K92" s="7" t="s">
        <v>7873</v>
      </c>
      <c r="L92" s="7" t="s">
        <v>7874</v>
      </c>
      <c r="M92" s="10" t="s">
        <v>7875</v>
      </c>
      <c r="N92" s="13" t="s">
        <v>393</v>
      </c>
      <c r="O92" s="13" t="s">
        <v>7876</v>
      </c>
      <c r="P92" s="14"/>
      <c r="Q92" s="13"/>
      <c r="R92" s="14">
        <v>93401</v>
      </c>
      <c r="S92" s="14" t="s">
        <v>7877</v>
      </c>
      <c r="T92" s="16">
        <v>37970</v>
      </c>
      <c r="U92" s="13">
        <v>2016</v>
      </c>
    </row>
    <row r="93" spans="1:21" ht="16.899999999999999" hidden="1" customHeight="1" x14ac:dyDescent="0.2">
      <c r="A93" s="13">
        <v>6350</v>
      </c>
      <c r="B93" s="10" t="s">
        <v>2339</v>
      </c>
      <c r="C93" s="151">
        <v>817325009</v>
      </c>
      <c r="D93" s="7" t="s">
        <v>56</v>
      </c>
      <c r="E93" s="7" t="s">
        <v>2340</v>
      </c>
      <c r="F93" s="12" t="s">
        <v>26</v>
      </c>
      <c r="G93" s="12" t="s">
        <v>58</v>
      </c>
      <c r="H93" s="12" t="s">
        <v>27</v>
      </c>
      <c r="I93" s="7"/>
      <c r="J93" s="7"/>
      <c r="K93" s="7" t="s">
        <v>2697</v>
      </c>
      <c r="L93" s="7" t="s">
        <v>2695</v>
      </c>
      <c r="M93" s="10" t="s">
        <v>32</v>
      </c>
      <c r="N93" s="13" t="s">
        <v>583</v>
      </c>
      <c r="O93" s="13" t="s">
        <v>2694</v>
      </c>
      <c r="P93" s="14" t="s">
        <v>2696</v>
      </c>
      <c r="Q93" s="13"/>
      <c r="R93" s="14">
        <v>93910</v>
      </c>
      <c r="S93" s="7" t="s">
        <v>2693</v>
      </c>
      <c r="T93" s="16">
        <v>37970</v>
      </c>
      <c r="U93" s="13">
        <v>2018</v>
      </c>
    </row>
    <row r="94" spans="1:21" ht="16.899999999999999" hidden="1" customHeight="1" x14ac:dyDescent="0.2">
      <c r="A94" s="13">
        <v>6400</v>
      </c>
      <c r="B94" s="10" t="s">
        <v>430</v>
      </c>
      <c r="C94" s="151">
        <v>714506005</v>
      </c>
      <c r="D94" s="7" t="s">
        <v>51</v>
      </c>
      <c r="E94" s="7" t="s">
        <v>431</v>
      </c>
      <c r="F94" s="17" t="s">
        <v>8146</v>
      </c>
      <c r="G94" s="12" t="s">
        <v>432</v>
      </c>
      <c r="H94" s="17" t="s">
        <v>8147</v>
      </c>
      <c r="I94" s="7" t="s">
        <v>433</v>
      </c>
      <c r="J94" s="22" t="s">
        <v>8148</v>
      </c>
      <c r="K94" s="7" t="s">
        <v>2924</v>
      </c>
      <c r="L94" s="22" t="s">
        <v>3051</v>
      </c>
      <c r="M94" s="10" t="s">
        <v>2452</v>
      </c>
      <c r="N94" s="13" t="s">
        <v>434</v>
      </c>
      <c r="O94" s="13" t="s">
        <v>2920</v>
      </c>
      <c r="P94" s="14" t="s">
        <v>2921</v>
      </c>
      <c r="Q94" s="13"/>
      <c r="R94" s="14">
        <v>93401</v>
      </c>
      <c r="S94" s="15" t="s">
        <v>8149</v>
      </c>
      <c r="T94" s="16">
        <v>37970</v>
      </c>
      <c r="U94" s="13">
        <v>2019</v>
      </c>
    </row>
    <row r="95" spans="1:21" ht="16.899999999999999" hidden="1" customHeight="1" x14ac:dyDescent="0.2">
      <c r="A95" s="13">
        <v>6410</v>
      </c>
      <c r="B95" s="10" t="s">
        <v>446</v>
      </c>
      <c r="C95" s="151">
        <v>709836005</v>
      </c>
      <c r="D95" s="7" t="s">
        <v>51</v>
      </c>
      <c r="E95" s="7" t="s">
        <v>447</v>
      </c>
      <c r="F95" s="12" t="s">
        <v>2504</v>
      </c>
      <c r="G95" s="12" t="s">
        <v>448</v>
      </c>
      <c r="H95" s="12" t="s">
        <v>2505</v>
      </c>
      <c r="I95" s="7" t="s">
        <v>449</v>
      </c>
      <c r="J95" s="7" t="s">
        <v>450</v>
      </c>
      <c r="K95" s="7" t="s">
        <v>451</v>
      </c>
      <c r="L95" s="7" t="s">
        <v>452</v>
      </c>
      <c r="M95" s="10" t="s">
        <v>226</v>
      </c>
      <c r="N95" s="13" t="s">
        <v>280</v>
      </c>
      <c r="O95" s="13"/>
      <c r="P95" s="14"/>
      <c r="Q95" s="13"/>
      <c r="R95" s="14">
        <v>93401</v>
      </c>
      <c r="S95" s="14" t="s">
        <v>2791</v>
      </c>
      <c r="T95" s="16">
        <v>37970</v>
      </c>
      <c r="U95" s="30">
        <v>2019</v>
      </c>
    </row>
    <row r="96" spans="1:21" ht="16.899999999999999" hidden="1" customHeight="1" x14ac:dyDescent="0.2">
      <c r="A96" s="13">
        <v>6430</v>
      </c>
      <c r="B96" s="10" t="s">
        <v>2331</v>
      </c>
      <c r="C96" s="151">
        <v>703130003</v>
      </c>
      <c r="D96" s="7" t="s">
        <v>55</v>
      </c>
      <c r="E96" s="7" t="s">
        <v>2332</v>
      </c>
      <c r="F96" s="12" t="s">
        <v>2324</v>
      </c>
      <c r="G96" s="12" t="s">
        <v>2325</v>
      </c>
      <c r="H96" s="12" t="s">
        <v>27</v>
      </c>
      <c r="I96" s="7"/>
      <c r="J96" s="7"/>
      <c r="K96" s="22" t="s">
        <v>3097</v>
      </c>
      <c r="L96" s="7" t="s">
        <v>2333</v>
      </c>
      <c r="M96" s="10" t="s">
        <v>226</v>
      </c>
      <c r="N96" s="13" t="s">
        <v>2477</v>
      </c>
      <c r="O96" s="13" t="s">
        <v>2334</v>
      </c>
      <c r="P96" s="47" t="s">
        <v>3098</v>
      </c>
      <c r="Q96" s="13"/>
      <c r="R96" s="14" t="s">
        <v>2329</v>
      </c>
      <c r="S96" s="15" t="s">
        <v>3099</v>
      </c>
      <c r="T96" s="16">
        <v>37970</v>
      </c>
      <c r="U96" s="13">
        <v>2019</v>
      </c>
    </row>
    <row r="97" spans="1:21" ht="16.899999999999999" hidden="1" customHeight="1" x14ac:dyDescent="0.2">
      <c r="A97" s="42">
        <v>6470</v>
      </c>
      <c r="B97" s="41" t="s">
        <v>820</v>
      </c>
      <c r="C97" s="150">
        <v>716316009</v>
      </c>
      <c r="D97" s="11" t="s">
        <v>567</v>
      </c>
      <c r="E97" s="11" t="s">
        <v>821</v>
      </c>
      <c r="F97" s="40" t="s">
        <v>8309</v>
      </c>
      <c r="G97" s="40" t="s">
        <v>822</v>
      </c>
      <c r="H97" s="40" t="s">
        <v>8310</v>
      </c>
      <c r="I97" s="11" t="s">
        <v>823</v>
      </c>
      <c r="J97" s="11" t="s">
        <v>8311</v>
      </c>
      <c r="K97" s="11" t="s">
        <v>824</v>
      </c>
      <c r="L97" s="11" t="s">
        <v>8312</v>
      </c>
      <c r="M97" s="41" t="s">
        <v>31</v>
      </c>
      <c r="N97" s="42" t="s">
        <v>271</v>
      </c>
      <c r="O97" s="42" t="s">
        <v>8313</v>
      </c>
      <c r="P97" s="43" t="s">
        <v>2167</v>
      </c>
      <c r="Q97" s="42"/>
      <c r="R97" s="43">
        <v>93401</v>
      </c>
      <c r="S97" s="43" t="s">
        <v>8314</v>
      </c>
      <c r="T97" s="44">
        <v>37970</v>
      </c>
      <c r="U97" s="13">
        <v>2019</v>
      </c>
    </row>
    <row r="98" spans="1:21" ht="16.899999999999999" hidden="1" customHeight="1" x14ac:dyDescent="0.2">
      <c r="A98" s="13">
        <v>6490</v>
      </c>
      <c r="B98" s="10" t="s">
        <v>3457</v>
      </c>
      <c r="C98" s="151">
        <v>710658005</v>
      </c>
      <c r="D98" s="7" t="s">
        <v>51</v>
      </c>
      <c r="E98" s="7" t="s">
        <v>3458</v>
      </c>
      <c r="F98" s="12" t="s">
        <v>3459</v>
      </c>
      <c r="G98" s="12" t="s">
        <v>3460</v>
      </c>
      <c r="H98" s="12" t="s">
        <v>3461</v>
      </c>
      <c r="I98" s="7" t="s">
        <v>3462</v>
      </c>
      <c r="J98" s="7" t="s">
        <v>3463</v>
      </c>
      <c r="K98" s="7" t="s">
        <v>3464</v>
      </c>
      <c r="L98" s="7" t="s">
        <v>3465</v>
      </c>
      <c r="M98" s="10" t="s">
        <v>2452</v>
      </c>
      <c r="N98" s="13" t="s">
        <v>3466</v>
      </c>
      <c r="O98" s="13" t="s">
        <v>3467</v>
      </c>
      <c r="P98" s="14" t="s">
        <v>3468</v>
      </c>
      <c r="Q98" s="13"/>
      <c r="R98" s="14">
        <v>93401</v>
      </c>
      <c r="S98" s="14" t="s">
        <v>3469</v>
      </c>
      <c r="T98" s="16">
        <v>37970</v>
      </c>
      <c r="U98" s="13">
        <v>2009</v>
      </c>
    </row>
    <row r="99" spans="1:21" ht="16.899999999999999" hidden="1" customHeight="1" x14ac:dyDescent="0.2">
      <c r="A99" s="13">
        <v>6510</v>
      </c>
      <c r="B99" s="10" t="s">
        <v>4264</v>
      </c>
      <c r="C99" s="151">
        <v>713707007</v>
      </c>
      <c r="D99" s="7" t="s">
        <v>51</v>
      </c>
      <c r="E99" s="7" t="s">
        <v>4265</v>
      </c>
      <c r="F99" s="12" t="s">
        <v>4266</v>
      </c>
      <c r="G99" s="12" t="s">
        <v>4267</v>
      </c>
      <c r="H99" s="12" t="s">
        <v>4268</v>
      </c>
      <c r="I99" s="7" t="s">
        <v>4238</v>
      </c>
      <c r="J99" s="7" t="s">
        <v>4269</v>
      </c>
      <c r="K99" s="7" t="s">
        <v>4270</v>
      </c>
      <c r="L99" s="7" t="s">
        <v>4271</v>
      </c>
      <c r="M99" s="10" t="s">
        <v>133</v>
      </c>
      <c r="N99" s="13" t="s">
        <v>393</v>
      </c>
      <c r="O99" s="13"/>
      <c r="P99" s="14"/>
      <c r="Q99" s="13"/>
      <c r="R99" s="14" t="s">
        <v>162</v>
      </c>
      <c r="S99" s="14" t="s">
        <v>4272</v>
      </c>
      <c r="T99" s="16">
        <v>37970</v>
      </c>
      <c r="U99" s="13">
        <v>2006</v>
      </c>
    </row>
    <row r="100" spans="1:21" ht="16.899999999999999" hidden="1" customHeight="1" x14ac:dyDescent="0.2">
      <c r="A100" s="13">
        <v>6520</v>
      </c>
      <c r="B100" s="10" t="s">
        <v>7742</v>
      </c>
      <c r="C100" s="151">
        <v>702209048</v>
      </c>
      <c r="D100" s="7" t="s">
        <v>56</v>
      </c>
      <c r="E100" s="7" t="s">
        <v>7743</v>
      </c>
      <c r="F100" s="12" t="s">
        <v>26</v>
      </c>
      <c r="G100" s="12" t="s">
        <v>2362</v>
      </c>
      <c r="H100" s="12" t="s">
        <v>27</v>
      </c>
      <c r="I100" s="7"/>
      <c r="J100" s="7"/>
      <c r="K100" s="7" t="s">
        <v>7744</v>
      </c>
      <c r="L100" s="7" t="s">
        <v>7745</v>
      </c>
      <c r="M100" s="10" t="s">
        <v>2454</v>
      </c>
      <c r="N100" s="13" t="s">
        <v>494</v>
      </c>
      <c r="O100" s="13"/>
      <c r="P100" s="14"/>
      <c r="Q100" s="13"/>
      <c r="R100" s="14" t="s">
        <v>112</v>
      </c>
      <c r="S100" s="14" t="s">
        <v>7746</v>
      </c>
      <c r="T100" s="16">
        <v>37970</v>
      </c>
      <c r="U100" s="13">
        <v>2005</v>
      </c>
    </row>
    <row r="101" spans="1:21" ht="16.899999999999999" hidden="1" customHeight="1" x14ac:dyDescent="0.2">
      <c r="A101" s="13">
        <v>6540</v>
      </c>
      <c r="B101" s="10" t="s">
        <v>3552</v>
      </c>
      <c r="C101" s="151">
        <v>716592006</v>
      </c>
      <c r="D101" s="7" t="s">
        <v>33</v>
      </c>
      <c r="E101" s="7" t="s">
        <v>3553</v>
      </c>
      <c r="F101" s="12" t="s">
        <v>3554</v>
      </c>
      <c r="G101" s="12" t="s">
        <v>3555</v>
      </c>
      <c r="H101" s="12" t="s">
        <v>3556</v>
      </c>
      <c r="I101" s="7" t="s">
        <v>3557</v>
      </c>
      <c r="J101" s="7" t="s">
        <v>3558</v>
      </c>
      <c r="K101" s="7" t="s">
        <v>3559</v>
      </c>
      <c r="L101" s="7" t="s">
        <v>3560</v>
      </c>
      <c r="M101" s="10" t="s">
        <v>133</v>
      </c>
      <c r="N101" s="13" t="s">
        <v>60</v>
      </c>
      <c r="O101" s="13" t="s">
        <v>3561</v>
      </c>
      <c r="P101" s="14" t="s">
        <v>3562</v>
      </c>
      <c r="Q101" s="13"/>
      <c r="R101" s="14" t="s">
        <v>30</v>
      </c>
      <c r="S101" s="14" t="s">
        <v>3563</v>
      </c>
      <c r="T101" s="16">
        <v>37970</v>
      </c>
      <c r="U101" s="13">
        <v>2009</v>
      </c>
    </row>
    <row r="102" spans="1:21" ht="16.899999999999999" hidden="1" customHeight="1" x14ac:dyDescent="0.2">
      <c r="A102" s="13">
        <v>6550</v>
      </c>
      <c r="B102" s="10" t="s">
        <v>7798</v>
      </c>
      <c r="C102" s="151">
        <v>800665264</v>
      </c>
      <c r="D102" s="7" t="s">
        <v>56</v>
      </c>
      <c r="E102" s="7" t="s">
        <v>7799</v>
      </c>
      <c r="F102" s="12" t="s">
        <v>26</v>
      </c>
      <c r="G102" s="12" t="s">
        <v>2362</v>
      </c>
      <c r="H102" s="12" t="s">
        <v>27</v>
      </c>
      <c r="I102" s="7"/>
      <c r="J102" s="7"/>
      <c r="K102" s="7" t="s">
        <v>7800</v>
      </c>
      <c r="L102" s="7" t="s">
        <v>7801</v>
      </c>
      <c r="M102" s="10" t="s">
        <v>133</v>
      </c>
      <c r="N102" s="13" t="s">
        <v>1269</v>
      </c>
      <c r="O102" s="13"/>
      <c r="P102" s="14"/>
      <c r="Q102" s="13"/>
      <c r="R102" s="14" t="s">
        <v>7802</v>
      </c>
      <c r="S102" s="14" t="s">
        <v>7803</v>
      </c>
      <c r="T102" s="16">
        <v>37970</v>
      </c>
      <c r="U102" s="13">
        <v>2004</v>
      </c>
    </row>
    <row r="103" spans="1:21" ht="16.899999999999999" hidden="1" customHeight="1" x14ac:dyDescent="0.2">
      <c r="A103" s="13">
        <v>6560</v>
      </c>
      <c r="B103" s="10" t="s">
        <v>813</v>
      </c>
      <c r="C103" s="151">
        <v>716569004</v>
      </c>
      <c r="D103" s="7" t="s">
        <v>567</v>
      </c>
      <c r="E103" s="7" t="s">
        <v>814</v>
      </c>
      <c r="F103" s="17" t="s">
        <v>8304</v>
      </c>
      <c r="G103" s="12" t="s">
        <v>815</v>
      </c>
      <c r="H103" s="12" t="s">
        <v>2930</v>
      </c>
      <c r="I103" s="7" t="s">
        <v>816</v>
      </c>
      <c r="J103" s="22" t="s">
        <v>8305</v>
      </c>
      <c r="K103" s="7" t="s">
        <v>818</v>
      </c>
      <c r="L103" s="7" t="s">
        <v>819</v>
      </c>
      <c r="M103" s="13" t="s">
        <v>31</v>
      </c>
      <c r="N103" s="13" t="s">
        <v>760</v>
      </c>
      <c r="O103" s="30" t="s">
        <v>8306</v>
      </c>
      <c r="P103" s="47" t="s">
        <v>8307</v>
      </c>
      <c r="Q103" s="13"/>
      <c r="R103" s="14">
        <v>93105</v>
      </c>
      <c r="S103" s="15" t="s">
        <v>8308</v>
      </c>
      <c r="T103" s="16">
        <v>37970</v>
      </c>
      <c r="U103" s="13">
        <v>2019</v>
      </c>
    </row>
    <row r="104" spans="1:21" ht="16.899999999999999" hidden="1" customHeight="1" x14ac:dyDescent="0.2">
      <c r="A104" s="13">
        <v>6570</v>
      </c>
      <c r="B104" s="10" t="s">
        <v>2673</v>
      </c>
      <c r="C104" s="151">
        <v>717150007</v>
      </c>
      <c r="D104" s="7" t="s">
        <v>51</v>
      </c>
      <c r="E104" s="7" t="s">
        <v>295</v>
      </c>
      <c r="F104" s="12" t="s">
        <v>2674</v>
      </c>
      <c r="G104" s="12" t="s">
        <v>296</v>
      </c>
      <c r="H104" s="12" t="s">
        <v>2675</v>
      </c>
      <c r="I104" s="7" t="s">
        <v>297</v>
      </c>
      <c r="J104" s="7" t="s">
        <v>2676</v>
      </c>
      <c r="K104" s="7" t="s">
        <v>298</v>
      </c>
      <c r="L104" s="7" t="s">
        <v>299</v>
      </c>
      <c r="M104" s="10" t="s">
        <v>31</v>
      </c>
      <c r="N104" s="13" t="s">
        <v>300</v>
      </c>
      <c r="O104" s="13" t="s">
        <v>2677</v>
      </c>
      <c r="P104" s="14"/>
      <c r="Q104" s="13"/>
      <c r="R104" s="14" t="s">
        <v>162</v>
      </c>
      <c r="S104" s="15" t="s">
        <v>8108</v>
      </c>
      <c r="T104" s="16">
        <v>37970</v>
      </c>
      <c r="U104" s="13">
        <v>2019</v>
      </c>
    </row>
    <row r="105" spans="1:21" ht="16.899999999999999" hidden="1" customHeight="1" x14ac:dyDescent="0.2">
      <c r="A105" s="13">
        <v>6580</v>
      </c>
      <c r="B105" s="10" t="s">
        <v>381</v>
      </c>
      <c r="C105" s="151">
        <v>714523007</v>
      </c>
      <c r="D105" s="7" t="s">
        <v>51</v>
      </c>
      <c r="E105" s="7" t="s">
        <v>382</v>
      </c>
      <c r="F105" s="12" t="s">
        <v>2665</v>
      </c>
      <c r="G105" s="12" t="s">
        <v>383</v>
      </c>
      <c r="H105" s="12" t="s">
        <v>384</v>
      </c>
      <c r="I105" s="7" t="s">
        <v>385</v>
      </c>
      <c r="J105" s="7" t="s">
        <v>2666</v>
      </c>
      <c r="K105" s="7" t="s">
        <v>386</v>
      </c>
      <c r="L105" s="7" t="s">
        <v>387</v>
      </c>
      <c r="M105" s="10" t="s">
        <v>31</v>
      </c>
      <c r="N105" s="13" t="s">
        <v>388</v>
      </c>
      <c r="O105" s="13" t="s">
        <v>2667</v>
      </c>
      <c r="P105" s="14" t="s">
        <v>2668</v>
      </c>
      <c r="Q105" s="13"/>
      <c r="R105" s="14">
        <v>93401</v>
      </c>
      <c r="S105" s="39" t="s">
        <v>2669</v>
      </c>
      <c r="T105" s="16">
        <v>37970</v>
      </c>
      <c r="U105" s="30">
        <v>2019</v>
      </c>
    </row>
    <row r="106" spans="1:21" ht="16.899999999999999" hidden="1" customHeight="1" x14ac:dyDescent="0.2">
      <c r="A106" s="13">
        <v>6650</v>
      </c>
      <c r="B106" s="10" t="s">
        <v>2369</v>
      </c>
      <c r="C106" s="151" t="s">
        <v>3368</v>
      </c>
      <c r="D106" s="7" t="s">
        <v>56</v>
      </c>
      <c r="E106" s="7" t="s">
        <v>2370</v>
      </c>
      <c r="F106" s="12" t="s">
        <v>26</v>
      </c>
      <c r="G106" s="12" t="s">
        <v>2362</v>
      </c>
      <c r="H106" s="12" t="s">
        <v>27</v>
      </c>
      <c r="I106" s="7"/>
      <c r="J106" s="7"/>
      <c r="K106" s="22" t="s">
        <v>3100</v>
      </c>
      <c r="L106" s="7" t="s">
        <v>2371</v>
      </c>
      <c r="M106" s="10" t="s">
        <v>133</v>
      </c>
      <c r="N106" s="13" t="s">
        <v>2372</v>
      </c>
      <c r="O106" s="13" t="s">
        <v>2907</v>
      </c>
      <c r="P106" s="23" t="s">
        <v>2908</v>
      </c>
      <c r="Q106" s="13"/>
      <c r="R106" s="14" t="s">
        <v>112</v>
      </c>
      <c r="S106" s="14" t="s">
        <v>2690</v>
      </c>
      <c r="T106" s="16">
        <v>37970</v>
      </c>
      <c r="U106" s="30">
        <v>2019</v>
      </c>
    </row>
    <row r="107" spans="1:21" ht="16.899999999999999" hidden="1" customHeight="1" x14ac:dyDescent="0.2">
      <c r="A107" s="13">
        <v>6660</v>
      </c>
      <c r="B107" s="10" t="s">
        <v>4427</v>
      </c>
      <c r="C107" s="151">
        <v>716594009</v>
      </c>
      <c r="D107" s="7" t="s">
        <v>33</v>
      </c>
      <c r="E107" s="7" t="s">
        <v>4428</v>
      </c>
      <c r="F107" s="12" t="s">
        <v>4429</v>
      </c>
      <c r="G107" s="12" t="s">
        <v>4430</v>
      </c>
      <c r="H107" s="12" t="s">
        <v>4431</v>
      </c>
      <c r="I107" s="7" t="s">
        <v>453</v>
      </c>
      <c r="J107" s="7" t="s">
        <v>4432</v>
      </c>
      <c r="K107" s="7" t="s">
        <v>4433</v>
      </c>
      <c r="L107" s="7" t="s">
        <v>4434</v>
      </c>
      <c r="M107" s="10" t="s">
        <v>226</v>
      </c>
      <c r="N107" s="13" t="s">
        <v>492</v>
      </c>
      <c r="O107" s="13" t="s">
        <v>4435</v>
      </c>
      <c r="P107" s="14"/>
      <c r="Q107" s="13"/>
      <c r="R107" s="14" t="s">
        <v>30</v>
      </c>
      <c r="S107" s="14" t="s">
        <v>4436</v>
      </c>
      <c r="T107" s="16">
        <v>37970</v>
      </c>
      <c r="U107" s="13">
        <v>2015</v>
      </c>
    </row>
    <row r="108" spans="1:21" ht="16.899999999999999" hidden="1" customHeight="1" x14ac:dyDescent="0.2">
      <c r="A108" s="13">
        <v>6670</v>
      </c>
      <c r="B108" s="10" t="s">
        <v>4437</v>
      </c>
      <c r="C108" s="151">
        <v>706381007</v>
      </c>
      <c r="D108" s="7" t="s">
        <v>51</v>
      </c>
      <c r="E108" s="7" t="s">
        <v>4438</v>
      </c>
      <c r="F108" s="12" t="s">
        <v>4439</v>
      </c>
      <c r="G108" s="12" t="s">
        <v>4440</v>
      </c>
      <c r="H108" s="12" t="s">
        <v>4441</v>
      </c>
      <c r="I108" s="7" t="s">
        <v>4442</v>
      </c>
      <c r="J108" s="7" t="s">
        <v>4443</v>
      </c>
      <c r="K108" s="7" t="s">
        <v>4444</v>
      </c>
      <c r="L108" s="7" t="s">
        <v>4445</v>
      </c>
      <c r="M108" s="10" t="s">
        <v>31</v>
      </c>
      <c r="N108" s="13" t="s">
        <v>318</v>
      </c>
      <c r="O108" s="13" t="s">
        <v>4446</v>
      </c>
      <c r="P108" s="14"/>
      <c r="Q108" s="13"/>
      <c r="R108" s="14">
        <v>93401</v>
      </c>
      <c r="S108" s="14" t="s">
        <v>4447</v>
      </c>
      <c r="T108" s="16">
        <v>37970</v>
      </c>
      <c r="U108" s="13">
        <v>2005</v>
      </c>
    </row>
    <row r="109" spans="1:21" ht="16.899999999999999" hidden="1" customHeight="1" x14ac:dyDescent="0.2">
      <c r="A109" s="13">
        <v>6680</v>
      </c>
      <c r="B109" s="10" t="s">
        <v>4966</v>
      </c>
      <c r="C109" s="151">
        <v>717618009</v>
      </c>
      <c r="D109" s="7" t="s">
        <v>567</v>
      </c>
      <c r="E109" s="7" t="s">
        <v>4967</v>
      </c>
      <c r="F109" s="12" t="s">
        <v>4968</v>
      </c>
      <c r="G109" s="12" t="s">
        <v>4969</v>
      </c>
      <c r="H109" s="12" t="s">
        <v>4970</v>
      </c>
      <c r="I109" s="7" t="s">
        <v>4958</v>
      </c>
      <c r="J109" s="7" t="s">
        <v>4971</v>
      </c>
      <c r="K109" s="7" t="s">
        <v>4972</v>
      </c>
      <c r="L109" s="7" t="s">
        <v>4973</v>
      </c>
      <c r="M109" s="10" t="s">
        <v>2455</v>
      </c>
      <c r="N109" s="13" t="s">
        <v>568</v>
      </c>
      <c r="O109" s="13"/>
      <c r="P109" s="14" t="s">
        <v>4974</v>
      </c>
      <c r="Q109" s="13"/>
      <c r="R109" s="14" t="s">
        <v>30</v>
      </c>
      <c r="S109" s="14" t="s">
        <v>4975</v>
      </c>
      <c r="T109" s="16">
        <v>37970</v>
      </c>
      <c r="U109" s="13">
        <v>2014</v>
      </c>
    </row>
    <row r="110" spans="1:21" ht="16.899999999999999" hidden="1" customHeight="1" x14ac:dyDescent="0.2">
      <c r="A110" s="42">
        <v>6690</v>
      </c>
      <c r="B110" s="41" t="s">
        <v>2335</v>
      </c>
      <c r="C110" s="150">
        <v>703553001</v>
      </c>
      <c r="D110" s="11" t="s">
        <v>55</v>
      </c>
      <c r="E110" s="11" t="s">
        <v>8499</v>
      </c>
      <c r="F110" s="40" t="s">
        <v>8500</v>
      </c>
      <c r="G110" s="40" t="s">
        <v>2336</v>
      </c>
      <c r="H110" s="11" t="s">
        <v>27</v>
      </c>
      <c r="I110" s="11" t="s">
        <v>8501</v>
      </c>
      <c r="J110" s="11" t="s">
        <v>8501</v>
      </c>
      <c r="K110" s="11" t="s">
        <v>8502</v>
      </c>
      <c r="L110" s="11" t="s">
        <v>2856</v>
      </c>
      <c r="M110" s="41" t="s">
        <v>2458</v>
      </c>
      <c r="N110" s="42" t="s">
        <v>398</v>
      </c>
      <c r="O110" s="42" t="s">
        <v>2338</v>
      </c>
      <c r="P110" s="83" t="s">
        <v>8503</v>
      </c>
      <c r="Q110" s="42" t="s">
        <v>2857</v>
      </c>
      <c r="R110" s="43" t="s">
        <v>2329</v>
      </c>
      <c r="S110" s="43" t="s">
        <v>8504</v>
      </c>
      <c r="T110" s="44">
        <v>37970</v>
      </c>
      <c r="U110" s="13">
        <v>2019</v>
      </c>
    </row>
    <row r="111" spans="1:21" ht="16.899999999999999" hidden="1" customHeight="1" x14ac:dyDescent="0.2">
      <c r="A111" s="13">
        <v>6730</v>
      </c>
      <c r="B111" s="10" t="s">
        <v>4393</v>
      </c>
      <c r="C111" s="151">
        <v>708789003</v>
      </c>
      <c r="D111" s="7" t="s">
        <v>51</v>
      </c>
      <c r="E111" s="7" t="s">
        <v>4394</v>
      </c>
      <c r="F111" s="12" t="s">
        <v>4395</v>
      </c>
      <c r="G111" s="12" t="s">
        <v>4396</v>
      </c>
      <c r="H111" s="12" t="s">
        <v>4397</v>
      </c>
      <c r="I111" s="7" t="s">
        <v>4398</v>
      </c>
      <c r="J111" s="7" t="s">
        <v>4399</v>
      </c>
      <c r="K111" s="7" t="s">
        <v>4400</v>
      </c>
      <c r="L111" s="7" t="s">
        <v>4401</v>
      </c>
      <c r="M111" s="10" t="s">
        <v>226</v>
      </c>
      <c r="N111" s="13" t="s">
        <v>4402</v>
      </c>
      <c r="O111" s="13" t="s">
        <v>4403</v>
      </c>
      <c r="P111" s="14"/>
      <c r="Q111" s="13"/>
      <c r="R111" s="14">
        <v>93101</v>
      </c>
      <c r="S111" s="14" t="s">
        <v>4404</v>
      </c>
      <c r="T111" s="16">
        <v>37970</v>
      </c>
      <c r="U111" s="13">
        <v>2007</v>
      </c>
    </row>
    <row r="112" spans="1:21" ht="16.899999999999999" hidden="1" customHeight="1" x14ac:dyDescent="0.2">
      <c r="A112" s="13">
        <v>6740</v>
      </c>
      <c r="B112" s="10" t="s">
        <v>738</v>
      </c>
      <c r="C112" s="151">
        <v>714792008</v>
      </c>
      <c r="D112" s="7" t="s">
        <v>565</v>
      </c>
      <c r="E112" s="7" t="s">
        <v>739</v>
      </c>
      <c r="F112" s="12" t="s">
        <v>2528</v>
      </c>
      <c r="G112" s="12" t="s">
        <v>740</v>
      </c>
      <c r="H112" s="12" t="s">
        <v>741</v>
      </c>
      <c r="I112" s="7" t="s">
        <v>742</v>
      </c>
      <c r="J112" s="7" t="s">
        <v>743</v>
      </c>
      <c r="K112" s="7" t="s">
        <v>744</v>
      </c>
      <c r="L112" s="7" t="s">
        <v>2640</v>
      </c>
      <c r="M112" s="10" t="s">
        <v>2452</v>
      </c>
      <c r="N112" s="13" t="s">
        <v>746</v>
      </c>
      <c r="O112" s="13" t="s">
        <v>745</v>
      </c>
      <c r="P112" s="14" t="s">
        <v>2555</v>
      </c>
      <c r="Q112" s="13" t="s">
        <v>2639</v>
      </c>
      <c r="R112" s="14" t="s">
        <v>470</v>
      </c>
      <c r="S112" s="15" t="s">
        <v>5228</v>
      </c>
      <c r="T112" s="16">
        <v>37970</v>
      </c>
      <c r="U112" s="13">
        <v>2019</v>
      </c>
    </row>
    <row r="113" spans="1:21" ht="16.899999999999999" hidden="1" customHeight="1" x14ac:dyDescent="0.2">
      <c r="A113" s="13">
        <v>6760</v>
      </c>
      <c r="B113" s="10" t="s">
        <v>100</v>
      </c>
      <c r="C113" s="151">
        <v>718362008</v>
      </c>
      <c r="D113" s="7" t="s">
        <v>51</v>
      </c>
      <c r="E113" s="7" t="s">
        <v>101</v>
      </c>
      <c r="F113" s="12" t="s">
        <v>2769</v>
      </c>
      <c r="G113" s="12" t="s">
        <v>102</v>
      </c>
      <c r="H113" s="12" t="s">
        <v>103</v>
      </c>
      <c r="I113" s="7" t="s">
        <v>104</v>
      </c>
      <c r="J113" s="7" t="s">
        <v>2796</v>
      </c>
      <c r="K113" s="7" t="s">
        <v>2797</v>
      </c>
      <c r="L113" s="7" t="s">
        <v>2772</v>
      </c>
      <c r="M113" s="10" t="s">
        <v>226</v>
      </c>
      <c r="N113" s="13" t="s">
        <v>87</v>
      </c>
      <c r="O113" s="13" t="s">
        <v>2770</v>
      </c>
      <c r="P113" s="14" t="s">
        <v>2771</v>
      </c>
      <c r="Q113" s="13"/>
      <c r="R113" s="14" t="s">
        <v>52</v>
      </c>
      <c r="S113" s="14" t="s">
        <v>2795</v>
      </c>
      <c r="T113" s="16">
        <v>37970</v>
      </c>
      <c r="U113" s="30">
        <v>2019</v>
      </c>
    </row>
    <row r="114" spans="1:21" ht="16.899999999999999" hidden="1" customHeight="1" x14ac:dyDescent="0.2">
      <c r="A114" s="13">
        <v>6780</v>
      </c>
      <c r="B114" s="10" t="s">
        <v>5302</v>
      </c>
      <c r="C114" s="151">
        <v>716223000</v>
      </c>
      <c r="D114" s="7" t="s">
        <v>567</v>
      </c>
      <c r="E114" s="7" t="s">
        <v>5303</v>
      </c>
      <c r="F114" s="7" t="s">
        <v>5304</v>
      </c>
      <c r="G114" s="12" t="s">
        <v>5305</v>
      </c>
      <c r="H114" s="12" t="s">
        <v>5306</v>
      </c>
      <c r="I114" s="7" t="s">
        <v>5307</v>
      </c>
      <c r="J114" s="7" t="s">
        <v>5308</v>
      </c>
      <c r="K114" s="7" t="s">
        <v>5309</v>
      </c>
      <c r="L114" s="7" t="s">
        <v>5310</v>
      </c>
      <c r="M114" s="10" t="s">
        <v>2452</v>
      </c>
      <c r="N114" s="13" t="s">
        <v>598</v>
      </c>
      <c r="O114" s="13"/>
      <c r="P114" s="14"/>
      <c r="Q114" s="13"/>
      <c r="R114" s="14" t="s">
        <v>470</v>
      </c>
      <c r="S114" s="14" t="s">
        <v>5311</v>
      </c>
      <c r="T114" s="16">
        <v>37970</v>
      </c>
      <c r="U114" s="13">
        <v>2014</v>
      </c>
    </row>
    <row r="115" spans="1:21" ht="16.899999999999999" hidden="1" customHeight="1" x14ac:dyDescent="0.2">
      <c r="A115" s="13">
        <v>6790</v>
      </c>
      <c r="B115" s="10" t="s">
        <v>7770</v>
      </c>
      <c r="C115" s="151" t="s">
        <v>8046</v>
      </c>
      <c r="D115" s="7" t="s">
        <v>56</v>
      </c>
      <c r="E115" s="7" t="s">
        <v>7771</v>
      </c>
      <c r="F115" s="12" t="s">
        <v>26</v>
      </c>
      <c r="G115" s="12" t="s">
        <v>2362</v>
      </c>
      <c r="H115" s="12" t="s">
        <v>27</v>
      </c>
      <c r="I115" s="7"/>
      <c r="J115" s="7"/>
      <c r="K115" s="7" t="s">
        <v>7772</v>
      </c>
      <c r="L115" s="7" t="s">
        <v>7773</v>
      </c>
      <c r="M115" s="10" t="s">
        <v>2452</v>
      </c>
      <c r="N115" s="13" t="s">
        <v>7774</v>
      </c>
      <c r="O115" s="13"/>
      <c r="P115" s="14"/>
      <c r="Q115" s="13"/>
      <c r="R115" s="14" t="s">
        <v>112</v>
      </c>
      <c r="S115" s="14" t="s">
        <v>7775</v>
      </c>
      <c r="T115" s="16">
        <v>37667</v>
      </c>
      <c r="U115" s="13">
        <v>2007</v>
      </c>
    </row>
    <row r="116" spans="1:21" ht="16.899999999999999" hidden="1" customHeight="1" x14ac:dyDescent="0.2">
      <c r="A116" s="13">
        <v>6800</v>
      </c>
      <c r="B116" s="10" t="s">
        <v>7787</v>
      </c>
      <c r="C116" s="151">
        <v>729274003</v>
      </c>
      <c r="D116" s="7" t="s">
        <v>56</v>
      </c>
      <c r="E116" s="7" t="s">
        <v>7788</v>
      </c>
      <c r="F116" s="12" t="s">
        <v>26</v>
      </c>
      <c r="G116" s="12" t="s">
        <v>2362</v>
      </c>
      <c r="H116" s="12" t="s">
        <v>27</v>
      </c>
      <c r="I116" s="7"/>
      <c r="J116" s="7"/>
      <c r="K116" s="7" t="s">
        <v>7789</v>
      </c>
      <c r="L116" s="8" t="s">
        <v>7790</v>
      </c>
      <c r="M116" s="10" t="s">
        <v>32</v>
      </c>
      <c r="N116" s="13" t="s">
        <v>1047</v>
      </c>
      <c r="O116" s="13" t="s">
        <v>7791</v>
      </c>
      <c r="P116" s="14"/>
      <c r="Q116" s="13"/>
      <c r="R116" s="14" t="s">
        <v>151</v>
      </c>
      <c r="S116" s="14" t="s">
        <v>7792</v>
      </c>
      <c r="T116" s="16">
        <v>37970</v>
      </c>
      <c r="U116" s="13">
        <v>2005</v>
      </c>
    </row>
    <row r="117" spans="1:21" ht="16.899999999999999" hidden="1" customHeight="1" x14ac:dyDescent="0.2">
      <c r="A117" s="42">
        <v>6830</v>
      </c>
      <c r="B117" s="41" t="s">
        <v>289</v>
      </c>
      <c r="C117" s="150">
        <v>717449002</v>
      </c>
      <c r="D117" s="11" t="s">
        <v>51</v>
      </c>
      <c r="E117" s="11" t="s">
        <v>290</v>
      </c>
      <c r="F117" s="40" t="s">
        <v>8105</v>
      </c>
      <c r="G117" s="40" t="s">
        <v>291</v>
      </c>
      <c r="H117" s="40" t="s">
        <v>8106</v>
      </c>
      <c r="I117" s="11" t="s">
        <v>292</v>
      </c>
      <c r="J117" s="11" t="s">
        <v>2662</v>
      </c>
      <c r="K117" s="11" t="s">
        <v>293</v>
      </c>
      <c r="L117" s="11" t="s">
        <v>294</v>
      </c>
      <c r="M117" s="41" t="s">
        <v>90</v>
      </c>
      <c r="N117" s="42" t="s">
        <v>185</v>
      </c>
      <c r="O117" s="42" t="s">
        <v>2663</v>
      </c>
      <c r="P117" s="83" t="s">
        <v>2664</v>
      </c>
      <c r="Q117" s="42"/>
      <c r="R117" s="43" t="s">
        <v>162</v>
      </c>
      <c r="S117" s="43" t="s">
        <v>8107</v>
      </c>
      <c r="T117" s="44">
        <v>37970</v>
      </c>
      <c r="U117" s="13">
        <v>2019</v>
      </c>
    </row>
    <row r="118" spans="1:21" ht="16.899999999999999" hidden="1" customHeight="1" x14ac:dyDescent="0.2">
      <c r="A118" s="13">
        <v>6840</v>
      </c>
      <c r="B118" s="166" t="s">
        <v>7830</v>
      </c>
      <c r="C118" s="157">
        <v>815133048</v>
      </c>
      <c r="D118" s="7" t="s">
        <v>56</v>
      </c>
      <c r="E118" s="7" t="s">
        <v>57</v>
      </c>
      <c r="F118" s="12" t="s">
        <v>26</v>
      </c>
      <c r="G118" s="12" t="s">
        <v>2362</v>
      </c>
      <c r="H118" s="12" t="s">
        <v>27</v>
      </c>
      <c r="I118" s="7"/>
      <c r="J118" s="7"/>
      <c r="K118" s="7" t="s">
        <v>7831</v>
      </c>
      <c r="L118" s="7" t="s">
        <v>7832</v>
      </c>
      <c r="M118" s="10" t="s">
        <v>2457</v>
      </c>
      <c r="N118" s="13" t="s">
        <v>1879</v>
      </c>
      <c r="O118" s="13" t="s">
        <v>7833</v>
      </c>
      <c r="P118" s="14"/>
      <c r="Q118" s="13"/>
      <c r="R118" s="14">
        <v>93910</v>
      </c>
      <c r="S118" s="14" t="s">
        <v>7780</v>
      </c>
      <c r="T118" s="16">
        <v>38159</v>
      </c>
      <c r="U118" s="13">
        <v>2005</v>
      </c>
    </row>
    <row r="119" spans="1:21" ht="16.899999999999999" hidden="1" customHeight="1" x14ac:dyDescent="0.2">
      <c r="A119" s="13">
        <v>6850</v>
      </c>
      <c r="B119" s="10" t="s">
        <v>5157</v>
      </c>
      <c r="C119" s="151">
        <v>718429005</v>
      </c>
      <c r="D119" s="7" t="s">
        <v>565</v>
      </c>
      <c r="E119" s="7" t="s">
        <v>5158</v>
      </c>
      <c r="F119" s="12" t="s">
        <v>5159</v>
      </c>
      <c r="G119" s="12" t="s">
        <v>5160</v>
      </c>
      <c r="H119" s="12" t="s">
        <v>5161</v>
      </c>
      <c r="I119" s="7" t="s">
        <v>26</v>
      </c>
      <c r="J119" s="7" t="s">
        <v>5162</v>
      </c>
      <c r="K119" s="7" t="s">
        <v>5163</v>
      </c>
      <c r="L119" s="7" t="s">
        <v>5164</v>
      </c>
      <c r="M119" s="10" t="s">
        <v>31</v>
      </c>
      <c r="N119" s="13" t="s">
        <v>5165</v>
      </c>
      <c r="O119" s="13"/>
      <c r="P119" s="14" t="s">
        <v>5166</v>
      </c>
      <c r="Q119" s="13"/>
      <c r="R119" s="14">
        <v>93401</v>
      </c>
      <c r="S119" s="14" t="s">
        <v>5167</v>
      </c>
      <c r="T119" s="16">
        <v>37970</v>
      </c>
      <c r="U119" s="13">
        <v>2010</v>
      </c>
    </row>
    <row r="120" spans="1:21" ht="16.899999999999999" hidden="1" customHeight="1" x14ac:dyDescent="0.2">
      <c r="A120" s="13">
        <v>6860</v>
      </c>
      <c r="B120" s="10" t="s">
        <v>5383</v>
      </c>
      <c r="C120" s="151">
        <v>710993009</v>
      </c>
      <c r="D120" s="7" t="s">
        <v>567</v>
      </c>
      <c r="E120" s="7" t="s">
        <v>5384</v>
      </c>
      <c r="F120" s="12" t="s">
        <v>5385</v>
      </c>
      <c r="G120" s="12" t="s">
        <v>5386</v>
      </c>
      <c r="H120" s="12" t="s">
        <v>5387</v>
      </c>
      <c r="I120" s="7" t="s">
        <v>5388</v>
      </c>
      <c r="J120" s="7" t="s">
        <v>5389</v>
      </c>
      <c r="K120" s="7" t="s">
        <v>5390</v>
      </c>
      <c r="L120" s="7" t="s">
        <v>5391</v>
      </c>
      <c r="M120" s="13" t="s">
        <v>31</v>
      </c>
      <c r="N120" s="13" t="s">
        <v>539</v>
      </c>
      <c r="O120" s="13" t="s">
        <v>5392</v>
      </c>
      <c r="P120" s="14"/>
      <c r="Q120" s="13"/>
      <c r="R120" s="14" t="s">
        <v>52</v>
      </c>
      <c r="S120" s="14" t="s">
        <v>5393</v>
      </c>
      <c r="T120" s="16">
        <v>37970</v>
      </c>
      <c r="U120" s="13">
        <v>2006</v>
      </c>
    </row>
    <row r="121" spans="1:21" ht="16.899999999999999" hidden="1" customHeight="1" x14ac:dyDescent="0.2">
      <c r="A121" s="13">
        <v>6861</v>
      </c>
      <c r="B121" s="10" t="s">
        <v>3596</v>
      </c>
      <c r="C121" s="151">
        <v>706363009</v>
      </c>
      <c r="D121" s="7" t="s">
        <v>93</v>
      </c>
      <c r="E121" s="7" t="s">
        <v>121</v>
      </c>
      <c r="F121" s="12" t="s">
        <v>26</v>
      </c>
      <c r="G121" s="12" t="s">
        <v>95</v>
      </c>
      <c r="H121" s="12" t="s">
        <v>27</v>
      </c>
      <c r="I121" s="7"/>
      <c r="J121" s="7"/>
      <c r="K121" s="7" t="s">
        <v>3597</v>
      </c>
      <c r="L121" s="7" t="s">
        <v>3598</v>
      </c>
      <c r="M121" s="10" t="s">
        <v>2454</v>
      </c>
      <c r="N121" s="13" t="s">
        <v>3599</v>
      </c>
      <c r="O121" s="13" t="s">
        <v>3600</v>
      </c>
      <c r="P121" s="14" t="s">
        <v>3601</v>
      </c>
      <c r="Q121" s="13"/>
      <c r="R121" s="14" t="s">
        <v>99</v>
      </c>
      <c r="S121" s="14" t="s">
        <v>3602</v>
      </c>
      <c r="T121" s="16">
        <v>37970</v>
      </c>
      <c r="U121" s="13">
        <v>2015</v>
      </c>
    </row>
    <row r="122" spans="1:21" ht="16.899999999999999" hidden="1" customHeight="1" x14ac:dyDescent="0.2">
      <c r="A122" s="13">
        <v>6862</v>
      </c>
      <c r="B122" s="10" t="s">
        <v>5323</v>
      </c>
      <c r="C122" s="151">
        <v>717538005</v>
      </c>
      <c r="D122" s="7" t="s">
        <v>567</v>
      </c>
      <c r="E122" s="7" t="s">
        <v>5324</v>
      </c>
      <c r="F122" s="12" t="s">
        <v>5325</v>
      </c>
      <c r="G122" s="12" t="s">
        <v>5326</v>
      </c>
      <c r="H122" s="12" t="s">
        <v>5327</v>
      </c>
      <c r="I122" s="7" t="s">
        <v>79</v>
      </c>
      <c r="J122" s="7" t="s">
        <v>5328</v>
      </c>
      <c r="K122" s="7" t="s">
        <v>5329</v>
      </c>
      <c r="L122" s="7" t="s">
        <v>5330</v>
      </c>
      <c r="M122" s="10" t="s">
        <v>2455</v>
      </c>
      <c r="N122" s="13" t="s">
        <v>5331</v>
      </c>
      <c r="O122" s="13" t="s">
        <v>5332</v>
      </c>
      <c r="P122" s="14"/>
      <c r="Q122" s="13"/>
      <c r="R122" s="14">
        <v>93401</v>
      </c>
      <c r="S122" s="14" t="s">
        <v>5333</v>
      </c>
      <c r="T122" s="16">
        <v>37970</v>
      </c>
      <c r="U122" s="13">
        <v>2018</v>
      </c>
    </row>
    <row r="123" spans="1:21" ht="16.899999999999999" hidden="1" customHeight="1" x14ac:dyDescent="0.2">
      <c r="A123" s="13">
        <v>6863</v>
      </c>
      <c r="B123" s="10" t="s">
        <v>7737</v>
      </c>
      <c r="C123" s="151">
        <v>651078105</v>
      </c>
      <c r="D123" s="7" t="s">
        <v>56</v>
      </c>
      <c r="E123" s="7" t="s">
        <v>7732</v>
      </c>
      <c r="F123" s="12" t="s">
        <v>26</v>
      </c>
      <c r="G123" s="12" t="s">
        <v>58</v>
      </c>
      <c r="H123" s="12" t="s">
        <v>27</v>
      </c>
      <c r="I123" s="7"/>
      <c r="J123" s="7"/>
      <c r="K123" s="7" t="s">
        <v>7738</v>
      </c>
      <c r="L123" s="7" t="s">
        <v>7739</v>
      </c>
      <c r="M123" s="10" t="s">
        <v>2457</v>
      </c>
      <c r="N123" s="13" t="s">
        <v>7740</v>
      </c>
      <c r="O123" s="13"/>
      <c r="P123" s="14"/>
      <c r="Q123" s="13"/>
      <c r="R123" s="14">
        <v>93910</v>
      </c>
      <c r="S123" s="14" t="s">
        <v>7741</v>
      </c>
      <c r="T123" s="16">
        <v>37970</v>
      </c>
      <c r="U123" s="13">
        <v>2007</v>
      </c>
    </row>
    <row r="124" spans="1:21" ht="16.899999999999999" hidden="1" customHeight="1" x14ac:dyDescent="0.2">
      <c r="A124" s="13">
        <v>6864</v>
      </c>
      <c r="B124" s="10" t="s">
        <v>700</v>
      </c>
      <c r="C124" s="151">
        <v>721476006</v>
      </c>
      <c r="D124" s="7" t="s">
        <v>581</v>
      </c>
      <c r="E124" s="7" t="s">
        <v>701</v>
      </c>
      <c r="F124" s="12" t="s">
        <v>702</v>
      </c>
      <c r="G124" s="12" t="s">
        <v>702</v>
      </c>
      <c r="H124" s="12" t="s">
        <v>703</v>
      </c>
      <c r="I124" s="7" t="s">
        <v>397</v>
      </c>
      <c r="J124" s="7" t="s">
        <v>704</v>
      </c>
      <c r="K124" s="7" t="s">
        <v>705</v>
      </c>
      <c r="L124" s="7" t="s">
        <v>707</v>
      </c>
      <c r="M124" s="10" t="s">
        <v>2474</v>
      </c>
      <c r="N124" s="13" t="s">
        <v>709</v>
      </c>
      <c r="O124" s="13" t="s">
        <v>708</v>
      </c>
      <c r="P124" s="14" t="s">
        <v>706</v>
      </c>
      <c r="Q124" s="13"/>
      <c r="R124" s="14">
        <v>93910</v>
      </c>
      <c r="S124" s="15" t="s">
        <v>8265</v>
      </c>
      <c r="T124" s="16">
        <v>37970</v>
      </c>
      <c r="U124" s="13">
        <v>2019</v>
      </c>
    </row>
    <row r="125" spans="1:21" ht="16.899999999999999" hidden="1" customHeight="1" x14ac:dyDescent="0.2">
      <c r="A125" s="13">
        <v>6866</v>
      </c>
      <c r="B125" s="10" t="s">
        <v>216</v>
      </c>
      <c r="C125" s="151">
        <v>719926002</v>
      </c>
      <c r="D125" s="7" t="s">
        <v>33</v>
      </c>
      <c r="E125" s="7" t="s">
        <v>217</v>
      </c>
      <c r="F125" s="12" t="s">
        <v>2901</v>
      </c>
      <c r="G125" s="12" t="s">
        <v>218</v>
      </c>
      <c r="H125" s="12" t="s">
        <v>2902</v>
      </c>
      <c r="I125" s="7" t="s">
        <v>219</v>
      </c>
      <c r="J125" s="7" t="s">
        <v>2903</v>
      </c>
      <c r="K125" s="7" t="s">
        <v>220</v>
      </c>
      <c r="L125" s="22" t="s">
        <v>3062</v>
      </c>
      <c r="M125" s="10" t="s">
        <v>2454</v>
      </c>
      <c r="N125" s="13" t="s">
        <v>221</v>
      </c>
      <c r="O125" s="13" t="s">
        <v>2904</v>
      </c>
      <c r="P125" s="14" t="s">
        <v>2905</v>
      </c>
      <c r="Q125" s="13"/>
      <c r="R125" s="14" t="s">
        <v>162</v>
      </c>
      <c r="S125" s="15" t="s">
        <v>3067</v>
      </c>
      <c r="T125" s="16">
        <v>37970</v>
      </c>
      <c r="U125" s="13">
        <v>2019</v>
      </c>
    </row>
    <row r="126" spans="1:21" ht="16.899999999999999" hidden="1" customHeight="1" x14ac:dyDescent="0.2">
      <c r="A126" s="13">
        <v>6870</v>
      </c>
      <c r="B126" s="10" t="s">
        <v>4511</v>
      </c>
      <c r="C126" s="151">
        <v>717461002</v>
      </c>
      <c r="D126" s="7" t="s">
        <v>51</v>
      </c>
      <c r="E126" s="7" t="s">
        <v>4512</v>
      </c>
      <c r="F126" s="12" t="s">
        <v>4513</v>
      </c>
      <c r="G126" s="12" t="s">
        <v>4514</v>
      </c>
      <c r="H126" s="12" t="s">
        <v>4515</v>
      </c>
      <c r="I126" s="7" t="s">
        <v>4516</v>
      </c>
      <c r="J126" s="7" t="s">
        <v>4517</v>
      </c>
      <c r="K126" s="7" t="s">
        <v>4518</v>
      </c>
      <c r="L126" s="7" t="s">
        <v>4519</v>
      </c>
      <c r="M126" s="10" t="s">
        <v>226</v>
      </c>
      <c r="N126" s="13" t="s">
        <v>164</v>
      </c>
      <c r="O126" s="13" t="s">
        <v>4520</v>
      </c>
      <c r="P126" s="14"/>
      <c r="Q126" s="13"/>
      <c r="R126" s="14">
        <v>93401</v>
      </c>
      <c r="S126" s="14" t="s">
        <v>4521</v>
      </c>
      <c r="T126" s="16">
        <v>37970</v>
      </c>
      <c r="U126" s="13">
        <v>2012</v>
      </c>
    </row>
    <row r="127" spans="1:21" ht="16.899999999999999" hidden="1" customHeight="1" x14ac:dyDescent="0.2">
      <c r="A127" s="30">
        <v>6871</v>
      </c>
      <c r="B127" s="10" t="s">
        <v>3719</v>
      </c>
      <c r="C127" s="151">
        <v>715787008</v>
      </c>
      <c r="D127" s="7" t="s">
        <v>51</v>
      </c>
      <c r="E127" s="7" t="s">
        <v>3720</v>
      </c>
      <c r="F127" s="12" t="s">
        <v>3721</v>
      </c>
      <c r="G127" s="12" t="s">
        <v>3722</v>
      </c>
      <c r="H127" s="12" t="s">
        <v>3723</v>
      </c>
      <c r="I127" s="7" t="s">
        <v>163</v>
      </c>
      <c r="J127" s="7" t="s">
        <v>3724</v>
      </c>
      <c r="K127" s="7" t="s">
        <v>3725</v>
      </c>
      <c r="L127" s="7" t="s">
        <v>3726</v>
      </c>
      <c r="M127" s="10" t="s">
        <v>226</v>
      </c>
      <c r="N127" s="13" t="s">
        <v>164</v>
      </c>
      <c r="O127" s="13" t="s">
        <v>3727</v>
      </c>
      <c r="P127" s="14" t="s">
        <v>3728</v>
      </c>
      <c r="Q127" s="13"/>
      <c r="R127" s="14" t="s">
        <v>162</v>
      </c>
      <c r="S127" s="14" t="s">
        <v>3729</v>
      </c>
      <c r="T127" s="16">
        <v>37971</v>
      </c>
      <c r="U127" s="13">
        <v>2018</v>
      </c>
    </row>
    <row r="128" spans="1:21" ht="16.899999999999999" hidden="1" customHeight="1" x14ac:dyDescent="0.2">
      <c r="A128" s="42">
        <v>6872</v>
      </c>
      <c r="B128" s="41" t="s">
        <v>1845</v>
      </c>
      <c r="C128" s="150">
        <v>690734001</v>
      </c>
      <c r="D128" s="11" t="s">
        <v>1014</v>
      </c>
      <c r="E128" s="11" t="s">
        <v>1026</v>
      </c>
      <c r="F128" s="40" t="s">
        <v>26</v>
      </c>
      <c r="G128" s="40" t="s">
        <v>1027</v>
      </c>
      <c r="H128" s="11"/>
      <c r="I128" s="11"/>
      <c r="J128" s="11"/>
      <c r="K128" s="11" t="s">
        <v>1847</v>
      </c>
      <c r="L128" s="40" t="s">
        <v>1846</v>
      </c>
      <c r="M128" s="41" t="s">
        <v>226</v>
      </c>
      <c r="N128" s="42" t="s">
        <v>1848</v>
      </c>
      <c r="O128" s="42"/>
      <c r="P128" s="43"/>
      <c r="Q128" s="42"/>
      <c r="R128" s="43">
        <v>91001</v>
      </c>
      <c r="S128" s="43" t="s">
        <v>1353</v>
      </c>
      <c r="T128" s="44">
        <v>38159</v>
      </c>
      <c r="U128" s="13" t="s">
        <v>1490</v>
      </c>
    </row>
    <row r="129" spans="1:21" ht="16.899999999999999" hidden="1" customHeight="1" x14ac:dyDescent="0.2">
      <c r="A129" s="13">
        <v>6873</v>
      </c>
      <c r="B129" s="10" t="s">
        <v>3845</v>
      </c>
      <c r="C129" s="151">
        <v>708168009</v>
      </c>
      <c r="D129" s="7" t="s">
        <v>3824</v>
      </c>
      <c r="E129" s="7" t="s">
        <v>3846</v>
      </c>
      <c r="F129" s="12" t="s">
        <v>26</v>
      </c>
      <c r="G129" s="12" t="s">
        <v>3826</v>
      </c>
      <c r="H129" s="12" t="s">
        <v>3847</v>
      </c>
      <c r="I129" s="7" t="s">
        <v>3848</v>
      </c>
      <c r="J129" s="7" t="s">
        <v>3849</v>
      </c>
      <c r="K129" s="7" t="s">
        <v>3850</v>
      </c>
      <c r="L129" s="7" t="s">
        <v>3851</v>
      </c>
      <c r="M129" s="10" t="s">
        <v>226</v>
      </c>
      <c r="N129" s="13" t="s">
        <v>3852</v>
      </c>
      <c r="O129" s="13" t="s">
        <v>3853</v>
      </c>
      <c r="P129" s="14" t="s">
        <v>3854</v>
      </c>
      <c r="Q129" s="13"/>
      <c r="R129" s="14">
        <v>91001</v>
      </c>
      <c r="S129" s="14" t="s">
        <v>225</v>
      </c>
      <c r="T129" s="16">
        <v>37970</v>
      </c>
      <c r="U129" s="13" t="s">
        <v>1490</v>
      </c>
    </row>
    <row r="130" spans="1:21" ht="16.899999999999999" hidden="1" customHeight="1" x14ac:dyDescent="0.2">
      <c r="A130" s="13">
        <v>6876</v>
      </c>
      <c r="B130" s="10" t="s">
        <v>1228</v>
      </c>
      <c r="C130" s="151">
        <v>691201007</v>
      </c>
      <c r="D130" s="7" t="s">
        <v>1014</v>
      </c>
      <c r="E130" s="7" t="s">
        <v>1026</v>
      </c>
      <c r="F130" s="12" t="s">
        <v>26</v>
      </c>
      <c r="G130" s="12" t="s">
        <v>1027</v>
      </c>
      <c r="H130" s="12" t="s">
        <v>27</v>
      </c>
      <c r="I130" s="7"/>
      <c r="J130" s="7"/>
      <c r="K130" s="7" t="s">
        <v>1229</v>
      </c>
      <c r="L130" s="7" t="s">
        <v>1230</v>
      </c>
      <c r="M130" s="10" t="s">
        <v>2457</v>
      </c>
      <c r="N130" s="13" t="s">
        <v>1231</v>
      </c>
      <c r="O130" s="13"/>
      <c r="P130" s="14"/>
      <c r="Q130" s="13"/>
      <c r="R130" s="14">
        <v>91001</v>
      </c>
      <c r="S130" s="14" t="s">
        <v>1232</v>
      </c>
      <c r="T130" s="16">
        <v>37970</v>
      </c>
      <c r="U130" s="13" t="s">
        <v>1490</v>
      </c>
    </row>
    <row r="131" spans="1:21" ht="16.899999999999999" hidden="1" customHeight="1" x14ac:dyDescent="0.2">
      <c r="A131" s="13">
        <v>6877</v>
      </c>
      <c r="B131" s="10" t="s">
        <v>7731</v>
      </c>
      <c r="C131" s="151">
        <v>821589088</v>
      </c>
      <c r="D131" s="7" t="s">
        <v>56</v>
      </c>
      <c r="E131" s="7" t="s">
        <v>7732</v>
      </c>
      <c r="F131" s="12" t="s">
        <v>26</v>
      </c>
      <c r="G131" s="12" t="s">
        <v>58</v>
      </c>
      <c r="H131" s="12" t="s">
        <v>27</v>
      </c>
      <c r="I131" s="7"/>
      <c r="J131" s="7"/>
      <c r="K131" s="7" t="s">
        <v>7733</v>
      </c>
      <c r="L131" s="7" t="s">
        <v>7734</v>
      </c>
      <c r="M131" s="10" t="s">
        <v>32</v>
      </c>
      <c r="N131" s="13" t="s">
        <v>2237</v>
      </c>
      <c r="O131" s="13"/>
      <c r="P131" s="14"/>
      <c r="Q131" s="13"/>
      <c r="R131" s="14" t="s">
        <v>7735</v>
      </c>
      <c r="S131" s="98" t="s">
        <v>7736</v>
      </c>
      <c r="T131" s="16">
        <v>37970</v>
      </c>
      <c r="U131" s="13">
        <v>2005</v>
      </c>
    </row>
    <row r="132" spans="1:21" ht="16.899999999999999" hidden="1" customHeight="1" x14ac:dyDescent="0.2">
      <c r="A132" s="13">
        <v>6879</v>
      </c>
      <c r="B132" s="10" t="s">
        <v>7810</v>
      </c>
      <c r="C132" s="151" t="s">
        <v>8047</v>
      </c>
      <c r="D132" s="7" t="s">
        <v>56</v>
      </c>
      <c r="E132" s="7" t="s">
        <v>7811</v>
      </c>
      <c r="F132" s="12" t="s">
        <v>7812</v>
      </c>
      <c r="G132" s="12" t="s">
        <v>2362</v>
      </c>
      <c r="H132" s="12" t="s">
        <v>27</v>
      </c>
      <c r="I132" s="7"/>
      <c r="J132" s="7"/>
      <c r="K132" s="7" t="s">
        <v>7813</v>
      </c>
      <c r="L132" s="7" t="s">
        <v>7814</v>
      </c>
      <c r="M132" s="10" t="s">
        <v>226</v>
      </c>
      <c r="N132" s="13" t="s">
        <v>7815</v>
      </c>
      <c r="O132" s="13" t="s">
        <v>7816</v>
      </c>
      <c r="P132" s="14"/>
      <c r="Q132" s="13"/>
      <c r="R132" s="14" t="s">
        <v>112</v>
      </c>
      <c r="S132" s="14" t="s">
        <v>7817</v>
      </c>
      <c r="T132" s="16">
        <v>37970</v>
      </c>
      <c r="U132" s="13">
        <v>2007</v>
      </c>
    </row>
    <row r="133" spans="1:21" ht="16.899999999999999" hidden="1" customHeight="1" x14ac:dyDescent="0.2">
      <c r="A133" s="13">
        <v>6880</v>
      </c>
      <c r="B133" s="10" t="s">
        <v>3024</v>
      </c>
      <c r="C133" s="151">
        <v>705528004</v>
      </c>
      <c r="D133" s="7" t="s">
        <v>565</v>
      </c>
      <c r="E133" s="7" t="s">
        <v>600</v>
      </c>
      <c r="F133" s="12" t="s">
        <v>2887</v>
      </c>
      <c r="G133" s="12" t="s">
        <v>601</v>
      </c>
      <c r="H133" s="12" t="s">
        <v>602</v>
      </c>
      <c r="I133" s="7" t="s">
        <v>292</v>
      </c>
      <c r="J133" s="7" t="s">
        <v>603</v>
      </c>
      <c r="K133" s="7" t="s">
        <v>604</v>
      </c>
      <c r="L133" s="7" t="s">
        <v>606</v>
      </c>
      <c r="M133" s="10" t="s">
        <v>2457</v>
      </c>
      <c r="N133" s="13" t="s">
        <v>380</v>
      </c>
      <c r="O133" s="13" t="s">
        <v>607</v>
      </c>
      <c r="P133" s="14" t="s">
        <v>605</v>
      </c>
      <c r="Q133" s="13"/>
      <c r="R133" s="14">
        <v>93401</v>
      </c>
      <c r="S133" s="15" t="s">
        <v>4826</v>
      </c>
      <c r="T133" s="16">
        <v>37970</v>
      </c>
      <c r="U133" s="13">
        <v>2019</v>
      </c>
    </row>
    <row r="134" spans="1:21" ht="16.899999999999999" hidden="1" customHeight="1" x14ac:dyDescent="0.2">
      <c r="A134" s="13">
        <v>6885</v>
      </c>
      <c r="B134" s="10" t="s">
        <v>689</v>
      </c>
      <c r="C134" s="151">
        <v>715814005</v>
      </c>
      <c r="D134" s="7" t="s">
        <v>565</v>
      </c>
      <c r="E134" s="7" t="s">
        <v>690</v>
      </c>
      <c r="F134" s="12" t="s">
        <v>691</v>
      </c>
      <c r="G134" s="12" t="s">
        <v>692</v>
      </c>
      <c r="H134" s="12" t="s">
        <v>693</v>
      </c>
      <c r="I134" s="7" t="s">
        <v>267</v>
      </c>
      <c r="J134" s="7" t="s">
        <v>694</v>
      </c>
      <c r="K134" s="7" t="s">
        <v>695</v>
      </c>
      <c r="L134" s="7" t="s">
        <v>697</v>
      </c>
      <c r="M134" s="13" t="s">
        <v>31</v>
      </c>
      <c r="N134" s="13" t="s">
        <v>271</v>
      </c>
      <c r="O134" s="13" t="s">
        <v>698</v>
      </c>
      <c r="P134" s="14" t="s">
        <v>696</v>
      </c>
      <c r="Q134" s="13"/>
      <c r="R134" s="14">
        <v>93401</v>
      </c>
      <c r="S134" s="14" t="s">
        <v>699</v>
      </c>
      <c r="T134" s="16">
        <v>37970</v>
      </c>
      <c r="U134" s="13">
        <v>2017</v>
      </c>
    </row>
    <row r="135" spans="1:21" ht="16.899999999999999" hidden="1" customHeight="1" x14ac:dyDescent="0.2">
      <c r="A135" s="13">
        <v>6889</v>
      </c>
      <c r="B135" s="10" t="s">
        <v>3939</v>
      </c>
      <c r="C135" s="151">
        <v>721291006</v>
      </c>
      <c r="D135" s="7" t="s">
        <v>3940</v>
      </c>
      <c r="E135" s="7" t="s">
        <v>3941</v>
      </c>
      <c r="F135" s="12" t="s">
        <v>3942</v>
      </c>
      <c r="G135" s="12" t="s">
        <v>3943</v>
      </c>
      <c r="H135" s="12" t="s">
        <v>3944</v>
      </c>
      <c r="I135" s="7" t="s">
        <v>263</v>
      </c>
      <c r="J135" s="7" t="s">
        <v>3945</v>
      </c>
      <c r="K135" s="7" t="s">
        <v>3946</v>
      </c>
      <c r="L135" s="7" t="s">
        <v>3947</v>
      </c>
      <c r="M135" s="10" t="s">
        <v>133</v>
      </c>
      <c r="N135" s="13" t="s">
        <v>3948</v>
      </c>
      <c r="O135" s="13" t="s">
        <v>3949</v>
      </c>
      <c r="P135" s="14" t="s">
        <v>3950</v>
      </c>
      <c r="Q135" s="13"/>
      <c r="R135" s="14" t="s">
        <v>162</v>
      </c>
      <c r="S135" s="14" t="s">
        <v>3951</v>
      </c>
      <c r="T135" s="16">
        <v>37970</v>
      </c>
      <c r="U135" s="13">
        <v>2010</v>
      </c>
    </row>
    <row r="136" spans="1:21" ht="16.899999999999999" hidden="1" customHeight="1" x14ac:dyDescent="0.2">
      <c r="A136" s="13">
        <v>6890</v>
      </c>
      <c r="B136" s="10" t="s">
        <v>2413</v>
      </c>
      <c r="C136" s="151">
        <v>609100001</v>
      </c>
      <c r="D136" s="7" t="s">
        <v>2414</v>
      </c>
      <c r="E136" s="7" t="s">
        <v>2415</v>
      </c>
      <c r="F136" s="12" t="s">
        <v>592</v>
      </c>
      <c r="G136" s="12" t="s">
        <v>2416</v>
      </c>
      <c r="H136" s="12" t="s">
        <v>27</v>
      </c>
      <c r="I136" s="7"/>
      <c r="J136" s="7"/>
      <c r="K136" s="7" t="s">
        <v>3005</v>
      </c>
      <c r="L136" s="7" t="s">
        <v>2417</v>
      </c>
      <c r="M136" s="10" t="s">
        <v>31</v>
      </c>
      <c r="N136" s="10" t="s">
        <v>271</v>
      </c>
      <c r="O136" s="13">
        <v>229781046</v>
      </c>
      <c r="P136" s="23" t="s">
        <v>2842</v>
      </c>
      <c r="Q136" s="13"/>
      <c r="R136" s="14">
        <v>93105</v>
      </c>
      <c r="S136" s="15" t="s">
        <v>8520</v>
      </c>
      <c r="T136" s="16">
        <v>37970</v>
      </c>
      <c r="U136" s="13">
        <v>2019</v>
      </c>
    </row>
    <row r="137" spans="1:21" ht="16.899999999999999" hidden="1" customHeight="1" x14ac:dyDescent="0.2">
      <c r="A137" s="42">
        <v>6897</v>
      </c>
      <c r="B137" s="41" t="s">
        <v>2068</v>
      </c>
      <c r="C137" s="150" t="s">
        <v>3369</v>
      </c>
      <c r="D137" s="11" t="s">
        <v>51</v>
      </c>
      <c r="E137" s="11" t="s">
        <v>2069</v>
      </c>
      <c r="F137" s="40" t="s">
        <v>8376</v>
      </c>
      <c r="G137" s="40" t="s">
        <v>2070</v>
      </c>
      <c r="H137" s="40" t="s">
        <v>8377</v>
      </c>
      <c r="I137" s="11" t="s">
        <v>2071</v>
      </c>
      <c r="J137" s="11" t="s">
        <v>8378</v>
      </c>
      <c r="K137" s="11" t="s">
        <v>8379</v>
      </c>
      <c r="L137" s="11" t="s">
        <v>2074</v>
      </c>
      <c r="M137" s="41" t="s">
        <v>31</v>
      </c>
      <c r="N137" s="42" t="s">
        <v>1522</v>
      </c>
      <c r="O137" s="42" t="s">
        <v>2075</v>
      </c>
      <c r="P137" s="83" t="s">
        <v>2875</v>
      </c>
      <c r="Q137" s="42"/>
      <c r="R137" s="43" t="s">
        <v>162</v>
      </c>
      <c r="S137" s="43" t="s">
        <v>8380</v>
      </c>
      <c r="T137" s="44">
        <v>37970</v>
      </c>
      <c r="U137" s="13">
        <v>2019</v>
      </c>
    </row>
    <row r="138" spans="1:21" ht="16.899999999999999" hidden="1" customHeight="1" x14ac:dyDescent="0.2">
      <c r="A138" s="13">
        <v>6898</v>
      </c>
      <c r="B138" s="10" t="s">
        <v>455</v>
      </c>
      <c r="C138" s="151">
        <v>712939001</v>
      </c>
      <c r="D138" s="7" t="s">
        <v>51</v>
      </c>
      <c r="E138" s="7" t="s">
        <v>456</v>
      </c>
      <c r="F138" s="12" t="s">
        <v>2912</v>
      </c>
      <c r="G138" s="12" t="s">
        <v>457</v>
      </c>
      <c r="H138" s="12" t="s">
        <v>2916</v>
      </c>
      <c r="I138" s="7" t="s">
        <v>458</v>
      </c>
      <c r="J138" s="7" t="s">
        <v>2917</v>
      </c>
      <c r="K138" s="14" t="s">
        <v>2918</v>
      </c>
      <c r="L138" s="7" t="s">
        <v>2913</v>
      </c>
      <c r="M138" s="10" t="s">
        <v>31</v>
      </c>
      <c r="N138" s="13" t="s">
        <v>459</v>
      </c>
      <c r="O138" s="13" t="s">
        <v>2914</v>
      </c>
      <c r="P138" s="14" t="s">
        <v>2915</v>
      </c>
      <c r="Q138" s="13"/>
      <c r="R138" s="13">
        <v>93401</v>
      </c>
      <c r="S138" s="14" t="s">
        <v>2949</v>
      </c>
      <c r="T138" s="16">
        <v>37970</v>
      </c>
      <c r="U138" s="30">
        <v>2019</v>
      </c>
    </row>
    <row r="139" spans="1:21" ht="16.899999999999999" hidden="1" customHeight="1" x14ac:dyDescent="0.2">
      <c r="A139" s="13">
        <v>6899</v>
      </c>
      <c r="B139" s="10" t="s">
        <v>312</v>
      </c>
      <c r="C139" s="151">
        <v>719365000</v>
      </c>
      <c r="D139" s="7" t="s">
        <v>51</v>
      </c>
      <c r="E139" s="7" t="s">
        <v>313</v>
      </c>
      <c r="F139" s="12" t="s">
        <v>2979</v>
      </c>
      <c r="G139" s="12" t="s">
        <v>314</v>
      </c>
      <c r="H139" s="12" t="s">
        <v>3019</v>
      </c>
      <c r="I139" s="7" t="s">
        <v>315</v>
      </c>
      <c r="J139" s="7" t="s">
        <v>316</v>
      </c>
      <c r="K139" s="7" t="s">
        <v>3020</v>
      </c>
      <c r="L139" s="7" t="s">
        <v>317</v>
      </c>
      <c r="M139" s="10" t="s">
        <v>31</v>
      </c>
      <c r="N139" s="13" t="s">
        <v>318</v>
      </c>
      <c r="O139" s="30" t="s">
        <v>3021</v>
      </c>
      <c r="P139" s="47" t="s">
        <v>3022</v>
      </c>
      <c r="Q139" s="13"/>
      <c r="R139" s="14" t="s">
        <v>162</v>
      </c>
      <c r="S139" s="15" t="s">
        <v>3023</v>
      </c>
      <c r="T139" s="16">
        <v>37970</v>
      </c>
      <c r="U139" s="13">
        <v>2018</v>
      </c>
    </row>
    <row r="140" spans="1:21" ht="16.899999999999999" hidden="1" customHeight="1" x14ac:dyDescent="0.2">
      <c r="A140" s="42">
        <v>6900</v>
      </c>
      <c r="B140" s="41" t="s">
        <v>276</v>
      </c>
      <c r="C140" s="150" t="s">
        <v>3370</v>
      </c>
      <c r="D140" s="11" t="s">
        <v>33</v>
      </c>
      <c r="E140" s="11" t="s">
        <v>277</v>
      </c>
      <c r="F140" s="40" t="s">
        <v>8101</v>
      </c>
      <c r="G140" s="40" t="s">
        <v>278</v>
      </c>
      <c r="H140" s="40" t="s">
        <v>8102</v>
      </c>
      <c r="I140" s="11" t="s">
        <v>2965</v>
      </c>
      <c r="J140" s="11" t="s">
        <v>2966</v>
      </c>
      <c r="K140" s="11" t="s">
        <v>279</v>
      </c>
      <c r="L140" s="11" t="s">
        <v>2798</v>
      </c>
      <c r="M140" s="41" t="s">
        <v>226</v>
      </c>
      <c r="N140" s="42" t="s">
        <v>280</v>
      </c>
      <c r="O140" s="42" t="s">
        <v>281</v>
      </c>
      <c r="P140" s="43" t="s">
        <v>282</v>
      </c>
      <c r="Q140" s="42"/>
      <c r="R140" s="43">
        <v>93401</v>
      </c>
      <c r="S140" s="43" t="s">
        <v>8103</v>
      </c>
      <c r="T140" s="44">
        <v>37970</v>
      </c>
      <c r="U140" s="13">
        <v>2019</v>
      </c>
    </row>
    <row r="141" spans="1:21" ht="16.899999999999999" hidden="1" customHeight="1" x14ac:dyDescent="0.2">
      <c r="A141" s="13">
        <v>6901</v>
      </c>
      <c r="B141" s="10" t="s">
        <v>7781</v>
      </c>
      <c r="C141" s="151">
        <v>707155000</v>
      </c>
      <c r="D141" s="7" t="s">
        <v>56</v>
      </c>
      <c r="E141" s="7" t="s">
        <v>7782</v>
      </c>
      <c r="F141" s="12" t="s">
        <v>7783</v>
      </c>
      <c r="G141" s="12" t="s">
        <v>2362</v>
      </c>
      <c r="H141" s="12" t="s">
        <v>27</v>
      </c>
      <c r="I141" s="7"/>
      <c r="J141" s="7"/>
      <c r="K141" s="7" t="s">
        <v>7784</v>
      </c>
      <c r="L141" s="7" t="s">
        <v>7785</v>
      </c>
      <c r="M141" s="10" t="s">
        <v>2452</v>
      </c>
      <c r="N141" s="13" t="s">
        <v>598</v>
      </c>
      <c r="O141" s="13"/>
      <c r="P141" s="14"/>
      <c r="Q141" s="13"/>
      <c r="R141" s="14">
        <v>93910</v>
      </c>
      <c r="S141" s="14" t="s">
        <v>7786</v>
      </c>
      <c r="T141" s="16">
        <v>37970</v>
      </c>
      <c r="U141" s="13">
        <v>2010</v>
      </c>
    </row>
    <row r="142" spans="1:21" ht="16.899999999999999" hidden="1" customHeight="1" x14ac:dyDescent="0.2">
      <c r="A142" s="13">
        <v>6902</v>
      </c>
      <c r="B142" s="7" t="s">
        <v>35</v>
      </c>
      <c r="C142" s="151">
        <v>700516008</v>
      </c>
      <c r="D142" s="7" t="s">
        <v>33</v>
      </c>
      <c r="E142" s="7" t="s">
        <v>36</v>
      </c>
      <c r="F142" s="17" t="s">
        <v>8064</v>
      </c>
      <c r="G142" s="12" t="s">
        <v>37</v>
      </c>
      <c r="H142" s="17" t="s">
        <v>8065</v>
      </c>
      <c r="I142" s="7" t="s">
        <v>39</v>
      </c>
      <c r="J142" s="22" t="s">
        <v>8066</v>
      </c>
      <c r="K142" s="22" t="s">
        <v>8067</v>
      </c>
      <c r="L142" s="7" t="s">
        <v>40</v>
      </c>
      <c r="M142" s="10" t="s">
        <v>31</v>
      </c>
      <c r="N142" s="13" t="s">
        <v>41</v>
      </c>
      <c r="O142" s="13" t="s">
        <v>42</v>
      </c>
      <c r="P142" s="14" t="s">
        <v>43</v>
      </c>
      <c r="Q142" s="13" t="s">
        <v>2478</v>
      </c>
      <c r="R142" s="14">
        <v>93401</v>
      </c>
      <c r="S142" s="15" t="s">
        <v>8068</v>
      </c>
      <c r="T142" s="16">
        <v>37970</v>
      </c>
      <c r="U142" s="13">
        <v>2019</v>
      </c>
    </row>
    <row r="143" spans="1:21" ht="16.899999999999999" hidden="1" customHeight="1" x14ac:dyDescent="0.2">
      <c r="A143" s="13">
        <v>6903</v>
      </c>
      <c r="B143" s="10" t="s">
        <v>305</v>
      </c>
      <c r="C143" s="151">
        <v>725997000</v>
      </c>
      <c r="D143" s="7" t="s">
        <v>51</v>
      </c>
      <c r="E143" s="7" t="s">
        <v>306</v>
      </c>
      <c r="F143" s="12" t="s">
        <v>8001</v>
      </c>
      <c r="G143" s="12" t="s">
        <v>307</v>
      </c>
      <c r="H143" s="12" t="s">
        <v>2592</v>
      </c>
      <c r="I143" s="7" t="s">
        <v>54</v>
      </c>
      <c r="J143" s="7" t="s">
        <v>2593</v>
      </c>
      <c r="K143" s="7" t="s">
        <v>308</v>
      </c>
      <c r="L143" s="7" t="s">
        <v>309</v>
      </c>
      <c r="M143" s="10" t="s">
        <v>310</v>
      </c>
      <c r="N143" s="13" t="s">
        <v>311</v>
      </c>
      <c r="O143" s="13"/>
      <c r="P143" s="14"/>
      <c r="Q143" s="13"/>
      <c r="R143" s="14" t="s">
        <v>162</v>
      </c>
      <c r="S143" s="14" t="s">
        <v>2678</v>
      </c>
      <c r="T143" s="16">
        <v>37970</v>
      </c>
      <c r="U143" s="13">
        <v>2018</v>
      </c>
    </row>
    <row r="144" spans="1:21" ht="16.899999999999999" hidden="1" customHeight="1" x14ac:dyDescent="0.2">
      <c r="A144" s="13">
        <v>6904</v>
      </c>
      <c r="B144" s="10" t="s">
        <v>7717</v>
      </c>
      <c r="C144" s="151">
        <v>700414000</v>
      </c>
      <c r="D144" s="7" t="s">
        <v>114</v>
      </c>
      <c r="E144" s="7" t="s">
        <v>57</v>
      </c>
      <c r="F144" s="12" t="s">
        <v>592</v>
      </c>
      <c r="G144" s="12" t="s">
        <v>2348</v>
      </c>
      <c r="H144" s="12" t="s">
        <v>27</v>
      </c>
      <c r="I144" s="7"/>
      <c r="J144" s="7"/>
      <c r="K144" s="7" t="s">
        <v>7718</v>
      </c>
      <c r="L144" s="7" t="s">
        <v>7719</v>
      </c>
      <c r="M144" s="10" t="s">
        <v>31</v>
      </c>
      <c r="N144" s="13" t="s">
        <v>7321</v>
      </c>
      <c r="O144" s="13" t="s">
        <v>7720</v>
      </c>
      <c r="P144" s="14" t="s">
        <v>7721</v>
      </c>
      <c r="Q144" s="13"/>
      <c r="R144" s="14" t="s">
        <v>99</v>
      </c>
      <c r="S144" s="14" t="s">
        <v>7722</v>
      </c>
      <c r="T144" s="16">
        <v>37970</v>
      </c>
      <c r="U144" s="13">
        <v>2015</v>
      </c>
    </row>
    <row r="145" spans="1:21" ht="16.899999999999999" hidden="1" customHeight="1" x14ac:dyDescent="0.2">
      <c r="A145" s="13">
        <v>6905</v>
      </c>
      <c r="B145" s="10" t="s">
        <v>764</v>
      </c>
      <c r="C145" s="151">
        <v>702081009</v>
      </c>
      <c r="D145" s="7" t="s">
        <v>567</v>
      </c>
      <c r="E145" s="7" t="s">
        <v>765</v>
      </c>
      <c r="F145" s="12" t="s">
        <v>2526</v>
      </c>
      <c r="G145" s="12" t="s">
        <v>766</v>
      </c>
      <c r="H145" s="7" t="s">
        <v>767</v>
      </c>
      <c r="I145" s="7" t="s">
        <v>768</v>
      </c>
      <c r="J145" s="7" t="s">
        <v>769</v>
      </c>
      <c r="K145" s="7" t="s">
        <v>2527</v>
      </c>
      <c r="L145" s="7" t="s">
        <v>770</v>
      </c>
      <c r="M145" s="10" t="s">
        <v>32</v>
      </c>
      <c r="N145" s="13" t="s">
        <v>521</v>
      </c>
      <c r="O145" s="13" t="s">
        <v>771</v>
      </c>
      <c r="P145" s="14"/>
      <c r="Q145" s="13"/>
      <c r="R145" s="14">
        <v>93105</v>
      </c>
      <c r="S145" s="15" t="s">
        <v>5322</v>
      </c>
      <c r="T145" s="16">
        <v>37970</v>
      </c>
      <c r="U145" s="13">
        <v>2019</v>
      </c>
    </row>
    <row r="146" spans="1:21" ht="16.899999999999999" hidden="1" customHeight="1" x14ac:dyDescent="0.2">
      <c r="A146" s="13">
        <v>6909</v>
      </c>
      <c r="B146" s="10" t="s">
        <v>3647</v>
      </c>
      <c r="C146" s="151">
        <v>705171009</v>
      </c>
      <c r="D146" s="7" t="s">
        <v>93</v>
      </c>
      <c r="E146" s="7" t="s">
        <v>3648</v>
      </c>
      <c r="F146" s="12" t="s">
        <v>26</v>
      </c>
      <c r="G146" s="12" t="s">
        <v>95</v>
      </c>
      <c r="H146" s="12" t="s">
        <v>27</v>
      </c>
      <c r="I146" s="7"/>
      <c r="J146" s="7"/>
      <c r="K146" s="7" t="s">
        <v>3649</v>
      </c>
      <c r="L146" s="7" t="s">
        <v>3650</v>
      </c>
      <c r="M146" s="10" t="s">
        <v>303</v>
      </c>
      <c r="N146" s="13" t="s">
        <v>3651</v>
      </c>
      <c r="O146" s="13" t="s">
        <v>3652</v>
      </c>
      <c r="P146" s="14" t="s">
        <v>3653</v>
      </c>
      <c r="Q146" s="13"/>
      <c r="R146" s="14" t="s">
        <v>112</v>
      </c>
      <c r="S146" s="14" t="s">
        <v>3654</v>
      </c>
      <c r="T146" s="16">
        <v>37970</v>
      </c>
      <c r="U146" s="13">
        <v>2014</v>
      </c>
    </row>
    <row r="147" spans="1:21" ht="16.899999999999999" hidden="1" customHeight="1" x14ac:dyDescent="0.2">
      <c r="A147" s="13">
        <v>6910</v>
      </c>
      <c r="B147" s="10" t="s">
        <v>5795</v>
      </c>
      <c r="C147" s="151">
        <v>713875007</v>
      </c>
      <c r="D147" s="7" t="s">
        <v>33</v>
      </c>
      <c r="E147" s="7" t="s">
        <v>5796</v>
      </c>
      <c r="F147" s="12" t="s">
        <v>5797</v>
      </c>
      <c r="G147" s="12" t="s">
        <v>5798</v>
      </c>
      <c r="H147" s="12" t="s">
        <v>5799</v>
      </c>
      <c r="I147" s="7" t="s">
        <v>5800</v>
      </c>
      <c r="J147" s="7" t="s">
        <v>5801</v>
      </c>
      <c r="K147" s="7" t="s">
        <v>5802</v>
      </c>
      <c r="L147" s="7" t="s">
        <v>5803</v>
      </c>
      <c r="M147" s="10" t="s">
        <v>2452</v>
      </c>
      <c r="N147" s="13" t="s">
        <v>1008</v>
      </c>
      <c r="O147" s="13" t="s">
        <v>5804</v>
      </c>
      <c r="P147" s="14" t="s">
        <v>5805</v>
      </c>
      <c r="Q147" s="13"/>
      <c r="R147" s="14">
        <v>93401</v>
      </c>
      <c r="S147" s="14" t="s">
        <v>5806</v>
      </c>
      <c r="T147" s="16">
        <v>37970</v>
      </c>
      <c r="U147" s="13">
        <v>2017</v>
      </c>
    </row>
    <row r="148" spans="1:21" ht="16.899999999999999" hidden="1" customHeight="1" x14ac:dyDescent="0.2">
      <c r="A148" s="96">
        <v>6911</v>
      </c>
      <c r="B148" s="10" t="s">
        <v>2076</v>
      </c>
      <c r="C148" s="151">
        <v>713189006</v>
      </c>
      <c r="D148" s="7" t="s">
        <v>223</v>
      </c>
      <c r="E148" s="7" t="s">
        <v>2077</v>
      </c>
      <c r="F148" s="12" t="s">
        <v>2605</v>
      </c>
      <c r="G148" s="147" t="s">
        <v>2362</v>
      </c>
      <c r="H148" s="12" t="s">
        <v>2606</v>
      </c>
      <c r="I148" s="7" t="s">
        <v>2078</v>
      </c>
      <c r="J148" s="7" t="s">
        <v>2079</v>
      </c>
      <c r="K148" s="7" t="s">
        <v>2080</v>
      </c>
      <c r="L148" s="7" t="s">
        <v>2082</v>
      </c>
      <c r="M148" s="10" t="s">
        <v>133</v>
      </c>
      <c r="N148" s="13" t="s">
        <v>2084</v>
      </c>
      <c r="O148" s="13" t="s">
        <v>2083</v>
      </c>
      <c r="P148" s="14" t="s">
        <v>2081</v>
      </c>
      <c r="Q148" s="13"/>
      <c r="R148" s="14">
        <v>93910</v>
      </c>
      <c r="S148" s="14" t="s">
        <v>2085</v>
      </c>
      <c r="T148" s="16">
        <v>37970</v>
      </c>
      <c r="U148" s="30">
        <v>2019</v>
      </c>
    </row>
    <row r="149" spans="1:21" ht="16.899999999999999" hidden="1" customHeight="1" x14ac:dyDescent="0.2">
      <c r="A149" s="13">
        <v>6912</v>
      </c>
      <c r="B149" s="10" t="s">
        <v>3823</v>
      </c>
      <c r="C149" s="151">
        <v>708167002</v>
      </c>
      <c r="D149" s="7" t="s">
        <v>3824</v>
      </c>
      <c r="E149" s="7" t="s">
        <v>3825</v>
      </c>
      <c r="F149" s="12" t="s">
        <v>26</v>
      </c>
      <c r="G149" s="12" t="s">
        <v>3826</v>
      </c>
      <c r="H149" s="12" t="s">
        <v>3827</v>
      </c>
      <c r="I149" s="7">
        <v>2017</v>
      </c>
      <c r="J149" s="7" t="s">
        <v>3828</v>
      </c>
      <c r="K149" s="7" t="s">
        <v>3829</v>
      </c>
      <c r="L149" s="7" t="s">
        <v>3830</v>
      </c>
      <c r="M149" s="10" t="s">
        <v>133</v>
      </c>
      <c r="N149" s="13" t="s">
        <v>3831</v>
      </c>
      <c r="O149" s="13" t="s">
        <v>3832</v>
      </c>
      <c r="P149" s="23" t="s">
        <v>3833</v>
      </c>
      <c r="Q149" s="13" t="s">
        <v>3834</v>
      </c>
      <c r="R149" s="14">
        <v>91001</v>
      </c>
      <c r="S149" s="14" t="s">
        <v>222</v>
      </c>
      <c r="T149" s="16">
        <v>37970</v>
      </c>
      <c r="U149" s="13" t="s">
        <v>1490</v>
      </c>
    </row>
    <row r="150" spans="1:21" ht="16.899999999999999" hidden="1" customHeight="1" x14ac:dyDescent="0.2">
      <c r="A150" s="13">
        <v>6913</v>
      </c>
      <c r="B150" s="10" t="s">
        <v>7702</v>
      </c>
      <c r="C150" s="151">
        <v>700555003</v>
      </c>
      <c r="D150" s="7" t="s">
        <v>1898</v>
      </c>
      <c r="E150" s="7" t="s">
        <v>57</v>
      </c>
      <c r="F150" s="12" t="s">
        <v>592</v>
      </c>
      <c r="G150" s="12" t="s">
        <v>7703</v>
      </c>
      <c r="H150" s="12" t="s">
        <v>27</v>
      </c>
      <c r="I150" s="7"/>
      <c r="J150" s="7"/>
      <c r="K150" s="7" t="s">
        <v>7704</v>
      </c>
      <c r="L150" s="7" t="s">
        <v>7705</v>
      </c>
      <c r="M150" s="10" t="s">
        <v>2453</v>
      </c>
      <c r="N150" s="13" t="s">
        <v>74</v>
      </c>
      <c r="O150" s="13" t="s">
        <v>7706</v>
      </c>
      <c r="P150" s="14"/>
      <c r="Q150" s="13"/>
      <c r="R150" s="14" t="s">
        <v>99</v>
      </c>
      <c r="S150" s="14" t="s">
        <v>7301</v>
      </c>
      <c r="T150" s="16">
        <v>37970</v>
      </c>
      <c r="U150" s="13">
        <v>2005</v>
      </c>
    </row>
    <row r="151" spans="1:21" ht="16.899999999999999" hidden="1" customHeight="1" x14ac:dyDescent="0.2">
      <c r="A151" s="13">
        <v>6914</v>
      </c>
      <c r="B151" s="10" t="s">
        <v>710</v>
      </c>
      <c r="C151" s="151">
        <v>722884000</v>
      </c>
      <c r="D151" s="7" t="s">
        <v>565</v>
      </c>
      <c r="E151" s="7" t="s">
        <v>711</v>
      </c>
      <c r="F151" s="17" t="s">
        <v>8266</v>
      </c>
      <c r="G151" s="12" t="s">
        <v>713</v>
      </c>
      <c r="H151" s="17" t="s">
        <v>8267</v>
      </c>
      <c r="I151" s="7" t="s">
        <v>715</v>
      </c>
      <c r="J151" s="22" t="s">
        <v>8268</v>
      </c>
      <c r="K151" s="22" t="s">
        <v>8269</v>
      </c>
      <c r="L151" s="7" t="s">
        <v>8270</v>
      </c>
      <c r="M151" s="10" t="s">
        <v>2457</v>
      </c>
      <c r="N151" s="13" t="s">
        <v>477</v>
      </c>
      <c r="O151" s="13" t="s">
        <v>8271</v>
      </c>
      <c r="P151" s="23" t="s">
        <v>8272</v>
      </c>
      <c r="Q151" s="13"/>
      <c r="R151" s="14" t="s">
        <v>470</v>
      </c>
      <c r="S151" s="15" t="s">
        <v>8273</v>
      </c>
      <c r="T151" s="16">
        <v>37970</v>
      </c>
      <c r="U151" s="13">
        <v>2019</v>
      </c>
    </row>
    <row r="152" spans="1:21" ht="16.899999999999999" hidden="1" customHeight="1" x14ac:dyDescent="0.2">
      <c r="A152" s="13">
        <v>6915</v>
      </c>
      <c r="B152" s="10" t="s">
        <v>548</v>
      </c>
      <c r="C152" s="151">
        <v>721694003</v>
      </c>
      <c r="D152" s="7" t="s">
        <v>51</v>
      </c>
      <c r="E152" s="7" t="s">
        <v>549</v>
      </c>
      <c r="F152" s="12" t="s">
        <v>550</v>
      </c>
      <c r="G152" s="12" t="s">
        <v>551</v>
      </c>
      <c r="H152" s="12" t="s">
        <v>552</v>
      </c>
      <c r="I152" s="7" t="s">
        <v>661</v>
      </c>
      <c r="J152" s="7" t="s">
        <v>2802</v>
      </c>
      <c r="K152" s="7" t="s">
        <v>553</v>
      </c>
      <c r="L152" s="7" t="s">
        <v>554</v>
      </c>
      <c r="M152" s="10" t="s">
        <v>226</v>
      </c>
      <c r="N152" s="13" t="s">
        <v>87</v>
      </c>
      <c r="O152" s="13" t="s">
        <v>555</v>
      </c>
      <c r="P152" s="14" t="s">
        <v>556</v>
      </c>
      <c r="Q152" s="13"/>
      <c r="R152" s="14">
        <v>93401</v>
      </c>
      <c r="S152" s="14" t="s">
        <v>2816</v>
      </c>
      <c r="T152" s="16">
        <v>37970</v>
      </c>
      <c r="U152" s="30">
        <v>2019</v>
      </c>
    </row>
    <row r="153" spans="1:21" ht="16.899999999999999" hidden="1" customHeight="1" x14ac:dyDescent="0.2">
      <c r="A153" s="13">
        <v>6921</v>
      </c>
      <c r="B153" s="10" t="s">
        <v>6615</v>
      </c>
      <c r="C153" s="151" t="s">
        <v>8034</v>
      </c>
      <c r="D153" s="7" t="s">
        <v>2088</v>
      </c>
      <c r="E153" s="7" t="s">
        <v>6616</v>
      </c>
      <c r="F153" s="12" t="s">
        <v>6617</v>
      </c>
      <c r="G153" s="12" t="s">
        <v>6618</v>
      </c>
      <c r="H153" s="12" t="s">
        <v>6619</v>
      </c>
      <c r="I153" s="7" t="s">
        <v>4762</v>
      </c>
      <c r="J153" s="7" t="s">
        <v>6620</v>
      </c>
      <c r="K153" s="7" t="s">
        <v>6621</v>
      </c>
      <c r="L153" s="7" t="s">
        <v>6622</v>
      </c>
      <c r="M153" s="10" t="s">
        <v>226</v>
      </c>
      <c r="N153" s="13" t="s">
        <v>164</v>
      </c>
      <c r="O153" s="13" t="s">
        <v>6623</v>
      </c>
      <c r="P153" s="14"/>
      <c r="Q153" s="13"/>
      <c r="R153" s="14" t="s">
        <v>162</v>
      </c>
      <c r="S153" s="14" t="s">
        <v>6624</v>
      </c>
      <c r="T153" s="16">
        <v>37970</v>
      </c>
      <c r="U153" s="13">
        <v>2017</v>
      </c>
    </row>
    <row r="154" spans="1:21" ht="16.899999999999999" hidden="1" customHeight="1" x14ac:dyDescent="0.2">
      <c r="A154" s="13">
        <v>6922</v>
      </c>
      <c r="B154" s="10" t="s">
        <v>5448</v>
      </c>
      <c r="C154" s="151">
        <v>723236002</v>
      </c>
      <c r="D154" s="7" t="s">
        <v>4814</v>
      </c>
      <c r="E154" s="7" t="s">
        <v>5449</v>
      </c>
      <c r="F154" s="12" t="s">
        <v>5450</v>
      </c>
      <c r="G154" s="12" t="s">
        <v>5451</v>
      </c>
      <c r="H154" s="12" t="s">
        <v>5452</v>
      </c>
      <c r="I154" s="7" t="s">
        <v>5453</v>
      </c>
      <c r="J154" s="7" t="s">
        <v>5454</v>
      </c>
      <c r="K154" s="7" t="s">
        <v>5455</v>
      </c>
      <c r="L154" s="7" t="s">
        <v>5456</v>
      </c>
      <c r="M154" s="10" t="s">
        <v>31</v>
      </c>
      <c r="N154" s="13" t="s">
        <v>673</v>
      </c>
      <c r="O154" s="13" t="s">
        <v>5457</v>
      </c>
      <c r="P154" s="14" t="s">
        <v>5458</v>
      </c>
      <c r="Q154" s="13"/>
      <c r="R154" s="14">
        <v>93401</v>
      </c>
      <c r="S154" s="14" t="s">
        <v>5459</v>
      </c>
      <c r="T154" s="16">
        <v>37970</v>
      </c>
      <c r="U154" s="13">
        <v>2013</v>
      </c>
    </row>
    <row r="155" spans="1:21" ht="16.899999999999999" hidden="1" customHeight="1" x14ac:dyDescent="0.2">
      <c r="A155" s="13">
        <v>6923</v>
      </c>
      <c r="B155" s="10" t="s">
        <v>7818</v>
      </c>
      <c r="C155" s="151">
        <v>704380208</v>
      </c>
      <c r="D155" s="7" t="s">
        <v>56</v>
      </c>
      <c r="E155" s="7" t="s">
        <v>7819</v>
      </c>
      <c r="F155" s="12" t="s">
        <v>26</v>
      </c>
      <c r="G155" s="12" t="s">
        <v>2362</v>
      </c>
      <c r="H155" s="12" t="s">
        <v>27</v>
      </c>
      <c r="I155" s="7"/>
      <c r="J155" s="7"/>
      <c r="K155" s="7" t="s">
        <v>7820</v>
      </c>
      <c r="L155" s="7" t="s">
        <v>7821</v>
      </c>
      <c r="M155" s="10" t="s">
        <v>133</v>
      </c>
      <c r="N155" s="13" t="s">
        <v>7822</v>
      </c>
      <c r="O155" s="13"/>
      <c r="P155" s="14"/>
      <c r="Q155" s="13"/>
      <c r="R155" s="14" t="s">
        <v>112</v>
      </c>
      <c r="S155" s="14" t="s">
        <v>7823</v>
      </c>
      <c r="T155" s="16">
        <v>37970</v>
      </c>
      <c r="U155" s="13">
        <v>2009</v>
      </c>
    </row>
    <row r="156" spans="1:21" ht="16.899999999999999" hidden="1" customHeight="1" x14ac:dyDescent="0.2">
      <c r="A156" s="13">
        <v>6926</v>
      </c>
      <c r="B156" s="10" t="s">
        <v>319</v>
      </c>
      <c r="C156" s="151">
        <v>725129009</v>
      </c>
      <c r="D156" s="7" t="s">
        <v>51</v>
      </c>
      <c r="E156" s="7" t="s">
        <v>320</v>
      </c>
      <c r="F156" s="12" t="s">
        <v>2484</v>
      </c>
      <c r="G156" s="12" t="s">
        <v>321</v>
      </c>
      <c r="H156" s="12" t="s">
        <v>322</v>
      </c>
      <c r="I156" s="7" t="s">
        <v>54</v>
      </c>
      <c r="J156" s="7" t="s">
        <v>2978</v>
      </c>
      <c r="K156" s="7" t="s">
        <v>323</v>
      </c>
      <c r="L156" s="7" t="s">
        <v>324</v>
      </c>
      <c r="M156" s="10" t="s">
        <v>2457</v>
      </c>
      <c r="N156" s="13" t="s">
        <v>232</v>
      </c>
      <c r="O156" s="13" t="s">
        <v>2485</v>
      </c>
      <c r="P156" s="14" t="s">
        <v>2486</v>
      </c>
      <c r="Q156" s="13"/>
      <c r="R156" s="14" t="s">
        <v>162</v>
      </c>
      <c r="S156" s="14" t="s">
        <v>2596</v>
      </c>
      <c r="T156" s="16">
        <v>37970</v>
      </c>
      <c r="U156" s="30">
        <v>2019</v>
      </c>
    </row>
    <row r="157" spans="1:21" ht="16.899999999999999" hidden="1" customHeight="1" x14ac:dyDescent="0.2">
      <c r="A157" s="13">
        <v>6928</v>
      </c>
      <c r="B157" s="10" t="s">
        <v>3507</v>
      </c>
      <c r="C157" s="151">
        <v>800665000</v>
      </c>
      <c r="D157" s="7" t="s">
        <v>58</v>
      </c>
      <c r="E157" s="7" t="s">
        <v>57</v>
      </c>
      <c r="F157" s="12" t="s">
        <v>26</v>
      </c>
      <c r="G157" s="12" t="s">
        <v>58</v>
      </c>
      <c r="H157" s="12" t="s">
        <v>27</v>
      </c>
      <c r="I157" s="7"/>
      <c r="J157" s="7"/>
      <c r="K157" s="7" t="s">
        <v>3508</v>
      </c>
      <c r="L157" s="7" t="s">
        <v>3509</v>
      </c>
      <c r="M157" s="10" t="s">
        <v>133</v>
      </c>
      <c r="N157" s="13" t="s">
        <v>60</v>
      </c>
      <c r="O157" s="13" t="s">
        <v>3510</v>
      </c>
      <c r="P157" s="14"/>
      <c r="Q157" s="13"/>
      <c r="R157" s="14">
        <v>93910</v>
      </c>
      <c r="S157" s="14" t="s">
        <v>3511</v>
      </c>
      <c r="T157" s="16">
        <v>37970</v>
      </c>
      <c r="U157" s="13">
        <v>2004</v>
      </c>
    </row>
    <row r="158" spans="1:21" ht="16.899999999999999" hidden="1" customHeight="1" x14ac:dyDescent="0.2">
      <c r="A158" s="13">
        <v>6930</v>
      </c>
      <c r="B158" s="10" t="s">
        <v>3741</v>
      </c>
      <c r="C158" s="151">
        <v>719651003</v>
      </c>
      <c r="D158" s="7" t="s">
        <v>3742</v>
      </c>
      <c r="E158" s="7" t="s">
        <v>3743</v>
      </c>
      <c r="F158" s="12" t="s">
        <v>3744</v>
      </c>
      <c r="G158" s="12" t="s">
        <v>3745</v>
      </c>
      <c r="H158" s="12" t="s">
        <v>3746</v>
      </c>
      <c r="I158" s="7" t="s">
        <v>3747</v>
      </c>
      <c r="J158" s="7" t="s">
        <v>3748</v>
      </c>
      <c r="K158" s="7" t="s">
        <v>3749</v>
      </c>
      <c r="L158" s="7" t="s">
        <v>3750</v>
      </c>
      <c r="M158" s="10" t="s">
        <v>90</v>
      </c>
      <c r="N158" s="13" t="s">
        <v>185</v>
      </c>
      <c r="O158" s="13" t="s">
        <v>3751</v>
      </c>
      <c r="P158" s="14" t="s">
        <v>3752</v>
      </c>
      <c r="Q158" s="13"/>
      <c r="R158" s="14" t="s">
        <v>162</v>
      </c>
      <c r="S158" s="14" t="s">
        <v>3753</v>
      </c>
      <c r="T158" s="16">
        <v>37970</v>
      </c>
      <c r="U158" s="13">
        <v>2014</v>
      </c>
    </row>
    <row r="159" spans="1:21" ht="16.899999999999999" hidden="1" customHeight="1" x14ac:dyDescent="0.2">
      <c r="A159" s="13">
        <v>6931</v>
      </c>
      <c r="B159" s="10" t="s">
        <v>2091</v>
      </c>
      <c r="C159" s="151">
        <v>728623004</v>
      </c>
      <c r="D159" s="7" t="s">
        <v>2088</v>
      </c>
      <c r="E159" s="7" t="s">
        <v>2093</v>
      </c>
      <c r="F159" s="17" t="s">
        <v>3011</v>
      </c>
      <c r="G159" s="12" t="s">
        <v>2092</v>
      </c>
      <c r="H159" s="12" t="s">
        <v>2094</v>
      </c>
      <c r="I159" s="7" t="s">
        <v>580</v>
      </c>
      <c r="J159" s="7" t="s">
        <v>2095</v>
      </c>
      <c r="K159" s="7" t="s">
        <v>2096</v>
      </c>
      <c r="L159" s="7" t="s">
        <v>2097</v>
      </c>
      <c r="M159" s="10" t="s">
        <v>226</v>
      </c>
      <c r="N159" s="13" t="s">
        <v>1848</v>
      </c>
      <c r="O159" s="13" t="s">
        <v>2098</v>
      </c>
      <c r="P159" s="14"/>
      <c r="Q159" s="13"/>
      <c r="R159" s="14" t="s">
        <v>162</v>
      </c>
      <c r="S159" s="15" t="s">
        <v>3012</v>
      </c>
      <c r="T159" s="16">
        <v>37970</v>
      </c>
      <c r="U159" s="30">
        <v>2019</v>
      </c>
    </row>
    <row r="160" spans="1:21" ht="16.899999999999999" hidden="1" customHeight="1" x14ac:dyDescent="0.2">
      <c r="A160" s="13">
        <v>6932</v>
      </c>
      <c r="B160" s="10" t="s">
        <v>4126</v>
      </c>
      <c r="C160" s="151">
        <v>726414009</v>
      </c>
      <c r="D160" s="7" t="s">
        <v>51</v>
      </c>
      <c r="E160" s="7" t="s">
        <v>4127</v>
      </c>
      <c r="F160" s="12" t="s">
        <v>4128</v>
      </c>
      <c r="G160" s="12" t="s">
        <v>4129</v>
      </c>
      <c r="H160" s="12" t="s">
        <v>4130</v>
      </c>
      <c r="I160" s="7" t="s">
        <v>54</v>
      </c>
      <c r="J160" s="7" t="s">
        <v>4131</v>
      </c>
      <c r="K160" s="7" t="s">
        <v>4132</v>
      </c>
      <c r="L160" s="7" t="s">
        <v>4133</v>
      </c>
      <c r="M160" s="10" t="s">
        <v>31</v>
      </c>
      <c r="N160" s="13" t="s">
        <v>326</v>
      </c>
      <c r="O160" s="13" t="s">
        <v>4134</v>
      </c>
      <c r="P160" s="14"/>
      <c r="Q160" s="13"/>
      <c r="R160" s="14" t="s">
        <v>162</v>
      </c>
      <c r="S160" s="14" t="s">
        <v>4135</v>
      </c>
      <c r="T160" s="16">
        <v>37970</v>
      </c>
      <c r="U160" s="13">
        <v>2009</v>
      </c>
    </row>
    <row r="161" spans="1:21" ht="16.899999999999999" hidden="1" customHeight="1" x14ac:dyDescent="0.2">
      <c r="A161" s="13">
        <v>6934</v>
      </c>
      <c r="B161" s="10" t="s">
        <v>198</v>
      </c>
      <c r="C161" s="151">
        <v>712782005</v>
      </c>
      <c r="D161" s="7" t="s">
        <v>51</v>
      </c>
      <c r="E161" s="7" t="s">
        <v>199</v>
      </c>
      <c r="F161" s="12" t="s">
        <v>200</v>
      </c>
      <c r="G161" s="12" t="s">
        <v>201</v>
      </c>
      <c r="H161" s="17" t="s">
        <v>3040</v>
      </c>
      <c r="I161" s="7" t="s">
        <v>202</v>
      </c>
      <c r="J161" s="22" t="s">
        <v>3041</v>
      </c>
      <c r="K161" s="22" t="s">
        <v>3042</v>
      </c>
      <c r="L161" s="22" t="s">
        <v>3043</v>
      </c>
      <c r="M161" s="10" t="s">
        <v>2454</v>
      </c>
      <c r="N161" s="13" t="s">
        <v>205</v>
      </c>
      <c r="O161" s="13" t="s">
        <v>204</v>
      </c>
      <c r="P161" s="14" t="s">
        <v>203</v>
      </c>
      <c r="Q161" s="13"/>
      <c r="R161" s="14" t="s">
        <v>162</v>
      </c>
      <c r="S161" s="15" t="s">
        <v>3044</v>
      </c>
      <c r="T161" s="16">
        <v>37970</v>
      </c>
      <c r="U161" s="13">
        <v>2019</v>
      </c>
    </row>
    <row r="162" spans="1:21" ht="16.899999999999999" hidden="1" customHeight="1" x14ac:dyDescent="0.2">
      <c r="A162" s="13">
        <v>6935</v>
      </c>
      <c r="B162" s="10" t="s">
        <v>406</v>
      </c>
      <c r="C162" s="151">
        <v>725984006</v>
      </c>
      <c r="D162" s="7" t="s">
        <v>33</v>
      </c>
      <c r="E162" s="7" t="s">
        <v>407</v>
      </c>
      <c r="F162" s="12" t="s">
        <v>408</v>
      </c>
      <c r="G162" s="12" t="s">
        <v>409</v>
      </c>
      <c r="H162" s="17" t="s">
        <v>3078</v>
      </c>
      <c r="I162" s="7" t="s">
        <v>403</v>
      </c>
      <c r="J162" s="22" t="s">
        <v>3079</v>
      </c>
      <c r="K162" s="7" t="s">
        <v>410</v>
      </c>
      <c r="L162" s="7" t="s">
        <v>411</v>
      </c>
      <c r="M162" s="10" t="s">
        <v>31</v>
      </c>
      <c r="N162" s="13" t="s">
        <v>250</v>
      </c>
      <c r="O162" s="13" t="s">
        <v>412</v>
      </c>
      <c r="P162" s="14"/>
      <c r="Q162" s="13"/>
      <c r="R162" s="14">
        <v>93401</v>
      </c>
      <c r="S162" s="15" t="s">
        <v>3083</v>
      </c>
      <c r="T162" s="16">
        <v>37970</v>
      </c>
      <c r="U162" s="13">
        <v>2019</v>
      </c>
    </row>
    <row r="163" spans="1:21" ht="16.899999999999999" hidden="1" customHeight="1" x14ac:dyDescent="0.2">
      <c r="A163" s="13">
        <v>6936</v>
      </c>
      <c r="B163" s="166" t="s">
        <v>6197</v>
      </c>
      <c r="C163" s="151">
        <v>821382009</v>
      </c>
      <c r="D163" s="7" t="s">
        <v>51</v>
      </c>
      <c r="E163" s="7" t="s">
        <v>6198</v>
      </c>
      <c r="F163" s="12" t="s">
        <v>6199</v>
      </c>
      <c r="G163" s="12" t="s">
        <v>6200</v>
      </c>
      <c r="H163" s="12" t="s">
        <v>6201</v>
      </c>
      <c r="I163" s="7" t="s">
        <v>79</v>
      </c>
      <c r="J163" s="7" t="s">
        <v>6202</v>
      </c>
      <c r="K163" s="7" t="s">
        <v>6203</v>
      </c>
      <c r="L163" s="7" t="s">
        <v>6204</v>
      </c>
      <c r="M163" s="10" t="s">
        <v>133</v>
      </c>
      <c r="N163" s="13" t="s">
        <v>393</v>
      </c>
      <c r="O163" s="13"/>
      <c r="P163" s="14"/>
      <c r="Q163" s="13"/>
      <c r="R163" s="14" t="s">
        <v>52</v>
      </c>
      <c r="S163" s="14" t="s">
        <v>6205</v>
      </c>
      <c r="T163" s="16">
        <v>37970</v>
      </c>
      <c r="U163" s="13">
        <v>2004</v>
      </c>
    </row>
    <row r="164" spans="1:21" ht="16.899999999999999" hidden="1" customHeight="1" x14ac:dyDescent="0.2">
      <c r="A164" s="13">
        <v>6937</v>
      </c>
      <c r="B164" s="10" t="s">
        <v>4863</v>
      </c>
      <c r="C164" s="151">
        <v>707764007</v>
      </c>
      <c r="D164" s="7" t="s">
        <v>565</v>
      </c>
      <c r="E164" s="7" t="s">
        <v>4864</v>
      </c>
      <c r="F164" s="12" t="s">
        <v>4865</v>
      </c>
      <c r="G164" s="12" t="s">
        <v>4866</v>
      </c>
      <c r="H164" s="12" t="s">
        <v>4867</v>
      </c>
      <c r="I164" s="7" t="s">
        <v>4868</v>
      </c>
      <c r="J164" s="7" t="s">
        <v>4869</v>
      </c>
      <c r="K164" s="7" t="s">
        <v>4870</v>
      </c>
      <c r="L164" s="7" t="s">
        <v>4871</v>
      </c>
      <c r="M164" s="10" t="s">
        <v>31</v>
      </c>
      <c r="N164" s="13" t="s">
        <v>392</v>
      </c>
      <c r="O164" s="13"/>
      <c r="P164" s="14"/>
      <c r="Q164" s="13"/>
      <c r="R164" s="14">
        <v>93401</v>
      </c>
      <c r="S164" s="14" t="s">
        <v>4872</v>
      </c>
      <c r="T164" s="16">
        <v>37970</v>
      </c>
      <c r="U164" s="13">
        <v>2012</v>
      </c>
    </row>
    <row r="165" spans="1:21" ht="16.899999999999999" hidden="1" customHeight="1" x14ac:dyDescent="0.2">
      <c r="A165" s="13">
        <v>6938</v>
      </c>
      <c r="B165" s="10" t="s">
        <v>608</v>
      </c>
      <c r="C165" s="151">
        <v>712800003</v>
      </c>
      <c r="D165" s="7" t="s">
        <v>567</v>
      </c>
      <c r="E165" s="7" t="s">
        <v>609</v>
      </c>
      <c r="F165" s="17" t="s">
        <v>8206</v>
      </c>
      <c r="G165" s="12" t="s">
        <v>610</v>
      </c>
      <c r="H165" s="17" t="s">
        <v>8207</v>
      </c>
      <c r="I165" s="7" t="s">
        <v>612</v>
      </c>
      <c r="J165" s="22" t="s">
        <v>8208</v>
      </c>
      <c r="K165" s="7" t="s">
        <v>614</v>
      </c>
      <c r="L165" s="7" t="s">
        <v>616</v>
      </c>
      <c r="M165" s="10" t="s">
        <v>31</v>
      </c>
      <c r="N165" s="13" t="s">
        <v>300</v>
      </c>
      <c r="O165" s="13" t="s">
        <v>617</v>
      </c>
      <c r="P165" s="14" t="s">
        <v>615</v>
      </c>
      <c r="Q165" s="13"/>
      <c r="R165" s="14" t="s">
        <v>30</v>
      </c>
      <c r="S165" s="15" t="s">
        <v>8209</v>
      </c>
      <c r="T165" s="16">
        <v>37970</v>
      </c>
      <c r="U165" s="13">
        <v>2019</v>
      </c>
    </row>
    <row r="166" spans="1:21" ht="16.899999999999999" hidden="1" customHeight="1" thickBot="1" x14ac:dyDescent="0.2">
      <c r="A166" s="13">
        <v>6939</v>
      </c>
      <c r="B166" s="10" t="s">
        <v>6514</v>
      </c>
      <c r="C166" s="151">
        <v>728421002</v>
      </c>
      <c r="D166" s="7" t="s">
        <v>2088</v>
      </c>
      <c r="E166" s="7" t="s">
        <v>6515</v>
      </c>
      <c r="F166" s="64" t="s">
        <v>6516</v>
      </c>
      <c r="G166" s="12" t="s">
        <v>6517</v>
      </c>
      <c r="H166" s="12" t="s">
        <v>6518</v>
      </c>
      <c r="I166" s="7" t="s">
        <v>4664</v>
      </c>
      <c r="J166" s="7" t="s">
        <v>6519</v>
      </c>
      <c r="K166" s="7" t="s">
        <v>6520</v>
      </c>
      <c r="L166" s="7" t="s">
        <v>6521</v>
      </c>
      <c r="M166" s="10" t="s">
        <v>226</v>
      </c>
      <c r="N166" s="13" t="s">
        <v>6522</v>
      </c>
      <c r="O166" s="13"/>
      <c r="P166" s="14"/>
      <c r="Q166" s="13"/>
      <c r="R166" s="14" t="s">
        <v>162</v>
      </c>
      <c r="S166" s="14" t="s">
        <v>6523</v>
      </c>
      <c r="T166" s="16">
        <v>37970</v>
      </c>
      <c r="U166" s="13">
        <v>2014</v>
      </c>
    </row>
    <row r="167" spans="1:21" ht="16.899999999999999" hidden="1" customHeight="1" thickBot="1" x14ac:dyDescent="0.25">
      <c r="A167" s="13">
        <v>6940</v>
      </c>
      <c r="B167" s="10" t="s">
        <v>7793</v>
      </c>
      <c r="C167" s="151">
        <v>731959005</v>
      </c>
      <c r="D167" s="7" t="s">
        <v>56</v>
      </c>
      <c r="E167" s="7" t="s">
        <v>57</v>
      </c>
      <c r="F167" s="63" t="s">
        <v>26</v>
      </c>
      <c r="G167" s="12" t="s">
        <v>2362</v>
      </c>
      <c r="H167" s="12" t="s">
        <v>27</v>
      </c>
      <c r="I167" s="7"/>
      <c r="J167" s="7"/>
      <c r="K167" s="7" t="s">
        <v>7794</v>
      </c>
      <c r="L167" s="7" t="s">
        <v>7795</v>
      </c>
      <c r="M167" s="10" t="s">
        <v>32</v>
      </c>
      <c r="N167" s="13" t="s">
        <v>1737</v>
      </c>
      <c r="O167" s="13" t="s">
        <v>7796</v>
      </c>
      <c r="P167" s="14"/>
      <c r="Q167" s="13"/>
      <c r="R167" s="14" t="s">
        <v>112</v>
      </c>
      <c r="S167" s="14" t="s">
        <v>7797</v>
      </c>
      <c r="T167" s="16">
        <v>37970</v>
      </c>
      <c r="U167" s="13">
        <v>2005</v>
      </c>
    </row>
    <row r="168" spans="1:21" ht="16.899999999999999" hidden="1" customHeight="1" x14ac:dyDescent="0.2">
      <c r="A168" s="13">
        <v>6941</v>
      </c>
      <c r="B168" s="10" t="s">
        <v>7776</v>
      </c>
      <c r="C168" s="151">
        <v>732361006</v>
      </c>
      <c r="D168" s="7" t="s">
        <v>56</v>
      </c>
      <c r="E168" s="7" t="s">
        <v>7777</v>
      </c>
      <c r="F168" s="64" t="s">
        <v>26</v>
      </c>
      <c r="G168" s="12" t="s">
        <v>2362</v>
      </c>
      <c r="H168" s="12" t="s">
        <v>27</v>
      </c>
      <c r="I168" s="7"/>
      <c r="J168" s="7"/>
      <c r="K168" s="7" t="s">
        <v>7778</v>
      </c>
      <c r="L168" s="7" t="s">
        <v>7779</v>
      </c>
      <c r="M168" s="10" t="s">
        <v>32</v>
      </c>
      <c r="N168" s="13" t="s">
        <v>1342</v>
      </c>
      <c r="O168" s="13"/>
      <c r="P168" s="14"/>
      <c r="Q168" s="13"/>
      <c r="R168" s="14">
        <v>93910</v>
      </c>
      <c r="S168" s="14" t="s">
        <v>7780</v>
      </c>
      <c r="T168" s="16">
        <v>37970</v>
      </c>
      <c r="U168" s="13">
        <v>2005</v>
      </c>
    </row>
    <row r="169" spans="1:21" ht="16.899999999999999" hidden="1" customHeight="1" x14ac:dyDescent="0.2">
      <c r="A169" s="13">
        <v>6942</v>
      </c>
      <c r="B169" s="10" t="s">
        <v>7747</v>
      </c>
      <c r="C169" s="151">
        <v>732639004</v>
      </c>
      <c r="D169" s="7" t="s">
        <v>56</v>
      </c>
      <c r="E169" s="7" t="s">
        <v>7748</v>
      </c>
      <c r="F169" s="12" t="s">
        <v>592</v>
      </c>
      <c r="G169" s="12" t="s">
        <v>2362</v>
      </c>
      <c r="H169" s="12" t="s">
        <v>27</v>
      </c>
      <c r="I169" s="7"/>
      <c r="J169" s="7"/>
      <c r="K169" s="7" t="s">
        <v>7749</v>
      </c>
      <c r="L169" s="7" t="s">
        <v>7750</v>
      </c>
      <c r="M169" s="10" t="s">
        <v>32</v>
      </c>
      <c r="N169" s="13" t="s">
        <v>7751</v>
      </c>
      <c r="O169" s="13"/>
      <c r="P169" s="14"/>
      <c r="Q169" s="13"/>
      <c r="R169" s="14" t="s">
        <v>99</v>
      </c>
      <c r="S169" s="14" t="s">
        <v>7752</v>
      </c>
      <c r="T169" s="16">
        <v>37970</v>
      </c>
      <c r="U169" s="13">
        <v>2004</v>
      </c>
    </row>
    <row r="170" spans="1:21" ht="16.899999999999999" hidden="1" customHeight="1" x14ac:dyDescent="0.2">
      <c r="A170" s="13">
        <v>6943</v>
      </c>
      <c r="B170" s="10" t="s">
        <v>2601</v>
      </c>
      <c r="C170" s="151">
        <v>726079005</v>
      </c>
      <c r="D170" s="7" t="s">
        <v>33</v>
      </c>
      <c r="E170" s="7" t="s">
        <v>503</v>
      </c>
      <c r="F170" s="12" t="s">
        <v>2882</v>
      </c>
      <c r="G170" s="12" t="s">
        <v>504</v>
      </c>
      <c r="H170" s="12" t="s">
        <v>2883</v>
      </c>
      <c r="I170" s="7" t="s">
        <v>505</v>
      </c>
      <c r="J170" s="7" t="s">
        <v>2602</v>
      </c>
      <c r="K170" s="7" t="s">
        <v>2603</v>
      </c>
      <c r="L170" s="7" t="s">
        <v>506</v>
      </c>
      <c r="M170" s="10" t="s">
        <v>133</v>
      </c>
      <c r="N170" s="13" t="s">
        <v>508</v>
      </c>
      <c r="O170" s="13" t="s">
        <v>507</v>
      </c>
      <c r="P170" s="14"/>
      <c r="Q170" s="13"/>
      <c r="R170" s="14" t="s">
        <v>30</v>
      </c>
      <c r="S170" s="14" t="s">
        <v>2926</v>
      </c>
      <c r="T170" s="16">
        <v>37970</v>
      </c>
      <c r="U170" s="30">
        <v>2019</v>
      </c>
    </row>
    <row r="171" spans="1:21" ht="16.899999999999999" hidden="1" customHeight="1" x14ac:dyDescent="0.2">
      <c r="A171" s="13">
        <v>6945</v>
      </c>
      <c r="B171" s="10" t="s">
        <v>2363</v>
      </c>
      <c r="C171" s="151">
        <v>653716907</v>
      </c>
      <c r="D171" s="7" t="s">
        <v>2364</v>
      </c>
      <c r="E171" s="7" t="s">
        <v>57</v>
      </c>
      <c r="F171" s="12" t="s">
        <v>592</v>
      </c>
      <c r="G171" s="12" t="s">
        <v>2348</v>
      </c>
      <c r="H171" s="12" t="s">
        <v>27</v>
      </c>
      <c r="I171" s="7"/>
      <c r="J171" s="7"/>
      <c r="K171" s="7" t="s">
        <v>2365</v>
      </c>
      <c r="L171" s="7" t="s">
        <v>2366</v>
      </c>
      <c r="M171" s="10" t="s">
        <v>226</v>
      </c>
      <c r="N171" s="13" t="s">
        <v>1658</v>
      </c>
      <c r="O171" s="13" t="s">
        <v>2367</v>
      </c>
      <c r="P171" s="14"/>
      <c r="Q171" s="13"/>
      <c r="R171" s="14" t="s">
        <v>99</v>
      </c>
      <c r="S171" s="14" t="s">
        <v>2368</v>
      </c>
      <c r="T171" s="16">
        <v>37970</v>
      </c>
      <c r="U171" s="30">
        <v>2019</v>
      </c>
    </row>
    <row r="172" spans="1:21" ht="16.899999999999999" hidden="1" customHeight="1" x14ac:dyDescent="0.2">
      <c r="A172" s="13">
        <v>6946</v>
      </c>
      <c r="B172" s="10" t="s">
        <v>7764</v>
      </c>
      <c r="C172" s="151">
        <v>725861001</v>
      </c>
      <c r="D172" s="7" t="s">
        <v>56</v>
      </c>
      <c r="E172" s="7" t="s">
        <v>57</v>
      </c>
      <c r="F172" s="12" t="s">
        <v>592</v>
      </c>
      <c r="G172" s="12" t="s">
        <v>7765</v>
      </c>
      <c r="H172" s="12" t="s">
        <v>27</v>
      </c>
      <c r="I172" s="7"/>
      <c r="J172" s="7"/>
      <c r="K172" s="7" t="s">
        <v>7766</v>
      </c>
      <c r="L172" s="7" t="s">
        <v>7767</v>
      </c>
      <c r="M172" s="10" t="s">
        <v>226</v>
      </c>
      <c r="N172" s="13" t="s">
        <v>1658</v>
      </c>
      <c r="O172" s="13"/>
      <c r="P172" s="23" t="s">
        <v>7768</v>
      </c>
      <c r="Q172" s="13"/>
      <c r="R172" s="14">
        <v>93910</v>
      </c>
      <c r="S172" s="14" t="s">
        <v>7769</v>
      </c>
      <c r="T172" s="16">
        <v>37970</v>
      </c>
      <c r="U172" s="13">
        <v>2011</v>
      </c>
    </row>
    <row r="173" spans="1:21" ht="16.899999999999999" hidden="1" customHeight="1" x14ac:dyDescent="0.2">
      <c r="A173" s="13">
        <v>6947</v>
      </c>
      <c r="B173" s="10" t="s">
        <v>3835</v>
      </c>
      <c r="C173" s="151">
        <v>603180003</v>
      </c>
      <c r="D173" s="7" t="s">
        <v>3824</v>
      </c>
      <c r="E173" s="7" t="s">
        <v>3836</v>
      </c>
      <c r="F173" s="12" t="s">
        <v>26</v>
      </c>
      <c r="G173" s="12" t="s">
        <v>3826</v>
      </c>
      <c r="H173" s="12" t="s">
        <v>3837</v>
      </c>
      <c r="I173" s="7" t="s">
        <v>3838</v>
      </c>
      <c r="J173" s="7" t="s">
        <v>3839</v>
      </c>
      <c r="K173" s="7" t="s">
        <v>3840</v>
      </c>
      <c r="L173" s="7" t="s">
        <v>3841</v>
      </c>
      <c r="M173" s="13" t="s">
        <v>224</v>
      </c>
      <c r="N173" s="13" t="s">
        <v>3842</v>
      </c>
      <c r="O173" s="13" t="s">
        <v>3843</v>
      </c>
      <c r="P173" s="14" t="s">
        <v>3844</v>
      </c>
      <c r="Q173" s="13"/>
      <c r="R173" s="14">
        <v>91001</v>
      </c>
      <c r="S173" s="14" t="s">
        <v>225</v>
      </c>
      <c r="T173" s="16">
        <v>37970</v>
      </c>
      <c r="U173" s="13" t="s">
        <v>1490</v>
      </c>
    </row>
    <row r="174" spans="1:21" ht="16.899999999999999" hidden="1" customHeight="1" x14ac:dyDescent="0.2">
      <c r="A174" s="13">
        <v>6950</v>
      </c>
      <c r="B174" s="10" t="s">
        <v>2275</v>
      </c>
      <c r="C174" s="151">
        <v>728857005</v>
      </c>
      <c r="D174" s="7" t="s">
        <v>33</v>
      </c>
      <c r="E174" s="7" t="s">
        <v>2276</v>
      </c>
      <c r="F174" s="17" t="s">
        <v>8467</v>
      </c>
      <c r="G174" s="12" t="s">
        <v>2247</v>
      </c>
      <c r="H174" s="17" t="s">
        <v>8468</v>
      </c>
      <c r="I174" s="7" t="s">
        <v>2278</v>
      </c>
      <c r="J174" s="22" t="s">
        <v>8469</v>
      </c>
      <c r="K174" s="7" t="s">
        <v>2279</v>
      </c>
      <c r="L174" s="22" t="s">
        <v>8470</v>
      </c>
      <c r="M174" s="10" t="s">
        <v>226</v>
      </c>
      <c r="N174" s="13" t="s">
        <v>1703</v>
      </c>
      <c r="O174" s="30" t="s">
        <v>8471</v>
      </c>
      <c r="P174" s="14" t="s">
        <v>2868</v>
      </c>
      <c r="Q174" s="13"/>
      <c r="R174" s="14" t="s">
        <v>30</v>
      </c>
      <c r="S174" s="15" t="s">
        <v>8472</v>
      </c>
      <c r="T174" s="16">
        <v>37970</v>
      </c>
      <c r="U174" s="13">
        <v>2019</v>
      </c>
    </row>
    <row r="175" spans="1:21" ht="16.899999999999999" hidden="1" customHeight="1" x14ac:dyDescent="0.2">
      <c r="A175" s="13">
        <v>6951</v>
      </c>
      <c r="B175" s="10" t="s">
        <v>7641</v>
      </c>
      <c r="C175" s="151">
        <v>733945001</v>
      </c>
      <c r="D175" s="7" t="s">
        <v>51</v>
      </c>
      <c r="E175" s="7" t="s">
        <v>7642</v>
      </c>
      <c r="F175" s="12" t="s">
        <v>7643</v>
      </c>
      <c r="G175" s="12" t="s">
        <v>2146</v>
      </c>
      <c r="H175" s="12" t="s">
        <v>7644</v>
      </c>
      <c r="I175" s="7" t="s">
        <v>7645</v>
      </c>
      <c r="J175" s="7" t="s">
        <v>7646</v>
      </c>
      <c r="K175" s="7" t="s">
        <v>7647</v>
      </c>
      <c r="L175" s="7" t="s">
        <v>7648</v>
      </c>
      <c r="M175" s="10" t="s">
        <v>226</v>
      </c>
      <c r="N175" s="13" t="s">
        <v>7649</v>
      </c>
      <c r="O175" s="13"/>
      <c r="P175" s="14"/>
      <c r="Q175" s="13"/>
      <c r="R175" s="14">
        <v>93401</v>
      </c>
      <c r="S175" s="14" t="s">
        <v>7650</v>
      </c>
      <c r="T175" s="16">
        <v>37971</v>
      </c>
      <c r="U175" s="13">
        <v>2004</v>
      </c>
    </row>
    <row r="176" spans="1:21" ht="16.899999999999999" hidden="1" customHeight="1" x14ac:dyDescent="0.2">
      <c r="A176" s="13">
        <v>6956</v>
      </c>
      <c r="B176" s="166" t="s">
        <v>6399</v>
      </c>
      <c r="C176" s="157">
        <v>733958006</v>
      </c>
      <c r="D176" s="7" t="s">
        <v>6225</v>
      </c>
      <c r="E176" s="7" t="s">
        <v>6400</v>
      </c>
      <c r="F176" s="12" t="s">
        <v>6401</v>
      </c>
      <c r="G176" s="12" t="s">
        <v>6402</v>
      </c>
      <c r="H176" s="12" t="s">
        <v>6403</v>
      </c>
      <c r="I176" s="7" t="s">
        <v>54</v>
      </c>
      <c r="J176" s="7" t="s">
        <v>6404</v>
      </c>
      <c r="K176" s="7" t="s">
        <v>6405</v>
      </c>
      <c r="L176" s="7" t="s">
        <v>6406</v>
      </c>
      <c r="M176" s="10" t="s">
        <v>226</v>
      </c>
      <c r="N176" s="13" t="s">
        <v>1848</v>
      </c>
      <c r="O176" s="13"/>
      <c r="P176" s="14"/>
      <c r="Q176" s="13"/>
      <c r="R176" s="14" t="s">
        <v>162</v>
      </c>
      <c r="S176" s="14" t="s">
        <v>6407</v>
      </c>
      <c r="T176" s="16">
        <v>37970</v>
      </c>
      <c r="U176" s="13">
        <v>2005</v>
      </c>
    </row>
    <row r="177" spans="1:21" ht="16.899999999999999" hidden="1" customHeight="1" x14ac:dyDescent="0.2">
      <c r="A177" s="13">
        <v>6957</v>
      </c>
      <c r="B177" s="10" t="s">
        <v>4758</v>
      </c>
      <c r="C177" s="151">
        <v>725761007</v>
      </c>
      <c r="D177" s="7" t="s">
        <v>581</v>
      </c>
      <c r="E177" s="7" t="s">
        <v>4759</v>
      </c>
      <c r="F177" s="12" t="s">
        <v>592</v>
      </c>
      <c r="G177" s="12" t="s">
        <v>4760</v>
      </c>
      <c r="H177" s="12" t="s">
        <v>4761</v>
      </c>
      <c r="I177" s="7" t="s">
        <v>4762</v>
      </c>
      <c r="J177" s="7" t="s">
        <v>4763</v>
      </c>
      <c r="K177" s="7" t="s">
        <v>4764</v>
      </c>
      <c r="L177" s="7" t="s">
        <v>4765</v>
      </c>
      <c r="M177" s="10" t="s">
        <v>32</v>
      </c>
      <c r="N177" s="13" t="s">
        <v>521</v>
      </c>
      <c r="O177" s="13" t="s">
        <v>4766</v>
      </c>
      <c r="P177" s="14"/>
      <c r="Q177" s="13"/>
      <c r="R177" s="14" t="s">
        <v>470</v>
      </c>
      <c r="S177" s="14" t="s">
        <v>4767</v>
      </c>
      <c r="T177" s="16">
        <v>37970</v>
      </c>
      <c r="U177" s="13">
        <v>2005</v>
      </c>
    </row>
    <row r="178" spans="1:21" ht="16.899999999999999" hidden="1" customHeight="1" x14ac:dyDescent="0.2">
      <c r="A178" s="13">
        <v>6958</v>
      </c>
      <c r="B178" s="10" t="s">
        <v>4273</v>
      </c>
      <c r="C178" s="151">
        <v>714141007</v>
      </c>
      <c r="D178" s="7" t="s">
        <v>33</v>
      </c>
      <c r="E178" s="7" t="s">
        <v>4274</v>
      </c>
      <c r="F178" s="12" t="s">
        <v>4275</v>
      </c>
      <c r="G178" s="12" t="s">
        <v>4276</v>
      </c>
      <c r="H178" s="12" t="s">
        <v>4277</v>
      </c>
      <c r="I178" s="7" t="s">
        <v>403</v>
      </c>
      <c r="J178" s="7" t="s">
        <v>4278</v>
      </c>
      <c r="K178" s="7" t="s">
        <v>4279</v>
      </c>
      <c r="L178" s="7" t="s">
        <v>4280</v>
      </c>
      <c r="M178" s="10" t="s">
        <v>31</v>
      </c>
      <c r="N178" s="13" t="s">
        <v>300</v>
      </c>
      <c r="O178" s="13" t="s">
        <v>4281</v>
      </c>
      <c r="P178" s="14" t="s">
        <v>4282</v>
      </c>
      <c r="Q178" s="13"/>
      <c r="R178" s="14">
        <v>93509</v>
      </c>
      <c r="S178" s="14" t="s">
        <v>4283</v>
      </c>
      <c r="T178" s="16">
        <v>37970</v>
      </c>
      <c r="U178" s="13">
        <v>2014</v>
      </c>
    </row>
    <row r="179" spans="1:21" ht="16.899999999999999" hidden="1" customHeight="1" x14ac:dyDescent="0.2">
      <c r="A179" s="13">
        <v>6959</v>
      </c>
      <c r="B179" s="10" t="s">
        <v>928</v>
      </c>
      <c r="C179" s="151">
        <v>727783008</v>
      </c>
      <c r="D179" s="7" t="s">
        <v>929</v>
      </c>
      <c r="E179" s="7" t="s">
        <v>930</v>
      </c>
      <c r="F179" s="12" t="s">
        <v>2730</v>
      </c>
      <c r="G179" s="12" t="s">
        <v>931</v>
      </c>
      <c r="H179" s="12" t="s">
        <v>2731</v>
      </c>
      <c r="I179" s="7" t="s">
        <v>932</v>
      </c>
      <c r="J179" s="7" t="s">
        <v>2733</v>
      </c>
      <c r="K179" s="7" t="s">
        <v>2764</v>
      </c>
      <c r="L179" s="7" t="s">
        <v>933</v>
      </c>
      <c r="M179" s="10" t="s">
        <v>31</v>
      </c>
      <c r="N179" s="13" t="s">
        <v>934</v>
      </c>
      <c r="O179" s="13"/>
      <c r="P179" s="14" t="s">
        <v>2732</v>
      </c>
      <c r="Q179" s="13"/>
      <c r="R179" s="14">
        <v>93401</v>
      </c>
      <c r="S179" s="15" t="s">
        <v>3055</v>
      </c>
      <c r="T179" s="16">
        <v>37970</v>
      </c>
      <c r="U179" s="13">
        <v>2019</v>
      </c>
    </row>
    <row r="180" spans="1:21" ht="16.899999999999999" hidden="1" customHeight="1" x14ac:dyDescent="0.2">
      <c r="A180" s="13">
        <v>6962</v>
      </c>
      <c r="B180" s="10" t="s">
        <v>2253</v>
      </c>
      <c r="C180" s="151">
        <v>731414009</v>
      </c>
      <c r="D180" s="7" t="s">
        <v>51</v>
      </c>
      <c r="E180" s="7" t="s">
        <v>2254</v>
      </c>
      <c r="F180" s="12" t="s">
        <v>2863</v>
      </c>
      <c r="G180" s="12" t="s">
        <v>2255</v>
      </c>
      <c r="H180" s="12" t="s">
        <v>2256</v>
      </c>
      <c r="I180" s="7" t="s">
        <v>2257</v>
      </c>
      <c r="J180" s="7" t="s">
        <v>2865</v>
      </c>
      <c r="K180" s="7" t="s">
        <v>2258</v>
      </c>
      <c r="L180" s="7" t="s">
        <v>2260</v>
      </c>
      <c r="M180" s="10" t="s">
        <v>226</v>
      </c>
      <c r="N180" s="13" t="s">
        <v>492</v>
      </c>
      <c r="O180" s="13" t="s">
        <v>2261</v>
      </c>
      <c r="P180" s="14" t="s">
        <v>2259</v>
      </c>
      <c r="Q180" s="13"/>
      <c r="R180" s="14" t="s">
        <v>162</v>
      </c>
      <c r="S180" s="14" t="s">
        <v>2864</v>
      </c>
      <c r="T180" s="16">
        <v>37970</v>
      </c>
      <c r="U180" s="13">
        <v>2018</v>
      </c>
    </row>
    <row r="181" spans="1:21" ht="16.899999999999999" hidden="1" customHeight="1" x14ac:dyDescent="0.2">
      <c r="A181" s="13">
        <v>6965</v>
      </c>
      <c r="B181" s="10" t="s">
        <v>4233</v>
      </c>
      <c r="C181" s="151">
        <v>722448006</v>
      </c>
      <c r="D181" s="7" t="s">
        <v>51</v>
      </c>
      <c r="E181" s="7" t="s">
        <v>4234</v>
      </c>
      <c r="F181" s="12" t="s">
        <v>4235</v>
      </c>
      <c r="G181" s="12" t="s">
        <v>4236</v>
      </c>
      <c r="H181" s="12" t="s">
        <v>4237</v>
      </c>
      <c r="I181" s="7" t="s">
        <v>4238</v>
      </c>
      <c r="J181" s="7" t="s">
        <v>4239</v>
      </c>
      <c r="K181" s="7" t="s">
        <v>4240</v>
      </c>
      <c r="L181" s="7" t="s">
        <v>4241</v>
      </c>
      <c r="M181" s="10" t="s">
        <v>31</v>
      </c>
      <c r="N181" s="13" t="s">
        <v>4242</v>
      </c>
      <c r="O181" s="13" t="s">
        <v>4243</v>
      </c>
      <c r="P181" s="14"/>
      <c r="Q181" s="13"/>
      <c r="R181" s="14" t="s">
        <v>30</v>
      </c>
      <c r="S181" s="14" t="s">
        <v>4244</v>
      </c>
      <c r="T181" s="16">
        <v>37970</v>
      </c>
      <c r="U181" s="13">
        <v>2010</v>
      </c>
    </row>
    <row r="182" spans="1:21" ht="16.899999999999999" hidden="1" customHeight="1" x14ac:dyDescent="0.2">
      <c r="A182" s="13">
        <v>6966</v>
      </c>
      <c r="B182" s="10" t="s">
        <v>4976</v>
      </c>
      <c r="C182" s="151">
        <v>734382000</v>
      </c>
      <c r="D182" s="7" t="s">
        <v>581</v>
      </c>
      <c r="E182" s="7" t="s">
        <v>4977</v>
      </c>
      <c r="F182" s="12" t="s">
        <v>592</v>
      </c>
      <c r="G182" s="12" t="s">
        <v>4978</v>
      </c>
      <c r="H182" s="12" t="s">
        <v>4979</v>
      </c>
      <c r="I182" s="7" t="s">
        <v>4980</v>
      </c>
      <c r="J182" s="7" t="s">
        <v>4981</v>
      </c>
      <c r="K182" s="7" t="s">
        <v>4982</v>
      </c>
      <c r="L182" s="7" t="s">
        <v>4983</v>
      </c>
      <c r="M182" s="10" t="s">
        <v>2453</v>
      </c>
      <c r="N182" s="13" t="s">
        <v>688</v>
      </c>
      <c r="O182" s="13"/>
      <c r="P182" s="13" t="s">
        <v>4984</v>
      </c>
      <c r="Q182" s="13"/>
      <c r="R182" s="14">
        <v>93401</v>
      </c>
      <c r="S182" s="14" t="s">
        <v>4985</v>
      </c>
      <c r="T182" s="16">
        <v>37970</v>
      </c>
      <c r="U182" s="13">
        <v>2009</v>
      </c>
    </row>
    <row r="183" spans="1:21" ht="16.899999999999999" hidden="1" customHeight="1" x14ac:dyDescent="0.2">
      <c r="A183" s="13">
        <v>6967</v>
      </c>
      <c r="B183" s="10" t="s">
        <v>7537</v>
      </c>
      <c r="C183" s="151">
        <v>732447008</v>
      </c>
      <c r="D183" s="7" t="s">
        <v>51</v>
      </c>
      <c r="E183" s="7" t="s">
        <v>7538</v>
      </c>
      <c r="F183" s="12" t="s">
        <v>7539</v>
      </c>
      <c r="G183" s="12" t="s">
        <v>2146</v>
      </c>
      <c r="H183" s="12" t="s">
        <v>7540</v>
      </c>
      <c r="I183" s="7" t="s">
        <v>6211</v>
      </c>
      <c r="J183" s="7" t="s">
        <v>7541</v>
      </c>
      <c r="K183" s="7" t="s">
        <v>7542</v>
      </c>
      <c r="L183" s="7" t="s">
        <v>7543</v>
      </c>
      <c r="M183" s="10" t="s">
        <v>2455</v>
      </c>
      <c r="N183" s="13" t="s">
        <v>372</v>
      </c>
      <c r="O183" s="13" t="s">
        <v>7544</v>
      </c>
      <c r="P183" s="23" t="s">
        <v>7545</v>
      </c>
      <c r="Q183" s="13"/>
      <c r="R183" s="14" t="s">
        <v>162</v>
      </c>
      <c r="S183" s="14" t="s">
        <v>7546</v>
      </c>
      <c r="T183" s="16">
        <v>37970</v>
      </c>
      <c r="U183" s="13">
        <v>2009</v>
      </c>
    </row>
    <row r="184" spans="1:21" ht="16.899999999999999" hidden="1" customHeight="1" x14ac:dyDescent="0.2">
      <c r="A184" s="42">
        <v>6968</v>
      </c>
      <c r="B184" s="41" t="s">
        <v>8133</v>
      </c>
      <c r="C184" s="154">
        <v>720434008</v>
      </c>
      <c r="D184" s="41" t="s">
        <v>51</v>
      </c>
      <c r="E184" s="41" t="s">
        <v>395</v>
      </c>
      <c r="F184" s="143" t="s">
        <v>8134</v>
      </c>
      <c r="G184" s="143" t="s">
        <v>396</v>
      </c>
      <c r="H184" s="143" t="s">
        <v>8135</v>
      </c>
      <c r="I184" s="41" t="s">
        <v>397</v>
      </c>
      <c r="J184" s="41" t="s">
        <v>3060</v>
      </c>
      <c r="K184" s="41" t="s">
        <v>8136</v>
      </c>
      <c r="L184" s="41" t="s">
        <v>3058</v>
      </c>
      <c r="M184" s="41" t="s">
        <v>2458</v>
      </c>
      <c r="N184" s="42" t="s">
        <v>398</v>
      </c>
      <c r="O184" s="42" t="s">
        <v>8137</v>
      </c>
      <c r="P184" s="42" t="s">
        <v>8138</v>
      </c>
      <c r="Q184" s="42"/>
      <c r="R184" s="42">
        <v>93401</v>
      </c>
      <c r="S184" s="42" t="s">
        <v>8139</v>
      </c>
      <c r="T184" s="44">
        <v>37970</v>
      </c>
      <c r="U184" s="13">
        <v>2019</v>
      </c>
    </row>
    <row r="185" spans="1:21" ht="16.899999999999999" hidden="1" customHeight="1" x14ac:dyDescent="0.2">
      <c r="A185" s="13">
        <v>6969</v>
      </c>
      <c r="B185" s="10" t="s">
        <v>2404</v>
      </c>
      <c r="C185" s="151">
        <v>722703006</v>
      </c>
      <c r="D185" s="7" t="s">
        <v>51</v>
      </c>
      <c r="E185" s="7" t="s">
        <v>2405</v>
      </c>
      <c r="F185" s="12" t="s">
        <v>2406</v>
      </c>
      <c r="G185" s="12" t="s">
        <v>2407</v>
      </c>
      <c r="H185" s="12" t="s">
        <v>2817</v>
      </c>
      <c r="I185" s="7" t="s">
        <v>2257</v>
      </c>
      <c r="J185" s="7" t="s">
        <v>2818</v>
      </c>
      <c r="K185" s="7" t="s">
        <v>2408</v>
      </c>
      <c r="L185" s="7" t="s">
        <v>2409</v>
      </c>
      <c r="M185" s="10" t="s">
        <v>226</v>
      </c>
      <c r="N185" s="13" t="s">
        <v>492</v>
      </c>
      <c r="O185" s="13" t="s">
        <v>2410</v>
      </c>
      <c r="P185" s="23" t="s">
        <v>2411</v>
      </c>
      <c r="Q185" s="13"/>
      <c r="R185" s="14" t="s">
        <v>2412</v>
      </c>
      <c r="S185" s="14" t="s">
        <v>2925</v>
      </c>
      <c r="T185" s="16">
        <v>37970</v>
      </c>
      <c r="U185" s="30">
        <v>2019</v>
      </c>
    </row>
    <row r="186" spans="1:21" ht="16.899999999999999" hidden="1" customHeight="1" x14ac:dyDescent="0.2">
      <c r="A186" s="13">
        <v>6970</v>
      </c>
      <c r="B186" s="10" t="s">
        <v>5675</v>
      </c>
      <c r="C186" s="151">
        <v>700016404</v>
      </c>
      <c r="D186" s="7" t="s">
        <v>567</v>
      </c>
      <c r="E186" s="7" t="s">
        <v>5676</v>
      </c>
      <c r="F186" s="12" t="s">
        <v>5677</v>
      </c>
      <c r="G186" s="12" t="s">
        <v>5678</v>
      </c>
      <c r="H186" s="12" t="s">
        <v>5679</v>
      </c>
      <c r="I186" s="7" t="s">
        <v>5680</v>
      </c>
      <c r="J186" s="7" t="s">
        <v>5681</v>
      </c>
      <c r="K186" s="7" t="s">
        <v>5682</v>
      </c>
      <c r="L186" s="7" t="s">
        <v>5683</v>
      </c>
      <c r="M186" s="10" t="s">
        <v>31</v>
      </c>
      <c r="N186" s="13" t="s">
        <v>654</v>
      </c>
      <c r="O186" s="13" t="s">
        <v>5684</v>
      </c>
      <c r="P186" s="14"/>
      <c r="Q186" s="13"/>
      <c r="R186" s="14" t="s">
        <v>3796</v>
      </c>
      <c r="S186" s="14" t="s">
        <v>5685</v>
      </c>
      <c r="T186" s="16">
        <v>37970</v>
      </c>
      <c r="U186" s="13">
        <v>2012</v>
      </c>
    </row>
    <row r="187" spans="1:21" ht="16.899999999999999" hidden="1" customHeight="1" x14ac:dyDescent="0.2">
      <c r="A187" s="13">
        <v>6971</v>
      </c>
      <c r="B187" s="10" t="s">
        <v>186</v>
      </c>
      <c r="C187" s="151">
        <v>735534009</v>
      </c>
      <c r="D187" s="7" t="s">
        <v>51</v>
      </c>
      <c r="E187" s="7" t="s">
        <v>187</v>
      </c>
      <c r="F187" s="12" t="s">
        <v>2906</v>
      </c>
      <c r="G187" s="12" t="s">
        <v>188</v>
      </c>
      <c r="H187" s="12" t="s">
        <v>2442</v>
      </c>
      <c r="I187" s="7" t="s">
        <v>189</v>
      </c>
      <c r="J187" s="22" t="s">
        <v>8078</v>
      </c>
      <c r="K187" s="7" t="s">
        <v>2444</v>
      </c>
      <c r="L187" s="7" t="s">
        <v>190</v>
      </c>
      <c r="M187" s="10" t="s">
        <v>32</v>
      </c>
      <c r="N187" s="13" t="s">
        <v>2446</v>
      </c>
      <c r="O187" s="13" t="s">
        <v>2447</v>
      </c>
      <c r="P187" s="14" t="s">
        <v>2445</v>
      </c>
      <c r="Q187" s="13"/>
      <c r="R187" s="14" t="s">
        <v>162</v>
      </c>
      <c r="S187" s="15" t="s">
        <v>8079</v>
      </c>
      <c r="T187" s="16">
        <v>37970</v>
      </c>
      <c r="U187" s="13">
        <v>2019</v>
      </c>
    </row>
    <row r="188" spans="1:21" ht="16.899999999999999" hidden="1" customHeight="1" x14ac:dyDescent="0.2">
      <c r="A188" s="13">
        <v>6972</v>
      </c>
      <c r="B188" s="10" t="s">
        <v>530</v>
      </c>
      <c r="C188" s="151">
        <v>732420002</v>
      </c>
      <c r="D188" s="7" t="s">
        <v>51</v>
      </c>
      <c r="E188" s="7" t="s">
        <v>531</v>
      </c>
      <c r="F188" s="12" t="s">
        <v>2852</v>
      </c>
      <c r="G188" s="12" t="s">
        <v>532</v>
      </c>
      <c r="H188" s="12" t="s">
        <v>533</v>
      </c>
      <c r="I188" s="7" t="s">
        <v>453</v>
      </c>
      <c r="J188" s="7" t="s">
        <v>2853</v>
      </c>
      <c r="K188" s="7" t="s">
        <v>534</v>
      </c>
      <c r="L188" s="7" t="s">
        <v>4535</v>
      </c>
      <c r="M188" s="10" t="s">
        <v>31</v>
      </c>
      <c r="N188" s="13" t="s">
        <v>537</v>
      </c>
      <c r="O188" s="13" t="s">
        <v>536</v>
      </c>
      <c r="P188" s="14" t="s">
        <v>535</v>
      </c>
      <c r="Q188" s="13"/>
      <c r="R188" s="14">
        <v>93401</v>
      </c>
      <c r="S188" s="15" t="s">
        <v>4536</v>
      </c>
      <c r="T188" s="16">
        <v>37970</v>
      </c>
      <c r="U188" s="13">
        <v>2019</v>
      </c>
    </row>
    <row r="189" spans="1:21" ht="16.899999999999999" hidden="1" customHeight="1" x14ac:dyDescent="0.2">
      <c r="A189" s="13">
        <v>6973</v>
      </c>
      <c r="B189" s="10" t="s">
        <v>374</v>
      </c>
      <c r="C189" s="151">
        <v>727581006</v>
      </c>
      <c r="D189" s="7" t="s">
        <v>51</v>
      </c>
      <c r="E189" s="7" t="s">
        <v>375</v>
      </c>
      <c r="F189" s="17" t="s">
        <v>8130</v>
      </c>
      <c r="G189" s="12" t="s">
        <v>376</v>
      </c>
      <c r="H189" s="12" t="s">
        <v>8131</v>
      </c>
      <c r="I189" s="7" t="s">
        <v>377</v>
      </c>
      <c r="J189" s="7" t="s">
        <v>2834</v>
      </c>
      <c r="K189" s="7" t="s">
        <v>2835</v>
      </c>
      <c r="L189" s="22" t="s">
        <v>3052</v>
      </c>
      <c r="M189" s="10" t="s">
        <v>2457</v>
      </c>
      <c r="N189" s="13" t="s">
        <v>380</v>
      </c>
      <c r="O189" s="13" t="s">
        <v>379</v>
      </c>
      <c r="P189" s="14" t="s">
        <v>378</v>
      </c>
      <c r="Q189" s="13"/>
      <c r="R189" s="14" t="s">
        <v>162</v>
      </c>
      <c r="S189" s="15" t="s">
        <v>8132</v>
      </c>
      <c r="T189" s="16">
        <v>37970</v>
      </c>
      <c r="U189" s="13">
        <v>2019</v>
      </c>
    </row>
    <row r="190" spans="1:21" ht="16.899999999999999" hidden="1" customHeight="1" x14ac:dyDescent="0.2">
      <c r="A190" s="13">
        <v>6974</v>
      </c>
      <c r="B190" s="10" t="s">
        <v>2349</v>
      </c>
      <c r="C190" s="151">
        <v>605060005</v>
      </c>
      <c r="D190" s="7" t="s">
        <v>55</v>
      </c>
      <c r="E190" s="7" t="s">
        <v>2350</v>
      </c>
      <c r="F190" s="12" t="s">
        <v>2324</v>
      </c>
      <c r="G190" s="12" t="s">
        <v>2351</v>
      </c>
      <c r="H190" s="12" t="s">
        <v>27</v>
      </c>
      <c r="I190" s="7"/>
      <c r="J190" s="7"/>
      <c r="K190" s="7" t="s">
        <v>2352</v>
      </c>
      <c r="L190" s="7" t="s">
        <v>2353</v>
      </c>
      <c r="M190" s="10" t="s">
        <v>31</v>
      </c>
      <c r="N190" s="13" t="s">
        <v>271</v>
      </c>
      <c r="O190" s="13" t="s">
        <v>2564</v>
      </c>
      <c r="P190" s="14" t="s">
        <v>2565</v>
      </c>
      <c r="Q190" s="13"/>
      <c r="R190" s="14" t="s">
        <v>2354</v>
      </c>
      <c r="S190" s="14" t="s">
        <v>222</v>
      </c>
      <c r="T190" s="16">
        <v>37970</v>
      </c>
      <c r="U190" s="13" t="s">
        <v>1490</v>
      </c>
    </row>
    <row r="191" spans="1:21" ht="16.899999999999999" hidden="1" customHeight="1" x14ac:dyDescent="0.2">
      <c r="A191" s="13">
        <v>6975</v>
      </c>
      <c r="B191" s="10" t="s">
        <v>8444</v>
      </c>
      <c r="C191" s="151">
        <v>729097004</v>
      </c>
      <c r="D191" s="7" t="s">
        <v>2192</v>
      </c>
      <c r="E191" s="7" t="s">
        <v>2193</v>
      </c>
      <c r="F191" s="17" t="s">
        <v>8445</v>
      </c>
      <c r="G191" s="12" t="s">
        <v>2146</v>
      </c>
      <c r="H191" s="12" t="s">
        <v>2194</v>
      </c>
      <c r="I191" s="7" t="s">
        <v>2195</v>
      </c>
      <c r="J191" s="7" t="s">
        <v>2196</v>
      </c>
      <c r="K191" s="7" t="s">
        <v>2197</v>
      </c>
      <c r="L191" s="7" t="s">
        <v>2198</v>
      </c>
      <c r="M191" s="10" t="s">
        <v>226</v>
      </c>
      <c r="N191" s="13" t="s">
        <v>1506</v>
      </c>
      <c r="O191" s="13" t="s">
        <v>2199</v>
      </c>
      <c r="P191" s="47" t="s">
        <v>8446</v>
      </c>
      <c r="Q191" s="13"/>
      <c r="R191" s="14" t="s">
        <v>162</v>
      </c>
      <c r="S191" s="15" t="s">
        <v>8447</v>
      </c>
      <c r="T191" s="16">
        <v>37970</v>
      </c>
      <c r="U191" s="13">
        <v>2019</v>
      </c>
    </row>
    <row r="192" spans="1:21" ht="16.899999999999999" hidden="1" customHeight="1" x14ac:dyDescent="0.2">
      <c r="A192" s="7">
        <v>6977</v>
      </c>
      <c r="B192" s="10" t="s">
        <v>6354</v>
      </c>
      <c r="C192" s="151">
        <v>740263005</v>
      </c>
      <c r="D192" s="7" t="s">
        <v>2088</v>
      </c>
      <c r="E192" s="7" t="s">
        <v>6355</v>
      </c>
      <c r="F192" s="12" t="s">
        <v>6356</v>
      </c>
      <c r="G192" s="12" t="s">
        <v>6357</v>
      </c>
      <c r="H192" s="12" t="s">
        <v>6358</v>
      </c>
      <c r="I192" s="7" t="s">
        <v>3475</v>
      </c>
      <c r="J192" s="7" t="s">
        <v>6359</v>
      </c>
      <c r="K192" s="7" t="s">
        <v>6360</v>
      </c>
      <c r="L192" s="10" t="s">
        <v>6361</v>
      </c>
      <c r="M192" s="10" t="s">
        <v>226</v>
      </c>
      <c r="N192" s="13" t="s">
        <v>6362</v>
      </c>
      <c r="O192" s="13"/>
      <c r="P192" s="14"/>
      <c r="Q192" s="13"/>
      <c r="R192" s="13" t="s">
        <v>162</v>
      </c>
      <c r="S192" s="14" t="s">
        <v>6363</v>
      </c>
      <c r="T192" s="16">
        <v>37970</v>
      </c>
      <c r="U192" s="13">
        <v>2011</v>
      </c>
    </row>
    <row r="193" spans="1:21" ht="16.899999999999999" hidden="1" customHeight="1" x14ac:dyDescent="0.2">
      <c r="A193" s="13">
        <v>6979</v>
      </c>
      <c r="B193" s="10" t="s">
        <v>955</v>
      </c>
      <c r="C193" s="151">
        <v>738689003</v>
      </c>
      <c r="D193" s="7" t="s">
        <v>565</v>
      </c>
      <c r="E193" s="7" t="s">
        <v>956</v>
      </c>
      <c r="F193" s="17" t="s">
        <v>5712</v>
      </c>
      <c r="G193" s="12" t="s">
        <v>957</v>
      </c>
      <c r="H193" s="17" t="s">
        <v>5713</v>
      </c>
      <c r="I193" s="7" t="s">
        <v>958</v>
      </c>
      <c r="J193" s="7" t="s">
        <v>959</v>
      </c>
      <c r="K193" s="22" t="s">
        <v>5714</v>
      </c>
      <c r="L193" s="7" t="s">
        <v>960</v>
      </c>
      <c r="M193" s="10" t="s">
        <v>133</v>
      </c>
      <c r="N193" s="13" t="s">
        <v>961</v>
      </c>
      <c r="O193" s="13" t="s">
        <v>8350</v>
      </c>
      <c r="P193" s="23" t="s">
        <v>2794</v>
      </c>
      <c r="Q193" s="13"/>
      <c r="R193" s="14" t="s">
        <v>962</v>
      </c>
      <c r="S193" s="15" t="s">
        <v>8351</v>
      </c>
      <c r="T193" s="16">
        <v>37970</v>
      </c>
      <c r="U193" s="13">
        <v>2019</v>
      </c>
    </row>
    <row r="194" spans="1:21" ht="16.899999999999999" hidden="1" customHeight="1" x14ac:dyDescent="0.2">
      <c r="A194" s="13">
        <v>6980</v>
      </c>
      <c r="B194" s="10" t="s">
        <v>4097</v>
      </c>
      <c r="C194" s="151">
        <v>735342002</v>
      </c>
      <c r="D194" s="7" t="s">
        <v>51</v>
      </c>
      <c r="E194" s="7" t="s">
        <v>4098</v>
      </c>
      <c r="F194" s="12" t="s">
        <v>4099</v>
      </c>
      <c r="G194" s="12" t="s">
        <v>4100</v>
      </c>
      <c r="H194" s="12" t="s">
        <v>4101</v>
      </c>
      <c r="I194" s="7" t="s">
        <v>4102</v>
      </c>
      <c r="J194" s="7" t="s">
        <v>4103</v>
      </c>
      <c r="K194" s="7" t="s">
        <v>4104</v>
      </c>
      <c r="L194" s="7" t="s">
        <v>4105</v>
      </c>
      <c r="M194" s="10" t="s">
        <v>2474</v>
      </c>
      <c r="N194" s="13" t="s">
        <v>302</v>
      </c>
      <c r="O194" s="13"/>
      <c r="P194" s="14" t="s">
        <v>4106</v>
      </c>
      <c r="Q194" s="13"/>
      <c r="R194" s="14" t="s">
        <v>30</v>
      </c>
      <c r="S194" s="14" t="s">
        <v>3753</v>
      </c>
      <c r="T194" s="16">
        <v>37970</v>
      </c>
      <c r="U194" s="13">
        <v>2014</v>
      </c>
    </row>
    <row r="195" spans="1:21" ht="16.899999999999999" hidden="1" customHeight="1" x14ac:dyDescent="0.2">
      <c r="A195" s="13">
        <v>6982</v>
      </c>
      <c r="B195" s="10" t="s">
        <v>1748</v>
      </c>
      <c r="C195" s="151">
        <v>692307003</v>
      </c>
      <c r="D195" s="7" t="s">
        <v>1014</v>
      </c>
      <c r="E195" s="7" t="s">
        <v>1026</v>
      </c>
      <c r="F195" s="12" t="s">
        <v>26</v>
      </c>
      <c r="G195" s="12" t="s">
        <v>1027</v>
      </c>
      <c r="H195" s="12" t="s">
        <v>27</v>
      </c>
      <c r="I195" s="7"/>
      <c r="J195" s="7"/>
      <c r="K195" s="7" t="s">
        <v>1749</v>
      </c>
      <c r="L195" s="7" t="s">
        <v>1750</v>
      </c>
      <c r="M195" s="10" t="s">
        <v>2452</v>
      </c>
      <c r="N195" s="13" t="s">
        <v>454</v>
      </c>
      <c r="O195" s="13"/>
      <c r="P195" s="14"/>
      <c r="Q195" s="13"/>
      <c r="R195" s="14">
        <v>91001</v>
      </c>
      <c r="S195" s="14" t="s">
        <v>1030</v>
      </c>
      <c r="T195" s="16">
        <v>37970</v>
      </c>
      <c r="U195" s="13" t="s">
        <v>1490</v>
      </c>
    </row>
    <row r="196" spans="1:21" ht="16.899999999999999" hidden="1" customHeight="1" x14ac:dyDescent="0.2">
      <c r="A196" s="42">
        <v>6983</v>
      </c>
      <c r="B196" s="41" t="s">
        <v>2641</v>
      </c>
      <c r="C196" s="150">
        <v>759917405</v>
      </c>
      <c r="D196" s="11" t="s">
        <v>749</v>
      </c>
      <c r="E196" s="11" t="s">
        <v>750</v>
      </c>
      <c r="F196" s="40" t="s">
        <v>8293</v>
      </c>
      <c r="G196" s="40" t="s">
        <v>751</v>
      </c>
      <c r="H196" s="40" t="s">
        <v>2517</v>
      </c>
      <c r="I196" s="11" t="s">
        <v>55</v>
      </c>
      <c r="J196" s="11" t="s">
        <v>2851</v>
      </c>
      <c r="K196" s="11" t="s">
        <v>2518</v>
      </c>
      <c r="L196" s="11" t="s">
        <v>2515</v>
      </c>
      <c r="M196" s="41" t="s">
        <v>2453</v>
      </c>
      <c r="N196" s="42" t="s">
        <v>74</v>
      </c>
      <c r="O196" s="42" t="s">
        <v>8004</v>
      </c>
      <c r="P196" s="83" t="s">
        <v>2516</v>
      </c>
      <c r="Q196" s="42"/>
      <c r="R196" s="43">
        <v>93401</v>
      </c>
      <c r="S196" s="43" t="s">
        <v>8294</v>
      </c>
      <c r="T196" s="44">
        <v>37970</v>
      </c>
      <c r="U196" s="13">
        <v>2019</v>
      </c>
    </row>
    <row r="197" spans="1:21" ht="16.899999999999999" hidden="1" customHeight="1" x14ac:dyDescent="0.2">
      <c r="A197" s="13">
        <v>6984</v>
      </c>
      <c r="B197" s="10" t="s">
        <v>1727</v>
      </c>
      <c r="C197" s="151">
        <v>692202007</v>
      </c>
      <c r="D197" s="7" t="s">
        <v>1014</v>
      </c>
      <c r="E197" s="7" t="s">
        <v>1031</v>
      </c>
      <c r="F197" s="12" t="s">
        <v>592</v>
      </c>
      <c r="G197" s="7" t="s">
        <v>1652</v>
      </c>
      <c r="H197" s="12" t="s">
        <v>27</v>
      </c>
      <c r="I197" s="7"/>
      <c r="J197" s="7"/>
      <c r="K197" s="7" t="s">
        <v>1728</v>
      </c>
      <c r="L197" s="7" t="s">
        <v>1730</v>
      </c>
      <c r="M197" s="10" t="s">
        <v>2452</v>
      </c>
      <c r="N197" s="13" t="s">
        <v>746</v>
      </c>
      <c r="O197" s="13" t="s">
        <v>1731</v>
      </c>
      <c r="P197" s="14" t="s">
        <v>1729</v>
      </c>
      <c r="Q197" s="13"/>
      <c r="R197" s="14">
        <v>91001</v>
      </c>
      <c r="S197" s="14" t="s">
        <v>1049</v>
      </c>
      <c r="T197" s="16">
        <v>37970</v>
      </c>
      <c r="U197" s="13" t="s">
        <v>1490</v>
      </c>
    </row>
    <row r="198" spans="1:21" ht="16.899999999999999" hidden="1" customHeight="1" x14ac:dyDescent="0.2">
      <c r="A198" s="30">
        <v>6988</v>
      </c>
      <c r="B198" s="10" t="s">
        <v>165</v>
      </c>
      <c r="C198" s="151">
        <v>710867003</v>
      </c>
      <c r="D198" s="7" t="s">
        <v>33</v>
      </c>
      <c r="E198" s="7" t="s">
        <v>166</v>
      </c>
      <c r="F198" s="12" t="s">
        <v>167</v>
      </c>
      <c r="G198" s="12" t="s">
        <v>168</v>
      </c>
      <c r="H198" s="12" t="s">
        <v>169</v>
      </c>
      <c r="I198" s="7" t="s">
        <v>39</v>
      </c>
      <c r="J198" s="7" t="s">
        <v>170</v>
      </c>
      <c r="K198" s="7" t="s">
        <v>171</v>
      </c>
      <c r="L198" s="7" t="s">
        <v>173</v>
      </c>
      <c r="M198" s="10" t="s">
        <v>31</v>
      </c>
      <c r="N198" s="13" t="s">
        <v>174</v>
      </c>
      <c r="O198" s="13"/>
      <c r="P198" s="23" t="s">
        <v>172</v>
      </c>
      <c r="Q198" s="13"/>
      <c r="R198" s="14" t="s">
        <v>175</v>
      </c>
      <c r="S198" s="14" t="s">
        <v>176</v>
      </c>
      <c r="T198" s="16">
        <v>37970</v>
      </c>
      <c r="U198" s="13">
        <v>2012</v>
      </c>
    </row>
    <row r="199" spans="1:21" ht="16.899999999999999" hidden="1" customHeight="1" x14ac:dyDescent="0.2">
      <c r="A199" s="13">
        <v>6989</v>
      </c>
      <c r="B199" s="10" t="s">
        <v>7231</v>
      </c>
      <c r="C199" s="151">
        <v>745459005</v>
      </c>
      <c r="D199" s="7" t="s">
        <v>51</v>
      </c>
      <c r="E199" s="7" t="s">
        <v>7232</v>
      </c>
      <c r="F199" s="12" t="s">
        <v>7233</v>
      </c>
      <c r="G199" s="12" t="s">
        <v>2146</v>
      </c>
      <c r="H199" s="12" t="s">
        <v>7234</v>
      </c>
      <c r="I199" s="7" t="s">
        <v>263</v>
      </c>
      <c r="J199" s="7" t="s">
        <v>7235</v>
      </c>
      <c r="K199" s="7" t="s">
        <v>7236</v>
      </c>
      <c r="L199" s="7" t="s">
        <v>7237</v>
      </c>
      <c r="M199" s="10" t="s">
        <v>226</v>
      </c>
      <c r="N199" s="13" t="s">
        <v>164</v>
      </c>
      <c r="O199" s="13"/>
      <c r="P199" s="14"/>
      <c r="Q199" s="13"/>
      <c r="R199" s="14">
        <v>93401</v>
      </c>
      <c r="S199" s="14" t="s">
        <v>7238</v>
      </c>
      <c r="T199" s="16">
        <v>37970</v>
      </c>
      <c r="U199" s="13">
        <v>2007</v>
      </c>
    </row>
    <row r="200" spans="1:21" ht="16.899999999999999" hidden="1" customHeight="1" x14ac:dyDescent="0.2">
      <c r="A200" s="13">
        <v>6990</v>
      </c>
      <c r="B200" s="10" t="s">
        <v>4360</v>
      </c>
      <c r="C200" s="151" t="s">
        <v>8009</v>
      </c>
      <c r="D200" s="7" t="s">
        <v>51</v>
      </c>
      <c r="E200" s="7" t="s">
        <v>4361</v>
      </c>
      <c r="F200" s="12" t="s">
        <v>4362</v>
      </c>
      <c r="G200" s="12" t="s">
        <v>4363</v>
      </c>
      <c r="H200" s="12" t="s">
        <v>4364</v>
      </c>
      <c r="I200" s="7" t="s">
        <v>263</v>
      </c>
      <c r="J200" s="7" t="s">
        <v>4365</v>
      </c>
      <c r="K200" s="7" t="s">
        <v>4366</v>
      </c>
      <c r="L200" s="7" t="s">
        <v>4367</v>
      </c>
      <c r="M200" s="10" t="s">
        <v>2474</v>
      </c>
      <c r="N200" s="13" t="s">
        <v>4368</v>
      </c>
      <c r="O200" s="13" t="s">
        <v>4369</v>
      </c>
      <c r="P200" s="14"/>
      <c r="Q200" s="13"/>
      <c r="R200" s="14">
        <v>93401</v>
      </c>
      <c r="S200" s="14" t="s">
        <v>4370</v>
      </c>
      <c r="T200" s="16">
        <v>37970</v>
      </c>
      <c r="U200" s="13">
        <v>2015</v>
      </c>
    </row>
    <row r="201" spans="1:21" ht="16.899999999999999" hidden="1" customHeight="1" x14ac:dyDescent="0.2">
      <c r="A201" s="13">
        <v>6991</v>
      </c>
      <c r="B201" s="10" t="s">
        <v>6335</v>
      </c>
      <c r="C201" s="151">
        <v>742049000</v>
      </c>
      <c r="D201" s="7" t="s">
        <v>2088</v>
      </c>
      <c r="E201" s="7" t="s">
        <v>6336</v>
      </c>
      <c r="F201" s="12" t="s">
        <v>6337</v>
      </c>
      <c r="G201" s="12" t="s">
        <v>6338</v>
      </c>
      <c r="H201" s="12" t="s">
        <v>6339</v>
      </c>
      <c r="I201" s="7" t="s">
        <v>263</v>
      </c>
      <c r="J201" s="7" t="s">
        <v>6340</v>
      </c>
      <c r="K201" s="7" t="s">
        <v>6341</v>
      </c>
      <c r="L201" s="7" t="s">
        <v>6342</v>
      </c>
      <c r="M201" s="10" t="s">
        <v>226</v>
      </c>
      <c r="N201" s="13" t="s">
        <v>6343</v>
      </c>
      <c r="O201" s="13"/>
      <c r="P201" s="14"/>
      <c r="Q201" s="13"/>
      <c r="R201" s="14" t="s">
        <v>162</v>
      </c>
      <c r="S201" s="14" t="s">
        <v>6344</v>
      </c>
      <c r="T201" s="16">
        <v>37970</v>
      </c>
      <c r="U201" s="13">
        <v>2005</v>
      </c>
    </row>
    <row r="202" spans="1:21" ht="16.899999999999999" hidden="1" customHeight="1" x14ac:dyDescent="0.2">
      <c r="A202" s="13">
        <v>6993</v>
      </c>
      <c r="B202" s="10" t="s">
        <v>5021</v>
      </c>
      <c r="C202" s="151">
        <v>730767005</v>
      </c>
      <c r="D202" s="12" t="s">
        <v>5022</v>
      </c>
      <c r="E202" s="7" t="s">
        <v>5023</v>
      </c>
      <c r="F202" s="12" t="s">
        <v>5024</v>
      </c>
      <c r="G202" s="12" t="s">
        <v>5025</v>
      </c>
      <c r="H202" s="12" t="s">
        <v>5026</v>
      </c>
      <c r="I202" s="7" t="s">
        <v>5027</v>
      </c>
      <c r="J202" s="7" t="s">
        <v>5028</v>
      </c>
      <c r="K202" s="7" t="s">
        <v>5029</v>
      </c>
      <c r="L202" s="7" t="s">
        <v>5030</v>
      </c>
      <c r="M202" s="10" t="s">
        <v>31</v>
      </c>
      <c r="N202" s="13" t="s">
        <v>539</v>
      </c>
      <c r="O202" s="13" t="s">
        <v>5031</v>
      </c>
      <c r="P202" s="14" t="s">
        <v>5032</v>
      </c>
      <c r="Q202" s="13"/>
      <c r="R202" s="14">
        <v>93401</v>
      </c>
      <c r="S202" s="14" t="s">
        <v>5033</v>
      </c>
      <c r="T202" s="16">
        <v>37970</v>
      </c>
      <c r="U202" s="13">
        <v>2017</v>
      </c>
    </row>
    <row r="203" spans="1:21" ht="16.899999999999999" hidden="1" customHeight="1" x14ac:dyDescent="0.2">
      <c r="A203" s="13">
        <v>6994</v>
      </c>
      <c r="B203" s="10" t="s">
        <v>7325</v>
      </c>
      <c r="C203" s="151">
        <v>739485002</v>
      </c>
      <c r="D203" s="7" t="s">
        <v>51</v>
      </c>
      <c r="E203" s="7" t="s">
        <v>7326</v>
      </c>
      <c r="F203" s="12" t="s">
        <v>7327</v>
      </c>
      <c r="G203" s="12" t="s">
        <v>2146</v>
      </c>
      <c r="H203" s="12" t="s">
        <v>7328</v>
      </c>
      <c r="I203" s="7" t="s">
        <v>79</v>
      </c>
      <c r="J203" s="7" t="s">
        <v>7329</v>
      </c>
      <c r="K203" s="7" t="s">
        <v>7330</v>
      </c>
      <c r="L203" s="7" t="s">
        <v>7331</v>
      </c>
      <c r="M203" s="10" t="s">
        <v>32</v>
      </c>
      <c r="N203" s="13" t="s">
        <v>521</v>
      </c>
      <c r="O203" s="13"/>
      <c r="P203" s="14"/>
      <c r="Q203" s="13"/>
      <c r="R203" s="14" t="s">
        <v>162</v>
      </c>
      <c r="S203" s="14" t="s">
        <v>7332</v>
      </c>
      <c r="T203" s="16">
        <v>37970</v>
      </c>
      <c r="U203" s="13">
        <v>2009</v>
      </c>
    </row>
    <row r="204" spans="1:21" ht="16.899999999999999" hidden="1" customHeight="1" x14ac:dyDescent="0.2">
      <c r="A204" s="42">
        <v>6995</v>
      </c>
      <c r="B204" s="41" t="s">
        <v>5961</v>
      </c>
      <c r="C204" s="150">
        <v>692205006</v>
      </c>
      <c r="D204" s="11" t="s">
        <v>1014</v>
      </c>
      <c r="E204" s="11" t="s">
        <v>1026</v>
      </c>
      <c r="F204" s="40" t="s">
        <v>26</v>
      </c>
      <c r="G204" s="40" t="s">
        <v>1027</v>
      </c>
      <c r="H204" s="40" t="s">
        <v>27</v>
      </c>
      <c r="I204" s="11"/>
      <c r="J204" s="11"/>
      <c r="K204" s="11" t="s">
        <v>5962</v>
      </c>
      <c r="L204" s="11" t="s">
        <v>5963</v>
      </c>
      <c r="M204" s="41" t="s">
        <v>2452</v>
      </c>
      <c r="N204" s="42" t="s">
        <v>5964</v>
      </c>
      <c r="O204" s="42" t="s">
        <v>5965</v>
      </c>
      <c r="P204" s="43" t="s">
        <v>5966</v>
      </c>
      <c r="Q204" s="42"/>
      <c r="R204" s="43">
        <v>91001</v>
      </c>
      <c r="S204" s="43" t="s">
        <v>5967</v>
      </c>
      <c r="T204" s="44">
        <v>37970</v>
      </c>
      <c r="U204" s="13" t="s">
        <v>1490</v>
      </c>
    </row>
    <row r="205" spans="1:21" ht="16.899999999999999" hidden="1" customHeight="1" x14ac:dyDescent="0.2">
      <c r="A205" s="42">
        <v>6997</v>
      </c>
      <c r="B205" s="41" t="s">
        <v>1418</v>
      </c>
      <c r="C205" s="150">
        <v>690724006</v>
      </c>
      <c r="D205" s="11" t="s">
        <v>1014</v>
      </c>
      <c r="E205" s="11" t="s">
        <v>1026</v>
      </c>
      <c r="F205" s="40" t="s">
        <v>26</v>
      </c>
      <c r="G205" s="40" t="s">
        <v>1027</v>
      </c>
      <c r="H205" s="40" t="s">
        <v>27</v>
      </c>
      <c r="I205" s="11"/>
      <c r="J205" s="11"/>
      <c r="K205" s="11" t="s">
        <v>2544</v>
      </c>
      <c r="L205" s="11" t="s">
        <v>1419</v>
      </c>
      <c r="M205" s="41" t="s">
        <v>31</v>
      </c>
      <c r="N205" s="42" t="s">
        <v>1421</v>
      </c>
      <c r="O205" s="42" t="s">
        <v>1420</v>
      </c>
      <c r="P205" s="43"/>
      <c r="Q205" s="42"/>
      <c r="R205" s="43">
        <v>91001</v>
      </c>
      <c r="S205" s="43" t="s">
        <v>1030</v>
      </c>
      <c r="T205" s="44">
        <v>37970</v>
      </c>
      <c r="U205" s="13" t="s">
        <v>1490</v>
      </c>
    </row>
    <row r="206" spans="1:21" ht="16.899999999999999" hidden="1" customHeight="1" x14ac:dyDescent="0.2">
      <c r="A206" s="13">
        <v>6998</v>
      </c>
      <c r="B206" s="10" t="s">
        <v>1310</v>
      </c>
      <c r="C206" s="151">
        <v>692543009</v>
      </c>
      <c r="D206" s="7" t="s">
        <v>1014</v>
      </c>
      <c r="E206" s="7" t="s">
        <v>1026</v>
      </c>
      <c r="F206" s="12" t="s">
        <v>26</v>
      </c>
      <c r="G206" s="12" t="s">
        <v>1027</v>
      </c>
      <c r="H206" s="12" t="s">
        <v>27</v>
      </c>
      <c r="I206" s="7"/>
      <c r="J206" s="7"/>
      <c r="K206" s="7" t="s">
        <v>1311</v>
      </c>
      <c r="L206" s="7" t="s">
        <v>1312</v>
      </c>
      <c r="M206" s="10" t="s">
        <v>31</v>
      </c>
      <c r="N206" s="13" t="s">
        <v>673</v>
      </c>
      <c r="O206" s="13"/>
      <c r="P206" s="14"/>
      <c r="Q206" s="13"/>
      <c r="R206" s="14">
        <v>91001</v>
      </c>
      <c r="S206" s="14" t="s">
        <v>1030</v>
      </c>
      <c r="T206" s="16">
        <v>37970</v>
      </c>
      <c r="U206" s="13" t="s">
        <v>1490</v>
      </c>
    </row>
    <row r="207" spans="1:21" ht="16.899999999999999" hidden="1" customHeight="1" x14ac:dyDescent="0.2">
      <c r="A207" s="42">
        <v>6999</v>
      </c>
      <c r="B207" s="41" t="s">
        <v>2233</v>
      </c>
      <c r="C207" s="150">
        <v>741504006</v>
      </c>
      <c r="D207" s="11" t="s">
        <v>51</v>
      </c>
      <c r="E207" s="11" t="s">
        <v>2234</v>
      </c>
      <c r="F207" s="40" t="s">
        <v>7387</v>
      </c>
      <c r="G207" s="40" t="s">
        <v>162</v>
      </c>
      <c r="H207" s="40" t="s">
        <v>2235</v>
      </c>
      <c r="I207" s="11" t="s">
        <v>81</v>
      </c>
      <c r="J207" s="11" t="s">
        <v>7388</v>
      </c>
      <c r="K207" s="11" t="s">
        <v>7389</v>
      </c>
      <c r="L207" s="11" t="s">
        <v>2746</v>
      </c>
      <c r="M207" s="41" t="s">
        <v>32</v>
      </c>
      <c r="N207" s="42" t="s">
        <v>2237</v>
      </c>
      <c r="O207" s="42"/>
      <c r="P207" s="43" t="s">
        <v>2236</v>
      </c>
      <c r="Q207" s="42"/>
      <c r="R207" s="43" t="s">
        <v>162</v>
      </c>
      <c r="S207" s="142" t="s">
        <v>8456</v>
      </c>
      <c r="T207" s="44">
        <v>37970</v>
      </c>
      <c r="U207" s="13">
        <v>2019</v>
      </c>
    </row>
    <row r="208" spans="1:21" ht="16.899999999999999" hidden="1" customHeight="1" x14ac:dyDescent="0.2">
      <c r="A208" s="13">
        <v>7000</v>
      </c>
      <c r="B208" s="10" t="s">
        <v>4405</v>
      </c>
      <c r="C208" s="151">
        <v>718323002</v>
      </c>
      <c r="D208" s="7" t="s">
        <v>51</v>
      </c>
      <c r="E208" s="7" t="s">
        <v>4406</v>
      </c>
      <c r="F208" s="12" t="s">
        <v>4407</v>
      </c>
      <c r="G208" s="12" t="s">
        <v>4408</v>
      </c>
      <c r="H208" s="12" t="s">
        <v>4409</v>
      </c>
      <c r="I208" s="7" t="s">
        <v>403</v>
      </c>
      <c r="J208" s="7" t="s">
        <v>4410</v>
      </c>
      <c r="K208" s="7" t="s">
        <v>4411</v>
      </c>
      <c r="L208" s="7" t="s">
        <v>4412</v>
      </c>
      <c r="M208" s="10" t="s">
        <v>31</v>
      </c>
      <c r="N208" s="13" t="s">
        <v>326</v>
      </c>
      <c r="O208" s="13" t="s">
        <v>4413</v>
      </c>
      <c r="P208" s="14" t="s">
        <v>4414</v>
      </c>
      <c r="Q208" s="13"/>
      <c r="R208" s="14">
        <v>93401</v>
      </c>
      <c r="S208" s="14" t="s">
        <v>4415</v>
      </c>
      <c r="T208" s="16">
        <v>37970</v>
      </c>
      <c r="U208" s="13">
        <v>2008</v>
      </c>
    </row>
    <row r="209" spans="1:21" ht="16.899999999999999" hidden="1" customHeight="1" x14ac:dyDescent="0.2">
      <c r="A209" s="13">
        <v>7003</v>
      </c>
      <c r="B209" s="10" t="s">
        <v>2502</v>
      </c>
      <c r="C209" s="151">
        <v>731013004</v>
      </c>
      <c r="D209" s="7" t="s">
        <v>51</v>
      </c>
      <c r="E209" s="7" t="s">
        <v>177</v>
      </c>
      <c r="F209" s="12" t="s">
        <v>2503</v>
      </c>
      <c r="G209" s="12" t="s">
        <v>178</v>
      </c>
      <c r="H209" s="12" t="s">
        <v>179</v>
      </c>
      <c r="I209" s="7" t="s">
        <v>180</v>
      </c>
      <c r="J209" s="7" t="s">
        <v>181</v>
      </c>
      <c r="K209" s="7" t="s">
        <v>182</v>
      </c>
      <c r="L209" s="22" t="s">
        <v>3015</v>
      </c>
      <c r="M209" s="10" t="s">
        <v>31</v>
      </c>
      <c r="N209" s="30" t="s">
        <v>300</v>
      </c>
      <c r="O209" s="13" t="s">
        <v>183</v>
      </c>
      <c r="P209" s="15" t="s">
        <v>3016</v>
      </c>
      <c r="Q209" s="13"/>
      <c r="R209" s="14" t="s">
        <v>183</v>
      </c>
      <c r="S209" s="16" t="s">
        <v>2633</v>
      </c>
      <c r="T209" s="16">
        <v>37970</v>
      </c>
      <c r="U209" s="30">
        <v>2019</v>
      </c>
    </row>
    <row r="210" spans="1:21" ht="16.899999999999999" hidden="1" customHeight="1" x14ac:dyDescent="0.2">
      <c r="A210" s="13">
        <v>7004</v>
      </c>
      <c r="B210" s="10" t="s">
        <v>853</v>
      </c>
      <c r="C210" s="151">
        <v>716904008</v>
      </c>
      <c r="D210" s="7" t="s">
        <v>567</v>
      </c>
      <c r="E210" s="7" t="s">
        <v>854</v>
      </c>
      <c r="F210" s="12" t="s">
        <v>855</v>
      </c>
      <c r="G210" s="12" t="s">
        <v>856</v>
      </c>
      <c r="H210" s="12" t="s">
        <v>2430</v>
      </c>
      <c r="I210" s="7" t="s">
        <v>857</v>
      </c>
      <c r="J210" s="7" t="s">
        <v>858</v>
      </c>
      <c r="K210" s="7" t="s">
        <v>859</v>
      </c>
      <c r="L210" s="7" t="s">
        <v>861</v>
      </c>
      <c r="M210" s="10" t="s">
        <v>31</v>
      </c>
      <c r="N210" s="13" t="s">
        <v>863</v>
      </c>
      <c r="O210" s="13" t="s">
        <v>862</v>
      </c>
      <c r="P210" s="14" t="s">
        <v>860</v>
      </c>
      <c r="Q210" s="13"/>
      <c r="R210" s="14">
        <v>93401</v>
      </c>
      <c r="S210" s="15" t="s">
        <v>3086</v>
      </c>
      <c r="T210" s="16">
        <v>37970</v>
      </c>
      <c r="U210" s="30">
        <v>2019</v>
      </c>
    </row>
    <row r="211" spans="1:21" ht="16.899999999999999" hidden="1" customHeight="1" x14ac:dyDescent="0.2">
      <c r="A211" s="13">
        <v>7005</v>
      </c>
      <c r="B211" s="10" t="s">
        <v>4296</v>
      </c>
      <c r="C211" s="151">
        <v>709542001</v>
      </c>
      <c r="D211" s="7" t="s">
        <v>51</v>
      </c>
      <c r="E211" s="7" t="s">
        <v>4297</v>
      </c>
      <c r="F211" s="12" t="s">
        <v>4298</v>
      </c>
      <c r="G211" s="12" t="s">
        <v>4299</v>
      </c>
      <c r="H211" s="12" t="s">
        <v>4300</v>
      </c>
      <c r="I211" s="7" t="s">
        <v>4301</v>
      </c>
      <c r="J211" s="18" t="s">
        <v>4302</v>
      </c>
      <c r="K211" s="7" t="s">
        <v>4303</v>
      </c>
      <c r="L211" s="7" t="s">
        <v>4304</v>
      </c>
      <c r="M211" s="10" t="s">
        <v>31</v>
      </c>
      <c r="N211" s="13" t="s">
        <v>4305</v>
      </c>
      <c r="O211" s="13" t="s">
        <v>4306</v>
      </c>
      <c r="P211" s="14"/>
      <c r="Q211" s="13"/>
      <c r="R211" s="14">
        <v>93401</v>
      </c>
      <c r="S211" s="14" t="s">
        <v>4307</v>
      </c>
      <c r="T211" s="16">
        <v>37970</v>
      </c>
      <c r="U211" s="13">
        <v>2013</v>
      </c>
    </row>
    <row r="212" spans="1:21" ht="16.899999999999999" hidden="1" customHeight="1" x14ac:dyDescent="0.2">
      <c r="A212" s="13">
        <v>7008</v>
      </c>
      <c r="B212" s="10" t="s">
        <v>7824</v>
      </c>
      <c r="C212" s="151">
        <v>702872707</v>
      </c>
      <c r="D212" s="7" t="s">
        <v>56</v>
      </c>
      <c r="E212" s="7" t="s">
        <v>7732</v>
      </c>
      <c r="F212" s="12" t="s">
        <v>26</v>
      </c>
      <c r="G212" s="12" t="s">
        <v>58</v>
      </c>
      <c r="H212" s="12" t="s">
        <v>27</v>
      </c>
      <c r="I212" s="7"/>
      <c r="J212" s="7"/>
      <c r="K212" s="7" t="s">
        <v>7825</v>
      </c>
      <c r="L212" s="7" t="s">
        <v>7826</v>
      </c>
      <c r="M212" s="10" t="s">
        <v>31</v>
      </c>
      <c r="N212" s="13" t="s">
        <v>7827</v>
      </c>
      <c r="O212" s="13" t="s">
        <v>7828</v>
      </c>
      <c r="P212" s="14"/>
      <c r="Q212" s="13"/>
      <c r="R212" s="14" t="s">
        <v>151</v>
      </c>
      <c r="S212" s="14" t="s">
        <v>7829</v>
      </c>
      <c r="T212" s="16">
        <v>37970</v>
      </c>
      <c r="U212" s="13">
        <v>2004</v>
      </c>
    </row>
    <row r="213" spans="1:21" ht="16.899999999999999" hidden="1" customHeight="1" x14ac:dyDescent="0.2">
      <c r="A213" s="13">
        <v>7010</v>
      </c>
      <c r="B213" s="10" t="s">
        <v>2114</v>
      </c>
      <c r="C213" s="151">
        <v>747168008</v>
      </c>
      <c r="D213" s="7" t="s">
        <v>2115</v>
      </c>
      <c r="E213" s="7" t="s">
        <v>2116</v>
      </c>
      <c r="F213" s="12" t="s">
        <v>2117</v>
      </c>
      <c r="G213" s="12" t="s">
        <v>2118</v>
      </c>
      <c r="H213" s="12" t="s">
        <v>2119</v>
      </c>
      <c r="I213" s="7" t="s">
        <v>2120</v>
      </c>
      <c r="J213" s="7" t="s">
        <v>2121</v>
      </c>
      <c r="K213" s="7" t="s">
        <v>2122</v>
      </c>
      <c r="L213" s="7" t="s">
        <v>2124</v>
      </c>
      <c r="M213" s="10" t="s">
        <v>226</v>
      </c>
      <c r="N213" s="13" t="s">
        <v>2125</v>
      </c>
      <c r="O213" s="13"/>
      <c r="P213" s="14" t="s">
        <v>2123</v>
      </c>
      <c r="Q213" s="13"/>
      <c r="R213" s="14" t="s">
        <v>445</v>
      </c>
      <c r="S213" s="14" t="s">
        <v>522</v>
      </c>
      <c r="T213" s="16">
        <v>37970</v>
      </c>
      <c r="U213" s="13">
        <v>2019</v>
      </c>
    </row>
    <row r="214" spans="1:21" ht="16.899999999999999" hidden="1" customHeight="1" x14ac:dyDescent="0.2">
      <c r="A214" s="13">
        <v>7012</v>
      </c>
      <c r="B214" s="10" t="s">
        <v>5525</v>
      </c>
      <c r="C214" s="151">
        <v>720266008</v>
      </c>
      <c r="D214" s="7" t="s">
        <v>582</v>
      </c>
      <c r="E214" s="7" t="s">
        <v>5526</v>
      </c>
      <c r="F214" s="12" t="s">
        <v>5527</v>
      </c>
      <c r="G214" s="12" t="s">
        <v>5528</v>
      </c>
      <c r="H214" s="12" t="s">
        <v>5529</v>
      </c>
      <c r="I214" s="7" t="s">
        <v>5530</v>
      </c>
      <c r="J214" s="7" t="s">
        <v>55</v>
      </c>
      <c r="K214" s="7" t="s">
        <v>5531</v>
      </c>
      <c r="L214" s="7" t="s">
        <v>5532</v>
      </c>
      <c r="M214" s="10" t="s">
        <v>31</v>
      </c>
      <c r="N214" s="13" t="s">
        <v>428</v>
      </c>
      <c r="O214" s="13"/>
      <c r="P214" s="14" t="s">
        <v>5533</v>
      </c>
      <c r="Q214" s="13"/>
      <c r="R214" s="14">
        <v>93401</v>
      </c>
      <c r="S214" s="14" t="s">
        <v>5534</v>
      </c>
      <c r="T214" s="16">
        <v>37970</v>
      </c>
      <c r="U214" s="13">
        <v>2017</v>
      </c>
    </row>
    <row r="215" spans="1:21" ht="16.899999999999999" hidden="1" customHeight="1" x14ac:dyDescent="0.2">
      <c r="A215" s="13">
        <v>7013</v>
      </c>
      <c r="B215" s="10" t="s">
        <v>3663</v>
      </c>
      <c r="C215" s="151">
        <v>817951511</v>
      </c>
      <c r="D215" s="7" t="s">
        <v>93</v>
      </c>
      <c r="E215" s="7" t="s">
        <v>3664</v>
      </c>
      <c r="F215" s="12" t="s">
        <v>26</v>
      </c>
      <c r="G215" s="12" t="s">
        <v>95</v>
      </c>
      <c r="H215" s="12" t="s">
        <v>27</v>
      </c>
      <c r="I215" s="7"/>
      <c r="J215" s="7"/>
      <c r="K215" s="7" t="s">
        <v>3665</v>
      </c>
      <c r="L215" s="7" t="s">
        <v>3666</v>
      </c>
      <c r="M215" s="10" t="s">
        <v>31</v>
      </c>
      <c r="N215" s="13" t="s">
        <v>3667</v>
      </c>
      <c r="O215" s="13" t="s">
        <v>3668</v>
      </c>
      <c r="P215" s="14"/>
      <c r="Q215" s="13"/>
      <c r="R215" s="14" t="s">
        <v>99</v>
      </c>
      <c r="S215" s="14" t="s">
        <v>3669</v>
      </c>
      <c r="T215" s="16">
        <v>37970</v>
      </c>
      <c r="U215" s="13">
        <v>2008</v>
      </c>
    </row>
    <row r="216" spans="1:21" ht="16.899999999999999" hidden="1" customHeight="1" x14ac:dyDescent="0.2">
      <c r="A216" s="13">
        <v>7014</v>
      </c>
      <c r="B216" s="10" t="s">
        <v>6646</v>
      </c>
      <c r="C216" s="151" t="s">
        <v>8036</v>
      </c>
      <c r="D216" s="7" t="s">
        <v>2088</v>
      </c>
      <c r="E216" s="7" t="s">
        <v>6647</v>
      </c>
      <c r="F216" s="12" t="s">
        <v>6648</v>
      </c>
      <c r="G216" s="12" t="s">
        <v>6649</v>
      </c>
      <c r="H216" s="12" t="s">
        <v>6650</v>
      </c>
      <c r="I216" s="7" t="s">
        <v>6211</v>
      </c>
      <c r="J216" s="7" t="s">
        <v>6651</v>
      </c>
      <c r="K216" s="7" t="s">
        <v>6652</v>
      </c>
      <c r="L216" s="7" t="s">
        <v>6653</v>
      </c>
      <c r="M216" s="10" t="s">
        <v>226</v>
      </c>
      <c r="N216" s="13" t="s">
        <v>87</v>
      </c>
      <c r="O216" s="13"/>
      <c r="P216" s="14"/>
      <c r="Q216" s="13"/>
      <c r="R216" s="14" t="s">
        <v>162</v>
      </c>
      <c r="S216" s="14" t="s">
        <v>6654</v>
      </c>
      <c r="T216" s="16">
        <v>37970</v>
      </c>
      <c r="U216" s="13">
        <v>2008</v>
      </c>
    </row>
    <row r="217" spans="1:21" ht="16.899999999999999" hidden="1" customHeight="1" x14ac:dyDescent="0.2">
      <c r="A217" s="42">
        <v>7015</v>
      </c>
      <c r="B217" s="41" t="s">
        <v>105</v>
      </c>
      <c r="C217" s="150">
        <v>745046002</v>
      </c>
      <c r="D217" s="11" t="s">
        <v>25</v>
      </c>
      <c r="E217" s="11" t="s">
        <v>106</v>
      </c>
      <c r="F217" s="40" t="s">
        <v>26</v>
      </c>
      <c r="G217" s="40" t="s">
        <v>107</v>
      </c>
      <c r="H217" s="40" t="s">
        <v>55</v>
      </c>
      <c r="I217" s="11"/>
      <c r="J217" s="11"/>
      <c r="K217" s="11" t="s">
        <v>108</v>
      </c>
      <c r="L217" s="11" t="s">
        <v>29</v>
      </c>
      <c r="M217" s="41" t="s">
        <v>31</v>
      </c>
      <c r="N217" s="42" t="s">
        <v>271</v>
      </c>
      <c r="O217" s="42" t="s">
        <v>109</v>
      </c>
      <c r="P217" s="43" t="s">
        <v>110</v>
      </c>
      <c r="Q217" s="42"/>
      <c r="R217" s="43">
        <v>93401</v>
      </c>
      <c r="S217" s="43" t="s">
        <v>3105</v>
      </c>
      <c r="T217" s="44">
        <v>37970</v>
      </c>
      <c r="U217" s="13">
        <v>2019</v>
      </c>
    </row>
    <row r="218" spans="1:21" ht="16.899999999999999" hidden="1" customHeight="1" x14ac:dyDescent="0.2">
      <c r="A218" s="13">
        <v>7017</v>
      </c>
      <c r="B218" s="10" t="s">
        <v>7450</v>
      </c>
      <c r="C218" s="151">
        <v>743577000</v>
      </c>
      <c r="D218" s="7" t="s">
        <v>2221</v>
      </c>
      <c r="E218" s="7" t="s">
        <v>7451</v>
      </c>
      <c r="F218" s="12" t="s">
        <v>7452</v>
      </c>
      <c r="G218" s="12" t="s">
        <v>2222</v>
      </c>
      <c r="H218" s="12" t="s">
        <v>7453</v>
      </c>
      <c r="I218" s="7" t="s">
        <v>7454</v>
      </c>
      <c r="J218" s="7" t="s">
        <v>7455</v>
      </c>
      <c r="K218" s="7" t="s">
        <v>7456</v>
      </c>
      <c r="L218" s="7" t="s">
        <v>7457</v>
      </c>
      <c r="M218" s="10" t="s">
        <v>31</v>
      </c>
      <c r="N218" s="13" t="s">
        <v>2183</v>
      </c>
      <c r="O218" s="13"/>
      <c r="P218" s="14"/>
      <c r="Q218" s="13"/>
      <c r="R218" s="14" t="s">
        <v>445</v>
      </c>
      <c r="S218" s="14" t="s">
        <v>7458</v>
      </c>
      <c r="T218" s="16">
        <v>37970</v>
      </c>
      <c r="U218" s="13">
        <v>2011</v>
      </c>
    </row>
    <row r="219" spans="1:21" ht="16.899999999999999" hidden="1" customHeight="1" x14ac:dyDescent="0.2">
      <c r="A219" s="13">
        <v>7018</v>
      </c>
      <c r="B219" s="10" t="s">
        <v>1085</v>
      </c>
      <c r="C219" s="151">
        <v>692206002</v>
      </c>
      <c r="D219" s="7" t="s">
        <v>1014</v>
      </c>
      <c r="E219" s="7" t="s">
        <v>1026</v>
      </c>
      <c r="F219" s="12" t="s">
        <v>26</v>
      </c>
      <c r="G219" s="12" t="s">
        <v>1027</v>
      </c>
      <c r="H219" s="12" t="s">
        <v>27</v>
      </c>
      <c r="I219" s="7"/>
      <c r="J219" s="7"/>
      <c r="K219" s="7" t="s">
        <v>1086</v>
      </c>
      <c r="L219" s="7" t="s">
        <v>1088</v>
      </c>
      <c r="M219" s="10" t="s">
        <v>2452</v>
      </c>
      <c r="N219" s="13" t="s">
        <v>1090</v>
      </c>
      <c r="O219" s="13" t="s">
        <v>1089</v>
      </c>
      <c r="P219" s="14" t="s">
        <v>1087</v>
      </c>
      <c r="Q219" s="13"/>
      <c r="R219" s="14">
        <v>91001</v>
      </c>
      <c r="S219" s="14" t="s">
        <v>1030</v>
      </c>
      <c r="T219" s="16">
        <v>37970</v>
      </c>
      <c r="U219" s="13" t="s">
        <v>1490</v>
      </c>
    </row>
    <row r="220" spans="1:21" ht="16.899999999999999" hidden="1" customHeight="1" x14ac:dyDescent="0.2">
      <c r="A220" s="13">
        <v>7019</v>
      </c>
      <c r="B220" s="10" t="s">
        <v>7222</v>
      </c>
      <c r="C220" s="151">
        <v>741469006</v>
      </c>
      <c r="D220" s="7" t="s">
        <v>51</v>
      </c>
      <c r="E220" s="7" t="s">
        <v>7223</v>
      </c>
      <c r="F220" s="12" t="s">
        <v>7224</v>
      </c>
      <c r="G220" s="12" t="s">
        <v>2146</v>
      </c>
      <c r="H220" s="12" t="s">
        <v>7225</v>
      </c>
      <c r="I220" s="7" t="s">
        <v>7226</v>
      </c>
      <c r="J220" s="7" t="s">
        <v>7227</v>
      </c>
      <c r="K220" s="7" t="s">
        <v>7228</v>
      </c>
      <c r="L220" s="7" t="s">
        <v>7229</v>
      </c>
      <c r="M220" s="10" t="s">
        <v>133</v>
      </c>
      <c r="N220" s="13" t="s">
        <v>393</v>
      </c>
      <c r="O220" s="13"/>
      <c r="P220" s="14"/>
      <c r="Q220" s="13"/>
      <c r="R220" s="14" t="s">
        <v>162</v>
      </c>
      <c r="S220" s="14" t="s">
        <v>7230</v>
      </c>
      <c r="T220" s="16">
        <v>37970</v>
      </c>
      <c r="U220" s="13">
        <v>2004</v>
      </c>
    </row>
    <row r="221" spans="1:21" ht="16.899999999999999" hidden="1" customHeight="1" x14ac:dyDescent="0.2">
      <c r="A221" s="42">
        <v>7021</v>
      </c>
      <c r="B221" s="41" t="s">
        <v>1054</v>
      </c>
      <c r="C221" s="150" t="s">
        <v>3371</v>
      </c>
      <c r="D221" s="11" t="s">
        <v>1014</v>
      </c>
      <c r="E221" s="11" t="s">
        <v>1026</v>
      </c>
      <c r="F221" s="40" t="s">
        <v>26</v>
      </c>
      <c r="G221" s="40" t="s">
        <v>1027</v>
      </c>
      <c r="H221" s="40" t="s">
        <v>27</v>
      </c>
      <c r="I221" s="11"/>
      <c r="J221" s="11"/>
      <c r="K221" s="11" t="s">
        <v>1055</v>
      </c>
      <c r="L221" s="11" t="s">
        <v>1056</v>
      </c>
      <c r="M221" s="41" t="s">
        <v>303</v>
      </c>
      <c r="N221" s="42" t="s">
        <v>985</v>
      </c>
      <c r="O221" s="42" t="s">
        <v>1057</v>
      </c>
      <c r="P221" s="43"/>
      <c r="Q221" s="42"/>
      <c r="R221" s="43">
        <v>91001</v>
      </c>
      <c r="S221" s="43" t="s">
        <v>1030</v>
      </c>
      <c r="T221" s="44">
        <v>37970</v>
      </c>
      <c r="U221" s="13" t="s">
        <v>1490</v>
      </c>
    </row>
    <row r="222" spans="1:21" ht="16.899999999999999" hidden="1" customHeight="1" x14ac:dyDescent="0.2">
      <c r="A222" s="13">
        <v>7023</v>
      </c>
      <c r="B222" s="10" t="s">
        <v>7804</v>
      </c>
      <c r="C222" s="151">
        <v>700555097</v>
      </c>
      <c r="D222" s="7" t="s">
        <v>56</v>
      </c>
      <c r="E222" s="7" t="s">
        <v>7805</v>
      </c>
      <c r="F222" s="12" t="s">
        <v>26</v>
      </c>
      <c r="G222" s="12" t="s">
        <v>2362</v>
      </c>
      <c r="H222" s="12" t="s">
        <v>27</v>
      </c>
      <c r="I222" s="7"/>
      <c r="J222" s="7"/>
      <c r="K222" s="7" t="s">
        <v>7806</v>
      </c>
      <c r="L222" s="7" t="s">
        <v>7807</v>
      </c>
      <c r="M222" s="10" t="s">
        <v>2453</v>
      </c>
      <c r="N222" s="13" t="s">
        <v>34</v>
      </c>
      <c r="O222" s="13" t="s">
        <v>7808</v>
      </c>
      <c r="P222" s="14"/>
      <c r="Q222" s="13"/>
      <c r="R222" s="14">
        <v>93910</v>
      </c>
      <c r="S222" s="14" t="s">
        <v>7809</v>
      </c>
      <c r="T222" s="16">
        <v>37970</v>
      </c>
      <c r="U222" s="13">
        <v>2010</v>
      </c>
    </row>
    <row r="223" spans="1:21" ht="16.899999999999999" hidden="1" customHeight="1" x14ac:dyDescent="0.2">
      <c r="A223" s="13">
        <v>7024</v>
      </c>
      <c r="B223" s="10" t="s">
        <v>7712</v>
      </c>
      <c r="C223" s="151">
        <v>718028000</v>
      </c>
      <c r="D223" s="7" t="s">
        <v>55</v>
      </c>
      <c r="E223" s="7" t="s">
        <v>2332</v>
      </c>
      <c r="F223" s="12" t="s">
        <v>2324</v>
      </c>
      <c r="G223" s="12" t="s">
        <v>2325</v>
      </c>
      <c r="H223" s="12" t="s">
        <v>27</v>
      </c>
      <c r="I223" s="7"/>
      <c r="J223" s="7"/>
      <c r="K223" s="7" t="s">
        <v>7713</v>
      </c>
      <c r="L223" s="97" t="s">
        <v>7714</v>
      </c>
      <c r="M223" s="10" t="s">
        <v>31</v>
      </c>
      <c r="N223" s="13" t="s">
        <v>5972</v>
      </c>
      <c r="O223" s="13"/>
      <c r="P223" s="14" t="s">
        <v>7715</v>
      </c>
      <c r="Q223" s="13"/>
      <c r="R223" s="14" t="s">
        <v>2329</v>
      </c>
      <c r="S223" s="14" t="s">
        <v>7716</v>
      </c>
      <c r="T223" s="16">
        <v>37970</v>
      </c>
      <c r="U223" s="13">
        <v>2011</v>
      </c>
    </row>
    <row r="224" spans="1:21" ht="16.899999999999999" hidden="1" customHeight="1" x14ac:dyDescent="0.2">
      <c r="A224" s="13">
        <v>7026</v>
      </c>
      <c r="B224" s="10" t="s">
        <v>6485</v>
      </c>
      <c r="C224" s="151">
        <v>732191003</v>
      </c>
      <c r="D224" s="7" t="s">
        <v>2088</v>
      </c>
      <c r="E224" s="7" t="s">
        <v>6486</v>
      </c>
      <c r="F224" s="12" t="s">
        <v>6487</v>
      </c>
      <c r="G224" s="12" t="s">
        <v>6488</v>
      </c>
      <c r="H224" s="12" t="s">
        <v>6489</v>
      </c>
      <c r="I224" s="7" t="s">
        <v>39</v>
      </c>
      <c r="J224" s="7" t="s">
        <v>6490</v>
      </c>
      <c r="K224" s="7" t="s">
        <v>6491</v>
      </c>
      <c r="L224" s="7" t="s">
        <v>6492</v>
      </c>
      <c r="M224" s="10" t="s">
        <v>226</v>
      </c>
      <c r="N224" s="13" t="s">
        <v>275</v>
      </c>
      <c r="O224" s="13"/>
      <c r="P224" s="14"/>
      <c r="Q224" s="13"/>
      <c r="R224" s="14" t="s">
        <v>162</v>
      </c>
      <c r="S224" s="14" t="s">
        <v>6493</v>
      </c>
      <c r="T224" s="16">
        <v>37970</v>
      </c>
      <c r="U224" s="13">
        <v>2004</v>
      </c>
    </row>
    <row r="225" spans="1:21" ht="16.899999999999999" hidden="1" customHeight="1" x14ac:dyDescent="0.2">
      <c r="A225" s="42">
        <v>7027</v>
      </c>
      <c r="B225" s="41" t="s">
        <v>2281</v>
      </c>
      <c r="C225" s="150">
        <v>650364007</v>
      </c>
      <c r="D225" s="11" t="s">
        <v>51</v>
      </c>
      <c r="E225" s="11" t="s">
        <v>2282</v>
      </c>
      <c r="F225" s="40" t="s">
        <v>8473</v>
      </c>
      <c r="G225" s="40" t="s">
        <v>2146</v>
      </c>
      <c r="H225" s="40" t="s">
        <v>8474</v>
      </c>
      <c r="I225" s="11" t="s">
        <v>2284</v>
      </c>
      <c r="J225" s="11" t="s">
        <v>8475</v>
      </c>
      <c r="K225" s="11" t="s">
        <v>2286</v>
      </c>
      <c r="L225" s="11" t="s">
        <v>8476</v>
      </c>
      <c r="M225" s="41" t="s">
        <v>226</v>
      </c>
      <c r="N225" s="42" t="s">
        <v>2290</v>
      </c>
      <c r="O225" s="42" t="s">
        <v>8477</v>
      </c>
      <c r="P225" s="83" t="s">
        <v>2289</v>
      </c>
      <c r="Q225" s="42"/>
      <c r="R225" s="43" t="s">
        <v>162</v>
      </c>
      <c r="S225" s="43" t="s">
        <v>8478</v>
      </c>
      <c r="T225" s="44">
        <v>37970</v>
      </c>
      <c r="U225" s="13">
        <v>2019</v>
      </c>
    </row>
    <row r="226" spans="1:21" ht="16.899999999999999" hidden="1" customHeight="1" x14ac:dyDescent="0.2">
      <c r="A226" s="42">
        <v>7031</v>
      </c>
      <c r="B226" s="41" t="s">
        <v>2423</v>
      </c>
      <c r="C226" s="150">
        <v>731026009</v>
      </c>
      <c r="D226" s="11" t="s">
        <v>51</v>
      </c>
      <c r="E226" s="11" t="s">
        <v>2424</v>
      </c>
      <c r="F226" s="40" t="s">
        <v>8448</v>
      </c>
      <c r="G226" s="40" t="s">
        <v>8449</v>
      </c>
      <c r="H226" s="40" t="s">
        <v>3071</v>
      </c>
      <c r="I226" s="11" t="s">
        <v>79</v>
      </c>
      <c r="J226" s="11" t="s">
        <v>3072</v>
      </c>
      <c r="K226" s="11" t="s">
        <v>3073</v>
      </c>
      <c r="L226" s="11" t="s">
        <v>2427</v>
      </c>
      <c r="M226" s="41" t="s">
        <v>31</v>
      </c>
      <c r="N226" s="42" t="s">
        <v>654</v>
      </c>
      <c r="O226" s="42" t="s">
        <v>2428</v>
      </c>
      <c r="P226" s="83" t="s">
        <v>8450</v>
      </c>
      <c r="Q226" s="42"/>
      <c r="R226" s="43" t="s">
        <v>2429</v>
      </c>
      <c r="S226" s="43" t="s">
        <v>8451</v>
      </c>
      <c r="T226" s="44">
        <v>37970</v>
      </c>
      <c r="U226" s="13">
        <v>2019</v>
      </c>
    </row>
    <row r="227" spans="1:21" ht="16.899999999999999" hidden="1" customHeight="1" x14ac:dyDescent="0.2">
      <c r="A227" s="13">
        <v>7036</v>
      </c>
      <c r="B227" s="10" t="s">
        <v>791</v>
      </c>
      <c r="C227" s="151" t="s">
        <v>3372</v>
      </c>
      <c r="D227" s="7" t="s">
        <v>567</v>
      </c>
      <c r="E227" s="7" t="s">
        <v>792</v>
      </c>
      <c r="F227" s="17" t="s">
        <v>8295</v>
      </c>
      <c r="G227" s="12" t="s">
        <v>793</v>
      </c>
      <c r="H227" s="17" t="s">
        <v>8296</v>
      </c>
      <c r="I227" s="7" t="s">
        <v>795</v>
      </c>
      <c r="J227" s="7" t="s">
        <v>8297</v>
      </c>
      <c r="K227" s="7" t="s">
        <v>797</v>
      </c>
      <c r="L227" s="7" t="s">
        <v>799</v>
      </c>
      <c r="M227" s="10" t="s">
        <v>31</v>
      </c>
      <c r="N227" s="13" t="s">
        <v>801</v>
      </c>
      <c r="O227" s="30" t="s">
        <v>8298</v>
      </c>
      <c r="P227" s="15" t="s">
        <v>8299</v>
      </c>
      <c r="Q227" s="13"/>
      <c r="R227" s="14" t="s">
        <v>569</v>
      </c>
      <c r="S227" s="15" t="s">
        <v>8300</v>
      </c>
      <c r="T227" s="16">
        <v>37970</v>
      </c>
      <c r="U227" s="13">
        <v>2019</v>
      </c>
    </row>
    <row r="228" spans="1:21" ht="16.899999999999999" hidden="1" customHeight="1" x14ac:dyDescent="0.2">
      <c r="A228" s="13">
        <v>7037</v>
      </c>
      <c r="B228" s="10" t="s">
        <v>2297</v>
      </c>
      <c r="C228" s="151">
        <v>753474005</v>
      </c>
      <c r="D228" s="7" t="s">
        <v>51</v>
      </c>
      <c r="E228" s="7" t="s">
        <v>2298</v>
      </c>
      <c r="F228" s="12" t="s">
        <v>3006</v>
      </c>
      <c r="G228" s="12" t="s">
        <v>2299</v>
      </c>
      <c r="H228" s="12" t="s">
        <v>2300</v>
      </c>
      <c r="I228" s="7" t="s">
        <v>2301</v>
      </c>
      <c r="J228" s="7" t="s">
        <v>2302</v>
      </c>
      <c r="K228" s="7" t="s">
        <v>2303</v>
      </c>
      <c r="L228" s="7" t="s">
        <v>3007</v>
      </c>
      <c r="M228" s="10" t="s">
        <v>31</v>
      </c>
      <c r="N228" s="13" t="s">
        <v>2183</v>
      </c>
      <c r="O228" s="13" t="s">
        <v>2304</v>
      </c>
      <c r="P228" s="14"/>
      <c r="Q228" s="13"/>
      <c r="R228" s="14" t="s">
        <v>445</v>
      </c>
      <c r="S228" s="14" t="s">
        <v>3008</v>
      </c>
      <c r="T228" s="16">
        <v>37970</v>
      </c>
      <c r="U228" s="30">
        <v>2019</v>
      </c>
    </row>
    <row r="229" spans="1:21" ht="16.899999999999999" hidden="1" customHeight="1" x14ac:dyDescent="0.2">
      <c r="A229" s="13">
        <v>7038</v>
      </c>
      <c r="B229" s="10" t="s">
        <v>2238</v>
      </c>
      <c r="C229" s="151">
        <v>759418204</v>
      </c>
      <c r="D229" s="7" t="s">
        <v>51</v>
      </c>
      <c r="E229" s="7" t="s">
        <v>2239</v>
      </c>
      <c r="F229" s="17" t="s">
        <v>8457</v>
      </c>
      <c r="G229" s="12" t="s">
        <v>2240</v>
      </c>
      <c r="H229" s="17" t="s">
        <v>8458</v>
      </c>
      <c r="I229" s="7" t="s">
        <v>2241</v>
      </c>
      <c r="J229" s="7" t="s">
        <v>8459</v>
      </c>
      <c r="K229" s="7" t="s">
        <v>2242</v>
      </c>
      <c r="L229" s="7" t="s">
        <v>2243</v>
      </c>
      <c r="M229" s="10" t="s">
        <v>226</v>
      </c>
      <c r="N229" s="13" t="s">
        <v>164</v>
      </c>
      <c r="O229" s="13" t="s">
        <v>2244</v>
      </c>
      <c r="P229" s="14"/>
      <c r="Q229" s="13"/>
      <c r="R229" s="14" t="s">
        <v>445</v>
      </c>
      <c r="S229" s="15" t="s">
        <v>8460</v>
      </c>
      <c r="T229" s="16">
        <v>37970</v>
      </c>
      <c r="U229" s="13">
        <v>2019</v>
      </c>
    </row>
    <row r="230" spans="1:21" ht="16.899999999999999" hidden="1" customHeight="1" x14ac:dyDescent="0.2">
      <c r="A230" s="13">
        <v>7039</v>
      </c>
      <c r="B230" s="10" t="s">
        <v>674</v>
      </c>
      <c r="C230" s="151">
        <v>700249204</v>
      </c>
      <c r="D230" s="7" t="s">
        <v>565</v>
      </c>
      <c r="E230" s="7" t="s">
        <v>675</v>
      </c>
      <c r="F230" s="12" t="s">
        <v>2854</v>
      </c>
      <c r="G230" s="12" t="s">
        <v>676</v>
      </c>
      <c r="H230" s="12" t="s">
        <v>2855</v>
      </c>
      <c r="I230" s="7" t="s">
        <v>677</v>
      </c>
      <c r="J230" s="7" t="s">
        <v>2961</v>
      </c>
      <c r="K230" s="7" t="s">
        <v>678</v>
      </c>
      <c r="L230" s="7" t="s">
        <v>680</v>
      </c>
      <c r="M230" s="10" t="s">
        <v>31</v>
      </c>
      <c r="N230" s="13" t="s">
        <v>682</v>
      </c>
      <c r="O230" s="13" t="s">
        <v>681</v>
      </c>
      <c r="P230" s="14" t="s">
        <v>679</v>
      </c>
      <c r="Q230" s="13"/>
      <c r="R230" s="14" t="s">
        <v>470</v>
      </c>
      <c r="S230" s="14" t="s">
        <v>2962</v>
      </c>
      <c r="T230" s="16">
        <v>37970</v>
      </c>
      <c r="U230" s="30">
        <v>2019</v>
      </c>
    </row>
    <row r="231" spans="1:21" ht="16.899999999999999" hidden="1" customHeight="1" x14ac:dyDescent="0.2">
      <c r="A231" s="42">
        <v>7041</v>
      </c>
      <c r="B231" s="41" t="s">
        <v>283</v>
      </c>
      <c r="C231" s="150">
        <v>725712006</v>
      </c>
      <c r="D231" s="11" t="s">
        <v>51</v>
      </c>
      <c r="E231" s="11" t="s">
        <v>284</v>
      </c>
      <c r="F231" s="40" t="s">
        <v>4036</v>
      </c>
      <c r="G231" s="40" t="s">
        <v>285</v>
      </c>
      <c r="H231" s="40" t="s">
        <v>2759</v>
      </c>
      <c r="I231" s="11" t="s">
        <v>286</v>
      </c>
      <c r="J231" s="11" t="s">
        <v>4037</v>
      </c>
      <c r="K231" s="11" t="s">
        <v>2760</v>
      </c>
      <c r="L231" s="11" t="s">
        <v>287</v>
      </c>
      <c r="M231" s="41" t="s">
        <v>31</v>
      </c>
      <c r="N231" s="42" t="s">
        <v>288</v>
      </c>
      <c r="O231" s="42" t="s">
        <v>4038</v>
      </c>
      <c r="P231" s="43"/>
      <c r="Q231" s="42"/>
      <c r="R231" s="43" t="s">
        <v>162</v>
      </c>
      <c r="S231" s="43" t="s">
        <v>4039</v>
      </c>
      <c r="T231" s="44">
        <v>37970</v>
      </c>
      <c r="U231" s="13">
        <v>2019</v>
      </c>
    </row>
    <row r="232" spans="1:21" ht="16.899999999999999" hidden="1" customHeight="1" x14ac:dyDescent="0.2">
      <c r="A232" s="13">
        <v>7043</v>
      </c>
      <c r="B232" s="10" t="s">
        <v>6524</v>
      </c>
      <c r="C232" s="151">
        <v>754998008</v>
      </c>
      <c r="D232" s="7" t="s">
        <v>2088</v>
      </c>
      <c r="E232" s="7" t="s">
        <v>6525</v>
      </c>
      <c r="F232" s="12" t="s">
        <v>6526</v>
      </c>
      <c r="G232" s="12" t="s">
        <v>6527</v>
      </c>
      <c r="H232" s="12" t="s">
        <v>6528</v>
      </c>
      <c r="I232" s="7" t="s">
        <v>6529</v>
      </c>
      <c r="J232" s="7" t="s">
        <v>6530</v>
      </c>
      <c r="K232" s="7" t="s">
        <v>6531</v>
      </c>
      <c r="L232" s="7" t="s">
        <v>6532</v>
      </c>
      <c r="M232" s="10" t="s">
        <v>226</v>
      </c>
      <c r="N232" s="13" t="s">
        <v>87</v>
      </c>
      <c r="O232" s="13"/>
      <c r="P232" s="14"/>
      <c r="Q232" s="13"/>
      <c r="R232" s="14" t="s">
        <v>162</v>
      </c>
      <c r="S232" s="14" t="s">
        <v>6493</v>
      </c>
      <c r="T232" s="16">
        <v>37970</v>
      </c>
      <c r="U232" s="13">
        <v>2004</v>
      </c>
    </row>
    <row r="233" spans="1:21" ht="16.899999999999999" hidden="1" customHeight="1" x14ac:dyDescent="0.2">
      <c r="A233" s="13">
        <v>7044</v>
      </c>
      <c r="B233" s="10" t="s">
        <v>4416</v>
      </c>
      <c r="C233" s="151">
        <v>726469008</v>
      </c>
      <c r="D233" s="7" t="s">
        <v>33</v>
      </c>
      <c r="E233" s="7" t="s">
        <v>4417</v>
      </c>
      <c r="F233" s="12" t="s">
        <v>4418</v>
      </c>
      <c r="G233" s="12" t="s">
        <v>4419</v>
      </c>
      <c r="H233" s="12" t="s">
        <v>4420</v>
      </c>
      <c r="I233" s="7" t="s">
        <v>4421</v>
      </c>
      <c r="J233" s="7" t="s">
        <v>4422</v>
      </c>
      <c r="K233" s="7" t="s">
        <v>4423</v>
      </c>
      <c r="L233" s="7" t="s">
        <v>4424</v>
      </c>
      <c r="M233" s="10" t="s">
        <v>31</v>
      </c>
      <c r="N233" s="13" t="s">
        <v>249</v>
      </c>
      <c r="O233" s="13" t="s">
        <v>4425</v>
      </c>
      <c r="P233" s="14"/>
      <c r="Q233" s="13"/>
      <c r="R233" s="14" t="s">
        <v>30</v>
      </c>
      <c r="S233" s="14" t="s">
        <v>4426</v>
      </c>
      <c r="T233" s="16">
        <v>37970</v>
      </c>
      <c r="U233" s="13">
        <v>2012</v>
      </c>
    </row>
    <row r="234" spans="1:21" ht="16.899999999999999" hidden="1" customHeight="1" x14ac:dyDescent="0.2">
      <c r="A234" s="13">
        <v>7045</v>
      </c>
      <c r="B234" s="10" t="s">
        <v>4986</v>
      </c>
      <c r="C234" s="151">
        <v>733377003</v>
      </c>
      <c r="D234" s="7" t="s">
        <v>565</v>
      </c>
      <c r="E234" s="7" t="s">
        <v>4987</v>
      </c>
      <c r="F234" s="12" t="s">
        <v>4988</v>
      </c>
      <c r="G234" s="12" t="s">
        <v>4989</v>
      </c>
      <c r="H234" s="12" t="s">
        <v>4990</v>
      </c>
      <c r="I234" s="7" t="s">
        <v>4991</v>
      </c>
      <c r="J234" s="7" t="s">
        <v>4992</v>
      </c>
      <c r="K234" s="7" t="s">
        <v>4993</v>
      </c>
      <c r="L234" s="7" t="s">
        <v>4994</v>
      </c>
      <c r="M234" s="10" t="s">
        <v>31</v>
      </c>
      <c r="N234" s="13" t="s">
        <v>271</v>
      </c>
      <c r="O234" s="13" t="s">
        <v>4995</v>
      </c>
      <c r="P234" s="14" t="s">
        <v>4996</v>
      </c>
      <c r="Q234" s="13"/>
      <c r="R234" s="14">
        <v>93401</v>
      </c>
      <c r="S234" s="14" t="s">
        <v>4997</v>
      </c>
      <c r="T234" s="16">
        <v>37970</v>
      </c>
      <c r="U234" s="13">
        <v>2009</v>
      </c>
    </row>
    <row r="235" spans="1:21" ht="16.899999999999999" hidden="1" customHeight="1" x14ac:dyDescent="0.2">
      <c r="A235" s="13">
        <v>7046</v>
      </c>
      <c r="B235" s="7" t="s">
        <v>6206</v>
      </c>
      <c r="C235" s="151">
        <v>700229106</v>
      </c>
      <c r="D235" s="7" t="s">
        <v>51</v>
      </c>
      <c r="E235" s="7" t="s">
        <v>6207</v>
      </c>
      <c r="F235" s="12" t="s">
        <v>6208</v>
      </c>
      <c r="G235" s="12" t="s">
        <v>6209</v>
      </c>
      <c r="H235" s="12" t="s">
        <v>6210</v>
      </c>
      <c r="I235" s="7" t="s">
        <v>6211</v>
      </c>
      <c r="J235" s="7" t="s">
        <v>6212</v>
      </c>
      <c r="K235" s="7" t="s">
        <v>6213</v>
      </c>
      <c r="L235" s="7" t="s">
        <v>6214</v>
      </c>
      <c r="M235" s="10" t="s">
        <v>31</v>
      </c>
      <c r="N235" s="13" t="s">
        <v>4745</v>
      </c>
      <c r="O235" s="13"/>
      <c r="P235" s="14"/>
      <c r="Q235" s="13"/>
      <c r="R235" s="14" t="s">
        <v>162</v>
      </c>
      <c r="S235" s="14" t="s">
        <v>6215</v>
      </c>
      <c r="T235" s="16">
        <v>37970</v>
      </c>
      <c r="U235" s="13">
        <v>2008</v>
      </c>
    </row>
    <row r="236" spans="1:21" ht="16.899999999999999" hidden="1" customHeight="1" x14ac:dyDescent="0.2">
      <c r="A236" s="13">
        <v>7048</v>
      </c>
      <c r="B236" s="10" t="s">
        <v>7707</v>
      </c>
      <c r="C236" s="151">
        <v>815133005</v>
      </c>
      <c r="D236" s="7" t="s">
        <v>56</v>
      </c>
      <c r="E236" s="7" t="s">
        <v>7708</v>
      </c>
      <c r="F236" s="12" t="s">
        <v>26</v>
      </c>
      <c r="G236" s="12" t="s">
        <v>58</v>
      </c>
      <c r="H236" s="12" t="s">
        <v>27</v>
      </c>
      <c r="I236" s="7"/>
      <c r="J236" s="7"/>
      <c r="K236" s="7" t="s">
        <v>7709</v>
      </c>
      <c r="L236" s="7" t="s">
        <v>7710</v>
      </c>
      <c r="M236" s="10" t="s">
        <v>2457</v>
      </c>
      <c r="N236" s="13" t="s">
        <v>591</v>
      </c>
      <c r="O236" s="13"/>
      <c r="P236" s="14"/>
      <c r="Q236" s="13"/>
      <c r="R236" s="14" t="s">
        <v>112</v>
      </c>
      <c r="S236" s="14" t="s">
        <v>7711</v>
      </c>
      <c r="T236" s="16">
        <v>37970</v>
      </c>
      <c r="U236" s="13">
        <v>2008</v>
      </c>
    </row>
    <row r="237" spans="1:21" ht="16.899999999999999" hidden="1" customHeight="1" x14ac:dyDescent="0.2">
      <c r="A237" s="42">
        <v>7049</v>
      </c>
      <c r="B237" s="41" t="s">
        <v>1998</v>
      </c>
      <c r="C237" s="150">
        <v>690609002</v>
      </c>
      <c r="D237" s="11" t="s">
        <v>1014</v>
      </c>
      <c r="E237" s="11" t="s">
        <v>1999</v>
      </c>
      <c r="F237" s="40" t="s">
        <v>26</v>
      </c>
      <c r="G237" s="40" t="s">
        <v>1027</v>
      </c>
      <c r="H237" s="40" t="s">
        <v>27</v>
      </c>
      <c r="I237" s="11"/>
      <c r="J237" s="11"/>
      <c r="K237" s="11" t="s">
        <v>2000</v>
      </c>
      <c r="L237" s="11" t="s">
        <v>2001</v>
      </c>
      <c r="M237" s="41" t="s">
        <v>226</v>
      </c>
      <c r="N237" s="42" t="s">
        <v>87</v>
      </c>
      <c r="O237" s="42"/>
      <c r="P237" s="43"/>
      <c r="Q237" s="42"/>
      <c r="R237" s="43">
        <v>91001</v>
      </c>
      <c r="S237" s="43" t="s">
        <v>1030</v>
      </c>
      <c r="T237" s="44">
        <v>37970</v>
      </c>
      <c r="U237" s="13" t="s">
        <v>1490</v>
      </c>
    </row>
    <row r="238" spans="1:21" ht="16.899999999999999" hidden="1" customHeight="1" x14ac:dyDescent="0.2">
      <c r="A238" s="42">
        <v>7050</v>
      </c>
      <c r="B238" s="41" t="s">
        <v>1950</v>
      </c>
      <c r="C238" s="150">
        <v>691508005</v>
      </c>
      <c r="D238" s="11" t="s">
        <v>1014</v>
      </c>
      <c r="E238" s="11" t="s">
        <v>1026</v>
      </c>
      <c r="F238" s="40" t="s">
        <v>26</v>
      </c>
      <c r="G238" s="40" t="s">
        <v>1027</v>
      </c>
      <c r="H238" s="40" t="s">
        <v>27</v>
      </c>
      <c r="I238" s="11"/>
      <c r="J238" s="11"/>
      <c r="K238" s="11" t="s">
        <v>1951</v>
      </c>
      <c r="L238" s="11" t="s">
        <v>1952</v>
      </c>
      <c r="M238" s="41" t="s">
        <v>133</v>
      </c>
      <c r="N238" s="42" t="s">
        <v>1953</v>
      </c>
      <c r="O238" s="42" t="s">
        <v>2781</v>
      </c>
      <c r="P238" s="43" t="s">
        <v>2782</v>
      </c>
      <c r="Q238" s="42"/>
      <c r="R238" s="43">
        <v>91001</v>
      </c>
      <c r="S238" s="43" t="s">
        <v>1030</v>
      </c>
      <c r="T238" s="44">
        <v>37970</v>
      </c>
      <c r="U238" s="13" t="s">
        <v>1490</v>
      </c>
    </row>
    <row r="239" spans="1:21" ht="16.899999999999999" hidden="1" customHeight="1" x14ac:dyDescent="0.2">
      <c r="A239" s="42">
        <v>7051</v>
      </c>
      <c r="B239" s="41" t="s">
        <v>1432</v>
      </c>
      <c r="C239" s="150">
        <v>692538005</v>
      </c>
      <c r="D239" s="11" t="s">
        <v>1014</v>
      </c>
      <c r="E239" s="11" t="s">
        <v>1026</v>
      </c>
      <c r="F239" s="40" t="s">
        <v>26</v>
      </c>
      <c r="G239" s="40" t="s">
        <v>1027</v>
      </c>
      <c r="H239" s="40" t="s">
        <v>27</v>
      </c>
      <c r="I239" s="11"/>
      <c r="J239" s="11"/>
      <c r="K239" s="11" t="s">
        <v>1433</v>
      </c>
      <c r="L239" s="11" t="s">
        <v>1434</v>
      </c>
      <c r="M239" s="41" t="s">
        <v>31</v>
      </c>
      <c r="N239" s="42" t="s">
        <v>318</v>
      </c>
      <c r="O239" s="42"/>
      <c r="P239" s="43"/>
      <c r="Q239" s="42"/>
      <c r="R239" s="43">
        <v>91001</v>
      </c>
      <c r="S239" s="43" t="s">
        <v>1435</v>
      </c>
      <c r="T239" s="44">
        <v>37970</v>
      </c>
      <c r="U239" s="13" t="s">
        <v>1490</v>
      </c>
    </row>
    <row r="240" spans="1:21" ht="16.899999999999999" hidden="1" customHeight="1" x14ac:dyDescent="0.2">
      <c r="A240" s="42">
        <v>7052</v>
      </c>
      <c r="B240" s="41" t="s">
        <v>1805</v>
      </c>
      <c r="C240" s="150">
        <v>690812002</v>
      </c>
      <c r="D240" s="11" t="s">
        <v>1014</v>
      </c>
      <c r="E240" s="11" t="s">
        <v>1026</v>
      </c>
      <c r="F240" s="40" t="s">
        <v>26</v>
      </c>
      <c r="G240" s="40" t="s">
        <v>1027</v>
      </c>
      <c r="H240" s="40" t="s">
        <v>27</v>
      </c>
      <c r="I240" s="11"/>
      <c r="J240" s="11"/>
      <c r="K240" s="11" t="s">
        <v>1806</v>
      </c>
      <c r="L240" s="11" t="s">
        <v>1807</v>
      </c>
      <c r="M240" s="41" t="s">
        <v>2456</v>
      </c>
      <c r="N240" s="42" t="s">
        <v>1809</v>
      </c>
      <c r="O240" s="42" t="s">
        <v>1808</v>
      </c>
      <c r="P240" s="43"/>
      <c r="Q240" s="42"/>
      <c r="R240" s="43">
        <v>91001</v>
      </c>
      <c r="S240" s="43" t="s">
        <v>1030</v>
      </c>
      <c r="T240" s="44">
        <v>37970</v>
      </c>
      <c r="U240" s="13" t="s">
        <v>1490</v>
      </c>
    </row>
    <row r="241" spans="1:21" ht="16.899999999999999" hidden="1" customHeight="1" x14ac:dyDescent="0.2">
      <c r="A241" s="13">
        <v>7053</v>
      </c>
      <c r="B241" s="10" t="s">
        <v>865</v>
      </c>
      <c r="C241" s="151">
        <v>724210007</v>
      </c>
      <c r="D241" s="7" t="s">
        <v>565</v>
      </c>
      <c r="E241" s="7" t="s">
        <v>866</v>
      </c>
      <c r="F241" s="12" t="s">
        <v>867</v>
      </c>
      <c r="G241" s="12" t="s">
        <v>868</v>
      </c>
      <c r="H241" s="12" t="s">
        <v>869</v>
      </c>
      <c r="I241" s="7" t="s">
        <v>870</v>
      </c>
      <c r="J241" s="7" t="s">
        <v>871</v>
      </c>
      <c r="K241" s="7" t="s">
        <v>872</v>
      </c>
      <c r="L241" s="7" t="s">
        <v>874</v>
      </c>
      <c r="M241" s="10" t="s">
        <v>31</v>
      </c>
      <c r="N241" s="13" t="s">
        <v>538</v>
      </c>
      <c r="O241" s="13"/>
      <c r="P241" s="14" t="s">
        <v>873</v>
      </c>
      <c r="Q241" s="13"/>
      <c r="R241" s="14">
        <v>93401</v>
      </c>
      <c r="S241" s="15" t="s">
        <v>3069</v>
      </c>
      <c r="T241" s="16">
        <v>37970</v>
      </c>
      <c r="U241" s="13">
        <v>2019</v>
      </c>
    </row>
    <row r="242" spans="1:21" ht="16.899999999999999" hidden="1" customHeight="1" x14ac:dyDescent="0.2">
      <c r="A242" s="42">
        <v>7054</v>
      </c>
      <c r="B242" s="41" t="s">
        <v>1143</v>
      </c>
      <c r="C242" s="150">
        <v>692542002</v>
      </c>
      <c r="D242" s="11" t="s">
        <v>1014</v>
      </c>
      <c r="E242" s="11" t="s">
        <v>1026</v>
      </c>
      <c r="F242" s="40" t="s">
        <v>26</v>
      </c>
      <c r="G242" s="40" t="s">
        <v>1027</v>
      </c>
      <c r="H242" s="40" t="s">
        <v>27</v>
      </c>
      <c r="I242" s="11"/>
      <c r="J242" s="11"/>
      <c r="K242" s="11" t="s">
        <v>1144</v>
      </c>
      <c r="L242" s="11" t="s">
        <v>1145</v>
      </c>
      <c r="M242" s="41" t="s">
        <v>31</v>
      </c>
      <c r="N242" s="42" t="s">
        <v>429</v>
      </c>
      <c r="O242" s="42" t="s">
        <v>2562</v>
      </c>
      <c r="P242" s="142" t="s">
        <v>2563</v>
      </c>
      <c r="Q242" s="42"/>
      <c r="R242" s="43">
        <v>91001</v>
      </c>
      <c r="S242" s="43" t="s">
        <v>1030</v>
      </c>
      <c r="T242" s="44">
        <v>37970</v>
      </c>
      <c r="U242" s="13" t="s">
        <v>1490</v>
      </c>
    </row>
    <row r="243" spans="1:21" ht="16.899999999999999" hidden="1" customHeight="1" x14ac:dyDescent="0.2">
      <c r="A243" s="13">
        <v>7055</v>
      </c>
      <c r="B243" s="10" t="s">
        <v>4548</v>
      </c>
      <c r="C243" s="151">
        <v>724416004</v>
      </c>
      <c r="D243" s="7" t="s">
        <v>51</v>
      </c>
      <c r="E243" s="7" t="s">
        <v>4549</v>
      </c>
      <c r="F243" s="12" t="s">
        <v>4550</v>
      </c>
      <c r="G243" s="12" t="s">
        <v>4551</v>
      </c>
      <c r="H243" s="12" t="s">
        <v>4552</v>
      </c>
      <c r="I243" s="7" t="s">
        <v>4553</v>
      </c>
      <c r="J243" s="7" t="s">
        <v>4554</v>
      </c>
      <c r="K243" s="7" t="s">
        <v>4555</v>
      </c>
      <c r="L243" s="7" t="s">
        <v>4556</v>
      </c>
      <c r="M243" s="10" t="s">
        <v>31</v>
      </c>
      <c r="N243" s="13" t="s">
        <v>538</v>
      </c>
      <c r="O243" s="13" t="s">
        <v>4557</v>
      </c>
      <c r="P243" s="14" t="s">
        <v>4558</v>
      </c>
      <c r="Q243" s="13"/>
      <c r="R243" s="14"/>
      <c r="S243" s="14" t="s">
        <v>4559</v>
      </c>
      <c r="T243" s="16">
        <v>37970</v>
      </c>
      <c r="U243" s="13">
        <v>2015</v>
      </c>
    </row>
    <row r="244" spans="1:21" ht="16.899999999999999" hidden="1" customHeight="1" x14ac:dyDescent="0.2">
      <c r="A244" s="13">
        <v>7056</v>
      </c>
      <c r="B244" s="7" t="s">
        <v>1751</v>
      </c>
      <c r="C244" s="151">
        <v>690713004</v>
      </c>
      <c r="D244" s="7" t="s">
        <v>1014</v>
      </c>
      <c r="E244" s="7" t="s">
        <v>1026</v>
      </c>
      <c r="F244" s="12" t="s">
        <v>26</v>
      </c>
      <c r="G244" s="12" t="s">
        <v>1027</v>
      </c>
      <c r="H244" s="12" t="s">
        <v>27</v>
      </c>
      <c r="I244" s="7"/>
      <c r="J244" s="7"/>
      <c r="K244" s="7" t="s">
        <v>1752</v>
      </c>
      <c r="L244" s="7" t="s">
        <v>1753</v>
      </c>
      <c r="M244" s="10" t="s">
        <v>31</v>
      </c>
      <c r="N244" s="13" t="s">
        <v>801</v>
      </c>
      <c r="O244" s="13" t="s">
        <v>1754</v>
      </c>
      <c r="P244" s="14"/>
      <c r="Q244" s="13"/>
      <c r="R244" s="14">
        <v>91001</v>
      </c>
      <c r="S244" s="14" t="s">
        <v>1030</v>
      </c>
      <c r="T244" s="16">
        <v>37970</v>
      </c>
      <c r="U244" s="13" t="s">
        <v>1490</v>
      </c>
    </row>
    <row r="245" spans="1:21" ht="16.899999999999999" hidden="1" customHeight="1" x14ac:dyDescent="0.2">
      <c r="A245" s="42">
        <v>7057</v>
      </c>
      <c r="B245" s="41" t="s">
        <v>1958</v>
      </c>
      <c r="C245" s="150">
        <v>691907007</v>
      </c>
      <c r="D245" s="11" t="s">
        <v>1014</v>
      </c>
      <c r="E245" s="11" t="s">
        <v>1026</v>
      </c>
      <c r="F245" s="40" t="s">
        <v>26</v>
      </c>
      <c r="G245" s="40" t="s">
        <v>1027</v>
      </c>
      <c r="H245" s="40" t="s">
        <v>27</v>
      </c>
      <c r="I245" s="11"/>
      <c r="J245" s="11"/>
      <c r="K245" s="11" t="s">
        <v>1959</v>
      </c>
      <c r="L245" s="11" t="s">
        <v>1960</v>
      </c>
      <c r="M245" s="41" t="s">
        <v>32</v>
      </c>
      <c r="N245" s="42" t="s">
        <v>1961</v>
      </c>
      <c r="O245" s="42">
        <v>452973427</v>
      </c>
      <c r="P245" s="43" t="s">
        <v>2766</v>
      </c>
      <c r="Q245" s="42"/>
      <c r="R245" s="43">
        <v>91001</v>
      </c>
      <c r="S245" s="43" t="s">
        <v>1030</v>
      </c>
      <c r="T245" s="44">
        <v>37970</v>
      </c>
      <c r="U245" s="13" t="s">
        <v>1490</v>
      </c>
    </row>
    <row r="246" spans="1:21" ht="16.899999999999999" hidden="1" customHeight="1" x14ac:dyDescent="0.2">
      <c r="A246" s="13">
        <v>7059</v>
      </c>
      <c r="B246" s="10" t="s">
        <v>5405</v>
      </c>
      <c r="C246" s="151">
        <v>730513003</v>
      </c>
      <c r="D246" s="7" t="s">
        <v>567</v>
      </c>
      <c r="E246" s="7" t="s">
        <v>5406</v>
      </c>
      <c r="F246" s="12" t="s">
        <v>5407</v>
      </c>
      <c r="G246" s="12" t="s">
        <v>5408</v>
      </c>
      <c r="H246" s="12" t="s">
        <v>5409</v>
      </c>
      <c r="I246" s="7" t="s">
        <v>5410</v>
      </c>
      <c r="J246" s="7" t="s">
        <v>5411</v>
      </c>
      <c r="K246" s="7" t="s">
        <v>55</v>
      </c>
      <c r="L246" s="7" t="s">
        <v>5412</v>
      </c>
      <c r="M246" s="10" t="s">
        <v>31</v>
      </c>
      <c r="N246" s="13" t="s">
        <v>271</v>
      </c>
      <c r="O246" s="13"/>
      <c r="P246" s="14"/>
      <c r="Q246" s="13"/>
      <c r="R246" s="14">
        <v>93401</v>
      </c>
      <c r="S246" s="14" t="s">
        <v>5413</v>
      </c>
      <c r="T246" s="16">
        <v>37970</v>
      </c>
      <c r="U246" s="13">
        <v>2007</v>
      </c>
    </row>
    <row r="247" spans="1:21" ht="16.899999999999999" hidden="1" customHeight="1" x14ac:dyDescent="0.2">
      <c r="A247" s="13">
        <v>7060</v>
      </c>
      <c r="B247" s="10" t="s">
        <v>4726</v>
      </c>
      <c r="C247" s="151" t="s">
        <v>8013</v>
      </c>
      <c r="D247" s="7" t="s">
        <v>581</v>
      </c>
      <c r="E247" s="7" t="s">
        <v>4727</v>
      </c>
      <c r="F247" s="12" t="s">
        <v>26</v>
      </c>
      <c r="G247" s="12" t="s">
        <v>4728</v>
      </c>
      <c r="H247" s="12" t="s">
        <v>4729</v>
      </c>
      <c r="I247" s="7" t="s">
        <v>79</v>
      </c>
      <c r="J247" s="7" t="s">
        <v>4730</v>
      </c>
      <c r="K247" s="7" t="s">
        <v>4731</v>
      </c>
      <c r="L247" s="10" t="s">
        <v>4732</v>
      </c>
      <c r="M247" s="10" t="s">
        <v>2456</v>
      </c>
      <c r="N247" s="13" t="s">
        <v>4733</v>
      </c>
      <c r="O247" s="13"/>
      <c r="P247" s="14" t="s">
        <v>4734</v>
      </c>
      <c r="Q247" s="13"/>
      <c r="R247" s="14">
        <v>93401</v>
      </c>
      <c r="S247" s="14" t="s">
        <v>4735</v>
      </c>
      <c r="T247" s="16">
        <v>37970</v>
      </c>
      <c r="U247" s="13">
        <v>2012</v>
      </c>
    </row>
    <row r="248" spans="1:21" ht="16.899999999999999" hidden="1" customHeight="1" x14ac:dyDescent="0.2">
      <c r="A248" s="13">
        <v>7062</v>
      </c>
      <c r="B248" s="10" t="s">
        <v>4592</v>
      </c>
      <c r="C248" s="151">
        <v>705568006</v>
      </c>
      <c r="D248" s="7" t="s">
        <v>51</v>
      </c>
      <c r="E248" s="7" t="s">
        <v>4593</v>
      </c>
      <c r="F248" s="12" t="s">
        <v>4594</v>
      </c>
      <c r="G248" s="12" t="s">
        <v>4595</v>
      </c>
      <c r="H248" s="12" t="s">
        <v>4596</v>
      </c>
      <c r="I248" s="7" t="s">
        <v>4597</v>
      </c>
      <c r="J248" s="7" t="s">
        <v>4598</v>
      </c>
      <c r="K248" s="7" t="s">
        <v>4599</v>
      </c>
      <c r="L248" s="7" t="s">
        <v>4600</v>
      </c>
      <c r="M248" s="10" t="s">
        <v>31</v>
      </c>
      <c r="N248" s="13" t="s">
        <v>271</v>
      </c>
      <c r="O248" s="13" t="s">
        <v>4601</v>
      </c>
      <c r="P248" s="14" t="s">
        <v>4602</v>
      </c>
      <c r="Q248" s="13"/>
      <c r="R248" s="14" t="s">
        <v>470</v>
      </c>
      <c r="S248" s="14" t="s">
        <v>4603</v>
      </c>
      <c r="T248" s="16">
        <v>37970</v>
      </c>
      <c r="U248" s="13">
        <v>2016</v>
      </c>
    </row>
    <row r="249" spans="1:21" ht="16.899999999999999" hidden="1" customHeight="1" x14ac:dyDescent="0.2">
      <c r="A249" s="13">
        <v>7063</v>
      </c>
      <c r="B249" s="10" t="s">
        <v>3656</v>
      </c>
      <c r="C249" s="151">
        <v>802305002</v>
      </c>
      <c r="D249" s="7" t="s">
        <v>93</v>
      </c>
      <c r="E249" s="7" t="s">
        <v>3657</v>
      </c>
      <c r="F249" s="12" t="s">
        <v>26</v>
      </c>
      <c r="G249" s="12" t="s">
        <v>95</v>
      </c>
      <c r="H249" s="12" t="s">
        <v>27</v>
      </c>
      <c r="I249" s="7"/>
      <c r="J249" s="7"/>
      <c r="K249" s="7" t="s">
        <v>3658</v>
      </c>
      <c r="L249" s="7" t="s">
        <v>3659</v>
      </c>
      <c r="M249" s="10" t="s">
        <v>31</v>
      </c>
      <c r="N249" s="13" t="s">
        <v>3660</v>
      </c>
      <c r="O249" s="13" t="s">
        <v>3661</v>
      </c>
      <c r="P249" s="14"/>
      <c r="Q249" s="13"/>
      <c r="R249" s="14">
        <v>93910</v>
      </c>
      <c r="S249" s="14" t="s">
        <v>3662</v>
      </c>
      <c r="T249" s="16">
        <v>37970</v>
      </c>
      <c r="U249" s="13">
        <v>2010</v>
      </c>
    </row>
    <row r="250" spans="1:21" ht="16.899999999999999" hidden="1" customHeight="1" x14ac:dyDescent="0.2">
      <c r="A250" s="42">
        <v>7064</v>
      </c>
      <c r="B250" s="41" t="s">
        <v>1759</v>
      </c>
      <c r="C250" s="150">
        <v>690601001</v>
      </c>
      <c r="D250" s="11" t="s">
        <v>1014</v>
      </c>
      <c r="E250" s="11" t="s">
        <v>1031</v>
      </c>
      <c r="F250" s="40" t="s">
        <v>592</v>
      </c>
      <c r="G250" s="40" t="s">
        <v>1760</v>
      </c>
      <c r="H250" s="40" t="s">
        <v>27</v>
      </c>
      <c r="I250" s="11"/>
      <c r="J250" s="11"/>
      <c r="K250" s="11" t="s">
        <v>1761</v>
      </c>
      <c r="L250" s="11" t="s">
        <v>1762</v>
      </c>
      <c r="M250" s="41" t="s">
        <v>226</v>
      </c>
      <c r="N250" s="42" t="s">
        <v>492</v>
      </c>
      <c r="O250" s="42"/>
      <c r="P250" s="43"/>
      <c r="Q250" s="42"/>
      <c r="R250" s="43">
        <v>91001</v>
      </c>
      <c r="S250" s="43" t="s">
        <v>1084</v>
      </c>
      <c r="T250" s="44">
        <v>37970</v>
      </c>
      <c r="U250" s="13" t="s">
        <v>1490</v>
      </c>
    </row>
    <row r="251" spans="1:21" ht="16.899999999999999" hidden="1" customHeight="1" x14ac:dyDescent="0.2">
      <c r="A251" s="42">
        <v>7066</v>
      </c>
      <c r="B251" s="41" t="s">
        <v>1579</v>
      </c>
      <c r="C251" s="150">
        <v>690705001</v>
      </c>
      <c r="D251" s="11" t="s">
        <v>1014</v>
      </c>
      <c r="E251" s="11" t="s">
        <v>1026</v>
      </c>
      <c r="F251" s="40" t="s">
        <v>26</v>
      </c>
      <c r="G251" s="40" t="s">
        <v>1027</v>
      </c>
      <c r="H251" s="40" t="s">
        <v>27</v>
      </c>
      <c r="I251" s="11"/>
      <c r="J251" s="11"/>
      <c r="K251" s="11" t="s">
        <v>1580</v>
      </c>
      <c r="L251" s="11" t="s">
        <v>1581</v>
      </c>
      <c r="M251" s="41" t="s">
        <v>31</v>
      </c>
      <c r="N251" s="42" t="s">
        <v>654</v>
      </c>
      <c r="O251" s="42" t="s">
        <v>2577</v>
      </c>
      <c r="P251" s="43" t="s">
        <v>2578</v>
      </c>
      <c r="Q251" s="42"/>
      <c r="R251" s="43">
        <v>91001</v>
      </c>
      <c r="S251" s="43" t="s">
        <v>1353</v>
      </c>
      <c r="T251" s="44">
        <v>37970</v>
      </c>
      <c r="U251" s="13" t="s">
        <v>1490</v>
      </c>
    </row>
    <row r="252" spans="1:21" ht="16.899999999999999" hidden="1" customHeight="1" x14ac:dyDescent="0.2">
      <c r="A252" s="13">
        <v>7067</v>
      </c>
      <c r="B252" s="10" t="s">
        <v>2056</v>
      </c>
      <c r="C252" s="151">
        <v>825652000</v>
      </c>
      <c r="D252" s="7" t="s">
        <v>444</v>
      </c>
      <c r="E252" s="7" t="s">
        <v>2057</v>
      </c>
      <c r="F252" s="12" t="s">
        <v>2058</v>
      </c>
      <c r="G252" s="12" t="s">
        <v>2059</v>
      </c>
      <c r="H252" s="12" t="s">
        <v>2060</v>
      </c>
      <c r="I252" s="7" t="s">
        <v>2061</v>
      </c>
      <c r="J252" s="7" t="s">
        <v>2062</v>
      </c>
      <c r="K252" s="7" t="s">
        <v>2063</v>
      </c>
      <c r="L252" s="7" t="s">
        <v>2065</v>
      </c>
      <c r="M252" s="10" t="s">
        <v>31</v>
      </c>
      <c r="N252" s="13" t="s">
        <v>801</v>
      </c>
      <c r="O252" s="13" t="s">
        <v>2064</v>
      </c>
      <c r="P252" s="14" t="s">
        <v>2066</v>
      </c>
      <c r="Q252" s="13"/>
      <c r="R252" s="14" t="s">
        <v>445</v>
      </c>
      <c r="S252" s="14" t="s">
        <v>2067</v>
      </c>
      <c r="T252" s="16">
        <v>37970</v>
      </c>
      <c r="U252" s="30">
        <v>2019</v>
      </c>
    </row>
    <row r="253" spans="1:21" ht="16.899999999999999" hidden="1" customHeight="1" x14ac:dyDescent="0.2">
      <c r="A253" s="13">
        <v>7068</v>
      </c>
      <c r="B253" s="10" t="s">
        <v>7633</v>
      </c>
      <c r="C253" s="151">
        <v>759932501</v>
      </c>
      <c r="D253" s="7" t="s">
        <v>51</v>
      </c>
      <c r="E253" s="7" t="s">
        <v>7634</v>
      </c>
      <c r="F253" s="12" t="s">
        <v>7635</v>
      </c>
      <c r="G253" s="12" t="s">
        <v>2146</v>
      </c>
      <c r="H253" s="12" t="s">
        <v>7636</v>
      </c>
      <c r="I253" s="7" t="s">
        <v>6211</v>
      </c>
      <c r="J253" s="7" t="s">
        <v>7637</v>
      </c>
      <c r="K253" s="7" t="s">
        <v>7638</v>
      </c>
      <c r="L253" s="7" t="s">
        <v>7639</v>
      </c>
      <c r="M253" s="10" t="s">
        <v>133</v>
      </c>
      <c r="N253" s="13" t="s">
        <v>961</v>
      </c>
      <c r="O253" s="13"/>
      <c r="P253" s="38"/>
      <c r="Q253" s="13"/>
      <c r="R253" s="14" t="s">
        <v>162</v>
      </c>
      <c r="S253" s="14" t="s">
        <v>7640</v>
      </c>
      <c r="T253" s="16">
        <v>37970</v>
      </c>
      <c r="U253" s="13">
        <v>2004</v>
      </c>
    </row>
    <row r="254" spans="1:21" ht="16.899999999999999" hidden="1" customHeight="1" x14ac:dyDescent="0.2">
      <c r="A254" s="42">
        <v>7069</v>
      </c>
      <c r="B254" s="41" t="s">
        <v>4827</v>
      </c>
      <c r="C254" s="150">
        <v>725172001</v>
      </c>
      <c r="D254" s="11" t="s">
        <v>581</v>
      </c>
      <c r="E254" s="11" t="s">
        <v>4828</v>
      </c>
      <c r="F254" s="40" t="s">
        <v>592</v>
      </c>
      <c r="G254" s="40" t="s">
        <v>4829</v>
      </c>
      <c r="H254" s="40" t="s">
        <v>8201</v>
      </c>
      <c r="I254" s="11" t="s">
        <v>4831</v>
      </c>
      <c r="J254" s="11" t="s">
        <v>8202</v>
      </c>
      <c r="K254" s="11" t="s">
        <v>8203</v>
      </c>
      <c r="L254" s="11" t="s">
        <v>4834</v>
      </c>
      <c r="M254" s="41" t="s">
        <v>31</v>
      </c>
      <c r="N254" s="42" t="s">
        <v>429</v>
      </c>
      <c r="O254" s="42" t="s">
        <v>4835</v>
      </c>
      <c r="P254" s="83" t="s">
        <v>8204</v>
      </c>
      <c r="Q254" s="42"/>
      <c r="R254" s="43" t="s">
        <v>470</v>
      </c>
      <c r="S254" s="43" t="s">
        <v>8205</v>
      </c>
      <c r="T254" s="44">
        <v>37970</v>
      </c>
      <c r="U254" s="13">
        <v>2019</v>
      </c>
    </row>
    <row r="255" spans="1:21" ht="16.899999999999999" hidden="1" customHeight="1" x14ac:dyDescent="0.2">
      <c r="A255" s="13">
        <v>7070</v>
      </c>
      <c r="B255" s="10" t="s">
        <v>2634</v>
      </c>
      <c r="C255" s="151">
        <v>718395003</v>
      </c>
      <c r="D255" s="7" t="s">
        <v>51</v>
      </c>
      <c r="E255" s="7" t="s">
        <v>76</v>
      </c>
      <c r="F255" s="12" t="s">
        <v>77</v>
      </c>
      <c r="G255" s="12" t="s">
        <v>78</v>
      </c>
      <c r="H255" s="12" t="s">
        <v>2495</v>
      </c>
      <c r="I255" s="7" t="s">
        <v>79</v>
      </c>
      <c r="J255" s="7" t="s">
        <v>2496</v>
      </c>
      <c r="K255" s="7" t="s">
        <v>2497</v>
      </c>
      <c r="L255" s="173" t="s">
        <v>2498</v>
      </c>
      <c r="M255" s="13" t="s">
        <v>224</v>
      </c>
      <c r="N255" s="13" t="s">
        <v>80</v>
      </c>
      <c r="O255" s="13" t="s">
        <v>2499</v>
      </c>
      <c r="P255" s="14" t="s">
        <v>2500</v>
      </c>
      <c r="Q255" s="13"/>
      <c r="R255" s="14">
        <v>93401</v>
      </c>
      <c r="S255" s="173" t="s">
        <v>2635</v>
      </c>
      <c r="T255" s="16">
        <v>37970</v>
      </c>
      <c r="U255" s="13">
        <v>2018</v>
      </c>
    </row>
    <row r="256" spans="1:21" ht="16.899999999999999" hidden="1" customHeight="1" x14ac:dyDescent="0.2">
      <c r="A256" s="42">
        <v>7071</v>
      </c>
      <c r="B256" s="41" t="s">
        <v>1479</v>
      </c>
      <c r="C256" s="150">
        <v>692541006</v>
      </c>
      <c r="D256" s="11" t="s">
        <v>1014</v>
      </c>
      <c r="E256" s="11" t="s">
        <v>1026</v>
      </c>
      <c r="F256" s="40" t="s">
        <v>26</v>
      </c>
      <c r="G256" s="40" t="s">
        <v>1027</v>
      </c>
      <c r="H256" s="40" t="s">
        <v>27</v>
      </c>
      <c r="I256" s="11"/>
      <c r="J256" s="11"/>
      <c r="K256" s="11" t="s">
        <v>1480</v>
      </c>
      <c r="L256" s="11" t="s">
        <v>1481</v>
      </c>
      <c r="M256" s="41" t="s">
        <v>31</v>
      </c>
      <c r="N256" s="42" t="s">
        <v>1482</v>
      </c>
      <c r="O256" s="42"/>
      <c r="P256" s="43"/>
      <c r="Q256" s="42"/>
      <c r="R256" s="43">
        <v>91001</v>
      </c>
      <c r="S256" s="43" t="s">
        <v>1030</v>
      </c>
      <c r="T256" s="44">
        <v>37970</v>
      </c>
      <c r="U256" s="13" t="s">
        <v>1490</v>
      </c>
    </row>
    <row r="257" spans="1:21" ht="16.899999999999999" hidden="1" customHeight="1" x14ac:dyDescent="0.2">
      <c r="A257" s="42">
        <v>7072</v>
      </c>
      <c r="B257" s="41" t="s">
        <v>1238</v>
      </c>
      <c r="C257" s="150">
        <v>690403005</v>
      </c>
      <c r="D257" s="11" t="s">
        <v>1014</v>
      </c>
      <c r="E257" s="11" t="s">
        <v>1026</v>
      </c>
      <c r="F257" s="40" t="s">
        <v>26</v>
      </c>
      <c r="G257" s="40" t="s">
        <v>1027</v>
      </c>
      <c r="H257" s="40" t="s">
        <v>27</v>
      </c>
      <c r="I257" s="11"/>
      <c r="J257" s="11"/>
      <c r="K257" s="11" t="s">
        <v>1239</v>
      </c>
      <c r="L257" s="11" t="s">
        <v>1240</v>
      </c>
      <c r="M257" s="41" t="s">
        <v>2455</v>
      </c>
      <c r="N257" s="42" t="s">
        <v>372</v>
      </c>
      <c r="O257" s="42" t="s">
        <v>1241</v>
      </c>
      <c r="P257" s="43"/>
      <c r="Q257" s="42"/>
      <c r="R257" s="43">
        <v>91001</v>
      </c>
      <c r="S257" s="43" t="s">
        <v>1030</v>
      </c>
      <c r="T257" s="44">
        <v>37970</v>
      </c>
      <c r="U257" s="13" t="s">
        <v>1490</v>
      </c>
    </row>
    <row r="258" spans="1:21" ht="16.899999999999999" hidden="1" customHeight="1" x14ac:dyDescent="0.2">
      <c r="A258" s="13">
        <v>7074</v>
      </c>
      <c r="B258" s="10" t="s">
        <v>4319</v>
      </c>
      <c r="C258" s="151">
        <v>708564001</v>
      </c>
      <c r="D258" s="7" t="s">
        <v>51</v>
      </c>
      <c r="E258" s="7" t="s">
        <v>4320</v>
      </c>
      <c r="F258" s="17" t="s">
        <v>8144</v>
      </c>
      <c r="G258" s="12" t="s">
        <v>4322</v>
      </c>
      <c r="H258" s="12" t="s">
        <v>4323</v>
      </c>
      <c r="I258" s="7" t="s">
        <v>263</v>
      </c>
      <c r="J258" s="7" t="s">
        <v>4324</v>
      </c>
      <c r="K258" s="7" t="s">
        <v>4325</v>
      </c>
      <c r="L258" s="7" t="s">
        <v>4326</v>
      </c>
      <c r="M258" s="10" t="s">
        <v>31</v>
      </c>
      <c r="N258" s="13" t="s">
        <v>392</v>
      </c>
      <c r="O258" s="13" t="s">
        <v>4327</v>
      </c>
      <c r="P258" s="14"/>
      <c r="Q258" s="14"/>
      <c r="R258" s="14">
        <v>93401</v>
      </c>
      <c r="S258" s="15" t="s">
        <v>8145</v>
      </c>
      <c r="T258" s="16">
        <v>37970</v>
      </c>
      <c r="U258" s="13">
        <v>2019</v>
      </c>
    </row>
    <row r="259" spans="1:21" ht="16.899999999999999" hidden="1" customHeight="1" x14ac:dyDescent="0.2">
      <c r="A259" s="13">
        <v>7076</v>
      </c>
      <c r="B259" s="10" t="s">
        <v>2184</v>
      </c>
      <c r="C259" s="151">
        <v>650852001</v>
      </c>
      <c r="D259" s="7" t="s">
        <v>51</v>
      </c>
      <c r="E259" s="7" t="s">
        <v>2185</v>
      </c>
      <c r="F259" s="12" t="s">
        <v>2186</v>
      </c>
      <c r="G259" s="12" t="s">
        <v>2146</v>
      </c>
      <c r="H259" s="12" t="s">
        <v>2187</v>
      </c>
      <c r="I259" s="7" t="s">
        <v>263</v>
      </c>
      <c r="J259" s="7" t="s">
        <v>2188</v>
      </c>
      <c r="K259" s="7" t="s">
        <v>2189</v>
      </c>
      <c r="L259" s="7" t="s">
        <v>2967</v>
      </c>
      <c r="M259" s="10" t="s">
        <v>31</v>
      </c>
      <c r="N259" s="13" t="s">
        <v>801</v>
      </c>
      <c r="O259" s="13">
        <v>981829131</v>
      </c>
      <c r="P259" s="14" t="s">
        <v>2190</v>
      </c>
      <c r="Q259" s="13"/>
      <c r="R259" s="14" t="s">
        <v>162</v>
      </c>
      <c r="S259" s="14" t="s">
        <v>2968</v>
      </c>
      <c r="T259" s="16">
        <v>37970</v>
      </c>
      <c r="U259" s="30">
        <v>2019</v>
      </c>
    </row>
    <row r="260" spans="1:21" ht="16.899999999999999" hidden="1" customHeight="1" x14ac:dyDescent="0.2">
      <c r="A260" s="13">
        <v>7077</v>
      </c>
      <c r="B260" s="10" t="s">
        <v>3777</v>
      </c>
      <c r="C260" s="151" t="s">
        <v>8008</v>
      </c>
      <c r="D260" s="7" t="s">
        <v>51</v>
      </c>
      <c r="E260" s="7" t="s">
        <v>3778</v>
      </c>
      <c r="F260" s="12" t="s">
        <v>3779</v>
      </c>
      <c r="G260" s="12" t="s">
        <v>3780</v>
      </c>
      <c r="H260" s="12" t="s">
        <v>3781</v>
      </c>
      <c r="I260" s="7" t="s">
        <v>3782</v>
      </c>
      <c r="J260" s="7" t="s">
        <v>3783</v>
      </c>
      <c r="K260" s="7" t="s">
        <v>3784</v>
      </c>
      <c r="L260" s="7" t="s">
        <v>3785</v>
      </c>
      <c r="M260" s="10" t="s">
        <v>32</v>
      </c>
      <c r="N260" s="13" t="s">
        <v>132</v>
      </c>
      <c r="O260" s="13"/>
      <c r="P260" s="14"/>
      <c r="Q260" s="13"/>
      <c r="R260" s="14" t="s">
        <v>30</v>
      </c>
      <c r="S260" s="14" t="s">
        <v>3786</v>
      </c>
      <c r="T260" s="16">
        <v>37970</v>
      </c>
      <c r="U260" s="13">
        <v>2007</v>
      </c>
    </row>
    <row r="261" spans="1:21" ht="16.899999999999999" hidden="1" customHeight="1" x14ac:dyDescent="0.2">
      <c r="A261" s="13">
        <v>7078</v>
      </c>
      <c r="B261" s="7" t="s">
        <v>5697</v>
      </c>
      <c r="C261" s="151">
        <v>650502205</v>
      </c>
      <c r="D261" s="7" t="s">
        <v>5022</v>
      </c>
      <c r="E261" s="7" t="s">
        <v>5698</v>
      </c>
      <c r="F261" s="12" t="s">
        <v>5699</v>
      </c>
      <c r="G261" s="12" t="s">
        <v>5700</v>
      </c>
      <c r="H261" s="12" t="s">
        <v>5701</v>
      </c>
      <c r="I261" s="7" t="s">
        <v>5702</v>
      </c>
      <c r="J261" s="7" t="s">
        <v>5703</v>
      </c>
      <c r="K261" s="7" t="s">
        <v>5704</v>
      </c>
      <c r="L261" s="7" t="s">
        <v>5705</v>
      </c>
      <c r="M261" s="10" t="s">
        <v>2452</v>
      </c>
      <c r="N261" s="13" t="s">
        <v>5706</v>
      </c>
      <c r="O261" s="13"/>
      <c r="P261" s="14"/>
      <c r="Q261" s="13"/>
      <c r="R261" s="14">
        <v>93401</v>
      </c>
      <c r="S261" s="14" t="s">
        <v>5707</v>
      </c>
      <c r="T261" s="16">
        <v>37970</v>
      </c>
      <c r="U261" s="13">
        <v>2008</v>
      </c>
    </row>
    <row r="262" spans="1:21" ht="16.899999999999999" hidden="1" customHeight="1" x14ac:dyDescent="0.2">
      <c r="A262" s="13">
        <v>7079</v>
      </c>
      <c r="B262" s="10" t="s">
        <v>413</v>
      </c>
      <c r="C262" s="151">
        <v>711497005</v>
      </c>
      <c r="D262" s="7" t="s">
        <v>51</v>
      </c>
      <c r="E262" s="7" t="s">
        <v>414</v>
      </c>
      <c r="F262" s="12" t="s">
        <v>2594</v>
      </c>
      <c r="G262" s="12" t="s">
        <v>415</v>
      </c>
      <c r="H262" s="12" t="s">
        <v>2670</v>
      </c>
      <c r="I262" s="7" t="s">
        <v>163</v>
      </c>
      <c r="J262" s="7" t="s">
        <v>2671</v>
      </c>
      <c r="K262" s="7" t="s">
        <v>2672</v>
      </c>
      <c r="L262" s="7" t="s">
        <v>417</v>
      </c>
      <c r="M262" s="10" t="s">
        <v>2452</v>
      </c>
      <c r="N262" s="13" t="s">
        <v>419</v>
      </c>
      <c r="O262" s="13" t="s">
        <v>418</v>
      </c>
      <c r="P262" s="14" t="s">
        <v>416</v>
      </c>
      <c r="Q262" s="13"/>
      <c r="R262" s="14">
        <v>93401</v>
      </c>
      <c r="S262" s="14" t="s">
        <v>2682</v>
      </c>
      <c r="T262" s="16">
        <v>37970</v>
      </c>
      <c r="U262" s="13">
        <v>2018</v>
      </c>
    </row>
    <row r="263" spans="1:21" ht="16.899999999999999" hidden="1" customHeight="1" x14ac:dyDescent="0.2">
      <c r="A263" s="42">
        <v>7081</v>
      </c>
      <c r="B263" s="41" t="s">
        <v>1512</v>
      </c>
      <c r="C263" s="150">
        <v>692537009</v>
      </c>
      <c r="D263" s="11" t="s">
        <v>1513</v>
      </c>
      <c r="E263" s="11" t="s">
        <v>1026</v>
      </c>
      <c r="F263" s="40" t="s">
        <v>1514</v>
      </c>
      <c r="G263" s="40" t="s">
        <v>1027</v>
      </c>
      <c r="H263" s="11" t="s">
        <v>27</v>
      </c>
      <c r="I263" s="11"/>
      <c r="J263" s="11"/>
      <c r="K263" s="11" t="s">
        <v>1515</v>
      </c>
      <c r="L263" s="11" t="s">
        <v>1517</v>
      </c>
      <c r="M263" s="42" t="s">
        <v>31</v>
      </c>
      <c r="N263" s="11" t="s">
        <v>662</v>
      </c>
      <c r="O263" s="41" t="s">
        <v>1516</v>
      </c>
      <c r="P263" s="43" t="s">
        <v>2591</v>
      </c>
      <c r="Q263" s="11"/>
      <c r="R263" s="11">
        <v>91001</v>
      </c>
      <c r="S263" s="43" t="s">
        <v>1030</v>
      </c>
      <c r="T263" s="44">
        <v>37970</v>
      </c>
      <c r="U263" s="13" t="s">
        <v>1490</v>
      </c>
    </row>
    <row r="264" spans="1:21" ht="16.899999999999999" hidden="1" customHeight="1" x14ac:dyDescent="0.2">
      <c r="A264" s="42">
        <v>7082</v>
      </c>
      <c r="B264" s="41" t="s">
        <v>1849</v>
      </c>
      <c r="C264" s="150">
        <v>690727005</v>
      </c>
      <c r="D264" s="11" t="s">
        <v>1014</v>
      </c>
      <c r="E264" s="11" t="s">
        <v>1026</v>
      </c>
      <c r="F264" s="40" t="s">
        <v>26</v>
      </c>
      <c r="G264" s="40" t="s">
        <v>1027</v>
      </c>
      <c r="H264" s="40" t="s">
        <v>27</v>
      </c>
      <c r="I264" s="11"/>
      <c r="J264" s="11"/>
      <c r="K264" s="11" t="s">
        <v>1850</v>
      </c>
      <c r="L264" s="11" t="s">
        <v>1851</v>
      </c>
      <c r="M264" s="41" t="s">
        <v>31</v>
      </c>
      <c r="N264" s="42" t="s">
        <v>1853</v>
      </c>
      <c r="O264" s="42" t="s">
        <v>1852</v>
      </c>
      <c r="P264" s="43"/>
      <c r="Q264" s="42"/>
      <c r="R264" s="43">
        <v>91001</v>
      </c>
      <c r="S264" s="43" t="s">
        <v>1049</v>
      </c>
      <c r="T264" s="44">
        <v>37970</v>
      </c>
      <c r="U264" s="13" t="s">
        <v>1490</v>
      </c>
    </row>
    <row r="265" spans="1:21" ht="16.899999999999999" hidden="1" customHeight="1" x14ac:dyDescent="0.2">
      <c r="A265" s="42">
        <v>7083</v>
      </c>
      <c r="B265" s="41" t="s">
        <v>1233</v>
      </c>
      <c r="C265" s="150">
        <v>690302004</v>
      </c>
      <c r="D265" s="11" t="s">
        <v>1014</v>
      </c>
      <c r="E265" s="11" t="s">
        <v>1026</v>
      </c>
      <c r="F265" s="40" t="s">
        <v>26</v>
      </c>
      <c r="G265" s="40" t="s">
        <v>1027</v>
      </c>
      <c r="H265" s="40" t="s">
        <v>27</v>
      </c>
      <c r="I265" s="11"/>
      <c r="J265" s="11"/>
      <c r="K265" s="11" t="s">
        <v>1234</v>
      </c>
      <c r="L265" s="11" t="s">
        <v>1235</v>
      </c>
      <c r="M265" s="41" t="s">
        <v>2453</v>
      </c>
      <c r="N265" s="42" t="s">
        <v>74</v>
      </c>
      <c r="O265" s="42"/>
      <c r="P265" s="43"/>
      <c r="Q265" s="42"/>
      <c r="R265" s="43" t="s">
        <v>1236</v>
      </c>
      <c r="S265" s="43" t="s">
        <v>1237</v>
      </c>
      <c r="T265" s="44">
        <v>37970</v>
      </c>
      <c r="U265" s="13" t="s">
        <v>1490</v>
      </c>
    </row>
    <row r="266" spans="1:21" ht="16.899999999999999" hidden="1" customHeight="1" x14ac:dyDescent="0.2">
      <c r="A266" s="13">
        <v>7085</v>
      </c>
      <c r="B266" s="10" t="s">
        <v>333</v>
      </c>
      <c r="C266" s="151">
        <v>730998007</v>
      </c>
      <c r="D266" s="7" t="s">
        <v>51</v>
      </c>
      <c r="E266" s="7" t="s">
        <v>334</v>
      </c>
      <c r="F266" s="12" t="s">
        <v>2823</v>
      </c>
      <c r="G266" s="12" t="s">
        <v>335</v>
      </c>
      <c r="H266" s="12" t="s">
        <v>336</v>
      </c>
      <c r="I266" s="7" t="s">
        <v>286</v>
      </c>
      <c r="J266" s="7" t="s">
        <v>2824</v>
      </c>
      <c r="K266" s="7" t="s">
        <v>2825</v>
      </c>
      <c r="L266" s="7" t="s">
        <v>337</v>
      </c>
      <c r="M266" s="10" t="s">
        <v>31</v>
      </c>
      <c r="N266" s="13" t="s">
        <v>326</v>
      </c>
      <c r="O266" s="13" t="s">
        <v>338</v>
      </c>
      <c r="P266" s="14" t="s">
        <v>339</v>
      </c>
      <c r="Q266" s="13"/>
      <c r="R266" s="14" t="s">
        <v>162</v>
      </c>
      <c r="S266" s="14" t="s">
        <v>2945</v>
      </c>
      <c r="T266" s="16">
        <v>37970</v>
      </c>
      <c r="U266" s="30">
        <v>2019</v>
      </c>
    </row>
    <row r="267" spans="1:21" ht="16.899999999999999" hidden="1" customHeight="1" x14ac:dyDescent="0.2">
      <c r="A267" s="13">
        <v>7086</v>
      </c>
      <c r="B267" s="10" t="s">
        <v>2212</v>
      </c>
      <c r="C267" s="151">
        <v>746157002</v>
      </c>
      <c r="D267" s="7" t="s">
        <v>51</v>
      </c>
      <c r="E267" s="7" t="s">
        <v>2213</v>
      </c>
      <c r="F267" s="12" t="s">
        <v>2214</v>
      </c>
      <c r="G267" s="12" t="s">
        <v>2146</v>
      </c>
      <c r="H267" s="12" t="s">
        <v>2215</v>
      </c>
      <c r="I267" s="7" t="s">
        <v>79</v>
      </c>
      <c r="J267" s="7" t="s">
        <v>2216</v>
      </c>
      <c r="K267" s="7" t="s">
        <v>2217</v>
      </c>
      <c r="L267" s="7" t="s">
        <v>2218</v>
      </c>
      <c r="M267" s="10" t="s">
        <v>31</v>
      </c>
      <c r="N267" s="13" t="s">
        <v>249</v>
      </c>
      <c r="O267" s="13" t="s">
        <v>2219</v>
      </c>
      <c r="P267" s="23" t="s">
        <v>2220</v>
      </c>
      <c r="Q267" s="13"/>
      <c r="R267" s="14" t="s">
        <v>162</v>
      </c>
      <c r="S267" s="14" t="s">
        <v>2632</v>
      </c>
      <c r="T267" s="16">
        <v>37970</v>
      </c>
      <c r="U267" s="30">
        <v>2019</v>
      </c>
    </row>
    <row r="268" spans="1:21" ht="16.899999999999999" hidden="1" customHeight="1" x14ac:dyDescent="0.2">
      <c r="A268" s="42">
        <v>7087</v>
      </c>
      <c r="B268" s="41" t="s">
        <v>1081</v>
      </c>
      <c r="C268" s="150" t="s">
        <v>3373</v>
      </c>
      <c r="D268" s="11" t="s">
        <v>1014</v>
      </c>
      <c r="E268" s="11" t="s">
        <v>1026</v>
      </c>
      <c r="F268" s="40" t="s">
        <v>26</v>
      </c>
      <c r="G268" s="40" t="s">
        <v>1027</v>
      </c>
      <c r="H268" s="40" t="s">
        <v>27</v>
      </c>
      <c r="I268" s="11"/>
      <c r="J268" s="11"/>
      <c r="K268" s="11" t="s">
        <v>1082</v>
      </c>
      <c r="L268" s="11" t="s">
        <v>1083</v>
      </c>
      <c r="M268" s="41" t="s">
        <v>2453</v>
      </c>
      <c r="N268" s="42" t="s">
        <v>993</v>
      </c>
      <c r="O268" s="42" t="s">
        <v>2607</v>
      </c>
      <c r="P268" s="43" t="s">
        <v>2608</v>
      </c>
      <c r="Q268" s="42"/>
      <c r="R268" s="43">
        <v>91001</v>
      </c>
      <c r="S268" s="43" t="s">
        <v>1084</v>
      </c>
      <c r="T268" s="44">
        <v>37970</v>
      </c>
      <c r="U268" s="13" t="s">
        <v>1490</v>
      </c>
    </row>
    <row r="269" spans="1:21" ht="16.899999999999999" hidden="1" customHeight="1" x14ac:dyDescent="0.2">
      <c r="A269" s="42">
        <v>7090</v>
      </c>
      <c r="B269" s="41" t="s">
        <v>1496</v>
      </c>
      <c r="C269" s="150">
        <v>691513009</v>
      </c>
      <c r="D269" s="11" t="s">
        <v>1014</v>
      </c>
      <c r="E269" s="11" t="s">
        <v>1026</v>
      </c>
      <c r="F269" s="40" t="s">
        <v>26</v>
      </c>
      <c r="G269" s="40" t="s">
        <v>1027</v>
      </c>
      <c r="H269" s="40" t="s">
        <v>27</v>
      </c>
      <c r="I269" s="11"/>
      <c r="J269" s="11"/>
      <c r="K269" s="40" t="s">
        <v>1497</v>
      </c>
      <c r="L269" s="11" t="s">
        <v>1499</v>
      </c>
      <c r="M269" s="41" t="s">
        <v>133</v>
      </c>
      <c r="N269" s="42" t="s">
        <v>1501</v>
      </c>
      <c r="O269" s="42" t="s">
        <v>1500</v>
      </c>
      <c r="P269" s="11" t="s">
        <v>1498</v>
      </c>
      <c r="Q269" s="42"/>
      <c r="R269" s="43">
        <v>91001</v>
      </c>
      <c r="S269" s="43" t="s">
        <v>1030</v>
      </c>
      <c r="T269" s="44">
        <v>37970</v>
      </c>
      <c r="U269" s="13" t="s">
        <v>1490</v>
      </c>
    </row>
    <row r="270" spans="1:21" ht="16.899999999999999" hidden="1" customHeight="1" x14ac:dyDescent="0.2">
      <c r="A270" s="42">
        <v>7091</v>
      </c>
      <c r="B270" s="41" t="s">
        <v>1349</v>
      </c>
      <c r="C270" s="150">
        <v>690803003</v>
      </c>
      <c r="D270" s="11" t="s">
        <v>1014</v>
      </c>
      <c r="E270" s="11" t="s">
        <v>1026</v>
      </c>
      <c r="F270" s="40" t="s">
        <v>26</v>
      </c>
      <c r="G270" s="40" t="s">
        <v>1027</v>
      </c>
      <c r="H270" s="40" t="s">
        <v>27</v>
      </c>
      <c r="I270" s="11"/>
      <c r="J270" s="11"/>
      <c r="K270" s="11" t="s">
        <v>1350</v>
      </c>
      <c r="L270" s="11" t="s">
        <v>1351</v>
      </c>
      <c r="M270" s="41" t="s">
        <v>2456</v>
      </c>
      <c r="N270" s="42" t="s">
        <v>1352</v>
      </c>
      <c r="O270" s="42"/>
      <c r="P270" s="43"/>
      <c r="Q270" s="42"/>
      <c r="R270" s="43">
        <v>91001</v>
      </c>
      <c r="S270" s="43" t="s">
        <v>1033</v>
      </c>
      <c r="T270" s="44">
        <v>37970</v>
      </c>
      <c r="U270" s="13" t="s">
        <v>1490</v>
      </c>
    </row>
    <row r="271" spans="1:21" ht="16.899999999999999" hidden="1" customHeight="1" x14ac:dyDescent="0.2">
      <c r="A271" s="42">
        <v>7092</v>
      </c>
      <c r="B271" s="41" t="s">
        <v>1991</v>
      </c>
      <c r="C271" s="150">
        <v>692001001</v>
      </c>
      <c r="D271" s="11" t="s">
        <v>1014</v>
      </c>
      <c r="E271" s="11" t="s">
        <v>1026</v>
      </c>
      <c r="F271" s="40" t="s">
        <v>26</v>
      </c>
      <c r="G271" s="40" t="s">
        <v>1027</v>
      </c>
      <c r="H271" s="40" t="s">
        <v>27</v>
      </c>
      <c r="I271" s="11"/>
      <c r="J271" s="11"/>
      <c r="K271" s="11" t="s">
        <v>1992</v>
      </c>
      <c r="L271" s="11" t="s">
        <v>3084</v>
      </c>
      <c r="M271" s="41" t="s">
        <v>2458</v>
      </c>
      <c r="N271" s="42" t="s">
        <v>398</v>
      </c>
      <c r="O271" s="42"/>
      <c r="P271" s="43"/>
      <c r="Q271" s="42"/>
      <c r="R271" s="43">
        <v>91001</v>
      </c>
      <c r="S271" s="43" t="s">
        <v>1030</v>
      </c>
      <c r="T271" s="44">
        <v>37970</v>
      </c>
      <c r="U271" s="13" t="s">
        <v>1490</v>
      </c>
    </row>
    <row r="272" spans="1:21" ht="16.899999999999999" hidden="1" customHeight="1" x14ac:dyDescent="0.2">
      <c r="A272" s="13">
        <v>7094</v>
      </c>
      <c r="B272" s="10" t="s">
        <v>4284</v>
      </c>
      <c r="C272" s="151">
        <v>709419005</v>
      </c>
      <c r="D272" s="7" t="s">
        <v>51</v>
      </c>
      <c r="E272" s="7" t="s">
        <v>4285</v>
      </c>
      <c r="F272" s="12" t="s">
        <v>4286</v>
      </c>
      <c r="G272" s="12" t="s">
        <v>4287</v>
      </c>
      <c r="H272" s="12" t="s">
        <v>4288</v>
      </c>
      <c r="I272" s="7" t="s">
        <v>4289</v>
      </c>
      <c r="J272" s="7" t="s">
        <v>4290</v>
      </c>
      <c r="K272" s="7" t="s">
        <v>4291</v>
      </c>
      <c r="L272" s="7" t="s">
        <v>4292</v>
      </c>
      <c r="M272" s="10" t="s">
        <v>31</v>
      </c>
      <c r="N272" s="13" t="s">
        <v>4293</v>
      </c>
      <c r="O272" s="13" t="s">
        <v>4294</v>
      </c>
      <c r="P272" s="14"/>
      <c r="Q272" s="13"/>
      <c r="R272" s="14">
        <v>93401</v>
      </c>
      <c r="S272" s="14" t="s">
        <v>4295</v>
      </c>
      <c r="T272" s="16">
        <v>37970</v>
      </c>
      <c r="U272" s="13">
        <v>2018</v>
      </c>
    </row>
    <row r="273" spans="1:21" ht="16.899999999999999" hidden="1" customHeight="1" x14ac:dyDescent="0.2">
      <c r="A273" s="13">
        <v>7095</v>
      </c>
      <c r="B273" s="10" t="s">
        <v>1339</v>
      </c>
      <c r="C273" s="151">
        <v>691902005</v>
      </c>
      <c r="D273" s="7" t="s">
        <v>1014</v>
      </c>
      <c r="E273" s="7" t="s">
        <v>1026</v>
      </c>
      <c r="F273" s="12" t="s">
        <v>26</v>
      </c>
      <c r="G273" s="12" t="s">
        <v>1027</v>
      </c>
      <c r="H273" s="12" t="s">
        <v>27</v>
      </c>
      <c r="I273" s="7"/>
      <c r="J273" s="7"/>
      <c r="K273" s="7" t="s">
        <v>1340</v>
      </c>
      <c r="L273" s="7" t="s">
        <v>1341</v>
      </c>
      <c r="M273" s="10" t="s">
        <v>32</v>
      </c>
      <c r="N273" s="13" t="s">
        <v>1342</v>
      </c>
      <c r="O273" s="13"/>
      <c r="P273" s="14"/>
      <c r="Q273" s="13"/>
      <c r="R273" s="14">
        <v>91001</v>
      </c>
      <c r="S273" s="14" t="s">
        <v>1343</v>
      </c>
      <c r="T273" s="16">
        <v>37970</v>
      </c>
      <c r="U273" s="13" t="s">
        <v>1490</v>
      </c>
    </row>
    <row r="274" spans="1:21" ht="16.899999999999999" hidden="1" customHeight="1" x14ac:dyDescent="0.2">
      <c r="A274" s="13">
        <v>7100</v>
      </c>
      <c r="B274" s="10" t="s">
        <v>7957</v>
      </c>
      <c r="C274" s="151">
        <v>609110007</v>
      </c>
      <c r="D274" s="7" t="s">
        <v>2414</v>
      </c>
      <c r="E274" s="7" t="s">
        <v>7958</v>
      </c>
      <c r="F274" s="12" t="s">
        <v>26</v>
      </c>
      <c r="G274" s="12" t="s">
        <v>7959</v>
      </c>
      <c r="H274" s="12" t="s">
        <v>27</v>
      </c>
      <c r="I274" s="7"/>
      <c r="J274" s="7"/>
      <c r="K274" s="7" t="s">
        <v>7960</v>
      </c>
      <c r="L274" s="7" t="s">
        <v>7961</v>
      </c>
      <c r="M274" s="10" t="s">
        <v>31</v>
      </c>
      <c r="N274" s="13" t="s">
        <v>7962</v>
      </c>
      <c r="O274" s="13" t="s">
        <v>7963</v>
      </c>
      <c r="P274" s="23" t="s">
        <v>7964</v>
      </c>
      <c r="Q274" s="13"/>
      <c r="R274" s="14">
        <v>93105</v>
      </c>
      <c r="S274" s="14" t="s">
        <v>7965</v>
      </c>
      <c r="T274" s="16">
        <v>37970</v>
      </c>
      <c r="U274" s="13">
        <v>2018</v>
      </c>
    </row>
    <row r="275" spans="1:21" ht="16.899999999999999" hidden="1" customHeight="1" x14ac:dyDescent="0.2">
      <c r="A275" s="13">
        <v>7102</v>
      </c>
      <c r="B275" s="10" t="s">
        <v>192</v>
      </c>
      <c r="C275" s="151">
        <v>651853702</v>
      </c>
      <c r="D275" s="7" t="s">
        <v>51</v>
      </c>
      <c r="E275" s="7" t="s">
        <v>193</v>
      </c>
      <c r="F275" s="17" t="s">
        <v>8080</v>
      </c>
      <c r="G275" s="12" t="s">
        <v>194</v>
      </c>
      <c r="H275" s="17" t="s">
        <v>8081</v>
      </c>
      <c r="I275" s="7" t="s">
        <v>54</v>
      </c>
      <c r="J275" s="22" t="s">
        <v>8082</v>
      </c>
      <c r="K275" s="7" t="s">
        <v>196</v>
      </c>
      <c r="L275" s="7" t="s">
        <v>2489</v>
      </c>
      <c r="M275" s="10" t="s">
        <v>31</v>
      </c>
      <c r="N275" s="13" t="s">
        <v>2490</v>
      </c>
      <c r="O275" s="30" t="s">
        <v>8083</v>
      </c>
      <c r="P275" s="47" t="s">
        <v>8084</v>
      </c>
      <c r="Q275" s="13"/>
      <c r="R275" s="14">
        <v>93991</v>
      </c>
      <c r="S275" s="14" t="s">
        <v>2636</v>
      </c>
      <c r="T275" s="16">
        <v>37970</v>
      </c>
      <c r="U275" s="13">
        <v>2019</v>
      </c>
    </row>
    <row r="276" spans="1:21" ht="16.899999999999999" hidden="1" customHeight="1" x14ac:dyDescent="0.2">
      <c r="A276" s="42">
        <v>7104</v>
      </c>
      <c r="B276" s="41" t="s">
        <v>1709</v>
      </c>
      <c r="C276" s="150">
        <v>690711001</v>
      </c>
      <c r="D276" s="11" t="s">
        <v>1014</v>
      </c>
      <c r="E276" s="11" t="s">
        <v>1026</v>
      </c>
      <c r="F276" s="40" t="s">
        <v>26</v>
      </c>
      <c r="G276" s="40" t="s">
        <v>1027</v>
      </c>
      <c r="H276" s="40" t="s">
        <v>27</v>
      </c>
      <c r="I276" s="11"/>
      <c r="J276" s="11"/>
      <c r="K276" s="11" t="s">
        <v>1710</v>
      </c>
      <c r="L276" s="11" t="s">
        <v>1711</v>
      </c>
      <c r="M276" s="41" t="s">
        <v>31</v>
      </c>
      <c r="N276" s="42" t="s">
        <v>435</v>
      </c>
      <c r="O276" s="42"/>
      <c r="P276" s="43"/>
      <c r="Q276" s="42"/>
      <c r="R276" s="43">
        <v>91001</v>
      </c>
      <c r="S276" s="43" t="s">
        <v>1084</v>
      </c>
      <c r="T276" s="44">
        <v>37970</v>
      </c>
      <c r="U276" s="13" t="s">
        <v>1490</v>
      </c>
    </row>
    <row r="277" spans="1:21" ht="16.899999999999999" hidden="1" customHeight="1" x14ac:dyDescent="0.2">
      <c r="A277" s="42">
        <v>7105</v>
      </c>
      <c r="B277" s="41" t="s">
        <v>1987</v>
      </c>
      <c r="C277" s="150">
        <v>691807002</v>
      </c>
      <c r="D277" s="11" t="s">
        <v>1014</v>
      </c>
      <c r="E277" s="11" t="s">
        <v>1026</v>
      </c>
      <c r="F277" s="40" t="s">
        <v>26</v>
      </c>
      <c r="G277" s="40" t="s">
        <v>1027</v>
      </c>
      <c r="H277" s="40" t="s">
        <v>27</v>
      </c>
      <c r="I277" s="11"/>
      <c r="J277" s="11"/>
      <c r="K277" s="11" t="s">
        <v>1988</v>
      </c>
      <c r="L277" s="11" t="s">
        <v>1989</v>
      </c>
      <c r="M277" s="41" t="s">
        <v>32</v>
      </c>
      <c r="N277" s="42" t="s">
        <v>1990</v>
      </c>
      <c r="O277" s="43" t="s">
        <v>2552</v>
      </c>
      <c r="P277" s="11" t="s">
        <v>2553</v>
      </c>
      <c r="Q277" s="42"/>
      <c r="R277" s="43" t="s">
        <v>1245</v>
      </c>
      <c r="S277" s="43" t="s">
        <v>1030</v>
      </c>
      <c r="T277" s="44">
        <v>37970</v>
      </c>
      <c r="U277" s="13" t="s">
        <v>1490</v>
      </c>
    </row>
    <row r="278" spans="1:21" ht="16.899999999999999" hidden="1" customHeight="1" x14ac:dyDescent="0.2">
      <c r="A278" s="42">
        <v>7106</v>
      </c>
      <c r="B278" s="41" t="s">
        <v>1721</v>
      </c>
      <c r="C278" s="150">
        <v>692201000</v>
      </c>
      <c r="D278" s="11" t="s">
        <v>1014</v>
      </c>
      <c r="E278" s="11" t="s">
        <v>1031</v>
      </c>
      <c r="F278" s="40" t="s">
        <v>592</v>
      </c>
      <c r="G278" s="40" t="s">
        <v>1652</v>
      </c>
      <c r="H278" s="40" t="s">
        <v>27</v>
      </c>
      <c r="I278" s="11"/>
      <c r="J278" s="11"/>
      <c r="K278" s="40" t="s">
        <v>1722</v>
      </c>
      <c r="L278" s="11" t="s">
        <v>1725</v>
      </c>
      <c r="M278" s="41" t="s">
        <v>2452</v>
      </c>
      <c r="N278" s="42" t="s">
        <v>598</v>
      </c>
      <c r="O278" s="42" t="s">
        <v>1724</v>
      </c>
      <c r="P278" s="43" t="s">
        <v>1723</v>
      </c>
      <c r="Q278" s="42"/>
      <c r="R278" s="43">
        <v>91001</v>
      </c>
      <c r="S278" s="43" t="s">
        <v>1726</v>
      </c>
      <c r="T278" s="44">
        <v>37970</v>
      </c>
      <c r="U278" s="13" t="s">
        <v>1490</v>
      </c>
    </row>
    <row r="279" spans="1:21" ht="16.899999999999999" hidden="1" customHeight="1" x14ac:dyDescent="0.2">
      <c r="A279" s="13">
        <v>7107</v>
      </c>
      <c r="B279" s="10" t="s">
        <v>7723</v>
      </c>
      <c r="C279" s="151">
        <v>816989000</v>
      </c>
      <c r="D279" s="7" t="s">
        <v>7724</v>
      </c>
      <c r="E279" s="7" t="s">
        <v>7725</v>
      </c>
      <c r="F279" s="12" t="s">
        <v>7726</v>
      </c>
      <c r="G279" s="12" t="s">
        <v>7727</v>
      </c>
      <c r="H279" s="12" t="s">
        <v>27</v>
      </c>
      <c r="I279" s="7"/>
      <c r="J279" s="7"/>
      <c r="K279" s="7" t="s">
        <v>7728</v>
      </c>
      <c r="L279" s="7" t="s">
        <v>7729</v>
      </c>
      <c r="M279" s="10" t="s">
        <v>31</v>
      </c>
      <c r="N279" s="13" t="s">
        <v>271</v>
      </c>
      <c r="O279" s="13"/>
      <c r="P279" s="14"/>
      <c r="Q279" s="13"/>
      <c r="R279" s="14">
        <v>93105</v>
      </c>
      <c r="S279" s="14" t="s">
        <v>7730</v>
      </c>
      <c r="T279" s="16">
        <v>37970</v>
      </c>
      <c r="U279" s="13">
        <v>2016</v>
      </c>
    </row>
    <row r="280" spans="1:21" ht="16.899999999999999" hidden="1" customHeight="1" x14ac:dyDescent="0.2">
      <c r="A280" s="13">
        <v>7108</v>
      </c>
      <c r="B280" s="10" t="s">
        <v>7844</v>
      </c>
      <c r="C280" s="151">
        <v>818975007</v>
      </c>
      <c r="D280" s="7" t="s">
        <v>7845</v>
      </c>
      <c r="E280" s="7" t="s">
        <v>7846</v>
      </c>
      <c r="F280" s="12" t="s">
        <v>7847</v>
      </c>
      <c r="G280" s="12" t="s">
        <v>7848</v>
      </c>
      <c r="H280" s="12" t="s">
        <v>7849</v>
      </c>
      <c r="I280" s="7" t="s">
        <v>7850</v>
      </c>
      <c r="J280" s="7" t="s">
        <v>7851</v>
      </c>
      <c r="K280" s="7" t="s">
        <v>7852</v>
      </c>
      <c r="L280" s="7" t="s">
        <v>7853</v>
      </c>
      <c r="M280" s="10" t="s">
        <v>31</v>
      </c>
      <c r="N280" s="13" t="s">
        <v>271</v>
      </c>
      <c r="O280" s="13" t="s">
        <v>7854</v>
      </c>
      <c r="P280" s="14"/>
      <c r="Q280" s="13"/>
      <c r="R280" s="14">
        <v>93401</v>
      </c>
      <c r="S280" s="14" t="s">
        <v>7855</v>
      </c>
      <c r="T280" s="16">
        <v>37970</v>
      </c>
      <c r="U280" s="13">
        <v>2018</v>
      </c>
    </row>
    <row r="281" spans="1:21" ht="16.899999999999999" hidden="1" customHeight="1" x14ac:dyDescent="0.2">
      <c r="A281" s="13">
        <v>7109</v>
      </c>
      <c r="B281" s="10" t="s">
        <v>4350</v>
      </c>
      <c r="C281" s="151">
        <v>711731008</v>
      </c>
      <c r="D281" s="7" t="s">
        <v>51</v>
      </c>
      <c r="E281" s="7" t="s">
        <v>4351</v>
      </c>
      <c r="F281" s="12" t="s">
        <v>4352</v>
      </c>
      <c r="G281" s="12" t="s">
        <v>4353</v>
      </c>
      <c r="H281" s="12" t="s">
        <v>4354</v>
      </c>
      <c r="I281" s="7" t="s">
        <v>453</v>
      </c>
      <c r="J281" s="7" t="s">
        <v>4355</v>
      </c>
      <c r="K281" s="7" t="s">
        <v>4356</v>
      </c>
      <c r="L281" s="7" t="s">
        <v>4357</v>
      </c>
      <c r="M281" s="10" t="s">
        <v>2452</v>
      </c>
      <c r="N281" s="13" t="s">
        <v>454</v>
      </c>
      <c r="O281" s="13" t="s">
        <v>4358</v>
      </c>
      <c r="P281" s="14" t="s">
        <v>4359</v>
      </c>
      <c r="Q281" s="13"/>
      <c r="R281" s="14">
        <v>93401</v>
      </c>
      <c r="S281" s="14" t="s">
        <v>4255</v>
      </c>
      <c r="T281" s="16">
        <v>37970</v>
      </c>
      <c r="U281" s="13">
        <v>2011</v>
      </c>
    </row>
    <row r="282" spans="1:21" ht="16.899999999999999" hidden="1" customHeight="1" x14ac:dyDescent="0.2">
      <c r="A282" s="42">
        <v>7110</v>
      </c>
      <c r="B282" s="41" t="s">
        <v>1428</v>
      </c>
      <c r="C282" s="150">
        <v>690501007</v>
      </c>
      <c r="D282" s="11" t="s">
        <v>1014</v>
      </c>
      <c r="E282" s="11" t="s">
        <v>1026</v>
      </c>
      <c r="F282" s="40" t="s">
        <v>26</v>
      </c>
      <c r="G282" s="40" t="s">
        <v>1027</v>
      </c>
      <c r="H282" s="40" t="s">
        <v>27</v>
      </c>
      <c r="I282" s="11"/>
      <c r="J282" s="11"/>
      <c r="K282" s="11" t="s">
        <v>1429</v>
      </c>
      <c r="L282" s="11" t="s">
        <v>1430</v>
      </c>
      <c r="M282" s="41" t="s">
        <v>226</v>
      </c>
      <c r="N282" s="42" t="s">
        <v>1431</v>
      </c>
      <c r="O282" s="42"/>
      <c r="P282" s="43"/>
      <c r="Q282" s="42"/>
      <c r="R282" s="43">
        <v>91001</v>
      </c>
      <c r="S282" s="43" t="s">
        <v>1030</v>
      </c>
      <c r="T282" s="44">
        <v>37970</v>
      </c>
      <c r="U282" s="13" t="s">
        <v>1490</v>
      </c>
    </row>
    <row r="283" spans="1:21" ht="16.899999999999999" hidden="1" customHeight="1" x14ac:dyDescent="0.2">
      <c r="A283" s="42">
        <v>7112</v>
      </c>
      <c r="B283" s="41" t="s">
        <v>5851</v>
      </c>
      <c r="C283" s="150">
        <v>690903008</v>
      </c>
      <c r="D283" s="11" t="s">
        <v>1014</v>
      </c>
      <c r="E283" s="11" t="s">
        <v>1026</v>
      </c>
      <c r="F283" s="40" t="s">
        <v>26</v>
      </c>
      <c r="G283" s="40" t="s">
        <v>1027</v>
      </c>
      <c r="H283" s="40" t="s">
        <v>27</v>
      </c>
      <c r="I283" s="11"/>
      <c r="J283" s="11"/>
      <c r="K283" s="11" t="s">
        <v>5852</v>
      </c>
      <c r="L283" s="11" t="s">
        <v>5853</v>
      </c>
      <c r="M283" s="41" t="s">
        <v>2456</v>
      </c>
      <c r="N283" s="42" t="s">
        <v>5854</v>
      </c>
      <c r="O283" s="42" t="s">
        <v>5855</v>
      </c>
      <c r="P283" s="43" t="s">
        <v>5856</v>
      </c>
      <c r="Q283" s="42"/>
      <c r="R283" s="43">
        <v>91001</v>
      </c>
      <c r="S283" s="43" t="s">
        <v>1049</v>
      </c>
      <c r="T283" s="44">
        <v>37970</v>
      </c>
      <c r="U283" s="13" t="s">
        <v>1490</v>
      </c>
    </row>
    <row r="284" spans="1:21" ht="16.899999999999999" hidden="1" customHeight="1" x14ac:dyDescent="0.2">
      <c r="A284" s="13">
        <v>7113</v>
      </c>
      <c r="B284" s="10" t="s">
        <v>6326</v>
      </c>
      <c r="C284" s="151">
        <v>651989108</v>
      </c>
      <c r="D284" s="7" t="s">
        <v>2088</v>
      </c>
      <c r="E284" s="7" t="s">
        <v>6327</v>
      </c>
      <c r="F284" s="12" t="s">
        <v>6328</v>
      </c>
      <c r="G284" s="12" t="s">
        <v>6329</v>
      </c>
      <c r="H284" s="12" t="s">
        <v>6330</v>
      </c>
      <c r="I284" s="7" t="s">
        <v>79</v>
      </c>
      <c r="J284" s="7" t="s">
        <v>6331</v>
      </c>
      <c r="K284" s="7" t="s">
        <v>6332</v>
      </c>
      <c r="L284" s="7" t="s">
        <v>6333</v>
      </c>
      <c r="M284" s="10" t="s">
        <v>2456</v>
      </c>
      <c r="N284" s="13"/>
      <c r="O284" s="13"/>
      <c r="P284" s="14"/>
      <c r="Q284" s="13"/>
      <c r="R284" s="14" t="s">
        <v>162</v>
      </c>
      <c r="S284" s="14" t="s">
        <v>6334</v>
      </c>
      <c r="T284" s="16">
        <v>37970</v>
      </c>
      <c r="U284" s="13">
        <v>2005</v>
      </c>
    </row>
    <row r="285" spans="1:21" ht="16.899999999999999" hidden="1" customHeight="1" x14ac:dyDescent="0.2">
      <c r="A285" s="13">
        <v>7114</v>
      </c>
      <c r="B285" s="10" t="s">
        <v>3697</v>
      </c>
      <c r="C285" s="151">
        <v>725183003</v>
      </c>
      <c r="D285" s="7" t="s">
        <v>51</v>
      </c>
      <c r="E285" s="7" t="s">
        <v>3698</v>
      </c>
      <c r="F285" s="12" t="s">
        <v>26</v>
      </c>
      <c r="G285" s="12" t="s">
        <v>3699</v>
      </c>
      <c r="H285" s="12" t="s">
        <v>3700</v>
      </c>
      <c r="I285" s="7" t="s">
        <v>53</v>
      </c>
      <c r="J285" s="7" t="s">
        <v>3701</v>
      </c>
      <c r="K285" s="7" t="s">
        <v>3702</v>
      </c>
      <c r="L285" s="7" t="s">
        <v>3703</v>
      </c>
      <c r="M285" s="10" t="s">
        <v>31</v>
      </c>
      <c r="N285" s="13" t="s">
        <v>3704</v>
      </c>
      <c r="O285" s="13" t="s">
        <v>3705</v>
      </c>
      <c r="P285" s="14"/>
      <c r="Q285" s="13"/>
      <c r="R285" s="14">
        <v>93401</v>
      </c>
      <c r="S285" s="14" t="s">
        <v>3706</v>
      </c>
      <c r="T285" s="16">
        <v>37970</v>
      </c>
      <c r="U285" s="13">
        <v>2012</v>
      </c>
    </row>
    <row r="286" spans="1:21" ht="16.899999999999999" hidden="1" customHeight="1" x14ac:dyDescent="0.2">
      <c r="A286" s="13">
        <v>7115</v>
      </c>
      <c r="B286" s="10" t="s">
        <v>7176</v>
      </c>
      <c r="C286" s="151">
        <v>652275109</v>
      </c>
      <c r="D286" s="7" t="s">
        <v>51</v>
      </c>
      <c r="E286" s="7" t="s">
        <v>7177</v>
      </c>
      <c r="F286" s="12" t="s">
        <v>7178</v>
      </c>
      <c r="G286" s="12" t="s">
        <v>2146</v>
      </c>
      <c r="H286" s="12" t="s">
        <v>7179</v>
      </c>
      <c r="I286" s="7" t="s">
        <v>39</v>
      </c>
      <c r="J286" s="7" t="s">
        <v>7180</v>
      </c>
      <c r="K286" s="7" t="s">
        <v>7181</v>
      </c>
      <c r="L286" s="7" t="s">
        <v>7182</v>
      </c>
      <c r="M286" s="10" t="s">
        <v>31</v>
      </c>
      <c r="N286" s="13" t="s">
        <v>4745</v>
      </c>
      <c r="O286" s="13"/>
      <c r="P286" s="14"/>
      <c r="Q286" s="13"/>
      <c r="R286" s="14" t="s">
        <v>162</v>
      </c>
      <c r="S286" s="14" t="s">
        <v>7183</v>
      </c>
      <c r="T286" s="16">
        <v>37970</v>
      </c>
      <c r="U286" s="13">
        <v>2005</v>
      </c>
    </row>
    <row r="287" spans="1:21" ht="16.899999999999999" hidden="1" customHeight="1" x14ac:dyDescent="0.2">
      <c r="A287" s="42">
        <v>7116</v>
      </c>
      <c r="B287" s="41" t="s">
        <v>1712</v>
      </c>
      <c r="C287" s="150">
        <v>690721007</v>
      </c>
      <c r="D287" s="11" t="s">
        <v>1014</v>
      </c>
      <c r="E287" s="11" t="s">
        <v>1026</v>
      </c>
      <c r="F287" s="40" t="s">
        <v>26</v>
      </c>
      <c r="G287" s="40" t="s">
        <v>1027</v>
      </c>
      <c r="H287" s="40" t="s">
        <v>27</v>
      </c>
      <c r="I287" s="11"/>
      <c r="J287" s="11"/>
      <c r="K287" s="11" t="s">
        <v>1713</v>
      </c>
      <c r="L287" s="11" t="s">
        <v>1714</v>
      </c>
      <c r="M287" s="41" t="s">
        <v>31</v>
      </c>
      <c r="N287" s="42" t="s">
        <v>392</v>
      </c>
      <c r="O287" s="42"/>
      <c r="P287" s="43"/>
      <c r="Q287" s="42"/>
      <c r="R287" s="43">
        <v>91001</v>
      </c>
      <c r="S287" s="43" t="s">
        <v>1030</v>
      </c>
      <c r="T287" s="44">
        <v>37970</v>
      </c>
      <c r="U287" s="13" t="s">
        <v>1490</v>
      </c>
    </row>
    <row r="288" spans="1:21" ht="16.899999999999999" hidden="1" customHeight="1" x14ac:dyDescent="0.2">
      <c r="A288" s="42">
        <v>7117</v>
      </c>
      <c r="B288" s="41" t="s">
        <v>1381</v>
      </c>
      <c r="C288" s="150">
        <v>690412004</v>
      </c>
      <c r="D288" s="11" t="s">
        <v>1014</v>
      </c>
      <c r="E288" s="11" t="s">
        <v>1026</v>
      </c>
      <c r="F288" s="40" t="s">
        <v>26</v>
      </c>
      <c r="G288" s="40" t="s">
        <v>1027</v>
      </c>
      <c r="H288" s="40" t="s">
        <v>27</v>
      </c>
      <c r="I288" s="11"/>
      <c r="J288" s="11"/>
      <c r="K288" s="11" t="s">
        <v>1382</v>
      </c>
      <c r="L288" s="11" t="s">
        <v>1383</v>
      </c>
      <c r="M288" s="41" t="s">
        <v>2455</v>
      </c>
      <c r="N288" s="42" t="s">
        <v>1384</v>
      </c>
      <c r="O288" s="42">
        <v>532662300</v>
      </c>
      <c r="P288" s="83" t="s">
        <v>2587</v>
      </c>
      <c r="Q288" s="42"/>
      <c r="R288" s="43">
        <v>91001</v>
      </c>
      <c r="S288" s="43" t="s">
        <v>1030</v>
      </c>
      <c r="T288" s="44">
        <v>37970</v>
      </c>
      <c r="U288" s="13" t="s">
        <v>1490</v>
      </c>
    </row>
    <row r="289" spans="1:21" ht="16.899999999999999" hidden="1" customHeight="1" x14ac:dyDescent="0.2">
      <c r="A289" s="42">
        <v>7118</v>
      </c>
      <c r="B289" s="41" t="s">
        <v>1439</v>
      </c>
      <c r="C289" s="150">
        <v>690401002</v>
      </c>
      <c r="D289" s="11" t="s">
        <v>1014</v>
      </c>
      <c r="E289" s="11" t="s">
        <v>1026</v>
      </c>
      <c r="F289" s="40" t="s">
        <v>26</v>
      </c>
      <c r="G289" s="40" t="s">
        <v>1027</v>
      </c>
      <c r="H289" s="40" t="s">
        <v>27</v>
      </c>
      <c r="I289" s="11"/>
      <c r="J289" s="11"/>
      <c r="K289" s="11" t="s">
        <v>1440</v>
      </c>
      <c r="L289" s="11" t="s">
        <v>1441</v>
      </c>
      <c r="M289" s="41" t="s">
        <v>2455</v>
      </c>
      <c r="N289" s="42" t="s">
        <v>568</v>
      </c>
      <c r="O289" s="42"/>
      <c r="P289" s="43"/>
      <c r="Q289" s="42"/>
      <c r="R289" s="43">
        <v>91001</v>
      </c>
      <c r="S289" s="43" t="s">
        <v>1030</v>
      </c>
      <c r="T289" s="44">
        <v>37970</v>
      </c>
      <c r="U289" s="13" t="s">
        <v>1490</v>
      </c>
    </row>
    <row r="290" spans="1:21" ht="16.899999999999999" hidden="1" customHeight="1" x14ac:dyDescent="0.2">
      <c r="A290" s="13">
        <v>7119</v>
      </c>
      <c r="B290" s="10" t="s">
        <v>6573</v>
      </c>
      <c r="C290" s="151" t="s">
        <v>8033</v>
      </c>
      <c r="D290" s="7" t="s">
        <v>2088</v>
      </c>
      <c r="E290" s="7" t="s">
        <v>6574</v>
      </c>
      <c r="F290" s="12" t="s">
        <v>6575</v>
      </c>
      <c r="G290" s="12" t="s">
        <v>6576</v>
      </c>
      <c r="H290" s="12" t="s">
        <v>6577</v>
      </c>
      <c r="I290" s="7" t="s">
        <v>6211</v>
      </c>
      <c r="J290" s="7" t="s">
        <v>6578</v>
      </c>
      <c r="K290" s="7" t="s">
        <v>6579</v>
      </c>
      <c r="L290" s="7" t="s">
        <v>6580</v>
      </c>
      <c r="M290" s="10" t="s">
        <v>31</v>
      </c>
      <c r="N290" s="13" t="s">
        <v>300</v>
      </c>
      <c r="O290" s="13"/>
      <c r="P290" s="14"/>
      <c r="Q290" s="13"/>
      <c r="R290" s="14" t="s">
        <v>162</v>
      </c>
      <c r="S290" s="14" t="s">
        <v>6581</v>
      </c>
      <c r="T290" s="16">
        <v>37970</v>
      </c>
      <c r="U290" s="13">
        <v>2006</v>
      </c>
    </row>
    <row r="291" spans="1:21" ht="16.899999999999999" hidden="1" customHeight="1" x14ac:dyDescent="0.2">
      <c r="A291" s="42">
        <v>7120</v>
      </c>
      <c r="B291" s="41" t="s">
        <v>6033</v>
      </c>
      <c r="C291" s="150">
        <v>692502000</v>
      </c>
      <c r="D291" s="11" t="s">
        <v>1014</v>
      </c>
      <c r="E291" s="11" t="s">
        <v>6034</v>
      </c>
      <c r="F291" s="40" t="s">
        <v>592</v>
      </c>
      <c r="G291" s="40" t="s">
        <v>6035</v>
      </c>
      <c r="H291" s="40" t="s">
        <v>27</v>
      </c>
      <c r="I291" s="11"/>
      <c r="J291" s="11"/>
      <c r="K291" s="11" t="s">
        <v>6036</v>
      </c>
      <c r="L291" s="11" t="s">
        <v>6037</v>
      </c>
      <c r="M291" s="41" t="s">
        <v>2474</v>
      </c>
      <c r="N291" s="42" t="s">
        <v>6038</v>
      </c>
      <c r="O291" s="42" t="s">
        <v>6039</v>
      </c>
      <c r="P291" s="43" t="s">
        <v>6040</v>
      </c>
      <c r="Q291" s="42"/>
      <c r="R291" s="43">
        <v>91001</v>
      </c>
      <c r="S291" s="43" t="s">
        <v>1030</v>
      </c>
      <c r="T291" s="44">
        <v>37970</v>
      </c>
      <c r="U291" s="13" t="s">
        <v>1490</v>
      </c>
    </row>
    <row r="292" spans="1:21" ht="16.899999999999999" hidden="1" customHeight="1" x14ac:dyDescent="0.2">
      <c r="A292" s="96">
        <v>7122</v>
      </c>
      <c r="B292" s="10" t="s">
        <v>6592</v>
      </c>
      <c r="C292" s="151">
        <v>737523004</v>
      </c>
      <c r="D292" s="7" t="s">
        <v>6225</v>
      </c>
      <c r="E292" s="7" t="s">
        <v>6593</v>
      </c>
      <c r="F292" s="12" t="s">
        <v>6594</v>
      </c>
      <c r="G292" s="12" t="s">
        <v>6595</v>
      </c>
      <c r="H292" s="12" t="s">
        <v>6596</v>
      </c>
      <c r="I292" s="7" t="s">
        <v>6211</v>
      </c>
      <c r="J292" s="7" t="s">
        <v>6597</v>
      </c>
      <c r="K292" s="7" t="s">
        <v>6598</v>
      </c>
      <c r="L292" s="7" t="s">
        <v>6599</v>
      </c>
      <c r="M292" s="10" t="s">
        <v>31</v>
      </c>
      <c r="N292" s="13" t="s">
        <v>1803</v>
      </c>
      <c r="O292" s="13" t="s">
        <v>6600</v>
      </c>
      <c r="P292" s="14"/>
      <c r="Q292" s="13"/>
      <c r="R292" s="14" t="s">
        <v>52</v>
      </c>
      <c r="S292" s="14" t="s">
        <v>6601</v>
      </c>
      <c r="T292" s="16">
        <v>37970</v>
      </c>
      <c r="U292" s="13">
        <v>2005</v>
      </c>
    </row>
    <row r="293" spans="1:21" ht="16.899999999999999" hidden="1" customHeight="1" x14ac:dyDescent="0.2">
      <c r="A293" s="13">
        <v>7123</v>
      </c>
      <c r="B293" s="10" t="s">
        <v>7165</v>
      </c>
      <c r="C293" s="151">
        <v>756411004</v>
      </c>
      <c r="D293" s="7" t="s">
        <v>51</v>
      </c>
      <c r="E293" s="7" t="s">
        <v>7166</v>
      </c>
      <c r="F293" s="12" t="s">
        <v>7167</v>
      </c>
      <c r="G293" s="12" t="s">
        <v>7168</v>
      </c>
      <c r="H293" s="12" t="s">
        <v>7169</v>
      </c>
      <c r="I293" s="7" t="s">
        <v>7170</v>
      </c>
      <c r="J293" s="7" t="s">
        <v>7171</v>
      </c>
      <c r="K293" s="7" t="s">
        <v>7172</v>
      </c>
      <c r="L293" s="7" t="s">
        <v>7173</v>
      </c>
      <c r="M293" s="10" t="s">
        <v>226</v>
      </c>
      <c r="N293" s="13"/>
      <c r="O293" s="13" t="s">
        <v>7174</v>
      </c>
      <c r="P293" s="14"/>
      <c r="Q293" s="13"/>
      <c r="R293" s="14">
        <v>93401</v>
      </c>
      <c r="S293" s="14" t="s">
        <v>7175</v>
      </c>
      <c r="T293" s="16">
        <v>37970</v>
      </c>
      <c r="U293" s="13">
        <v>2004</v>
      </c>
    </row>
    <row r="294" spans="1:21" ht="16.899999999999999" hidden="1" customHeight="1" x14ac:dyDescent="0.2">
      <c r="A294" s="13">
        <v>7124</v>
      </c>
      <c r="B294" s="10" t="s">
        <v>5437</v>
      </c>
      <c r="C294" s="151">
        <v>739296005</v>
      </c>
      <c r="D294" s="7" t="s">
        <v>567</v>
      </c>
      <c r="E294" s="7" t="s">
        <v>5438</v>
      </c>
      <c r="F294" s="12" t="s">
        <v>5439</v>
      </c>
      <c r="G294" s="12" t="s">
        <v>5440</v>
      </c>
      <c r="H294" s="12" t="s">
        <v>5441</v>
      </c>
      <c r="I294" s="7" t="s">
        <v>5442</v>
      </c>
      <c r="J294" s="7" t="s">
        <v>5443</v>
      </c>
      <c r="K294" s="7" t="s">
        <v>5444</v>
      </c>
      <c r="L294" s="7" t="s">
        <v>5445</v>
      </c>
      <c r="M294" s="13" t="s">
        <v>224</v>
      </c>
      <c r="N294" s="13" t="s">
        <v>5446</v>
      </c>
      <c r="O294" s="13"/>
      <c r="P294" s="14"/>
      <c r="Q294" s="13"/>
      <c r="R294" s="14" t="s">
        <v>470</v>
      </c>
      <c r="S294" s="14" t="s">
        <v>5447</v>
      </c>
      <c r="T294" s="16">
        <v>37970</v>
      </c>
      <c r="U294" s="13">
        <v>2016</v>
      </c>
    </row>
    <row r="295" spans="1:21" ht="16.899999999999999" hidden="1" customHeight="1" x14ac:dyDescent="0.2">
      <c r="A295" s="42">
        <v>7125</v>
      </c>
      <c r="B295" s="41" t="s">
        <v>1774</v>
      </c>
      <c r="C295" s="150">
        <v>690710005</v>
      </c>
      <c r="D295" s="11" t="s">
        <v>1014</v>
      </c>
      <c r="E295" s="11" t="s">
        <v>1026</v>
      </c>
      <c r="F295" s="40" t="s">
        <v>26</v>
      </c>
      <c r="G295" s="40" t="s">
        <v>1027</v>
      </c>
      <c r="H295" s="40" t="s">
        <v>27</v>
      </c>
      <c r="I295" s="11"/>
      <c r="J295" s="11"/>
      <c r="K295" s="11" t="s">
        <v>1775</v>
      </c>
      <c r="L295" s="11" t="s">
        <v>1776</v>
      </c>
      <c r="M295" s="41" t="s">
        <v>31</v>
      </c>
      <c r="N295" s="42" t="s">
        <v>2232</v>
      </c>
      <c r="O295" s="42" t="s">
        <v>8358</v>
      </c>
      <c r="P295" s="83" t="s">
        <v>8359</v>
      </c>
      <c r="Q295" s="42"/>
      <c r="R295" s="43">
        <v>91001</v>
      </c>
      <c r="S295" s="43" t="s">
        <v>1030</v>
      </c>
      <c r="T295" s="44">
        <v>38159</v>
      </c>
      <c r="U295" s="13" t="s">
        <v>1490</v>
      </c>
    </row>
    <row r="296" spans="1:21" ht="16.899999999999999" hidden="1" customHeight="1" x14ac:dyDescent="0.2">
      <c r="A296" s="13">
        <v>7126</v>
      </c>
      <c r="B296" s="10" t="s">
        <v>6345</v>
      </c>
      <c r="C296" s="151">
        <v>650882008</v>
      </c>
      <c r="D296" s="7" t="s">
        <v>2088</v>
      </c>
      <c r="E296" s="7" t="s">
        <v>6346</v>
      </c>
      <c r="F296" s="12" t="s">
        <v>6347</v>
      </c>
      <c r="G296" s="12" t="s">
        <v>6348</v>
      </c>
      <c r="H296" s="12" t="s">
        <v>6349</v>
      </c>
      <c r="I296" s="7" t="s">
        <v>4664</v>
      </c>
      <c r="J296" s="7" t="s">
        <v>6350</v>
      </c>
      <c r="K296" s="7" t="s">
        <v>6351</v>
      </c>
      <c r="L296" s="7" t="s">
        <v>6352</v>
      </c>
      <c r="M296" s="10" t="s">
        <v>226</v>
      </c>
      <c r="N296" s="13" t="s">
        <v>2090</v>
      </c>
      <c r="O296" s="13"/>
      <c r="P296" s="14"/>
      <c r="Q296" s="13"/>
      <c r="R296" s="14" t="s">
        <v>162</v>
      </c>
      <c r="S296" s="14" t="s">
        <v>6353</v>
      </c>
      <c r="T296" s="16">
        <v>38159</v>
      </c>
      <c r="U296" s="13">
        <v>2016</v>
      </c>
    </row>
    <row r="297" spans="1:21" ht="16.899999999999999" hidden="1" customHeight="1" x14ac:dyDescent="0.2">
      <c r="A297" s="13">
        <v>7127</v>
      </c>
      <c r="B297" s="10" t="s">
        <v>4953</v>
      </c>
      <c r="C297" s="151">
        <v>651765404</v>
      </c>
      <c r="D297" s="7" t="s">
        <v>565</v>
      </c>
      <c r="E297" s="7" t="s">
        <v>4954</v>
      </c>
      <c r="F297" s="12" t="s">
        <v>4955</v>
      </c>
      <c r="G297" s="12" t="s">
        <v>4956</v>
      </c>
      <c r="H297" s="12" t="s">
        <v>4957</v>
      </c>
      <c r="I297" s="7" t="s">
        <v>4958</v>
      </c>
      <c r="J297" s="7" t="s">
        <v>4959</v>
      </c>
      <c r="K297" s="7" t="s">
        <v>4960</v>
      </c>
      <c r="L297" s="7" t="s">
        <v>4961</v>
      </c>
      <c r="M297" s="10" t="s">
        <v>31</v>
      </c>
      <c r="N297" s="13" t="s">
        <v>4962</v>
      </c>
      <c r="O297" s="13" t="s">
        <v>4963</v>
      </c>
      <c r="P297" s="14" t="s">
        <v>4964</v>
      </c>
      <c r="Q297" s="13"/>
      <c r="R297" s="14">
        <v>93401</v>
      </c>
      <c r="S297" s="14" t="s">
        <v>4965</v>
      </c>
      <c r="T297" s="16">
        <v>38019</v>
      </c>
      <c r="U297" s="13">
        <v>2009</v>
      </c>
    </row>
    <row r="298" spans="1:21" ht="16.899999999999999" hidden="1" customHeight="1" x14ac:dyDescent="0.2">
      <c r="A298" s="42">
        <v>7128</v>
      </c>
      <c r="B298" s="41" t="s">
        <v>1483</v>
      </c>
      <c r="C298" s="150">
        <v>690511002</v>
      </c>
      <c r="D298" s="11" t="s">
        <v>1014</v>
      </c>
      <c r="E298" s="11" t="s">
        <v>1026</v>
      </c>
      <c r="F298" s="40" t="s">
        <v>26</v>
      </c>
      <c r="G298" s="40" t="s">
        <v>1027</v>
      </c>
      <c r="H298" s="40" t="s">
        <v>27</v>
      </c>
      <c r="I298" s="11"/>
      <c r="J298" s="11"/>
      <c r="K298" s="11" t="s">
        <v>2588</v>
      </c>
      <c r="L298" s="11" t="s">
        <v>1484</v>
      </c>
      <c r="M298" s="41" t="s">
        <v>226</v>
      </c>
      <c r="N298" s="42" t="s">
        <v>275</v>
      </c>
      <c r="O298" s="42" t="s">
        <v>2589</v>
      </c>
      <c r="P298" s="83" t="s">
        <v>2590</v>
      </c>
      <c r="Q298" s="42"/>
      <c r="R298" s="43" t="s">
        <v>1245</v>
      </c>
      <c r="S298" s="43" t="s">
        <v>1030</v>
      </c>
      <c r="T298" s="44">
        <v>38159</v>
      </c>
      <c r="U298" s="13" t="s">
        <v>1490</v>
      </c>
    </row>
    <row r="299" spans="1:21" ht="16.899999999999999" hidden="1" customHeight="1" x14ac:dyDescent="0.2">
      <c r="A299" s="42">
        <v>7129</v>
      </c>
      <c r="B299" s="41" t="s">
        <v>5831</v>
      </c>
      <c r="C299" s="150">
        <v>690203006</v>
      </c>
      <c r="D299" s="11" t="s">
        <v>1014</v>
      </c>
      <c r="E299" s="11" t="s">
        <v>1026</v>
      </c>
      <c r="F299" s="40" t="s">
        <v>26</v>
      </c>
      <c r="G299" s="40" t="s">
        <v>1027</v>
      </c>
      <c r="H299" s="40" t="s">
        <v>27</v>
      </c>
      <c r="I299" s="11"/>
      <c r="J299" s="11"/>
      <c r="K299" s="11" t="s">
        <v>5832</v>
      </c>
      <c r="L299" s="11" t="s">
        <v>5833</v>
      </c>
      <c r="M299" s="41" t="s">
        <v>2453</v>
      </c>
      <c r="N299" s="11" t="s">
        <v>647</v>
      </c>
      <c r="O299" s="42"/>
      <c r="P299" s="43"/>
      <c r="Q299" s="42"/>
      <c r="R299" s="11">
        <v>91001</v>
      </c>
      <c r="S299" s="11" t="s">
        <v>1049</v>
      </c>
      <c r="T299" s="44">
        <v>38159</v>
      </c>
      <c r="U299" s="13" t="s">
        <v>1490</v>
      </c>
    </row>
    <row r="300" spans="1:21" ht="16.899999999999999" hidden="1" customHeight="1" x14ac:dyDescent="0.2">
      <c r="A300" s="13">
        <v>7131</v>
      </c>
      <c r="B300" s="10" t="s">
        <v>6562</v>
      </c>
      <c r="C300" s="151">
        <v>745445004</v>
      </c>
      <c r="D300" s="7" t="s">
        <v>2088</v>
      </c>
      <c r="E300" s="7" t="s">
        <v>6563</v>
      </c>
      <c r="F300" s="12" t="s">
        <v>6564</v>
      </c>
      <c r="G300" s="12" t="s">
        <v>6565</v>
      </c>
      <c r="H300" s="12" t="s">
        <v>6566</v>
      </c>
      <c r="I300" s="7" t="s">
        <v>6567</v>
      </c>
      <c r="J300" s="7"/>
      <c r="K300" s="7" t="s">
        <v>6568</v>
      </c>
      <c r="L300" s="7" t="s">
        <v>6569</v>
      </c>
      <c r="M300" s="10" t="s">
        <v>226</v>
      </c>
      <c r="N300" s="13" t="s">
        <v>164</v>
      </c>
      <c r="O300" s="13" t="s">
        <v>6570</v>
      </c>
      <c r="P300" s="14" t="s">
        <v>6571</v>
      </c>
      <c r="Q300" s="13"/>
      <c r="R300" s="14" t="s">
        <v>445</v>
      </c>
      <c r="S300" s="14" t="s">
        <v>6572</v>
      </c>
      <c r="T300" s="16">
        <v>38159</v>
      </c>
      <c r="U300" s="13">
        <v>2016</v>
      </c>
    </row>
    <row r="301" spans="1:21" ht="16.899999999999999" hidden="1" customHeight="1" x14ac:dyDescent="0.2">
      <c r="A301" s="42">
        <v>7132</v>
      </c>
      <c r="B301" s="41" t="s">
        <v>1705</v>
      </c>
      <c r="C301" s="150">
        <v>691916006</v>
      </c>
      <c r="D301" s="11" t="s">
        <v>1014</v>
      </c>
      <c r="E301" s="11" t="s">
        <v>1026</v>
      </c>
      <c r="F301" s="40" t="s">
        <v>26</v>
      </c>
      <c r="G301" s="40" t="s">
        <v>1027</v>
      </c>
      <c r="H301" s="40" t="s">
        <v>27</v>
      </c>
      <c r="I301" s="11"/>
      <c r="J301" s="11"/>
      <c r="K301" s="11" t="s">
        <v>1706</v>
      </c>
      <c r="L301" s="11" t="s">
        <v>1707</v>
      </c>
      <c r="M301" s="41" t="s">
        <v>32</v>
      </c>
      <c r="N301" s="42" t="s">
        <v>747</v>
      </c>
      <c r="O301" s="42"/>
      <c r="P301" s="43"/>
      <c r="Q301" s="42"/>
      <c r="R301" s="43">
        <v>91001</v>
      </c>
      <c r="S301" s="43" t="s">
        <v>1708</v>
      </c>
      <c r="T301" s="44">
        <v>38159</v>
      </c>
      <c r="U301" s="13" t="s">
        <v>1490</v>
      </c>
    </row>
    <row r="302" spans="1:21" ht="16.899999999999999" hidden="1" customHeight="1" x14ac:dyDescent="0.2">
      <c r="A302" s="42">
        <v>7133</v>
      </c>
      <c r="B302" s="41" t="s">
        <v>5846</v>
      </c>
      <c r="C302" s="150">
        <v>692304004</v>
      </c>
      <c r="D302" s="11" t="s">
        <v>1014</v>
      </c>
      <c r="E302" s="40" t="s">
        <v>1026</v>
      </c>
      <c r="F302" s="11" t="s">
        <v>26</v>
      </c>
      <c r="G302" s="40" t="s">
        <v>1027</v>
      </c>
      <c r="H302" s="40" t="s">
        <v>27</v>
      </c>
      <c r="I302" s="11"/>
      <c r="J302" s="11"/>
      <c r="K302" s="11" t="s">
        <v>5847</v>
      </c>
      <c r="L302" s="11" t="s">
        <v>5848</v>
      </c>
      <c r="M302" s="41" t="s">
        <v>2452</v>
      </c>
      <c r="N302" s="42" t="s">
        <v>419</v>
      </c>
      <c r="O302" s="174" t="s">
        <v>5849</v>
      </c>
      <c r="P302" s="83" t="s">
        <v>5850</v>
      </c>
      <c r="Q302" s="42"/>
      <c r="R302" s="42">
        <v>91001</v>
      </c>
      <c r="S302" s="43" t="s">
        <v>1030</v>
      </c>
      <c r="T302" s="44">
        <v>37970</v>
      </c>
      <c r="U302" s="13" t="s">
        <v>1490</v>
      </c>
    </row>
    <row r="303" spans="1:21" ht="16.899999999999999" hidden="1" customHeight="1" x14ac:dyDescent="0.2">
      <c r="A303" s="13">
        <v>7134</v>
      </c>
      <c r="B303" s="10" t="s">
        <v>7984</v>
      </c>
      <c r="C303" s="151">
        <v>707291001</v>
      </c>
      <c r="D303" s="7" t="s">
        <v>7985</v>
      </c>
      <c r="E303" s="7" t="s">
        <v>7986</v>
      </c>
      <c r="F303" s="12" t="s">
        <v>26</v>
      </c>
      <c r="G303" s="12" t="s">
        <v>7987</v>
      </c>
      <c r="H303" s="12" t="s">
        <v>27</v>
      </c>
      <c r="I303" s="7"/>
      <c r="J303" s="7"/>
      <c r="K303" s="7" t="s">
        <v>7988</v>
      </c>
      <c r="L303" s="7" t="s">
        <v>7989</v>
      </c>
      <c r="M303" s="10" t="s">
        <v>31</v>
      </c>
      <c r="N303" s="13" t="s">
        <v>271</v>
      </c>
      <c r="O303" s="13"/>
      <c r="P303" s="14"/>
      <c r="Q303" s="13"/>
      <c r="R303" s="14">
        <v>93105</v>
      </c>
      <c r="S303" s="14" t="s">
        <v>7990</v>
      </c>
      <c r="T303" s="16">
        <v>37970</v>
      </c>
      <c r="U303" s="13">
        <v>2013</v>
      </c>
    </row>
    <row r="304" spans="1:21" ht="16.899999999999999" hidden="1" customHeight="1" x14ac:dyDescent="0.2">
      <c r="A304" s="42">
        <v>7136</v>
      </c>
      <c r="B304" s="41" t="s">
        <v>5968</v>
      </c>
      <c r="C304" s="150">
        <v>690729008</v>
      </c>
      <c r="D304" s="11" t="s">
        <v>1014</v>
      </c>
      <c r="E304" s="11" t="s">
        <v>1026</v>
      </c>
      <c r="F304" s="40" t="s">
        <v>26</v>
      </c>
      <c r="G304" s="40" t="s">
        <v>1027</v>
      </c>
      <c r="H304" s="40" t="s">
        <v>27</v>
      </c>
      <c r="I304" s="11"/>
      <c r="J304" s="11"/>
      <c r="K304" s="11" t="s">
        <v>5969</v>
      </c>
      <c r="L304" s="11" t="s">
        <v>5970</v>
      </c>
      <c r="M304" s="41" t="s">
        <v>5971</v>
      </c>
      <c r="N304" s="42" t="s">
        <v>5972</v>
      </c>
      <c r="O304" s="42" t="s">
        <v>5973</v>
      </c>
      <c r="P304" s="43" t="s">
        <v>5974</v>
      </c>
      <c r="Q304" s="42"/>
      <c r="R304" s="43">
        <v>91001</v>
      </c>
      <c r="S304" s="43" t="s">
        <v>1049</v>
      </c>
      <c r="T304" s="44">
        <v>37970</v>
      </c>
      <c r="U304" s="13" t="s">
        <v>1490</v>
      </c>
    </row>
    <row r="305" spans="1:21" ht="16.899999999999999" hidden="1" customHeight="1" x14ac:dyDescent="0.2">
      <c r="A305" s="42">
        <v>7137</v>
      </c>
      <c r="B305" s="41" t="s">
        <v>1242</v>
      </c>
      <c r="C305" s="150">
        <v>691512002</v>
      </c>
      <c r="D305" s="11" t="s">
        <v>1014</v>
      </c>
      <c r="E305" s="11" t="s">
        <v>1026</v>
      </c>
      <c r="F305" s="172" t="s">
        <v>26</v>
      </c>
      <c r="G305" s="40" t="s">
        <v>1027</v>
      </c>
      <c r="H305" s="40" t="s">
        <v>27</v>
      </c>
      <c r="I305" s="11"/>
      <c r="J305" s="11"/>
      <c r="K305" s="11" t="s">
        <v>1243</v>
      </c>
      <c r="L305" s="11" t="s">
        <v>1244</v>
      </c>
      <c r="M305" s="41" t="s">
        <v>133</v>
      </c>
      <c r="N305" s="42" t="s">
        <v>599</v>
      </c>
      <c r="O305" s="42"/>
      <c r="P305" s="43"/>
      <c r="Q305" s="42"/>
      <c r="R305" s="43" t="s">
        <v>1245</v>
      </c>
      <c r="S305" s="43" t="s">
        <v>225</v>
      </c>
      <c r="T305" s="44">
        <v>38159</v>
      </c>
      <c r="U305" s="13" t="s">
        <v>1490</v>
      </c>
    </row>
    <row r="306" spans="1:21" ht="16.899999999999999" hidden="1" customHeight="1" x14ac:dyDescent="0.2">
      <c r="A306" s="13">
        <v>7138</v>
      </c>
      <c r="B306" s="10" t="s">
        <v>1390</v>
      </c>
      <c r="C306" s="151">
        <v>690103001</v>
      </c>
      <c r="D306" s="7" t="s">
        <v>1014</v>
      </c>
      <c r="E306" s="7" t="s">
        <v>1026</v>
      </c>
      <c r="F306" s="12" t="s">
        <v>26</v>
      </c>
      <c r="G306" s="12" t="s">
        <v>1027</v>
      </c>
      <c r="H306" s="12" t="s">
        <v>27</v>
      </c>
      <c r="I306" s="7"/>
      <c r="J306" s="7"/>
      <c r="K306" s="7" t="s">
        <v>1391</v>
      </c>
      <c r="L306" s="7" t="s">
        <v>1392</v>
      </c>
      <c r="M306" s="13" t="s">
        <v>224</v>
      </c>
      <c r="N306" s="13" t="s">
        <v>905</v>
      </c>
      <c r="O306" s="13"/>
      <c r="P306" s="14"/>
      <c r="Q306" s="13"/>
      <c r="R306" s="14">
        <v>91001</v>
      </c>
      <c r="S306" s="14" t="s">
        <v>1030</v>
      </c>
      <c r="T306" s="16">
        <v>38159</v>
      </c>
      <c r="U306" s="13" t="s">
        <v>1490</v>
      </c>
    </row>
    <row r="307" spans="1:21" ht="16.899999999999999" hidden="1" customHeight="1" x14ac:dyDescent="0.2">
      <c r="A307" s="42">
        <v>7139</v>
      </c>
      <c r="B307" s="41" t="s">
        <v>1854</v>
      </c>
      <c r="C307" s="150">
        <v>691405001</v>
      </c>
      <c r="D307" s="11" t="s">
        <v>1014</v>
      </c>
      <c r="E307" s="11" t="s">
        <v>1855</v>
      </c>
      <c r="F307" s="40" t="s">
        <v>592</v>
      </c>
      <c r="G307" s="40" t="s">
        <v>1856</v>
      </c>
      <c r="H307" s="40" t="s">
        <v>27</v>
      </c>
      <c r="I307" s="11"/>
      <c r="J307" s="11"/>
      <c r="K307" s="11" t="s">
        <v>1857</v>
      </c>
      <c r="L307" s="11" t="s">
        <v>2468</v>
      </c>
      <c r="M307" s="41" t="s">
        <v>2454</v>
      </c>
      <c r="N307" s="42" t="s">
        <v>2089</v>
      </c>
      <c r="O307" s="42" t="s">
        <v>2469</v>
      </c>
      <c r="P307" s="43"/>
      <c r="Q307" s="42"/>
      <c r="R307" s="43">
        <v>91001</v>
      </c>
      <c r="S307" s="43" t="s">
        <v>1353</v>
      </c>
      <c r="T307" s="44">
        <v>37970</v>
      </c>
      <c r="U307" s="13" t="s">
        <v>1490</v>
      </c>
    </row>
    <row r="308" spans="1:21" ht="16.899999999999999" hidden="1" customHeight="1" x14ac:dyDescent="0.2">
      <c r="A308" s="13">
        <v>7141</v>
      </c>
      <c r="B308" s="10" t="s">
        <v>935</v>
      </c>
      <c r="C308" s="151">
        <v>650165500</v>
      </c>
      <c r="D308" s="7" t="s">
        <v>936</v>
      </c>
      <c r="E308" s="7" t="s">
        <v>937</v>
      </c>
      <c r="F308" s="12" t="s">
        <v>26</v>
      </c>
      <c r="G308" s="12" t="s">
        <v>938</v>
      </c>
      <c r="H308" s="12" t="s">
        <v>939</v>
      </c>
      <c r="I308" s="7" t="s">
        <v>566</v>
      </c>
      <c r="J308" s="7" t="s">
        <v>940</v>
      </c>
      <c r="K308" s="7" t="s">
        <v>941</v>
      </c>
      <c r="L308" s="7" t="s">
        <v>2800</v>
      </c>
      <c r="M308" s="10" t="s">
        <v>133</v>
      </c>
      <c r="N308" s="13" t="s">
        <v>393</v>
      </c>
      <c r="O308" s="13" t="s">
        <v>2749</v>
      </c>
      <c r="P308" s="14" t="s">
        <v>2801</v>
      </c>
      <c r="Q308" s="13"/>
      <c r="R308" s="14">
        <v>93401</v>
      </c>
      <c r="S308" s="15" t="s">
        <v>5696</v>
      </c>
      <c r="T308" s="16"/>
      <c r="U308" s="13">
        <v>2019</v>
      </c>
    </row>
    <row r="309" spans="1:21" ht="16.899999999999999" hidden="1" customHeight="1" x14ac:dyDescent="0.2">
      <c r="A309" s="42">
        <v>7143</v>
      </c>
      <c r="B309" s="11" t="s">
        <v>1587</v>
      </c>
      <c r="C309" s="150">
        <v>692101006</v>
      </c>
      <c r="D309" s="11" t="s">
        <v>1014</v>
      </c>
      <c r="E309" s="11" t="s">
        <v>1026</v>
      </c>
      <c r="F309" s="40" t="s">
        <v>26</v>
      </c>
      <c r="G309" s="40" t="s">
        <v>1109</v>
      </c>
      <c r="H309" s="40" t="s">
        <v>27</v>
      </c>
      <c r="I309" s="11"/>
      <c r="J309" s="11"/>
      <c r="K309" s="11" t="s">
        <v>1588</v>
      </c>
      <c r="L309" s="11" t="s">
        <v>1589</v>
      </c>
      <c r="M309" s="41" t="s">
        <v>2452</v>
      </c>
      <c r="N309" s="42" t="s">
        <v>1008</v>
      </c>
      <c r="O309" s="42" t="s">
        <v>2658</v>
      </c>
      <c r="P309" s="43" t="s">
        <v>2659</v>
      </c>
      <c r="Q309" s="42"/>
      <c r="R309" s="43">
        <v>91001</v>
      </c>
      <c r="S309" s="43" t="s">
        <v>1030</v>
      </c>
      <c r="T309" s="44">
        <v>37970</v>
      </c>
      <c r="U309" s="13" t="s">
        <v>1490</v>
      </c>
    </row>
    <row r="310" spans="1:21" ht="16.899999999999999" hidden="1" customHeight="1" x14ac:dyDescent="0.2">
      <c r="A310" s="13">
        <v>7145</v>
      </c>
      <c r="B310" s="10" t="s">
        <v>2381</v>
      </c>
      <c r="C310" s="151" t="s">
        <v>3374</v>
      </c>
      <c r="D310" s="7" t="s">
        <v>973</v>
      </c>
      <c r="E310" s="7" t="s">
        <v>2379</v>
      </c>
      <c r="F310" s="12" t="s">
        <v>26</v>
      </c>
      <c r="G310" s="12" t="s">
        <v>2380</v>
      </c>
      <c r="H310" s="12" t="s">
        <v>27</v>
      </c>
      <c r="I310" s="7"/>
      <c r="J310" s="7"/>
      <c r="K310" s="7" t="s">
        <v>2940</v>
      </c>
      <c r="L310" s="7" t="s">
        <v>2382</v>
      </c>
      <c r="M310" s="10" t="s">
        <v>2474</v>
      </c>
      <c r="N310" s="13" t="s">
        <v>302</v>
      </c>
      <c r="O310" s="13" t="s">
        <v>2383</v>
      </c>
      <c r="P310" s="14"/>
      <c r="Q310" s="13"/>
      <c r="R310" s="14">
        <v>91001</v>
      </c>
      <c r="S310" s="14" t="s">
        <v>222</v>
      </c>
      <c r="T310" s="16">
        <v>38266</v>
      </c>
      <c r="U310" s="13" t="s">
        <v>1490</v>
      </c>
    </row>
    <row r="311" spans="1:21" ht="16.899999999999999" hidden="1" customHeight="1" x14ac:dyDescent="0.2">
      <c r="A311" s="13">
        <v>7146</v>
      </c>
      <c r="B311" s="10" t="s">
        <v>2107</v>
      </c>
      <c r="C311" s="151">
        <v>652115705</v>
      </c>
      <c r="D311" s="7" t="s">
        <v>2088</v>
      </c>
      <c r="E311" s="7" t="s">
        <v>2108</v>
      </c>
      <c r="F311" s="12" t="s">
        <v>2109</v>
      </c>
      <c r="G311" s="12" t="s">
        <v>2110</v>
      </c>
      <c r="H311" s="17" t="s">
        <v>3013</v>
      </c>
      <c r="I311" s="7" t="s">
        <v>79</v>
      </c>
      <c r="J311" s="7" t="s">
        <v>2984</v>
      </c>
      <c r="K311" s="7" t="s">
        <v>2111</v>
      </c>
      <c r="L311" s="7" t="s">
        <v>2112</v>
      </c>
      <c r="M311" s="10" t="s">
        <v>133</v>
      </c>
      <c r="N311" s="13" t="s">
        <v>1915</v>
      </c>
      <c r="O311" s="13" t="s">
        <v>2113</v>
      </c>
      <c r="P311" s="14"/>
      <c r="Q311" s="13"/>
      <c r="R311" s="14" t="s">
        <v>162</v>
      </c>
      <c r="S311" s="15" t="s">
        <v>6373</v>
      </c>
      <c r="T311" s="16">
        <v>38228</v>
      </c>
      <c r="U311" s="13">
        <v>2019</v>
      </c>
    </row>
    <row r="312" spans="1:21" ht="16.899999999999999" hidden="1" customHeight="1" x14ac:dyDescent="0.2">
      <c r="A312" s="42">
        <v>7147</v>
      </c>
      <c r="B312" s="41" t="s">
        <v>1946</v>
      </c>
      <c r="C312" s="150">
        <v>691104001</v>
      </c>
      <c r="D312" s="11" t="s">
        <v>1014</v>
      </c>
      <c r="E312" s="11" t="s">
        <v>1026</v>
      </c>
      <c r="F312" s="40" t="s">
        <v>26</v>
      </c>
      <c r="G312" s="40" t="s">
        <v>1109</v>
      </c>
      <c r="H312" s="40" t="s">
        <v>27</v>
      </c>
      <c r="I312" s="11"/>
      <c r="J312" s="11"/>
      <c r="K312" s="11" t="s">
        <v>1947</v>
      </c>
      <c r="L312" s="11" t="s">
        <v>1948</v>
      </c>
      <c r="M312" s="41" t="s">
        <v>2457</v>
      </c>
      <c r="N312" s="42" t="s">
        <v>1949</v>
      </c>
      <c r="O312" s="42" t="s">
        <v>2546</v>
      </c>
      <c r="P312" s="43" t="s">
        <v>2547</v>
      </c>
      <c r="Q312" s="42"/>
      <c r="R312" s="43">
        <v>91001</v>
      </c>
      <c r="S312" s="43" t="s">
        <v>222</v>
      </c>
      <c r="T312" s="44">
        <v>38287</v>
      </c>
      <c r="U312" s="13" t="s">
        <v>1490</v>
      </c>
    </row>
    <row r="313" spans="1:21" ht="16.899999999999999" hidden="1" customHeight="1" x14ac:dyDescent="0.2">
      <c r="A313" s="42">
        <v>7148</v>
      </c>
      <c r="B313" s="41" t="s">
        <v>6006</v>
      </c>
      <c r="C313" s="150">
        <v>690915006</v>
      </c>
      <c r="D313" s="11" t="s">
        <v>1014</v>
      </c>
      <c r="E313" s="11" t="s">
        <v>1026</v>
      </c>
      <c r="F313" s="40" t="s">
        <v>26</v>
      </c>
      <c r="G313" s="40" t="s">
        <v>1027</v>
      </c>
      <c r="H313" s="40" t="s">
        <v>27</v>
      </c>
      <c r="I313" s="11"/>
      <c r="J313" s="11"/>
      <c r="K313" s="11" t="s">
        <v>6007</v>
      </c>
      <c r="L313" s="11" t="s">
        <v>6008</v>
      </c>
      <c r="M313" s="41" t="s">
        <v>2456</v>
      </c>
      <c r="N313" s="42" t="s">
        <v>6009</v>
      </c>
      <c r="O313" s="42"/>
      <c r="P313" s="43"/>
      <c r="Q313" s="42"/>
      <c r="R313" s="43">
        <v>91001</v>
      </c>
      <c r="S313" s="43" t="s">
        <v>1030</v>
      </c>
      <c r="T313" s="44">
        <v>38301</v>
      </c>
      <c r="U313" s="13" t="s">
        <v>1490</v>
      </c>
    </row>
    <row r="314" spans="1:21" ht="16.899999999999999" hidden="1" customHeight="1" x14ac:dyDescent="0.2">
      <c r="A314" s="42">
        <v>7150</v>
      </c>
      <c r="B314" s="41" t="s">
        <v>5896</v>
      </c>
      <c r="C314" s="150" t="s">
        <v>8026</v>
      </c>
      <c r="D314" s="11" t="s">
        <v>1014</v>
      </c>
      <c r="E314" s="11" t="s">
        <v>1026</v>
      </c>
      <c r="F314" s="40" t="s">
        <v>26</v>
      </c>
      <c r="G314" s="40" t="s">
        <v>1027</v>
      </c>
      <c r="H314" s="40" t="s">
        <v>27</v>
      </c>
      <c r="I314" s="11"/>
      <c r="J314" s="11"/>
      <c r="K314" s="11" t="s">
        <v>5897</v>
      </c>
      <c r="L314" s="11" t="s">
        <v>5898</v>
      </c>
      <c r="M314" s="41" t="s">
        <v>32</v>
      </c>
      <c r="N314" s="42" t="s">
        <v>5899</v>
      </c>
      <c r="O314" s="42" t="s">
        <v>5900</v>
      </c>
      <c r="P314" s="43"/>
      <c r="Q314" s="42"/>
      <c r="R314" s="43">
        <v>91001</v>
      </c>
      <c r="S314" s="43" t="s">
        <v>1084</v>
      </c>
      <c r="T314" s="44">
        <v>38315</v>
      </c>
      <c r="U314" s="13" t="s">
        <v>1490</v>
      </c>
    </row>
    <row r="315" spans="1:21" ht="16.899999999999999" hidden="1" customHeight="1" x14ac:dyDescent="0.2">
      <c r="A315" s="13">
        <v>7151</v>
      </c>
      <c r="B315" s="10" t="s">
        <v>5784</v>
      </c>
      <c r="C315" s="151">
        <v>742957004</v>
      </c>
      <c r="D315" s="7" t="s">
        <v>5785</v>
      </c>
      <c r="E315" s="7" t="s">
        <v>5786</v>
      </c>
      <c r="F315" s="12" t="s">
        <v>5787</v>
      </c>
      <c r="G315" s="12" t="s">
        <v>5788</v>
      </c>
      <c r="H315" s="12" t="s">
        <v>5789</v>
      </c>
      <c r="I315" s="7" t="s">
        <v>5790</v>
      </c>
      <c r="J315" s="7" t="s">
        <v>5791</v>
      </c>
      <c r="K315" s="7" t="s">
        <v>55</v>
      </c>
      <c r="L315" s="7" t="s">
        <v>5792</v>
      </c>
      <c r="M315" s="10" t="s">
        <v>31</v>
      </c>
      <c r="N315" s="13" t="s">
        <v>300</v>
      </c>
      <c r="O315" s="13" t="s">
        <v>5793</v>
      </c>
      <c r="P315" s="14"/>
      <c r="Q315" s="13"/>
      <c r="R315" s="14">
        <v>93401</v>
      </c>
      <c r="S315" s="14" t="s">
        <v>5794</v>
      </c>
      <c r="T315" s="16">
        <v>38343</v>
      </c>
      <c r="U315" s="13">
        <v>2004</v>
      </c>
    </row>
    <row r="316" spans="1:21" ht="16.899999999999999" hidden="1" customHeight="1" x14ac:dyDescent="0.2">
      <c r="A316" s="13">
        <v>7152</v>
      </c>
      <c r="B316" s="10" t="s">
        <v>4637</v>
      </c>
      <c r="C316" s="151">
        <v>721766004</v>
      </c>
      <c r="D316" s="7" t="s">
        <v>51</v>
      </c>
      <c r="E316" s="7" t="s">
        <v>4638</v>
      </c>
      <c r="F316" s="12" t="s">
        <v>4639</v>
      </c>
      <c r="G316" s="12" t="s">
        <v>4640</v>
      </c>
      <c r="H316" s="12" t="s">
        <v>4641</v>
      </c>
      <c r="I316" s="7" t="s">
        <v>4642</v>
      </c>
      <c r="J316" s="7" t="s">
        <v>4643</v>
      </c>
      <c r="K316" s="7" t="s">
        <v>4644</v>
      </c>
      <c r="L316" s="7" t="s">
        <v>4645</v>
      </c>
      <c r="M316" s="10" t="s">
        <v>226</v>
      </c>
      <c r="N316" s="13" t="s">
        <v>87</v>
      </c>
      <c r="O316" s="13"/>
      <c r="P316" s="14" t="s">
        <v>4646</v>
      </c>
      <c r="Q316" s="13"/>
      <c r="R316" s="14">
        <v>93401</v>
      </c>
      <c r="S316" s="14" t="s">
        <v>4647</v>
      </c>
      <c r="T316" s="16">
        <v>38327</v>
      </c>
      <c r="U316" s="13">
        <v>2017</v>
      </c>
    </row>
    <row r="317" spans="1:21" ht="16.899999999999999" hidden="1" customHeight="1" x14ac:dyDescent="0.2">
      <c r="A317" s="13">
        <v>7153</v>
      </c>
      <c r="B317" s="10" t="s">
        <v>6148</v>
      </c>
      <c r="C317" s="151" t="s">
        <v>8030</v>
      </c>
      <c r="D317" s="7" t="s">
        <v>6149</v>
      </c>
      <c r="E317" s="7" t="s">
        <v>6150</v>
      </c>
      <c r="F317" s="12" t="s">
        <v>6151</v>
      </c>
      <c r="G317" s="12" t="s">
        <v>6152</v>
      </c>
      <c r="H317" s="12" t="s">
        <v>6153</v>
      </c>
      <c r="I317" s="7" t="s">
        <v>580</v>
      </c>
      <c r="J317" s="7" t="s">
        <v>6154</v>
      </c>
      <c r="K317" s="7" t="s">
        <v>6155</v>
      </c>
      <c r="L317" s="7" t="s">
        <v>6156</v>
      </c>
      <c r="M317" s="10" t="s">
        <v>31</v>
      </c>
      <c r="N317" s="13" t="s">
        <v>6157</v>
      </c>
      <c r="O317" s="13" t="s">
        <v>6158</v>
      </c>
      <c r="P317" s="14"/>
      <c r="Q317" s="13"/>
      <c r="R317" s="14">
        <v>93401</v>
      </c>
      <c r="S317" s="14" t="s">
        <v>6159</v>
      </c>
      <c r="T317" s="16">
        <v>38384</v>
      </c>
      <c r="U317" s="13">
        <v>2011</v>
      </c>
    </row>
    <row r="318" spans="1:21" ht="16.899999999999999" hidden="1" customHeight="1" x14ac:dyDescent="0.2">
      <c r="A318" s="13">
        <v>7154</v>
      </c>
      <c r="B318" s="10" t="s">
        <v>2245</v>
      </c>
      <c r="C318" s="151" t="s">
        <v>3375</v>
      </c>
      <c r="D318" s="7" t="s">
        <v>2224</v>
      </c>
      <c r="E318" s="7" t="s">
        <v>2246</v>
      </c>
      <c r="F318" s="64" t="s">
        <v>2956</v>
      </c>
      <c r="G318" s="12" t="s">
        <v>2247</v>
      </c>
      <c r="H318" s="12" t="s">
        <v>2248</v>
      </c>
      <c r="I318" s="7" t="s">
        <v>2249</v>
      </c>
      <c r="J318" s="7" t="s">
        <v>2250</v>
      </c>
      <c r="K318" s="7" t="s">
        <v>2251</v>
      </c>
      <c r="L318" s="7" t="s">
        <v>2252</v>
      </c>
      <c r="M318" s="10" t="s">
        <v>2457</v>
      </c>
      <c r="N318" s="13" t="s">
        <v>380</v>
      </c>
      <c r="O318" s="13" t="s">
        <v>2957</v>
      </c>
      <c r="P318" s="23" t="s">
        <v>2958</v>
      </c>
      <c r="Q318" s="13"/>
      <c r="R318" s="14" t="s">
        <v>162</v>
      </c>
      <c r="S318" s="14" t="s">
        <v>2959</v>
      </c>
      <c r="T318" s="16">
        <v>38376</v>
      </c>
      <c r="U318" s="13">
        <v>2018</v>
      </c>
    </row>
    <row r="319" spans="1:21" ht="16.899999999999999" hidden="1" customHeight="1" x14ac:dyDescent="0.2">
      <c r="A319" s="13">
        <v>7156</v>
      </c>
      <c r="B319" s="10" t="s">
        <v>4107</v>
      </c>
      <c r="C319" s="151">
        <v>652919804</v>
      </c>
      <c r="D319" s="7" t="s">
        <v>33</v>
      </c>
      <c r="E319" s="7" t="s">
        <v>4108</v>
      </c>
      <c r="F319" s="12" t="s">
        <v>4109</v>
      </c>
      <c r="G319" s="12" t="s">
        <v>4110</v>
      </c>
      <c r="H319" s="12" t="s">
        <v>4111</v>
      </c>
      <c r="I319" s="7" t="s">
        <v>263</v>
      </c>
      <c r="J319" s="14" t="s">
        <v>4112</v>
      </c>
      <c r="K319" s="7" t="s">
        <v>4113</v>
      </c>
      <c r="L319" s="7" t="s">
        <v>4114</v>
      </c>
      <c r="M319" s="10" t="s">
        <v>303</v>
      </c>
      <c r="N319" s="13" t="s">
        <v>304</v>
      </c>
      <c r="O319" s="13"/>
      <c r="P319" s="14"/>
      <c r="Q319" s="13"/>
      <c r="R319" s="14" t="s">
        <v>52</v>
      </c>
      <c r="S319" s="14" t="s">
        <v>4115</v>
      </c>
      <c r="T319" s="16">
        <v>38384</v>
      </c>
      <c r="U319" s="13">
        <v>2004</v>
      </c>
    </row>
    <row r="320" spans="1:21" ht="16.899999999999999" hidden="1" customHeight="1" x14ac:dyDescent="0.2">
      <c r="A320" s="13">
        <v>7157</v>
      </c>
      <c r="B320" s="10" t="s">
        <v>5394</v>
      </c>
      <c r="C320" s="151">
        <v>718144000</v>
      </c>
      <c r="D320" s="7" t="s">
        <v>4707</v>
      </c>
      <c r="E320" s="7" t="s">
        <v>5395</v>
      </c>
      <c r="F320" s="12" t="s">
        <v>5396</v>
      </c>
      <c r="G320" s="12" t="s">
        <v>5397</v>
      </c>
      <c r="H320" s="12" t="s">
        <v>5398</v>
      </c>
      <c r="I320" s="7" t="s">
        <v>5399</v>
      </c>
      <c r="J320" s="7" t="s">
        <v>5400</v>
      </c>
      <c r="K320" s="7" t="s">
        <v>5401</v>
      </c>
      <c r="L320" s="7" t="s">
        <v>5402</v>
      </c>
      <c r="M320" s="10" t="s">
        <v>31</v>
      </c>
      <c r="N320" s="13" t="s">
        <v>5403</v>
      </c>
      <c r="O320" s="13"/>
      <c r="P320" s="14"/>
      <c r="Q320" s="13"/>
      <c r="R320" s="14" t="s">
        <v>52</v>
      </c>
      <c r="S320" s="14" t="s">
        <v>5404</v>
      </c>
      <c r="T320" s="16">
        <v>38429</v>
      </c>
      <c r="U320" s="13">
        <v>2010</v>
      </c>
    </row>
    <row r="321" spans="1:21" ht="16.899999999999999" hidden="1" customHeight="1" x14ac:dyDescent="0.2">
      <c r="A321" s="13">
        <v>7158</v>
      </c>
      <c r="B321" s="10" t="s">
        <v>593</v>
      </c>
      <c r="C321" s="151">
        <v>652041302</v>
      </c>
      <c r="D321" s="7" t="s">
        <v>565</v>
      </c>
      <c r="E321" s="7" t="s">
        <v>594</v>
      </c>
      <c r="F321" s="12" t="s">
        <v>2738</v>
      </c>
      <c r="G321" s="12" t="s">
        <v>595</v>
      </c>
      <c r="H321" s="12" t="s">
        <v>27</v>
      </c>
      <c r="I321" s="7"/>
      <c r="J321" s="7"/>
      <c r="K321" s="7" t="s">
        <v>596</v>
      </c>
      <c r="L321" s="52" t="s">
        <v>8003</v>
      </c>
      <c r="M321" s="7" t="s">
        <v>2458</v>
      </c>
      <c r="N321" s="13" t="s">
        <v>398</v>
      </c>
      <c r="O321" s="13" t="s">
        <v>2739</v>
      </c>
      <c r="P321" s="14" t="s">
        <v>597</v>
      </c>
      <c r="Q321" s="13"/>
      <c r="R321" s="14">
        <v>93401</v>
      </c>
      <c r="S321" s="14" t="s">
        <v>2786</v>
      </c>
      <c r="T321" s="16">
        <v>38412</v>
      </c>
      <c r="U321" s="30">
        <v>2019</v>
      </c>
    </row>
    <row r="322" spans="1:21" ht="16.899999999999999" hidden="1" customHeight="1" x14ac:dyDescent="0.2">
      <c r="A322" s="13">
        <v>7159</v>
      </c>
      <c r="B322" s="10" t="s">
        <v>211</v>
      </c>
      <c r="C322" s="151">
        <v>653932502</v>
      </c>
      <c r="D322" s="7" t="s">
        <v>51</v>
      </c>
      <c r="E322" s="7" t="s">
        <v>212</v>
      </c>
      <c r="F322" s="12" t="s">
        <v>2492</v>
      </c>
      <c r="G322" s="12" t="s">
        <v>213</v>
      </c>
      <c r="H322" s="12" t="s">
        <v>2493</v>
      </c>
      <c r="I322" s="7" t="s">
        <v>79</v>
      </c>
      <c r="J322" s="7" t="s">
        <v>2494</v>
      </c>
      <c r="K322" s="12" t="s">
        <v>2493</v>
      </c>
      <c r="L322" s="7" t="s">
        <v>214</v>
      </c>
      <c r="M322" s="10" t="s">
        <v>310</v>
      </c>
      <c r="N322" s="13" t="s">
        <v>647</v>
      </c>
      <c r="O322" s="13"/>
      <c r="P322" s="14"/>
      <c r="Q322" s="13"/>
      <c r="R322" s="14" t="s">
        <v>162</v>
      </c>
      <c r="S322" s="14" t="s">
        <v>215</v>
      </c>
      <c r="T322" s="16">
        <v>38414</v>
      </c>
      <c r="U322" s="13">
        <v>2016</v>
      </c>
    </row>
    <row r="323" spans="1:21" ht="16.899999999999999" hidden="1" customHeight="1" x14ac:dyDescent="0.2">
      <c r="A323" s="13">
        <v>7160</v>
      </c>
      <c r="B323" s="10" t="s">
        <v>2459</v>
      </c>
      <c r="C323" s="151">
        <v>712091002</v>
      </c>
      <c r="D323" s="7" t="s">
        <v>51</v>
      </c>
      <c r="E323" s="7" t="s">
        <v>242</v>
      </c>
      <c r="F323" s="17" t="s">
        <v>8085</v>
      </c>
      <c r="G323" s="12" t="s">
        <v>244</v>
      </c>
      <c r="H323" s="12" t="s">
        <v>8086</v>
      </c>
      <c r="I323" s="7" t="s">
        <v>246</v>
      </c>
      <c r="J323" s="7" t="s">
        <v>247</v>
      </c>
      <c r="K323" s="7" t="s">
        <v>3017</v>
      </c>
      <c r="L323" s="7" t="s">
        <v>248</v>
      </c>
      <c r="M323" s="10" t="s">
        <v>31</v>
      </c>
      <c r="N323" s="13" t="s">
        <v>249</v>
      </c>
      <c r="O323" s="13" t="s">
        <v>251</v>
      </c>
      <c r="P323" s="14" t="s">
        <v>3018</v>
      </c>
      <c r="Q323" s="13"/>
      <c r="R323" s="14" t="s">
        <v>162</v>
      </c>
      <c r="S323" s="15" t="s">
        <v>8087</v>
      </c>
      <c r="T323" s="16">
        <v>38344</v>
      </c>
      <c r="U323" s="13">
        <v>2019</v>
      </c>
    </row>
    <row r="324" spans="1:21" ht="16.899999999999999" hidden="1" customHeight="1" x14ac:dyDescent="0.2">
      <c r="A324" s="13">
        <v>7161</v>
      </c>
      <c r="B324" s="10" t="s">
        <v>4116</v>
      </c>
      <c r="C324" s="151">
        <v>727861009</v>
      </c>
      <c r="D324" s="7" t="s">
        <v>51</v>
      </c>
      <c r="E324" s="7" t="s">
        <v>4117</v>
      </c>
      <c r="F324" s="12" t="s">
        <v>4118</v>
      </c>
      <c r="G324" s="12" t="s">
        <v>4119</v>
      </c>
      <c r="H324" s="12" t="s">
        <v>4120</v>
      </c>
      <c r="I324" s="7" t="s">
        <v>79</v>
      </c>
      <c r="J324" s="7" t="s">
        <v>4121</v>
      </c>
      <c r="K324" s="7" t="s">
        <v>4122</v>
      </c>
      <c r="L324" s="7" t="s">
        <v>4123</v>
      </c>
      <c r="M324" s="10" t="s">
        <v>31</v>
      </c>
      <c r="N324" s="13" t="s">
        <v>325</v>
      </c>
      <c r="O324" s="13" t="s">
        <v>4124</v>
      </c>
      <c r="P324" s="14"/>
      <c r="Q324" s="13"/>
      <c r="R324" s="14" t="s">
        <v>3796</v>
      </c>
      <c r="S324" s="14" t="s">
        <v>4125</v>
      </c>
      <c r="T324" s="16">
        <v>38443</v>
      </c>
      <c r="U324" s="13">
        <v>2014</v>
      </c>
    </row>
    <row r="325" spans="1:21" ht="16.899999999999999" hidden="1" customHeight="1" x14ac:dyDescent="0.2">
      <c r="A325" s="42">
        <v>7162</v>
      </c>
      <c r="B325" s="41" t="s">
        <v>1196</v>
      </c>
      <c r="C325" s="168" t="s">
        <v>3376</v>
      </c>
      <c r="D325" s="11" t="s">
        <v>1014</v>
      </c>
      <c r="E325" s="11" t="s">
        <v>1026</v>
      </c>
      <c r="F325" s="40" t="s">
        <v>26</v>
      </c>
      <c r="G325" s="40" t="s">
        <v>1027</v>
      </c>
      <c r="H325" s="40" t="s">
        <v>27</v>
      </c>
      <c r="I325" s="11"/>
      <c r="J325" s="11"/>
      <c r="K325" s="11" t="s">
        <v>1197</v>
      </c>
      <c r="L325" s="11" t="s">
        <v>1198</v>
      </c>
      <c r="M325" s="11" t="s">
        <v>2456</v>
      </c>
      <c r="N325" s="42" t="s">
        <v>1200</v>
      </c>
      <c r="O325" s="42" t="s">
        <v>2535</v>
      </c>
      <c r="P325" s="43" t="s">
        <v>1199</v>
      </c>
      <c r="Q325" s="42"/>
      <c r="R325" s="43">
        <v>91001</v>
      </c>
      <c r="S325" s="43" t="s">
        <v>1030</v>
      </c>
      <c r="T325" s="44">
        <v>38443</v>
      </c>
      <c r="U325" s="13" t="s">
        <v>1490</v>
      </c>
    </row>
    <row r="326" spans="1:21" ht="16.899999999999999" hidden="1" customHeight="1" x14ac:dyDescent="0.2">
      <c r="A326" s="42">
        <v>7163</v>
      </c>
      <c r="B326" s="41" t="s">
        <v>2473</v>
      </c>
      <c r="C326" s="150">
        <v>744943000</v>
      </c>
      <c r="D326" s="11" t="s">
        <v>51</v>
      </c>
      <c r="E326" s="11" t="s">
        <v>2314</v>
      </c>
      <c r="F326" s="40" t="s">
        <v>8479</v>
      </c>
      <c r="G326" s="40" t="s">
        <v>2146</v>
      </c>
      <c r="H326" s="40" t="s">
        <v>8480</v>
      </c>
      <c r="I326" s="11" t="s">
        <v>2692</v>
      </c>
      <c r="J326" s="11" t="s">
        <v>2691</v>
      </c>
      <c r="K326" s="11" t="s">
        <v>2316</v>
      </c>
      <c r="L326" s="11" t="s">
        <v>3045</v>
      </c>
      <c r="M326" s="41" t="s">
        <v>31</v>
      </c>
      <c r="N326" s="42" t="s">
        <v>271</v>
      </c>
      <c r="O326" s="42"/>
      <c r="P326" s="43" t="s">
        <v>2317</v>
      </c>
      <c r="Q326" s="42"/>
      <c r="R326" s="43" t="s">
        <v>162</v>
      </c>
      <c r="S326" s="43" t="s">
        <v>8481</v>
      </c>
      <c r="T326" s="44">
        <v>37970</v>
      </c>
      <c r="U326" s="13">
        <v>2019</v>
      </c>
    </row>
    <row r="327" spans="1:21" ht="16.899999999999999" hidden="1" customHeight="1" x14ac:dyDescent="0.2">
      <c r="A327" s="13">
        <v>7164</v>
      </c>
      <c r="B327" s="10" t="s">
        <v>6216</v>
      </c>
      <c r="C327" s="151">
        <v>609010002</v>
      </c>
      <c r="D327" s="7" t="s">
        <v>6217</v>
      </c>
      <c r="E327" s="7" t="s">
        <v>6218</v>
      </c>
      <c r="F327" s="12" t="s">
        <v>26</v>
      </c>
      <c r="G327" s="12" t="s">
        <v>6219</v>
      </c>
      <c r="H327" s="12" t="s">
        <v>27</v>
      </c>
      <c r="I327" s="7"/>
      <c r="J327" s="7"/>
      <c r="K327" s="7" t="s">
        <v>6220</v>
      </c>
      <c r="L327" s="7" t="s">
        <v>6221</v>
      </c>
      <c r="M327" s="10" t="s">
        <v>31</v>
      </c>
      <c r="N327" s="13" t="s">
        <v>271</v>
      </c>
      <c r="O327" s="13" t="s">
        <v>6222</v>
      </c>
      <c r="P327" s="14"/>
      <c r="Q327" s="13"/>
      <c r="R327" s="14">
        <v>91001</v>
      </c>
      <c r="S327" s="14" t="s">
        <v>6223</v>
      </c>
      <c r="T327" s="16">
        <v>38450</v>
      </c>
      <c r="U327" s="13">
        <v>2008</v>
      </c>
    </row>
    <row r="328" spans="1:21" ht="16.899999999999999" hidden="1" customHeight="1" x14ac:dyDescent="0.2">
      <c r="A328" s="13">
        <v>7165</v>
      </c>
      <c r="B328" s="10" t="s">
        <v>5414</v>
      </c>
      <c r="C328" s="151">
        <v>759522508</v>
      </c>
      <c r="D328" s="7" t="s">
        <v>567</v>
      </c>
      <c r="E328" s="7" t="s">
        <v>5415</v>
      </c>
      <c r="F328" s="12" t="s">
        <v>5416</v>
      </c>
      <c r="G328" s="12" t="s">
        <v>5417</v>
      </c>
      <c r="H328" s="12" t="s">
        <v>5418</v>
      </c>
      <c r="I328" s="7" t="s">
        <v>5419</v>
      </c>
      <c r="J328" s="7" t="s">
        <v>5420</v>
      </c>
      <c r="K328" s="7" t="s">
        <v>5421</v>
      </c>
      <c r="L328" s="7" t="s">
        <v>5422</v>
      </c>
      <c r="M328" s="10" t="s">
        <v>31</v>
      </c>
      <c r="N328" s="13" t="s">
        <v>825</v>
      </c>
      <c r="O328" s="13"/>
      <c r="P328" s="14"/>
      <c r="Q328" s="13"/>
      <c r="R328" s="14">
        <v>93401</v>
      </c>
      <c r="S328" s="14" t="s">
        <v>5423</v>
      </c>
      <c r="T328" s="16">
        <v>38449</v>
      </c>
      <c r="U328" s="13">
        <v>2009</v>
      </c>
    </row>
    <row r="329" spans="1:21" ht="16.899999999999999" hidden="1" customHeight="1" x14ac:dyDescent="0.2">
      <c r="A329" s="13">
        <v>7166</v>
      </c>
      <c r="B329" s="10" t="s">
        <v>7121</v>
      </c>
      <c r="C329" s="151">
        <v>653623208</v>
      </c>
      <c r="D329" s="7" t="s">
        <v>51</v>
      </c>
      <c r="E329" s="7" t="s">
        <v>7122</v>
      </c>
      <c r="F329" s="12" t="s">
        <v>7123</v>
      </c>
      <c r="G329" s="12" t="s">
        <v>2146</v>
      </c>
      <c r="H329" s="12" t="s">
        <v>7124</v>
      </c>
      <c r="I329" s="7" t="s">
        <v>81</v>
      </c>
      <c r="J329" s="7" t="s">
        <v>7125</v>
      </c>
      <c r="K329" s="7" t="s">
        <v>7126</v>
      </c>
      <c r="L329" s="7" t="s">
        <v>7127</v>
      </c>
      <c r="M329" s="10" t="s">
        <v>2452</v>
      </c>
      <c r="N329" s="13" t="s">
        <v>7128</v>
      </c>
      <c r="O329" s="13" t="s">
        <v>7129</v>
      </c>
      <c r="P329" s="14" t="s">
        <v>7130</v>
      </c>
      <c r="Q329" s="13"/>
      <c r="R329" s="14" t="s">
        <v>162</v>
      </c>
      <c r="S329" s="14" t="s">
        <v>7131</v>
      </c>
      <c r="T329" s="16">
        <v>38475</v>
      </c>
      <c r="U329" s="13">
        <v>2011</v>
      </c>
    </row>
    <row r="330" spans="1:21" ht="16.899999999999999" hidden="1" customHeight="1" x14ac:dyDescent="0.2">
      <c r="A330" s="13">
        <v>7167</v>
      </c>
      <c r="B330" s="10" t="s">
        <v>7184</v>
      </c>
      <c r="C330" s="151">
        <v>652862306</v>
      </c>
      <c r="D330" s="7" t="s">
        <v>51</v>
      </c>
      <c r="E330" s="7" t="s">
        <v>7185</v>
      </c>
      <c r="F330" s="12" t="s">
        <v>7186</v>
      </c>
      <c r="G330" s="12" t="s">
        <v>2146</v>
      </c>
      <c r="H330" s="12" t="s">
        <v>7187</v>
      </c>
      <c r="I330" s="7" t="s">
        <v>39</v>
      </c>
      <c r="J330" s="7" t="s">
        <v>7188</v>
      </c>
      <c r="K330" s="7" t="s">
        <v>7189</v>
      </c>
      <c r="L330" s="7" t="s">
        <v>7190</v>
      </c>
      <c r="M330" s="10" t="s">
        <v>226</v>
      </c>
      <c r="N330" s="13" t="s">
        <v>87</v>
      </c>
      <c r="O330" s="13"/>
      <c r="P330" s="14"/>
      <c r="Q330" s="13"/>
      <c r="R330" s="14" t="s">
        <v>162</v>
      </c>
      <c r="S330" s="14" t="s">
        <v>7191</v>
      </c>
      <c r="T330" s="16">
        <v>38477</v>
      </c>
      <c r="U330" s="13">
        <v>2004</v>
      </c>
    </row>
    <row r="331" spans="1:21" ht="16.899999999999999" hidden="1" customHeight="1" x14ac:dyDescent="0.2">
      <c r="A331" s="42">
        <v>7168</v>
      </c>
      <c r="B331" s="41" t="s">
        <v>1651</v>
      </c>
      <c r="C331" s="150" t="s">
        <v>3377</v>
      </c>
      <c r="D331" s="11" t="s">
        <v>1014</v>
      </c>
      <c r="E331" s="11" t="s">
        <v>1031</v>
      </c>
      <c r="F331" s="40" t="s">
        <v>592</v>
      </c>
      <c r="G331" s="40" t="s">
        <v>1652</v>
      </c>
      <c r="H331" s="40" t="s">
        <v>27</v>
      </c>
      <c r="I331" s="11"/>
      <c r="J331" s="11"/>
      <c r="K331" s="11" t="s">
        <v>1653</v>
      </c>
      <c r="L331" s="11" t="s">
        <v>1654</v>
      </c>
      <c r="M331" s="41" t="s">
        <v>31</v>
      </c>
      <c r="N331" s="11" t="s">
        <v>326</v>
      </c>
      <c r="O331" s="42" t="s">
        <v>2575</v>
      </c>
      <c r="P331" s="43" t="s">
        <v>2576</v>
      </c>
      <c r="Q331" s="42"/>
      <c r="R331" s="43">
        <v>91001</v>
      </c>
      <c r="S331" s="43" t="s">
        <v>1030</v>
      </c>
      <c r="T331" s="44">
        <v>38478</v>
      </c>
      <c r="U331" s="13" t="s">
        <v>1490</v>
      </c>
    </row>
    <row r="332" spans="1:21" ht="16.899999999999999" hidden="1" customHeight="1" x14ac:dyDescent="0.2">
      <c r="A332" s="42">
        <v>7169</v>
      </c>
      <c r="B332" s="41" t="s">
        <v>1025</v>
      </c>
      <c r="C332" s="150">
        <v>692651006</v>
      </c>
      <c r="D332" s="11" t="s">
        <v>1014</v>
      </c>
      <c r="E332" s="11" t="s">
        <v>1026</v>
      </c>
      <c r="F332" s="40" t="s">
        <v>26</v>
      </c>
      <c r="G332" s="40" t="s">
        <v>1027</v>
      </c>
      <c r="H332" s="40" t="s">
        <v>27</v>
      </c>
      <c r="I332" s="11"/>
      <c r="J332" s="11"/>
      <c r="K332" s="11" t="s">
        <v>1028</v>
      </c>
      <c r="L332" s="11" t="s">
        <v>1029</v>
      </c>
      <c r="M332" s="41" t="s">
        <v>224</v>
      </c>
      <c r="N332" s="42"/>
      <c r="O332" s="42"/>
      <c r="P332" s="43"/>
      <c r="Q332" s="42"/>
      <c r="R332" s="43">
        <v>91001</v>
      </c>
      <c r="S332" s="43" t="s">
        <v>1030</v>
      </c>
      <c r="T332" s="44">
        <v>38488</v>
      </c>
      <c r="U332" s="13" t="s">
        <v>1490</v>
      </c>
    </row>
    <row r="333" spans="1:21" ht="16.899999999999999" hidden="1" customHeight="1" x14ac:dyDescent="0.2">
      <c r="A333" s="13">
        <v>7170</v>
      </c>
      <c r="B333" s="10" t="s">
        <v>7239</v>
      </c>
      <c r="C333" s="151">
        <v>650730100</v>
      </c>
      <c r="D333" s="7" t="s">
        <v>51</v>
      </c>
      <c r="E333" s="7" t="s">
        <v>7240</v>
      </c>
      <c r="F333" s="12" t="s">
        <v>7241</v>
      </c>
      <c r="G333" s="12" t="s">
        <v>2146</v>
      </c>
      <c r="H333" s="12" t="s">
        <v>7242</v>
      </c>
      <c r="I333" s="7" t="s">
        <v>526</v>
      </c>
      <c r="J333" s="7" t="s">
        <v>7243</v>
      </c>
      <c r="K333" s="7" t="s">
        <v>7244</v>
      </c>
      <c r="L333" s="7" t="s">
        <v>7245</v>
      </c>
      <c r="M333" s="10" t="s">
        <v>31</v>
      </c>
      <c r="N333" s="13" t="s">
        <v>1853</v>
      </c>
      <c r="O333" s="13" t="s">
        <v>7246</v>
      </c>
      <c r="P333" s="14" t="s">
        <v>7247</v>
      </c>
      <c r="Q333" s="13"/>
      <c r="R333" s="14" t="s">
        <v>162</v>
      </c>
      <c r="S333" s="14" t="s">
        <v>7248</v>
      </c>
      <c r="T333" s="16">
        <v>38503</v>
      </c>
      <c r="U333" s="13">
        <v>2009</v>
      </c>
    </row>
    <row r="334" spans="1:21" ht="16.899999999999999" hidden="1" customHeight="1" x14ac:dyDescent="0.2">
      <c r="A334" s="13">
        <v>7171</v>
      </c>
      <c r="B334" s="10" t="s">
        <v>6494</v>
      </c>
      <c r="C334" s="151">
        <v>654851603</v>
      </c>
      <c r="D334" s="7" t="s">
        <v>2088</v>
      </c>
      <c r="E334" s="7" t="s">
        <v>6495</v>
      </c>
      <c r="F334" s="12" t="s">
        <v>6496</v>
      </c>
      <c r="G334" s="12" t="s">
        <v>6497</v>
      </c>
      <c r="H334" s="12" t="s">
        <v>6498</v>
      </c>
      <c r="I334" s="7" t="s">
        <v>6499</v>
      </c>
      <c r="J334" s="7" t="s">
        <v>6500</v>
      </c>
      <c r="K334" s="7" t="s">
        <v>6501</v>
      </c>
      <c r="L334" s="7" t="s">
        <v>6502</v>
      </c>
      <c r="M334" s="10" t="s">
        <v>2453</v>
      </c>
      <c r="N334" s="13" t="s">
        <v>6503</v>
      </c>
      <c r="O334" s="13"/>
      <c r="P334" s="14"/>
      <c r="Q334" s="13"/>
      <c r="R334" s="14" t="s">
        <v>162</v>
      </c>
      <c r="S334" s="14" t="s">
        <v>6504</v>
      </c>
      <c r="T334" s="16">
        <v>38503</v>
      </c>
      <c r="U334" s="13">
        <v>2012</v>
      </c>
    </row>
    <row r="335" spans="1:21" ht="16.899999999999999" hidden="1" customHeight="1" x14ac:dyDescent="0.2">
      <c r="A335" s="42">
        <v>7172</v>
      </c>
      <c r="B335" s="41" t="s">
        <v>1526</v>
      </c>
      <c r="C335" s="150">
        <v>690733005</v>
      </c>
      <c r="D335" s="11" t="s">
        <v>1014</v>
      </c>
      <c r="E335" s="11" t="s">
        <v>1026</v>
      </c>
      <c r="F335" s="40" t="s">
        <v>26</v>
      </c>
      <c r="G335" s="40" t="s">
        <v>1027</v>
      </c>
      <c r="H335" s="40" t="s">
        <v>27</v>
      </c>
      <c r="I335" s="11"/>
      <c r="J335" s="11"/>
      <c r="K335" s="11" t="s">
        <v>1527</v>
      </c>
      <c r="L335" s="11" t="s">
        <v>1529</v>
      </c>
      <c r="M335" s="41" t="s">
        <v>31</v>
      </c>
      <c r="N335" s="42" t="s">
        <v>1531</v>
      </c>
      <c r="O335" s="42" t="s">
        <v>1530</v>
      </c>
      <c r="P335" s="43" t="s">
        <v>1528</v>
      </c>
      <c r="Q335" s="42"/>
      <c r="R335" s="43">
        <v>91001</v>
      </c>
      <c r="S335" s="43" t="s">
        <v>1030</v>
      </c>
      <c r="T335" s="44">
        <v>38509</v>
      </c>
      <c r="U335" s="13" t="s">
        <v>1490</v>
      </c>
    </row>
    <row r="336" spans="1:21" ht="16.899999999999999" hidden="1" customHeight="1" x14ac:dyDescent="0.2">
      <c r="A336" s="13">
        <v>7173</v>
      </c>
      <c r="B336" s="10" t="s">
        <v>471</v>
      </c>
      <c r="C336" s="151">
        <v>653686706</v>
      </c>
      <c r="D336" s="7" t="s">
        <v>33</v>
      </c>
      <c r="E336" s="7" t="s">
        <v>472</v>
      </c>
      <c r="F336" s="12" t="s">
        <v>2826</v>
      </c>
      <c r="G336" s="12" t="s">
        <v>473</v>
      </c>
      <c r="H336" s="12" t="s">
        <v>2827</v>
      </c>
      <c r="I336" s="7" t="s">
        <v>474</v>
      </c>
      <c r="J336" s="7" t="s">
        <v>2828</v>
      </c>
      <c r="K336" s="7" t="s">
        <v>2829</v>
      </c>
      <c r="L336" s="7" t="s">
        <v>475</v>
      </c>
      <c r="M336" s="10" t="s">
        <v>2457</v>
      </c>
      <c r="N336" s="13" t="s">
        <v>477</v>
      </c>
      <c r="O336" s="13" t="s">
        <v>478</v>
      </c>
      <c r="P336" s="14" t="s">
        <v>479</v>
      </c>
      <c r="Q336" s="13"/>
      <c r="R336" s="14" t="s">
        <v>30</v>
      </c>
      <c r="S336" s="14" t="s">
        <v>2946</v>
      </c>
      <c r="T336" s="16">
        <v>38523</v>
      </c>
      <c r="U336" s="30">
        <v>2019</v>
      </c>
    </row>
    <row r="337" spans="1:21" ht="16.899999999999999" hidden="1" customHeight="1" x14ac:dyDescent="0.2">
      <c r="A337" s="42">
        <v>7174</v>
      </c>
      <c r="B337" s="41" t="s">
        <v>1344</v>
      </c>
      <c r="C337" s="150">
        <v>691912000</v>
      </c>
      <c r="D337" s="11" t="s">
        <v>1014</v>
      </c>
      <c r="E337" s="11" t="s">
        <v>1026</v>
      </c>
      <c r="F337" s="40" t="s">
        <v>26</v>
      </c>
      <c r="G337" s="40" t="s">
        <v>1027</v>
      </c>
      <c r="H337" s="40" t="s">
        <v>27</v>
      </c>
      <c r="I337" s="11"/>
      <c r="J337" s="11"/>
      <c r="K337" s="11" t="s">
        <v>1345</v>
      </c>
      <c r="L337" s="11" t="s">
        <v>1346</v>
      </c>
      <c r="M337" s="41" t="s">
        <v>32</v>
      </c>
      <c r="N337" s="42" t="s">
        <v>1348</v>
      </c>
      <c r="O337" s="42" t="s">
        <v>1347</v>
      </c>
      <c r="P337" s="43"/>
      <c r="Q337" s="42"/>
      <c r="R337" s="43">
        <v>91001</v>
      </c>
      <c r="S337" s="43" t="s">
        <v>1068</v>
      </c>
      <c r="T337" s="44">
        <v>38518</v>
      </c>
      <c r="U337" s="13" t="s">
        <v>1490</v>
      </c>
    </row>
    <row r="338" spans="1:21" ht="16.899999999999999" hidden="1" customHeight="1" x14ac:dyDescent="0.2">
      <c r="A338" s="42">
        <v>7175</v>
      </c>
      <c r="B338" s="41" t="s">
        <v>1590</v>
      </c>
      <c r="C338" s="150">
        <v>690407000</v>
      </c>
      <c r="D338" s="11" t="s">
        <v>1014</v>
      </c>
      <c r="E338" s="11" t="s">
        <v>1026</v>
      </c>
      <c r="F338" s="40" t="s">
        <v>26</v>
      </c>
      <c r="G338" s="40" t="s">
        <v>1027</v>
      </c>
      <c r="H338" s="40" t="s">
        <v>27</v>
      </c>
      <c r="I338" s="11"/>
      <c r="J338" s="11"/>
      <c r="K338" s="11" t="s">
        <v>1591</v>
      </c>
      <c r="L338" s="11" t="s">
        <v>1592</v>
      </c>
      <c r="M338" s="41" t="s">
        <v>2455</v>
      </c>
      <c r="N338" s="42" t="s">
        <v>1593</v>
      </c>
      <c r="O338" s="42" t="s">
        <v>2651</v>
      </c>
      <c r="P338" s="43" t="s">
        <v>2652</v>
      </c>
      <c r="Q338" s="42"/>
      <c r="R338" s="43">
        <v>91001</v>
      </c>
      <c r="S338" s="43" t="s">
        <v>2418</v>
      </c>
      <c r="T338" s="44">
        <v>38526</v>
      </c>
      <c r="U338" s="13" t="s">
        <v>1490</v>
      </c>
    </row>
    <row r="339" spans="1:21" ht="16.899999999999999" hidden="1" customHeight="1" x14ac:dyDescent="0.2">
      <c r="A339" s="42">
        <v>7176</v>
      </c>
      <c r="B339" s="41" t="s">
        <v>1518</v>
      </c>
      <c r="C339" s="150">
        <v>690709007</v>
      </c>
      <c r="D339" s="11" t="s">
        <v>1014</v>
      </c>
      <c r="E339" s="11" t="s">
        <v>1026</v>
      </c>
      <c r="F339" s="40" t="s">
        <v>26</v>
      </c>
      <c r="G339" s="40" t="s">
        <v>1027</v>
      </c>
      <c r="H339" s="40" t="s">
        <v>27</v>
      </c>
      <c r="I339" s="11"/>
      <c r="J339" s="11"/>
      <c r="K339" s="11" t="s">
        <v>1519</v>
      </c>
      <c r="L339" s="11" t="s">
        <v>1520</v>
      </c>
      <c r="M339" s="41" t="s">
        <v>31</v>
      </c>
      <c r="N339" s="42" t="s">
        <v>1522</v>
      </c>
      <c r="O339" s="42" t="s">
        <v>1521</v>
      </c>
      <c r="P339" s="43"/>
      <c r="Q339" s="42"/>
      <c r="R339" s="43">
        <v>91001</v>
      </c>
      <c r="S339" s="43" t="s">
        <v>1049</v>
      </c>
      <c r="T339" s="44">
        <v>38531</v>
      </c>
      <c r="U339" s="13" t="s">
        <v>1490</v>
      </c>
    </row>
    <row r="340" spans="1:21" ht="16.899999999999999" hidden="1" customHeight="1" x14ac:dyDescent="0.2">
      <c r="A340" s="13">
        <v>7177</v>
      </c>
      <c r="B340" s="10" t="s">
        <v>1993</v>
      </c>
      <c r="C340" s="151">
        <v>690305003</v>
      </c>
      <c r="D340" s="7" t="s">
        <v>1014</v>
      </c>
      <c r="E340" s="7" t="s">
        <v>1026</v>
      </c>
      <c r="F340" s="12" t="s">
        <v>26</v>
      </c>
      <c r="G340" s="12" t="s">
        <v>1027</v>
      </c>
      <c r="H340" s="12" t="s">
        <v>27</v>
      </c>
      <c r="I340" s="7"/>
      <c r="J340" s="7"/>
      <c r="K340" s="7" t="s">
        <v>1994</v>
      </c>
      <c r="L340" s="7" t="s">
        <v>1996</v>
      </c>
      <c r="M340" s="10" t="s">
        <v>2453</v>
      </c>
      <c r="N340" s="13" t="s">
        <v>34</v>
      </c>
      <c r="O340" s="13" t="s">
        <v>1997</v>
      </c>
      <c r="P340" s="14" t="s">
        <v>1995</v>
      </c>
      <c r="Q340" s="13"/>
      <c r="R340" s="7">
        <v>91001</v>
      </c>
      <c r="S340" s="14" t="s">
        <v>1068</v>
      </c>
      <c r="T340" s="16">
        <v>38532</v>
      </c>
      <c r="U340" s="13" t="s">
        <v>1490</v>
      </c>
    </row>
    <row r="341" spans="1:21" ht="16.899999999999999" hidden="1" customHeight="1" x14ac:dyDescent="0.2">
      <c r="A341" s="13">
        <v>7178</v>
      </c>
      <c r="B341" s="10" t="s">
        <v>5642</v>
      </c>
      <c r="C341" s="151">
        <v>748762000</v>
      </c>
      <c r="D341" s="7" t="s">
        <v>749</v>
      </c>
      <c r="E341" s="7" t="s">
        <v>5643</v>
      </c>
      <c r="F341" s="12" t="s">
        <v>26</v>
      </c>
      <c r="G341" s="12" t="s">
        <v>5644</v>
      </c>
      <c r="H341" s="12" t="s">
        <v>5645</v>
      </c>
      <c r="I341" s="7" t="s">
        <v>5646</v>
      </c>
      <c r="J341" s="7" t="s">
        <v>5647</v>
      </c>
      <c r="K341" s="7" t="s">
        <v>5648</v>
      </c>
      <c r="L341" s="7" t="s">
        <v>5649</v>
      </c>
      <c r="M341" s="10" t="s">
        <v>31</v>
      </c>
      <c r="N341" s="13" t="s">
        <v>5650</v>
      </c>
      <c r="O341" s="13" t="s">
        <v>5651</v>
      </c>
      <c r="P341" s="14"/>
      <c r="Q341" s="13"/>
      <c r="R341" s="14">
        <v>93401</v>
      </c>
      <c r="S341" s="14" t="s">
        <v>5652</v>
      </c>
      <c r="T341" s="16">
        <v>38600</v>
      </c>
      <c r="U341" s="13">
        <v>2007</v>
      </c>
    </row>
    <row r="342" spans="1:21" ht="16.899999999999999" hidden="1" customHeight="1" x14ac:dyDescent="0.2">
      <c r="A342" s="42">
        <v>7179</v>
      </c>
      <c r="B342" s="41" t="s">
        <v>1573</v>
      </c>
      <c r="C342" s="150">
        <v>691904008</v>
      </c>
      <c r="D342" s="11" t="s">
        <v>1014</v>
      </c>
      <c r="E342" s="11" t="s">
        <v>1026</v>
      </c>
      <c r="F342" s="40" t="s">
        <v>26</v>
      </c>
      <c r="G342" s="40" t="s">
        <v>1027</v>
      </c>
      <c r="H342" s="40" t="s">
        <v>27</v>
      </c>
      <c r="I342" s="11"/>
      <c r="J342" s="11"/>
      <c r="K342" s="11" t="s">
        <v>1574</v>
      </c>
      <c r="L342" s="11" t="s">
        <v>1576</v>
      </c>
      <c r="M342" s="41" t="s">
        <v>32</v>
      </c>
      <c r="N342" s="42" t="s">
        <v>1578</v>
      </c>
      <c r="O342" s="42" t="s">
        <v>1577</v>
      </c>
      <c r="P342" s="43" t="s">
        <v>1575</v>
      </c>
      <c r="Q342" s="42"/>
      <c r="R342" s="43">
        <v>91001</v>
      </c>
      <c r="S342" s="43" t="s">
        <v>1030</v>
      </c>
      <c r="T342" s="44">
        <v>38568</v>
      </c>
      <c r="U342" s="13" t="s">
        <v>1490</v>
      </c>
    </row>
    <row r="343" spans="1:21" ht="16.899999999999999" hidden="1" customHeight="1" x14ac:dyDescent="0.2">
      <c r="A343" s="13">
        <v>7180</v>
      </c>
      <c r="B343" s="10" t="s">
        <v>1904</v>
      </c>
      <c r="C343" s="151">
        <v>692525000</v>
      </c>
      <c r="D343" s="7" t="s">
        <v>1014</v>
      </c>
      <c r="E343" s="7" t="s">
        <v>1026</v>
      </c>
      <c r="F343" s="12" t="s">
        <v>26</v>
      </c>
      <c r="G343" s="12" t="s">
        <v>1027</v>
      </c>
      <c r="H343" s="12" t="s">
        <v>1533</v>
      </c>
      <c r="I343" s="7"/>
      <c r="J343" s="7"/>
      <c r="K343" s="7" t="s">
        <v>1905</v>
      </c>
      <c r="L343" s="7" t="s">
        <v>1907</v>
      </c>
      <c r="M343" s="10" t="s">
        <v>2453</v>
      </c>
      <c r="N343" s="13" t="s">
        <v>1909</v>
      </c>
      <c r="O343" s="13" t="s">
        <v>1908</v>
      </c>
      <c r="P343" s="14" t="s">
        <v>1906</v>
      </c>
      <c r="Q343" s="13"/>
      <c r="R343" s="14">
        <v>91001</v>
      </c>
      <c r="S343" s="14" t="s">
        <v>1910</v>
      </c>
      <c r="T343" s="16">
        <v>38553</v>
      </c>
      <c r="U343" s="13" t="s">
        <v>1490</v>
      </c>
    </row>
    <row r="344" spans="1:21" ht="16.899999999999999" hidden="1" customHeight="1" x14ac:dyDescent="0.2">
      <c r="A344" s="42">
        <v>7181</v>
      </c>
      <c r="B344" s="41" t="s">
        <v>1192</v>
      </c>
      <c r="C344" s="150">
        <v>692402006</v>
      </c>
      <c r="D344" s="11" t="s">
        <v>1014</v>
      </c>
      <c r="E344" s="11" t="s">
        <v>1026</v>
      </c>
      <c r="F344" s="40" t="s">
        <v>26</v>
      </c>
      <c r="G344" s="40" t="s">
        <v>1027</v>
      </c>
      <c r="H344" s="40" t="s">
        <v>27</v>
      </c>
      <c r="I344" s="11"/>
      <c r="J344" s="11"/>
      <c r="K344" s="11" t="s">
        <v>1193</v>
      </c>
      <c r="L344" s="11" t="s">
        <v>1194</v>
      </c>
      <c r="M344" s="41" t="s">
        <v>303</v>
      </c>
      <c r="N344" s="42" t="s">
        <v>1195</v>
      </c>
      <c r="O344" s="42"/>
      <c r="P344" s="43"/>
      <c r="Q344" s="42"/>
      <c r="R344" s="43">
        <v>91001</v>
      </c>
      <c r="S344" s="43" t="s">
        <v>1033</v>
      </c>
      <c r="T344" s="44">
        <v>38572</v>
      </c>
      <c r="U344" s="13" t="s">
        <v>1490</v>
      </c>
    </row>
    <row r="345" spans="1:21" ht="16.899999999999999" hidden="1" customHeight="1" x14ac:dyDescent="0.2">
      <c r="A345" s="42">
        <v>7183</v>
      </c>
      <c r="B345" s="11" t="s">
        <v>6050</v>
      </c>
      <c r="C345" s="150">
        <v>690801000</v>
      </c>
      <c r="D345" s="11" t="s">
        <v>1014</v>
      </c>
      <c r="E345" s="11" t="s">
        <v>1031</v>
      </c>
      <c r="F345" s="40" t="s">
        <v>592</v>
      </c>
      <c r="G345" s="40" t="s">
        <v>1642</v>
      </c>
      <c r="H345" s="40" t="s">
        <v>27</v>
      </c>
      <c r="I345" s="11"/>
      <c r="J345" s="11"/>
      <c r="K345" s="11" t="s">
        <v>6051</v>
      </c>
      <c r="L345" s="11" t="s">
        <v>6052</v>
      </c>
      <c r="M345" s="41" t="s">
        <v>2456</v>
      </c>
      <c r="N345" s="42" t="s">
        <v>5754</v>
      </c>
      <c r="O345" s="42" t="s">
        <v>6053</v>
      </c>
      <c r="P345" s="43" t="s">
        <v>6054</v>
      </c>
      <c r="Q345" s="42"/>
      <c r="R345" s="43">
        <v>91001</v>
      </c>
      <c r="S345" s="43" t="s">
        <v>1030</v>
      </c>
      <c r="T345" s="44">
        <v>38558</v>
      </c>
      <c r="U345" s="13" t="s">
        <v>1490</v>
      </c>
    </row>
    <row r="346" spans="1:21" ht="16.899999999999999" hidden="1" customHeight="1" x14ac:dyDescent="0.2">
      <c r="A346" s="42">
        <v>7184</v>
      </c>
      <c r="B346" s="41" t="s">
        <v>1044</v>
      </c>
      <c r="C346" s="150">
        <v>691801004</v>
      </c>
      <c r="D346" s="11" t="s">
        <v>1014</v>
      </c>
      <c r="E346" s="11" t="s">
        <v>1026</v>
      </c>
      <c r="F346" s="40" t="s">
        <v>26</v>
      </c>
      <c r="G346" s="40" t="s">
        <v>1027</v>
      </c>
      <c r="H346" s="40" t="s">
        <v>27</v>
      </c>
      <c r="I346" s="11"/>
      <c r="J346" s="11"/>
      <c r="K346" s="11" t="s">
        <v>1045</v>
      </c>
      <c r="L346" s="11" t="s">
        <v>1046</v>
      </c>
      <c r="M346" s="41" t="s">
        <v>32</v>
      </c>
      <c r="N346" s="42" t="s">
        <v>1047</v>
      </c>
      <c r="O346" s="42" t="s">
        <v>2609</v>
      </c>
      <c r="P346" s="43" t="s">
        <v>2610</v>
      </c>
      <c r="Q346" s="42"/>
      <c r="R346" s="43">
        <v>91001</v>
      </c>
      <c r="S346" s="43" t="s">
        <v>1048</v>
      </c>
      <c r="T346" s="44">
        <v>38568</v>
      </c>
      <c r="U346" s="13" t="s">
        <v>1490</v>
      </c>
    </row>
    <row r="347" spans="1:21" ht="16.899999999999999" hidden="1" customHeight="1" x14ac:dyDescent="0.2">
      <c r="A347" s="13">
        <v>7185</v>
      </c>
      <c r="B347" s="10" t="s">
        <v>4920</v>
      </c>
      <c r="C347" s="151">
        <v>717354001</v>
      </c>
      <c r="D347" s="7" t="s">
        <v>565</v>
      </c>
      <c r="E347" s="7" t="s">
        <v>4921</v>
      </c>
      <c r="F347" s="12" t="s">
        <v>4922</v>
      </c>
      <c r="G347" s="12" t="s">
        <v>4923</v>
      </c>
      <c r="H347" s="12" t="s">
        <v>4924</v>
      </c>
      <c r="I347" s="7" t="s">
        <v>4925</v>
      </c>
      <c r="J347" s="7" t="s">
        <v>4926</v>
      </c>
      <c r="K347" s="7" t="s">
        <v>4927</v>
      </c>
      <c r="L347" s="7" t="s">
        <v>4928</v>
      </c>
      <c r="M347" s="10" t="s">
        <v>31</v>
      </c>
      <c r="N347" s="13" t="s">
        <v>660</v>
      </c>
      <c r="O347" s="13" t="s">
        <v>4929</v>
      </c>
      <c r="P347" s="14" t="s">
        <v>4930</v>
      </c>
      <c r="Q347" s="13"/>
      <c r="R347" s="14">
        <v>93401</v>
      </c>
      <c r="S347" s="14" t="s">
        <v>4931</v>
      </c>
      <c r="T347" s="16">
        <v>38568</v>
      </c>
      <c r="U347" s="13">
        <v>2008</v>
      </c>
    </row>
    <row r="348" spans="1:21" ht="34.5" hidden="1" customHeight="1" x14ac:dyDescent="0.2">
      <c r="A348" s="42">
        <v>7186</v>
      </c>
      <c r="B348" s="41" t="s">
        <v>2419</v>
      </c>
      <c r="C348" s="150">
        <v>691501000</v>
      </c>
      <c r="D348" s="11" t="s">
        <v>1014</v>
      </c>
      <c r="E348" s="11" t="s">
        <v>227</v>
      </c>
      <c r="F348" s="40" t="s">
        <v>26</v>
      </c>
      <c r="G348" s="40" t="s">
        <v>1109</v>
      </c>
      <c r="H348" s="40" t="s">
        <v>27</v>
      </c>
      <c r="I348" s="11"/>
      <c r="J348" s="11"/>
      <c r="K348" s="11" t="s">
        <v>2420</v>
      </c>
      <c r="L348" s="11" t="s">
        <v>2548</v>
      </c>
      <c r="M348" s="41" t="s">
        <v>133</v>
      </c>
      <c r="N348" s="42" t="s">
        <v>2156</v>
      </c>
      <c r="O348" s="42" t="s">
        <v>2421</v>
      </c>
      <c r="P348" s="43" t="s">
        <v>2549</v>
      </c>
      <c r="Q348" s="42"/>
      <c r="R348" s="43">
        <v>91001</v>
      </c>
      <c r="S348" s="43" t="s">
        <v>2422</v>
      </c>
      <c r="T348" s="44">
        <v>38572</v>
      </c>
      <c r="U348" s="13" t="s">
        <v>1490</v>
      </c>
    </row>
    <row r="349" spans="1:21" ht="16.899999999999999" hidden="1" customHeight="1" x14ac:dyDescent="0.2">
      <c r="A349" s="13">
        <v>7187</v>
      </c>
      <c r="B349" s="10" t="s">
        <v>7333</v>
      </c>
      <c r="C349" s="151" t="s">
        <v>8043</v>
      </c>
      <c r="D349" s="7" t="s">
        <v>2221</v>
      </c>
      <c r="E349" s="7" t="s">
        <v>7334</v>
      </c>
      <c r="F349" s="12" t="s">
        <v>7335</v>
      </c>
      <c r="G349" s="12" t="s">
        <v>7336</v>
      </c>
      <c r="H349" s="12" t="s">
        <v>7337</v>
      </c>
      <c r="I349" s="7" t="s">
        <v>7338</v>
      </c>
      <c r="J349" s="7"/>
      <c r="K349" s="7" t="s">
        <v>7339</v>
      </c>
      <c r="L349" s="7" t="s">
        <v>7340</v>
      </c>
      <c r="M349" s="10" t="s">
        <v>226</v>
      </c>
      <c r="N349" s="13" t="s">
        <v>164</v>
      </c>
      <c r="O349" s="13" t="s">
        <v>7341</v>
      </c>
      <c r="P349" s="14"/>
      <c r="Q349" s="13"/>
      <c r="R349" s="14" t="s">
        <v>445</v>
      </c>
      <c r="S349" s="14" t="s">
        <v>7342</v>
      </c>
      <c r="T349" s="16">
        <v>38580</v>
      </c>
      <c r="U349" s="13">
        <v>2011</v>
      </c>
    </row>
    <row r="350" spans="1:21" ht="16.899999999999999" hidden="1" customHeight="1" x14ac:dyDescent="0.2">
      <c r="A350" s="13">
        <v>7188</v>
      </c>
      <c r="B350" s="10" t="s">
        <v>7839</v>
      </c>
      <c r="C350" s="151">
        <v>616080008</v>
      </c>
      <c r="D350" s="7" t="s">
        <v>973</v>
      </c>
      <c r="E350" s="7" t="s">
        <v>2379</v>
      </c>
      <c r="F350" s="12" t="s">
        <v>26</v>
      </c>
      <c r="G350" s="12" t="s">
        <v>2380</v>
      </c>
      <c r="H350" s="12" t="s">
        <v>27</v>
      </c>
      <c r="I350" s="7"/>
      <c r="J350" s="7"/>
      <c r="K350" s="7" t="s">
        <v>7840</v>
      </c>
      <c r="L350" s="7" t="s">
        <v>7841</v>
      </c>
      <c r="M350" s="10" t="s">
        <v>31</v>
      </c>
      <c r="N350" s="13" t="s">
        <v>7842</v>
      </c>
      <c r="O350" s="13">
        <v>225758522</v>
      </c>
      <c r="P350" s="23" t="s">
        <v>7843</v>
      </c>
      <c r="Q350" s="13"/>
      <c r="R350" s="14">
        <v>91001</v>
      </c>
      <c r="S350" s="14" t="s">
        <v>1030</v>
      </c>
      <c r="T350" s="16">
        <v>38595</v>
      </c>
      <c r="U350" s="13" t="s">
        <v>1490</v>
      </c>
    </row>
    <row r="351" spans="1:21" ht="16.899999999999999" hidden="1" customHeight="1" x14ac:dyDescent="0.2">
      <c r="A351" s="13">
        <v>7189</v>
      </c>
      <c r="B351" s="10" t="s">
        <v>584</v>
      </c>
      <c r="C351" s="151">
        <v>754634006</v>
      </c>
      <c r="D351" s="7" t="s">
        <v>581</v>
      </c>
      <c r="E351" s="7" t="s">
        <v>585</v>
      </c>
      <c r="F351" s="12" t="s">
        <v>586</v>
      </c>
      <c r="G351" s="12" t="s">
        <v>587</v>
      </c>
      <c r="H351" s="12" t="s">
        <v>588</v>
      </c>
      <c r="I351" s="7" t="s">
        <v>589</v>
      </c>
      <c r="J351" s="7" t="s">
        <v>590</v>
      </c>
      <c r="K351" s="22" t="s">
        <v>3090</v>
      </c>
      <c r="L351" s="22" t="s">
        <v>3091</v>
      </c>
      <c r="M351" s="10" t="s">
        <v>2457</v>
      </c>
      <c r="N351" s="13" t="s">
        <v>591</v>
      </c>
      <c r="O351" s="30" t="s">
        <v>3092</v>
      </c>
      <c r="P351" s="15" t="s">
        <v>3093</v>
      </c>
      <c r="Q351" s="13"/>
      <c r="R351" s="14">
        <v>93401</v>
      </c>
      <c r="S351" s="14" t="s">
        <v>2780</v>
      </c>
      <c r="T351" s="16">
        <v>38600</v>
      </c>
      <c r="U351" s="30">
        <v>2019</v>
      </c>
    </row>
    <row r="352" spans="1:21" ht="16.899999999999999" hidden="1" customHeight="1" x14ac:dyDescent="0.2">
      <c r="A352" s="13">
        <v>7190</v>
      </c>
      <c r="B352" s="10" t="s">
        <v>2126</v>
      </c>
      <c r="C352" s="151" t="s">
        <v>3378</v>
      </c>
      <c r="D352" s="7" t="s">
        <v>2127</v>
      </c>
      <c r="E352" s="7" t="s">
        <v>2128</v>
      </c>
      <c r="F352" s="12" t="s">
        <v>2129</v>
      </c>
      <c r="G352" s="12" t="s">
        <v>2130</v>
      </c>
      <c r="H352" s="12" t="s">
        <v>2131</v>
      </c>
      <c r="I352" s="7" t="s">
        <v>2132</v>
      </c>
      <c r="J352" s="7" t="s">
        <v>2133</v>
      </c>
      <c r="K352" s="7" t="s">
        <v>2134</v>
      </c>
      <c r="L352" s="7" t="s">
        <v>2135</v>
      </c>
      <c r="M352" s="10" t="s">
        <v>2474</v>
      </c>
      <c r="N352" s="13" t="s">
        <v>302</v>
      </c>
      <c r="O352" s="13"/>
      <c r="P352" s="14"/>
      <c r="Q352" s="13"/>
      <c r="R352" s="14" t="s">
        <v>445</v>
      </c>
      <c r="S352" s="14" t="s">
        <v>2136</v>
      </c>
      <c r="T352" s="16">
        <v>38607</v>
      </c>
      <c r="U352" s="30">
        <v>2019</v>
      </c>
    </row>
    <row r="353" spans="1:21" ht="16.899999999999999" hidden="1" customHeight="1" x14ac:dyDescent="0.2">
      <c r="A353" s="13">
        <v>7191</v>
      </c>
      <c r="B353" s="10" t="s">
        <v>6374</v>
      </c>
      <c r="C353" s="151">
        <v>759894200</v>
      </c>
      <c r="D353" s="7" t="s">
        <v>6225</v>
      </c>
      <c r="E353" s="7" t="s">
        <v>6375</v>
      </c>
      <c r="F353" s="12" t="s">
        <v>6376</v>
      </c>
      <c r="G353" s="12" t="s">
        <v>6377</v>
      </c>
      <c r="H353" s="12" t="s">
        <v>6378</v>
      </c>
      <c r="I353" s="7" t="s">
        <v>6379</v>
      </c>
      <c r="J353" s="7" t="s">
        <v>6380</v>
      </c>
      <c r="K353" s="7" t="s">
        <v>6381</v>
      </c>
      <c r="L353" s="7" t="s">
        <v>6382</v>
      </c>
      <c r="M353" s="10" t="s">
        <v>31</v>
      </c>
      <c r="N353" s="13" t="s">
        <v>6383</v>
      </c>
      <c r="O353" s="13" t="s">
        <v>6384</v>
      </c>
      <c r="P353" s="14" t="s">
        <v>6385</v>
      </c>
      <c r="Q353" s="13"/>
      <c r="R353" s="14" t="s">
        <v>30</v>
      </c>
      <c r="S353" s="14" t="s">
        <v>6386</v>
      </c>
      <c r="T353" s="16">
        <v>38610</v>
      </c>
      <c r="U353" s="13">
        <v>2008</v>
      </c>
    </row>
    <row r="354" spans="1:21" ht="16.899999999999999" hidden="1" customHeight="1" x14ac:dyDescent="0.2">
      <c r="A354" s="13">
        <v>7192</v>
      </c>
      <c r="B354" s="10" t="s">
        <v>6428</v>
      </c>
      <c r="C354" s="151">
        <v>655097503</v>
      </c>
      <c r="D354" s="7" t="s">
        <v>6225</v>
      </c>
      <c r="E354" s="7" t="s">
        <v>6429</v>
      </c>
      <c r="F354" s="12" t="s">
        <v>6430</v>
      </c>
      <c r="G354" s="12" t="s">
        <v>6431</v>
      </c>
      <c r="H354" s="12" t="s">
        <v>6432</v>
      </c>
      <c r="I354" s="7" t="s">
        <v>6433</v>
      </c>
      <c r="J354" s="7" t="s">
        <v>6434</v>
      </c>
      <c r="K354" s="7" t="s">
        <v>6435</v>
      </c>
      <c r="L354" s="7" t="s">
        <v>6436</v>
      </c>
      <c r="M354" s="10" t="s">
        <v>31</v>
      </c>
      <c r="N354" s="13" t="s">
        <v>249</v>
      </c>
      <c r="O354" s="13" t="s">
        <v>6437</v>
      </c>
      <c r="P354" s="14"/>
      <c r="Q354" s="13"/>
      <c r="R354" s="14" t="s">
        <v>30</v>
      </c>
      <c r="S354" s="14" t="s">
        <v>6438</v>
      </c>
      <c r="T354" s="16">
        <v>38617</v>
      </c>
      <c r="U354" s="13">
        <v>2012</v>
      </c>
    </row>
    <row r="355" spans="1:21" ht="16.899999999999999" hidden="1" customHeight="1" x14ac:dyDescent="0.2">
      <c r="A355" s="42">
        <v>7193</v>
      </c>
      <c r="B355" s="41" t="s">
        <v>5191</v>
      </c>
      <c r="C355" s="150">
        <v>700217507</v>
      </c>
      <c r="D355" s="11" t="s">
        <v>5192</v>
      </c>
      <c r="E355" s="11" t="s">
        <v>5193</v>
      </c>
      <c r="F355" s="40" t="s">
        <v>8284</v>
      </c>
      <c r="G355" s="40" t="s">
        <v>5195</v>
      </c>
      <c r="H355" s="40" t="s">
        <v>8285</v>
      </c>
      <c r="I355" s="11" t="s">
        <v>5197</v>
      </c>
      <c r="J355" s="11" t="s">
        <v>8286</v>
      </c>
      <c r="K355" s="11" t="s">
        <v>8287</v>
      </c>
      <c r="L355" s="11" t="s">
        <v>8288</v>
      </c>
      <c r="M355" s="41" t="s">
        <v>31</v>
      </c>
      <c r="N355" s="42" t="s">
        <v>5201</v>
      </c>
      <c r="O355" s="42" t="s">
        <v>8289</v>
      </c>
      <c r="P355" s="43" t="s">
        <v>5202</v>
      </c>
      <c r="Q355" s="42"/>
      <c r="R355" s="43" t="s">
        <v>52</v>
      </c>
      <c r="S355" s="43" t="s">
        <v>8290</v>
      </c>
      <c r="T355" s="44">
        <v>38618</v>
      </c>
      <c r="U355" s="13">
        <v>2019</v>
      </c>
    </row>
    <row r="356" spans="1:21" ht="16.899999999999999" hidden="1" customHeight="1" x14ac:dyDescent="0.2">
      <c r="A356" s="42">
        <v>7194</v>
      </c>
      <c r="B356" s="41" t="s">
        <v>1545</v>
      </c>
      <c r="C356" s="150">
        <v>690204002</v>
      </c>
      <c r="D356" s="11" t="s">
        <v>1014</v>
      </c>
      <c r="E356" s="11" t="s">
        <v>227</v>
      </c>
      <c r="F356" s="40" t="s">
        <v>26</v>
      </c>
      <c r="G356" s="40" t="s">
        <v>228</v>
      </c>
      <c r="H356" s="40" t="s">
        <v>27</v>
      </c>
      <c r="I356" s="11"/>
      <c r="J356" s="11"/>
      <c r="K356" s="11" t="s">
        <v>1546</v>
      </c>
      <c r="L356" s="11" t="s">
        <v>1548</v>
      </c>
      <c r="M356" s="41" t="s">
        <v>2453</v>
      </c>
      <c r="N356" s="42" t="s">
        <v>1550</v>
      </c>
      <c r="O356" s="42" t="s">
        <v>1549</v>
      </c>
      <c r="P356" s="43" t="s">
        <v>1547</v>
      </c>
      <c r="Q356" s="42"/>
      <c r="R356" s="43">
        <v>91001</v>
      </c>
      <c r="S356" s="43" t="s">
        <v>1049</v>
      </c>
      <c r="T356" s="44">
        <v>38618</v>
      </c>
      <c r="U356" s="13" t="s">
        <v>1490</v>
      </c>
    </row>
    <row r="357" spans="1:21" ht="16.899999999999999" hidden="1" customHeight="1" x14ac:dyDescent="0.2">
      <c r="A357" s="42">
        <v>7195</v>
      </c>
      <c r="B357" s="41" t="s">
        <v>1616</v>
      </c>
      <c r="C357" s="150">
        <v>690726009</v>
      </c>
      <c r="D357" s="11" t="s">
        <v>1014</v>
      </c>
      <c r="E357" s="11" t="s">
        <v>1026</v>
      </c>
      <c r="F357" s="40" t="s">
        <v>26</v>
      </c>
      <c r="G357" s="40" t="s">
        <v>1027</v>
      </c>
      <c r="H357" s="40" t="s">
        <v>27</v>
      </c>
      <c r="I357" s="11"/>
      <c r="J357" s="11"/>
      <c r="K357" s="11" t="s">
        <v>1617</v>
      </c>
      <c r="L357" s="11" t="s">
        <v>1618</v>
      </c>
      <c r="M357" s="41" t="s">
        <v>31</v>
      </c>
      <c r="N357" s="42" t="s">
        <v>1619</v>
      </c>
      <c r="O357" s="42" t="s">
        <v>2656</v>
      </c>
      <c r="P357" s="43" t="s">
        <v>2657</v>
      </c>
      <c r="Q357" s="42"/>
      <c r="R357" s="43">
        <v>91001</v>
      </c>
      <c r="S357" s="43" t="s">
        <v>1084</v>
      </c>
      <c r="T357" s="44">
        <v>38624</v>
      </c>
      <c r="U357" s="13" t="s">
        <v>1490</v>
      </c>
    </row>
    <row r="358" spans="1:21" ht="16.899999999999999" hidden="1" customHeight="1" x14ac:dyDescent="0.2">
      <c r="A358" s="42">
        <v>7196</v>
      </c>
      <c r="B358" s="41" t="s">
        <v>1403</v>
      </c>
      <c r="C358" s="150">
        <v>690720000</v>
      </c>
      <c r="D358" s="11" t="s">
        <v>1014</v>
      </c>
      <c r="E358" s="11" t="s">
        <v>1026</v>
      </c>
      <c r="F358" s="40" t="s">
        <v>26</v>
      </c>
      <c r="G358" s="40" t="s">
        <v>1027</v>
      </c>
      <c r="H358" s="40" t="s">
        <v>27</v>
      </c>
      <c r="I358" s="11"/>
      <c r="J358" s="11"/>
      <c r="K358" s="11" t="s">
        <v>1404</v>
      </c>
      <c r="L358" s="11" t="s">
        <v>1405</v>
      </c>
      <c r="M358" s="41" t="s">
        <v>31</v>
      </c>
      <c r="N358" s="42" t="s">
        <v>1406</v>
      </c>
      <c r="O358" s="42" t="s">
        <v>2572</v>
      </c>
      <c r="P358" s="83" t="s">
        <v>2571</v>
      </c>
      <c r="Q358" s="42"/>
      <c r="R358" s="43">
        <v>91001</v>
      </c>
      <c r="S358" s="43" t="s">
        <v>1030</v>
      </c>
      <c r="T358" s="44">
        <v>38624</v>
      </c>
      <c r="U358" s="13" t="s">
        <v>1490</v>
      </c>
    </row>
    <row r="359" spans="1:21" ht="16.899999999999999" hidden="1" customHeight="1" x14ac:dyDescent="0.2">
      <c r="A359" s="13">
        <v>7197</v>
      </c>
      <c r="B359" s="10" t="s">
        <v>1839</v>
      </c>
      <c r="C359" s="151">
        <v>690414007</v>
      </c>
      <c r="D359" s="7" t="s">
        <v>1014</v>
      </c>
      <c r="E359" s="7" t="s">
        <v>1026</v>
      </c>
      <c r="F359" s="12" t="s">
        <v>26</v>
      </c>
      <c r="G359" s="12" t="s">
        <v>1027</v>
      </c>
      <c r="H359" s="12"/>
      <c r="I359" s="7"/>
      <c r="J359" s="7"/>
      <c r="K359" s="7" t="s">
        <v>1840</v>
      </c>
      <c r="L359" s="7" t="s">
        <v>1842</v>
      </c>
      <c r="M359" s="10" t="s">
        <v>2455</v>
      </c>
      <c r="N359" s="13" t="s">
        <v>1844</v>
      </c>
      <c r="O359" s="13" t="s">
        <v>1843</v>
      </c>
      <c r="P359" s="14" t="s">
        <v>1841</v>
      </c>
      <c r="Q359" s="13"/>
      <c r="R359" s="14">
        <v>91001</v>
      </c>
      <c r="S359" s="14" t="s">
        <v>1030</v>
      </c>
      <c r="T359" s="16">
        <v>38624</v>
      </c>
      <c r="U359" s="13" t="s">
        <v>1490</v>
      </c>
    </row>
    <row r="360" spans="1:21" ht="16.899999999999999" hidden="1" customHeight="1" x14ac:dyDescent="0.2">
      <c r="A360" s="42">
        <v>7198</v>
      </c>
      <c r="B360" s="41" t="s">
        <v>1058</v>
      </c>
      <c r="C360" s="150">
        <v>690725002</v>
      </c>
      <c r="D360" s="11" t="s">
        <v>1014</v>
      </c>
      <c r="E360" s="11" t="s">
        <v>1026</v>
      </c>
      <c r="F360" s="40" t="s">
        <v>26</v>
      </c>
      <c r="G360" s="40" t="s">
        <v>1027</v>
      </c>
      <c r="H360" s="40" t="s">
        <v>27</v>
      </c>
      <c r="I360" s="11"/>
      <c r="J360" s="11"/>
      <c r="K360" s="11" t="s">
        <v>1059</v>
      </c>
      <c r="L360" s="11" t="s">
        <v>1060</v>
      </c>
      <c r="M360" s="41" t="s">
        <v>31</v>
      </c>
      <c r="N360" s="42" t="s">
        <v>1062</v>
      </c>
      <c r="O360" s="42" t="s">
        <v>1061</v>
      </c>
      <c r="P360" s="43"/>
      <c r="Q360" s="42"/>
      <c r="R360" s="43">
        <v>91001</v>
      </c>
      <c r="S360" s="43" t="s">
        <v>1033</v>
      </c>
      <c r="T360" s="44">
        <v>38624</v>
      </c>
      <c r="U360" s="13" t="s">
        <v>1490</v>
      </c>
    </row>
    <row r="361" spans="1:21" ht="16.899999999999999" hidden="1" customHeight="1" x14ac:dyDescent="0.2">
      <c r="A361" s="42">
        <v>7199</v>
      </c>
      <c r="B361" s="41" t="s">
        <v>5934</v>
      </c>
      <c r="C361" s="150">
        <v>692552008</v>
      </c>
      <c r="D361" s="11" t="s">
        <v>1014</v>
      </c>
      <c r="E361" s="11" t="s">
        <v>1026</v>
      </c>
      <c r="F361" s="40" t="s">
        <v>26</v>
      </c>
      <c r="G361" s="40" t="s">
        <v>1027</v>
      </c>
      <c r="H361" s="40" t="s">
        <v>27</v>
      </c>
      <c r="I361" s="11"/>
      <c r="J361" s="11"/>
      <c r="K361" s="11" t="s">
        <v>8357</v>
      </c>
      <c r="L361" s="11" t="s">
        <v>5936</v>
      </c>
      <c r="M361" s="41" t="s">
        <v>31</v>
      </c>
      <c r="N361" s="42" t="s">
        <v>5937</v>
      </c>
      <c r="O361" s="42" t="s">
        <v>5938</v>
      </c>
      <c r="P361" s="83" t="s">
        <v>5939</v>
      </c>
      <c r="Q361" s="42"/>
      <c r="R361" s="43">
        <v>91001</v>
      </c>
      <c r="S361" s="43" t="s">
        <v>5940</v>
      </c>
      <c r="T361" s="44">
        <v>38624</v>
      </c>
      <c r="U361" s="13" t="s">
        <v>1490</v>
      </c>
    </row>
    <row r="362" spans="1:21" ht="16.899999999999999" hidden="1" customHeight="1" x14ac:dyDescent="0.2">
      <c r="A362" s="42">
        <v>7200</v>
      </c>
      <c r="B362" s="41" t="s">
        <v>1289</v>
      </c>
      <c r="C362" s="150">
        <v>692553004</v>
      </c>
      <c r="D362" s="11" t="s">
        <v>1014</v>
      </c>
      <c r="E362" s="11" t="s">
        <v>1026</v>
      </c>
      <c r="F362" s="40" t="s">
        <v>26</v>
      </c>
      <c r="G362" s="40" t="s">
        <v>1027</v>
      </c>
      <c r="H362" s="40" t="s">
        <v>27</v>
      </c>
      <c r="I362" s="11"/>
      <c r="J362" s="11"/>
      <c r="K362" s="11" t="s">
        <v>1290</v>
      </c>
      <c r="L362" s="11" t="s">
        <v>1291</v>
      </c>
      <c r="M362" s="41" t="s">
        <v>31</v>
      </c>
      <c r="N362" s="42" t="s">
        <v>1293</v>
      </c>
      <c r="O362" s="42" t="s">
        <v>1292</v>
      </c>
      <c r="P362" s="43"/>
      <c r="Q362" s="42"/>
      <c r="R362" s="43">
        <v>91001</v>
      </c>
      <c r="S362" s="43" t="s">
        <v>1030</v>
      </c>
      <c r="T362" s="44">
        <v>38624</v>
      </c>
      <c r="U362" s="13" t="s">
        <v>1490</v>
      </c>
    </row>
    <row r="363" spans="1:21" ht="16.899999999999999" hidden="1" customHeight="1" x14ac:dyDescent="0.2">
      <c r="A363" s="42">
        <v>7201</v>
      </c>
      <c r="B363" s="41" t="s">
        <v>1738</v>
      </c>
      <c r="C363" s="150">
        <v>692105001</v>
      </c>
      <c r="D363" s="11" t="s">
        <v>1014</v>
      </c>
      <c r="E363" s="11" t="s">
        <v>1026</v>
      </c>
      <c r="F363" s="40" t="s">
        <v>26</v>
      </c>
      <c r="G363" s="40" t="s">
        <v>1027</v>
      </c>
      <c r="H363" s="40" t="s">
        <v>27</v>
      </c>
      <c r="I363" s="11"/>
      <c r="J363" s="11"/>
      <c r="K363" s="11" t="s">
        <v>1739</v>
      </c>
      <c r="L363" s="11" t="s">
        <v>1740</v>
      </c>
      <c r="M363" s="41" t="s">
        <v>2452</v>
      </c>
      <c r="N363" s="42" t="s">
        <v>1741</v>
      </c>
      <c r="O363" s="42" t="s">
        <v>2629</v>
      </c>
      <c r="P363" s="43" t="s">
        <v>2628</v>
      </c>
      <c r="Q363" s="42"/>
      <c r="R363" s="43">
        <v>91001</v>
      </c>
      <c r="S363" s="43" t="s">
        <v>1030</v>
      </c>
      <c r="T363" s="44">
        <v>38624</v>
      </c>
      <c r="U363" s="13" t="s">
        <v>1490</v>
      </c>
    </row>
    <row r="364" spans="1:21" ht="16.899999999999999" hidden="1" customHeight="1" x14ac:dyDescent="0.2">
      <c r="A364" s="42">
        <v>7202</v>
      </c>
      <c r="B364" s="41" t="s">
        <v>1097</v>
      </c>
      <c r="C364" s="150">
        <v>690728001</v>
      </c>
      <c r="D364" s="11" t="s">
        <v>1014</v>
      </c>
      <c r="E364" s="11" t="s">
        <v>1026</v>
      </c>
      <c r="F364" s="40" t="s">
        <v>26</v>
      </c>
      <c r="G364" s="40" t="s">
        <v>1027</v>
      </c>
      <c r="H364" s="40" t="s">
        <v>27</v>
      </c>
      <c r="I364" s="11"/>
      <c r="J364" s="11"/>
      <c r="K364" s="11" t="s">
        <v>1098</v>
      </c>
      <c r="L364" s="11" t="s">
        <v>1099</v>
      </c>
      <c r="M364" s="41" t="s">
        <v>31</v>
      </c>
      <c r="N364" s="42" t="s">
        <v>1101</v>
      </c>
      <c r="O364" s="42" t="s">
        <v>1100</v>
      </c>
      <c r="P364" s="43"/>
      <c r="Q364" s="42"/>
      <c r="R364" s="43">
        <v>91001</v>
      </c>
      <c r="S364" s="43" t="s">
        <v>1030</v>
      </c>
      <c r="T364" s="44">
        <v>38624</v>
      </c>
      <c r="U364" s="13" t="s">
        <v>1490</v>
      </c>
    </row>
    <row r="365" spans="1:21" ht="16.899999999999999" hidden="1" customHeight="1" x14ac:dyDescent="0.2">
      <c r="A365" s="42">
        <v>7203</v>
      </c>
      <c r="B365" s="41" t="s">
        <v>1889</v>
      </c>
      <c r="C365" s="150">
        <v>690708000</v>
      </c>
      <c r="D365" s="11" t="s">
        <v>1014</v>
      </c>
      <c r="E365" s="11" t="s">
        <v>1031</v>
      </c>
      <c r="F365" s="40" t="s">
        <v>592</v>
      </c>
      <c r="G365" s="40" t="s">
        <v>1642</v>
      </c>
      <c r="H365" s="40" t="s">
        <v>27</v>
      </c>
      <c r="I365" s="11"/>
      <c r="J365" s="11"/>
      <c r="K365" s="46" t="s">
        <v>1890</v>
      </c>
      <c r="L365" s="11" t="s">
        <v>1891</v>
      </c>
      <c r="M365" s="41" t="s">
        <v>31</v>
      </c>
      <c r="N365" s="42" t="s">
        <v>1892</v>
      </c>
      <c r="O365" s="42" t="s">
        <v>2617</v>
      </c>
      <c r="P365" s="43" t="s">
        <v>2618</v>
      </c>
      <c r="Q365" s="42"/>
      <c r="R365" s="43">
        <v>91001</v>
      </c>
      <c r="S365" s="43" t="s">
        <v>1049</v>
      </c>
      <c r="T365" s="44">
        <v>38628</v>
      </c>
      <c r="U365" s="13" t="s">
        <v>1490</v>
      </c>
    </row>
    <row r="366" spans="1:21" ht="16.899999999999999" hidden="1" customHeight="1" x14ac:dyDescent="0.2">
      <c r="A366" s="13">
        <v>7204</v>
      </c>
      <c r="B366" s="10" t="s">
        <v>1943</v>
      </c>
      <c r="C366" s="151">
        <v>690718006</v>
      </c>
      <c r="D366" s="7" t="s">
        <v>1014</v>
      </c>
      <c r="E366" s="7" t="s">
        <v>1026</v>
      </c>
      <c r="F366" s="12" t="s">
        <v>26</v>
      </c>
      <c r="G366" s="12" t="s">
        <v>1027</v>
      </c>
      <c r="H366" s="12" t="s">
        <v>27</v>
      </c>
      <c r="I366" s="7"/>
      <c r="J366" s="7"/>
      <c r="K366" s="7" t="s">
        <v>1944</v>
      </c>
      <c r="L366" s="7" t="s">
        <v>1945</v>
      </c>
      <c r="M366" s="10" t="s">
        <v>31</v>
      </c>
      <c r="N366" s="13" t="s">
        <v>389</v>
      </c>
      <c r="O366" s="30" t="s">
        <v>2615</v>
      </c>
      <c r="P366" s="15" t="s">
        <v>2616</v>
      </c>
      <c r="Q366" s="13"/>
      <c r="R366" s="14">
        <v>91001</v>
      </c>
      <c r="S366" s="14" t="s">
        <v>1049</v>
      </c>
      <c r="T366" s="16">
        <v>38628</v>
      </c>
      <c r="U366" s="13" t="s">
        <v>1490</v>
      </c>
    </row>
    <row r="367" spans="1:21" ht="16.899999999999999" hidden="1" customHeight="1" x14ac:dyDescent="0.2">
      <c r="A367" s="42">
        <v>7205</v>
      </c>
      <c r="B367" s="41" t="s">
        <v>1880</v>
      </c>
      <c r="C367" s="150" t="s">
        <v>3379</v>
      </c>
      <c r="D367" s="11" t="s">
        <v>1014</v>
      </c>
      <c r="E367" s="11" t="s">
        <v>1026</v>
      </c>
      <c r="F367" s="40" t="s">
        <v>26</v>
      </c>
      <c r="G367" s="40" t="s">
        <v>1027</v>
      </c>
      <c r="H367" s="40" t="s">
        <v>27</v>
      </c>
      <c r="I367" s="11"/>
      <c r="J367" s="11"/>
      <c r="K367" s="11" t="s">
        <v>1881</v>
      </c>
      <c r="L367" s="11" t="s">
        <v>1882</v>
      </c>
      <c r="M367" s="41" t="s">
        <v>31</v>
      </c>
      <c r="N367" s="42" t="s">
        <v>863</v>
      </c>
      <c r="O367" s="93">
        <v>226784305</v>
      </c>
      <c r="P367" s="94" t="s">
        <v>2511</v>
      </c>
      <c r="Q367" s="42"/>
      <c r="R367" s="43">
        <v>91001</v>
      </c>
      <c r="S367" s="43" t="s">
        <v>1353</v>
      </c>
      <c r="T367" s="44">
        <v>38628</v>
      </c>
      <c r="U367" s="13" t="s">
        <v>1490</v>
      </c>
    </row>
    <row r="368" spans="1:21" ht="16.899999999999999" hidden="1" customHeight="1" x14ac:dyDescent="0.2">
      <c r="A368" s="42">
        <v>7206</v>
      </c>
      <c r="B368" s="41" t="s">
        <v>1786</v>
      </c>
      <c r="C368" s="150">
        <v>692548000</v>
      </c>
      <c r="D368" s="11" t="s">
        <v>1014</v>
      </c>
      <c r="E368" s="11" t="s">
        <v>1031</v>
      </c>
      <c r="F368" s="40" t="s">
        <v>592</v>
      </c>
      <c r="G368" s="40" t="s">
        <v>1652</v>
      </c>
      <c r="H368" s="40" t="s">
        <v>27</v>
      </c>
      <c r="I368" s="11"/>
      <c r="J368" s="11"/>
      <c r="K368" s="43" t="s">
        <v>2580</v>
      </c>
      <c r="L368" s="11" t="s">
        <v>1787</v>
      </c>
      <c r="M368" s="41" t="s">
        <v>31</v>
      </c>
      <c r="N368" s="42" t="s">
        <v>1788</v>
      </c>
      <c r="O368" s="89">
        <v>229457440</v>
      </c>
      <c r="P368" s="90" t="s">
        <v>2579</v>
      </c>
      <c r="Q368" s="42"/>
      <c r="R368" s="43">
        <v>91001</v>
      </c>
      <c r="S368" s="11" t="s">
        <v>1030</v>
      </c>
      <c r="T368" s="44">
        <v>38631</v>
      </c>
      <c r="U368" s="13" t="s">
        <v>1490</v>
      </c>
    </row>
    <row r="369" spans="1:21" ht="16.899999999999999" hidden="1" customHeight="1" x14ac:dyDescent="0.2">
      <c r="A369" s="42">
        <v>7207</v>
      </c>
      <c r="B369" s="41" t="s">
        <v>1863</v>
      </c>
      <c r="C369" s="150">
        <v>690506009</v>
      </c>
      <c r="D369" s="11" t="s">
        <v>1014</v>
      </c>
      <c r="E369" s="11" t="s">
        <v>1031</v>
      </c>
      <c r="F369" s="40" t="s">
        <v>592</v>
      </c>
      <c r="G369" s="40" t="s">
        <v>1642</v>
      </c>
      <c r="H369" s="40" t="s">
        <v>27</v>
      </c>
      <c r="I369" s="11"/>
      <c r="J369" s="11"/>
      <c r="K369" s="11" t="s">
        <v>1864</v>
      </c>
      <c r="L369" s="11" t="s">
        <v>1866</v>
      </c>
      <c r="M369" s="41" t="s">
        <v>226</v>
      </c>
      <c r="N369" s="42" t="s">
        <v>570</v>
      </c>
      <c r="O369" s="42" t="s">
        <v>1867</v>
      </c>
      <c r="P369" s="43" t="s">
        <v>1865</v>
      </c>
      <c r="Q369" s="42"/>
      <c r="R369" s="43">
        <v>91001</v>
      </c>
      <c r="S369" s="43" t="s">
        <v>225</v>
      </c>
      <c r="T369" s="44">
        <v>38631</v>
      </c>
      <c r="U369" s="13" t="s">
        <v>1490</v>
      </c>
    </row>
    <row r="370" spans="1:21" ht="16.899999999999999" hidden="1" customHeight="1" x14ac:dyDescent="0.2">
      <c r="A370" s="42">
        <v>7208</v>
      </c>
      <c r="B370" s="41" t="s">
        <v>1376</v>
      </c>
      <c r="C370" s="150">
        <v>692554000</v>
      </c>
      <c r="D370" s="11" t="s">
        <v>1014</v>
      </c>
      <c r="E370" s="11" t="s">
        <v>1026</v>
      </c>
      <c r="F370" s="40" t="s">
        <v>26</v>
      </c>
      <c r="G370" s="40" t="s">
        <v>1109</v>
      </c>
      <c r="H370" s="40" t="s">
        <v>27</v>
      </c>
      <c r="I370" s="11"/>
      <c r="J370" s="11"/>
      <c r="K370" s="11" t="s">
        <v>1377</v>
      </c>
      <c r="L370" s="11" t="s">
        <v>1378</v>
      </c>
      <c r="M370" s="41" t="s">
        <v>31</v>
      </c>
      <c r="N370" s="42" t="s">
        <v>660</v>
      </c>
      <c r="O370" s="42" t="s">
        <v>1379</v>
      </c>
      <c r="P370" s="178" t="s">
        <v>2586</v>
      </c>
      <c r="Q370" s="42"/>
      <c r="R370" s="43">
        <v>91001</v>
      </c>
      <c r="S370" s="43" t="s">
        <v>1380</v>
      </c>
      <c r="T370" s="44">
        <v>38649</v>
      </c>
      <c r="U370" s="13" t="s">
        <v>1490</v>
      </c>
    </row>
    <row r="371" spans="1:21" ht="16.899999999999999" hidden="1" customHeight="1" x14ac:dyDescent="0.2">
      <c r="A371" s="13">
        <v>7209</v>
      </c>
      <c r="B371" s="10" t="s">
        <v>1692</v>
      </c>
      <c r="C371" s="151">
        <v>830175008</v>
      </c>
      <c r="D371" s="7" t="s">
        <v>1014</v>
      </c>
      <c r="E371" s="7" t="s">
        <v>227</v>
      </c>
      <c r="F371" s="12" t="s">
        <v>26</v>
      </c>
      <c r="G371" s="12" t="s">
        <v>228</v>
      </c>
      <c r="H371" s="12" t="s">
        <v>27</v>
      </c>
      <c r="I371" s="7"/>
      <c r="J371" s="7"/>
      <c r="K371" s="7" t="s">
        <v>1693</v>
      </c>
      <c r="L371" s="7" t="s">
        <v>1694</v>
      </c>
      <c r="M371" s="13" t="s">
        <v>224</v>
      </c>
      <c r="N371" s="13" t="s">
        <v>1360</v>
      </c>
      <c r="O371" s="13" t="s">
        <v>1695</v>
      </c>
      <c r="P371" s="14"/>
      <c r="Q371" s="13"/>
      <c r="R371" s="14">
        <v>91001</v>
      </c>
      <c r="S371" s="14" t="s">
        <v>1030</v>
      </c>
      <c r="T371" s="16">
        <v>38649</v>
      </c>
      <c r="U371" s="13" t="s">
        <v>1490</v>
      </c>
    </row>
    <row r="372" spans="1:21" ht="16.899999999999999" hidden="1" customHeight="1" x14ac:dyDescent="0.2">
      <c r="A372" s="13">
        <v>7210</v>
      </c>
      <c r="B372" s="7" t="s">
        <v>7899</v>
      </c>
      <c r="C372" s="156">
        <v>815184009</v>
      </c>
      <c r="D372" s="7" t="s">
        <v>7900</v>
      </c>
      <c r="E372" s="7" t="s">
        <v>7901</v>
      </c>
      <c r="F372" s="12" t="s">
        <v>7902</v>
      </c>
      <c r="G372" s="12" t="s">
        <v>7903</v>
      </c>
      <c r="H372" s="12" t="s">
        <v>27</v>
      </c>
      <c r="I372" s="7"/>
      <c r="J372" s="7"/>
      <c r="K372" s="7" t="s">
        <v>7904</v>
      </c>
      <c r="L372" s="7" t="s">
        <v>7905</v>
      </c>
      <c r="M372" s="10" t="s">
        <v>310</v>
      </c>
      <c r="N372" s="13" t="s">
        <v>647</v>
      </c>
      <c r="O372" s="13" t="s">
        <v>7906</v>
      </c>
      <c r="P372" s="14" t="s">
        <v>7907</v>
      </c>
      <c r="Q372" s="13"/>
      <c r="R372" s="14">
        <v>93105</v>
      </c>
      <c r="S372" s="14" t="s">
        <v>7908</v>
      </c>
      <c r="T372" s="16">
        <v>38652</v>
      </c>
      <c r="U372" s="13">
        <v>2018</v>
      </c>
    </row>
    <row r="373" spans="1:21" ht="16.899999999999999" hidden="1" customHeight="1" x14ac:dyDescent="0.2">
      <c r="A373" s="13">
        <v>7210</v>
      </c>
      <c r="B373" s="10" t="s">
        <v>7931</v>
      </c>
      <c r="C373" s="151">
        <v>707918004</v>
      </c>
      <c r="D373" s="7" t="s">
        <v>3824</v>
      </c>
      <c r="E373" s="7" t="s">
        <v>7932</v>
      </c>
      <c r="F373" s="12" t="s">
        <v>592</v>
      </c>
      <c r="G373" s="12" t="s">
        <v>7933</v>
      </c>
      <c r="H373" s="12" t="s">
        <v>27</v>
      </c>
      <c r="I373" s="7"/>
      <c r="J373" s="7"/>
      <c r="K373" s="7" t="s">
        <v>7934</v>
      </c>
      <c r="L373" s="7" t="s">
        <v>7935</v>
      </c>
      <c r="M373" s="10" t="s">
        <v>310</v>
      </c>
      <c r="N373" s="13" t="s">
        <v>647</v>
      </c>
      <c r="O373" s="13" t="s">
        <v>7936</v>
      </c>
      <c r="P373" s="23" t="s">
        <v>7937</v>
      </c>
      <c r="Q373" s="13"/>
      <c r="R373" s="14">
        <v>93105</v>
      </c>
      <c r="S373" s="14" t="s">
        <v>7938</v>
      </c>
      <c r="T373" s="16">
        <v>38652</v>
      </c>
      <c r="U373" s="13">
        <v>2018</v>
      </c>
    </row>
    <row r="374" spans="1:21" ht="16.899999999999999" hidden="1" customHeight="1" x14ac:dyDescent="0.2">
      <c r="A374" s="42">
        <v>7211</v>
      </c>
      <c r="B374" s="41" t="s">
        <v>1901</v>
      </c>
      <c r="C374" s="150">
        <v>690731002</v>
      </c>
      <c r="D374" s="11" t="s">
        <v>1014</v>
      </c>
      <c r="E374" s="11" t="s">
        <v>227</v>
      </c>
      <c r="F374" s="40" t="s">
        <v>26</v>
      </c>
      <c r="G374" s="40" t="s">
        <v>228</v>
      </c>
      <c r="H374" s="11" t="s">
        <v>1533</v>
      </c>
      <c r="I374" s="11"/>
      <c r="J374" s="11"/>
      <c r="K374" s="11" t="s">
        <v>1903</v>
      </c>
      <c r="L374" s="40" t="s">
        <v>1902</v>
      </c>
      <c r="M374" s="11" t="s">
        <v>31</v>
      </c>
      <c r="N374" s="42" t="s">
        <v>2621</v>
      </c>
      <c r="O374" s="42" t="s">
        <v>2622</v>
      </c>
      <c r="P374" s="43" t="s">
        <v>2623</v>
      </c>
      <c r="Q374" s="42"/>
      <c r="R374" s="43">
        <v>91001</v>
      </c>
      <c r="S374" s="43" t="s">
        <v>1030</v>
      </c>
      <c r="T374" s="44">
        <v>38656</v>
      </c>
      <c r="U374" s="13" t="s">
        <v>1490</v>
      </c>
    </row>
    <row r="375" spans="1:21" ht="16.899999999999999" hidden="1" customHeight="1" x14ac:dyDescent="0.2">
      <c r="A375" s="42">
        <v>7212</v>
      </c>
      <c r="B375" s="41" t="s">
        <v>1556</v>
      </c>
      <c r="C375" s="150">
        <v>690408007</v>
      </c>
      <c r="D375" s="11" t="s">
        <v>1014</v>
      </c>
      <c r="E375" s="11" t="s">
        <v>227</v>
      </c>
      <c r="F375" s="40" t="s">
        <v>26</v>
      </c>
      <c r="G375" s="40" t="s">
        <v>228</v>
      </c>
      <c r="H375" s="40" t="s">
        <v>27</v>
      </c>
      <c r="I375" s="11"/>
      <c r="J375" s="11"/>
      <c r="K375" s="11" t="s">
        <v>1557</v>
      </c>
      <c r="L375" s="45" t="s">
        <v>1559</v>
      </c>
      <c r="M375" s="41" t="s">
        <v>2455</v>
      </c>
      <c r="N375" s="42" t="s">
        <v>1561</v>
      </c>
      <c r="O375" s="42" t="s">
        <v>1560</v>
      </c>
      <c r="P375" s="43" t="s">
        <v>1558</v>
      </c>
      <c r="Q375" s="42"/>
      <c r="R375" s="43">
        <v>91001</v>
      </c>
      <c r="S375" s="43" t="s">
        <v>1030</v>
      </c>
      <c r="T375" s="44">
        <v>38658</v>
      </c>
      <c r="U375" s="13" t="s">
        <v>1490</v>
      </c>
    </row>
    <row r="376" spans="1:21" ht="16.899999999999999" hidden="1" customHeight="1" x14ac:dyDescent="0.2">
      <c r="A376" s="13">
        <v>7213</v>
      </c>
      <c r="B376" s="10" t="s">
        <v>6129</v>
      </c>
      <c r="C376" s="151">
        <v>700659003</v>
      </c>
      <c r="D376" s="7" t="s">
        <v>6130</v>
      </c>
      <c r="E376" s="7" t="s">
        <v>6131</v>
      </c>
      <c r="F376" s="12" t="s">
        <v>6132</v>
      </c>
      <c r="G376" s="12" t="s">
        <v>6133</v>
      </c>
      <c r="H376" s="12" t="s">
        <v>6134</v>
      </c>
      <c r="I376" s="7" t="s">
        <v>580</v>
      </c>
      <c r="J376" s="7" t="s">
        <v>6135</v>
      </c>
      <c r="K376" s="7" t="s">
        <v>6136</v>
      </c>
      <c r="L376" s="7" t="s">
        <v>6137</v>
      </c>
      <c r="M376" s="10" t="s">
        <v>31</v>
      </c>
      <c r="N376" s="13" t="s">
        <v>515</v>
      </c>
      <c r="O376" s="13"/>
      <c r="P376" s="14"/>
      <c r="Q376" s="13"/>
      <c r="R376" s="14">
        <v>93401</v>
      </c>
      <c r="S376" s="14" t="s">
        <v>6138</v>
      </c>
      <c r="T376" s="16">
        <v>38659</v>
      </c>
      <c r="U376" s="13">
        <v>2005</v>
      </c>
    </row>
    <row r="377" spans="1:21" ht="16.899999999999999" hidden="1" customHeight="1" x14ac:dyDescent="0.2">
      <c r="A377" s="13">
        <v>7214</v>
      </c>
      <c r="B377" s="10" t="s">
        <v>7888</v>
      </c>
      <c r="C377" s="151" t="s">
        <v>8048</v>
      </c>
      <c r="D377" s="7" t="s">
        <v>51</v>
      </c>
      <c r="E377" s="7" t="s">
        <v>7889</v>
      </c>
      <c r="F377" s="12" t="s">
        <v>7890</v>
      </c>
      <c r="G377" s="12" t="s">
        <v>7891</v>
      </c>
      <c r="H377" s="12" t="s">
        <v>7892</v>
      </c>
      <c r="I377" s="7" t="s">
        <v>7893</v>
      </c>
      <c r="J377" s="7" t="s">
        <v>7894</v>
      </c>
      <c r="K377" s="7" t="s">
        <v>7895</v>
      </c>
      <c r="L377" s="7" t="s">
        <v>7896</v>
      </c>
      <c r="M377" s="10" t="s">
        <v>31</v>
      </c>
      <c r="N377" s="13" t="s">
        <v>271</v>
      </c>
      <c r="O377" s="13" t="s">
        <v>7897</v>
      </c>
      <c r="P377" s="14"/>
      <c r="Q377" s="13"/>
      <c r="R377" s="14">
        <v>93401</v>
      </c>
      <c r="S377" s="14" t="s">
        <v>7898</v>
      </c>
      <c r="T377" s="16">
        <v>38659</v>
      </c>
      <c r="U377" s="13">
        <v>2015</v>
      </c>
    </row>
    <row r="378" spans="1:21" ht="16.899999999999999" hidden="1" customHeight="1" x14ac:dyDescent="0.2">
      <c r="A378" s="42">
        <v>7215</v>
      </c>
      <c r="B378" s="41" t="s">
        <v>1331</v>
      </c>
      <c r="C378" s="150">
        <v>692207009</v>
      </c>
      <c r="D378" s="11" t="s">
        <v>1014</v>
      </c>
      <c r="E378" s="11" t="s">
        <v>227</v>
      </c>
      <c r="F378" s="40" t="s">
        <v>26</v>
      </c>
      <c r="G378" s="40" t="s">
        <v>1109</v>
      </c>
      <c r="H378" s="40" t="s">
        <v>27</v>
      </c>
      <c r="I378" s="11"/>
      <c r="J378" s="11"/>
      <c r="K378" s="11" t="s">
        <v>1332</v>
      </c>
      <c r="L378" s="11" t="s">
        <v>1333</v>
      </c>
      <c r="M378" s="41" t="s">
        <v>2452</v>
      </c>
      <c r="N378" s="42" t="s">
        <v>1334</v>
      </c>
      <c r="O378" s="42"/>
      <c r="P378" s="43"/>
      <c r="Q378" s="42"/>
      <c r="R378" s="43">
        <v>91001</v>
      </c>
      <c r="S378" s="11" t="s">
        <v>1030</v>
      </c>
      <c r="T378" s="44">
        <v>38663</v>
      </c>
      <c r="U378" s="13" t="s">
        <v>1490</v>
      </c>
    </row>
    <row r="379" spans="1:21" ht="16.899999999999999" hidden="1" customHeight="1" x14ac:dyDescent="0.2">
      <c r="A379" s="42">
        <v>7216</v>
      </c>
      <c r="B379" s="41" t="s">
        <v>6075</v>
      </c>
      <c r="C379" s="150">
        <v>692103009</v>
      </c>
      <c r="D379" s="11" t="s">
        <v>1014</v>
      </c>
      <c r="E379" s="11" t="s">
        <v>227</v>
      </c>
      <c r="F379" s="40" t="s">
        <v>26</v>
      </c>
      <c r="G379" s="40" t="s">
        <v>1109</v>
      </c>
      <c r="H379" s="40" t="s">
        <v>27</v>
      </c>
      <c r="I379" s="11"/>
      <c r="J379" s="11"/>
      <c r="K379" s="11" t="s">
        <v>6076</v>
      </c>
      <c r="L379" s="11" t="s">
        <v>6077</v>
      </c>
      <c r="M379" s="41" t="s">
        <v>2452</v>
      </c>
      <c r="N379" s="42" t="s">
        <v>6078</v>
      </c>
      <c r="O379" s="93" t="s">
        <v>6079</v>
      </c>
      <c r="P379" s="43" t="s">
        <v>6080</v>
      </c>
      <c r="Q379" s="42"/>
      <c r="R379" s="43">
        <v>91001</v>
      </c>
      <c r="S379" s="43" t="s">
        <v>1030</v>
      </c>
      <c r="T379" s="44">
        <v>38672</v>
      </c>
      <c r="U379" s="13" t="s">
        <v>1490</v>
      </c>
    </row>
    <row r="380" spans="1:21" ht="16.899999999999999" hidden="1" customHeight="1" x14ac:dyDescent="0.2">
      <c r="A380" s="13">
        <v>7217</v>
      </c>
      <c r="B380" s="10" t="s">
        <v>1659</v>
      </c>
      <c r="C380" s="151">
        <v>690104008</v>
      </c>
      <c r="D380" s="7" t="s">
        <v>1014</v>
      </c>
      <c r="E380" s="7" t="s">
        <v>227</v>
      </c>
      <c r="F380" s="12" t="s">
        <v>26</v>
      </c>
      <c r="G380" s="12" t="s">
        <v>228</v>
      </c>
      <c r="H380" s="12" t="s">
        <v>27</v>
      </c>
      <c r="I380" s="7"/>
      <c r="J380" s="7"/>
      <c r="K380" s="7" t="s">
        <v>1660</v>
      </c>
      <c r="L380" s="7" t="s">
        <v>1662</v>
      </c>
      <c r="M380" s="13" t="s">
        <v>224</v>
      </c>
      <c r="N380" s="13" t="s">
        <v>1664</v>
      </c>
      <c r="O380" s="13" t="s">
        <v>1663</v>
      </c>
      <c r="P380" s="14" t="s">
        <v>1661</v>
      </c>
      <c r="Q380" s="13"/>
      <c r="R380" s="14">
        <v>91001</v>
      </c>
      <c r="S380" s="14" t="s">
        <v>1665</v>
      </c>
      <c r="T380" s="16">
        <v>38673</v>
      </c>
      <c r="U380" s="13" t="s">
        <v>1490</v>
      </c>
    </row>
    <row r="381" spans="1:21" ht="16.899999999999999" hidden="1" customHeight="1" x14ac:dyDescent="0.2">
      <c r="A381" s="42">
        <v>7218</v>
      </c>
      <c r="B381" s="41" t="s">
        <v>6027</v>
      </c>
      <c r="C381" s="150">
        <v>692104005</v>
      </c>
      <c r="D381" s="11" t="s">
        <v>1014</v>
      </c>
      <c r="E381" s="11" t="s">
        <v>227</v>
      </c>
      <c r="F381" s="40" t="s">
        <v>26</v>
      </c>
      <c r="G381" s="40" t="s">
        <v>1109</v>
      </c>
      <c r="H381" s="40" t="s">
        <v>27</v>
      </c>
      <c r="I381" s="11"/>
      <c r="J381" s="11"/>
      <c r="K381" s="11" t="s">
        <v>6028</v>
      </c>
      <c r="L381" s="11" t="s">
        <v>6029</v>
      </c>
      <c r="M381" s="41" t="s">
        <v>2452</v>
      </c>
      <c r="N381" s="42" t="s">
        <v>6030</v>
      </c>
      <c r="O381" s="42" t="s">
        <v>6031</v>
      </c>
      <c r="P381" s="43" t="s">
        <v>6032</v>
      </c>
      <c r="Q381" s="42"/>
      <c r="R381" s="43">
        <v>91001</v>
      </c>
      <c r="S381" s="43" t="s">
        <v>1033</v>
      </c>
      <c r="T381" s="44">
        <v>38674</v>
      </c>
      <c r="U381" s="13" t="s">
        <v>1490</v>
      </c>
    </row>
    <row r="382" spans="1:21" ht="16.899999999999999" hidden="1" customHeight="1" x14ac:dyDescent="0.2">
      <c r="A382" s="42">
        <v>7219</v>
      </c>
      <c r="B382" s="41" t="s">
        <v>1672</v>
      </c>
      <c r="C382" s="150">
        <v>690722003</v>
      </c>
      <c r="D382" s="11" t="s">
        <v>1014</v>
      </c>
      <c r="E382" s="11" t="s">
        <v>1026</v>
      </c>
      <c r="F382" s="40" t="s">
        <v>26</v>
      </c>
      <c r="G382" s="40" t="s">
        <v>1027</v>
      </c>
      <c r="H382" s="40" t="s">
        <v>27</v>
      </c>
      <c r="I382" s="11"/>
      <c r="J382" s="11"/>
      <c r="K382" s="11" t="s">
        <v>1673</v>
      </c>
      <c r="L382" s="11" t="s">
        <v>1674</v>
      </c>
      <c r="M382" s="41" t="s">
        <v>31</v>
      </c>
      <c r="N382" s="42" t="s">
        <v>1676</v>
      </c>
      <c r="O382" s="42" t="s">
        <v>1675</v>
      </c>
      <c r="P382" s="43"/>
      <c r="Q382" s="42"/>
      <c r="R382" s="43">
        <v>91001</v>
      </c>
      <c r="S382" s="43" t="s">
        <v>1084</v>
      </c>
      <c r="T382" s="44">
        <v>38686</v>
      </c>
      <c r="U382" s="13" t="s">
        <v>1490</v>
      </c>
    </row>
    <row r="383" spans="1:21" ht="16.899999999999999" hidden="1" customHeight="1" x14ac:dyDescent="0.2">
      <c r="A383" s="42">
        <v>7220</v>
      </c>
      <c r="B383" s="41" t="s">
        <v>1411</v>
      </c>
      <c r="C383" s="150">
        <v>690714000</v>
      </c>
      <c r="D383" s="11" t="s">
        <v>1014</v>
      </c>
      <c r="E383" s="11" t="s">
        <v>227</v>
      </c>
      <c r="F383" s="40" t="s">
        <v>26</v>
      </c>
      <c r="G383" s="40" t="s">
        <v>228</v>
      </c>
      <c r="H383" s="40" t="s">
        <v>27</v>
      </c>
      <c r="I383" s="11"/>
      <c r="J383" s="11"/>
      <c r="K383" s="11" t="s">
        <v>1412</v>
      </c>
      <c r="L383" s="11" t="s">
        <v>1413</v>
      </c>
      <c r="M383" s="41" t="s">
        <v>31</v>
      </c>
      <c r="N383" s="42" t="s">
        <v>491</v>
      </c>
      <c r="O383" s="42" t="s">
        <v>2703</v>
      </c>
      <c r="P383" s="43" t="s">
        <v>2704</v>
      </c>
      <c r="Q383" s="42"/>
      <c r="R383" s="43">
        <v>91001</v>
      </c>
      <c r="S383" s="43" t="s">
        <v>222</v>
      </c>
      <c r="T383" s="44">
        <v>38686</v>
      </c>
      <c r="U383" s="13" t="s">
        <v>1490</v>
      </c>
    </row>
    <row r="384" spans="1:21" ht="16.899999999999999" hidden="1" customHeight="1" x14ac:dyDescent="0.2">
      <c r="A384" s="42">
        <v>7221</v>
      </c>
      <c r="B384" s="41" t="s">
        <v>5917</v>
      </c>
      <c r="C384" s="150">
        <v>690704005</v>
      </c>
      <c r="D384" s="11" t="s">
        <v>1014</v>
      </c>
      <c r="E384" s="11" t="s">
        <v>227</v>
      </c>
      <c r="F384" s="40" t="s">
        <v>26</v>
      </c>
      <c r="G384" s="40" t="s">
        <v>228</v>
      </c>
      <c r="H384" s="40" t="s">
        <v>27</v>
      </c>
      <c r="I384" s="11"/>
      <c r="J384" s="11"/>
      <c r="K384" s="11" t="s">
        <v>5918</v>
      </c>
      <c r="L384" s="11" t="s">
        <v>5919</v>
      </c>
      <c r="M384" s="41" t="s">
        <v>31</v>
      </c>
      <c r="N384" s="42" t="s">
        <v>5920</v>
      </c>
      <c r="O384" s="42" t="s">
        <v>5921</v>
      </c>
      <c r="P384" s="43" t="s">
        <v>5922</v>
      </c>
      <c r="Q384" s="42"/>
      <c r="R384" s="11">
        <v>91001</v>
      </c>
      <c r="S384" s="43" t="s">
        <v>222</v>
      </c>
      <c r="T384" s="44">
        <v>38686</v>
      </c>
      <c r="U384" s="13" t="s">
        <v>1490</v>
      </c>
    </row>
    <row r="385" spans="1:21" ht="16.899999999999999" hidden="1" customHeight="1" x14ac:dyDescent="0.2">
      <c r="A385" s="13">
        <v>7222</v>
      </c>
      <c r="B385" s="10" t="s">
        <v>1284</v>
      </c>
      <c r="C385" s="151" t="s">
        <v>3380</v>
      </c>
      <c r="D385" s="7" t="s">
        <v>1014</v>
      </c>
      <c r="E385" s="7" t="s">
        <v>1026</v>
      </c>
      <c r="F385" s="12" t="s">
        <v>26</v>
      </c>
      <c r="G385" s="12" t="s">
        <v>1027</v>
      </c>
      <c r="H385" s="12" t="s">
        <v>27</v>
      </c>
      <c r="I385" s="7"/>
      <c r="J385" s="7"/>
      <c r="K385" s="7" t="s">
        <v>1285</v>
      </c>
      <c r="L385" s="7" t="s">
        <v>1286</v>
      </c>
      <c r="M385" s="10" t="s">
        <v>2453</v>
      </c>
      <c r="N385" s="13" t="s">
        <v>1288</v>
      </c>
      <c r="O385" s="146" t="s">
        <v>1287</v>
      </c>
      <c r="P385" s="14"/>
      <c r="Q385" s="13"/>
      <c r="R385" s="14">
        <v>91001</v>
      </c>
      <c r="S385" s="14" t="s">
        <v>222</v>
      </c>
      <c r="T385" s="16">
        <v>38687</v>
      </c>
      <c r="U385" s="13" t="s">
        <v>1490</v>
      </c>
    </row>
    <row r="386" spans="1:21" ht="16.899999999999999" hidden="1" customHeight="1" x14ac:dyDescent="0.2">
      <c r="A386" s="42">
        <v>7223</v>
      </c>
      <c r="B386" s="41" t="s">
        <v>1125</v>
      </c>
      <c r="C386" s="150">
        <v>690614006</v>
      </c>
      <c r="D386" s="11" t="s">
        <v>1014</v>
      </c>
      <c r="E386" s="11" t="s">
        <v>227</v>
      </c>
      <c r="F386" s="40" t="s">
        <v>26</v>
      </c>
      <c r="G386" s="40" t="s">
        <v>228</v>
      </c>
      <c r="H386" s="40" t="s">
        <v>27</v>
      </c>
      <c r="I386" s="11"/>
      <c r="J386" s="11"/>
      <c r="K386" s="11" t="s">
        <v>1126</v>
      </c>
      <c r="L386" s="11" t="s">
        <v>1127</v>
      </c>
      <c r="M386" s="41" t="s">
        <v>226</v>
      </c>
      <c r="N386" s="42" t="s">
        <v>1129</v>
      </c>
      <c r="O386" s="42" t="s">
        <v>1128</v>
      </c>
      <c r="P386" s="43"/>
      <c r="Q386" s="42"/>
      <c r="R386" s="43">
        <v>91001</v>
      </c>
      <c r="S386" s="43" t="s">
        <v>1030</v>
      </c>
      <c r="T386" s="44">
        <v>38687</v>
      </c>
      <c r="U386" s="13" t="s">
        <v>1490</v>
      </c>
    </row>
    <row r="387" spans="1:21" ht="16.899999999999999" hidden="1" customHeight="1" x14ac:dyDescent="0.2">
      <c r="A387" s="184">
        <v>7224</v>
      </c>
      <c r="B387" s="41" t="s">
        <v>1778</v>
      </c>
      <c r="C387" s="150" t="s">
        <v>3381</v>
      </c>
      <c r="D387" s="11" t="s">
        <v>1014</v>
      </c>
      <c r="E387" s="11" t="s">
        <v>1026</v>
      </c>
      <c r="F387" s="40" t="s">
        <v>26</v>
      </c>
      <c r="G387" s="40" t="s">
        <v>1027</v>
      </c>
      <c r="H387" s="40" t="s">
        <v>27</v>
      </c>
      <c r="I387" s="11"/>
      <c r="J387" s="11"/>
      <c r="K387" s="11" t="s">
        <v>1779</v>
      </c>
      <c r="L387" s="11" t="s">
        <v>1780</v>
      </c>
      <c r="M387" s="41" t="s">
        <v>226</v>
      </c>
      <c r="N387" s="42" t="s">
        <v>1781</v>
      </c>
      <c r="O387" s="42" t="s">
        <v>2630</v>
      </c>
      <c r="P387" s="43" t="s">
        <v>2631</v>
      </c>
      <c r="Q387" s="42"/>
      <c r="R387" s="43">
        <v>91001</v>
      </c>
      <c r="S387" s="43" t="s">
        <v>1353</v>
      </c>
      <c r="T387" s="44">
        <v>38691</v>
      </c>
      <c r="U387" s="13" t="s">
        <v>1490</v>
      </c>
    </row>
    <row r="388" spans="1:21" ht="16.899999999999999" hidden="1" customHeight="1" x14ac:dyDescent="0.2">
      <c r="A388" s="13">
        <v>7225</v>
      </c>
      <c r="B388" s="10" t="s">
        <v>1655</v>
      </c>
      <c r="C388" s="151">
        <v>690505002</v>
      </c>
      <c r="D388" s="7" t="s">
        <v>1014</v>
      </c>
      <c r="E388" s="7" t="s">
        <v>1300</v>
      </c>
      <c r="F388" s="12" t="s">
        <v>26</v>
      </c>
      <c r="G388" s="12" t="s">
        <v>1109</v>
      </c>
      <c r="H388" s="12" t="s">
        <v>27</v>
      </c>
      <c r="I388" s="7"/>
      <c r="J388" s="7"/>
      <c r="K388" s="7" t="s">
        <v>1656</v>
      </c>
      <c r="L388" s="7" t="s">
        <v>1657</v>
      </c>
      <c r="M388" s="10" t="s">
        <v>226</v>
      </c>
      <c r="N388" s="13" t="s">
        <v>1658</v>
      </c>
      <c r="O388" s="13"/>
      <c r="P388" s="14"/>
      <c r="Q388" s="13"/>
      <c r="R388" s="14">
        <v>91001</v>
      </c>
      <c r="S388" s="14" t="s">
        <v>1030</v>
      </c>
      <c r="T388" s="16">
        <v>38695</v>
      </c>
      <c r="U388" s="13" t="s">
        <v>1490</v>
      </c>
    </row>
    <row r="389" spans="1:21" ht="16.899999999999999" hidden="1" customHeight="1" x14ac:dyDescent="0.2">
      <c r="A389" s="42">
        <v>7226</v>
      </c>
      <c r="B389" s="41" t="s">
        <v>1139</v>
      </c>
      <c r="C389" s="150">
        <v>692550005</v>
      </c>
      <c r="D389" s="11" t="s">
        <v>1014</v>
      </c>
      <c r="E389" s="11" t="s">
        <v>227</v>
      </c>
      <c r="F389" s="40" t="s">
        <v>26</v>
      </c>
      <c r="G389" s="40" t="s">
        <v>228</v>
      </c>
      <c r="H389" s="40" t="s">
        <v>27</v>
      </c>
      <c r="I389" s="11"/>
      <c r="J389" s="11"/>
      <c r="K389" s="11" t="s">
        <v>1140</v>
      </c>
      <c r="L389" s="11" t="s">
        <v>1142</v>
      </c>
      <c r="M389" s="41" t="s">
        <v>31</v>
      </c>
      <c r="N389" s="42" t="s">
        <v>1146</v>
      </c>
      <c r="O389" s="42"/>
      <c r="P389" s="43" t="s">
        <v>1141</v>
      </c>
      <c r="Q389" s="42"/>
      <c r="R389" s="43">
        <v>91001</v>
      </c>
      <c r="S389" s="43" t="s">
        <v>1030</v>
      </c>
      <c r="T389" s="44">
        <v>38695</v>
      </c>
      <c r="U389" s="13" t="s">
        <v>1490</v>
      </c>
    </row>
    <row r="390" spans="1:21" ht="16.899999999999999" hidden="1" customHeight="1" x14ac:dyDescent="0.2">
      <c r="A390" s="42">
        <v>7228</v>
      </c>
      <c r="B390" s="41" t="s">
        <v>1135</v>
      </c>
      <c r="C390" s="150">
        <v>690509008</v>
      </c>
      <c r="D390" s="11" t="s">
        <v>1014</v>
      </c>
      <c r="E390" s="11" t="s">
        <v>227</v>
      </c>
      <c r="F390" s="11" t="s">
        <v>26</v>
      </c>
      <c r="G390" s="40" t="s">
        <v>228</v>
      </c>
      <c r="H390" s="40" t="s">
        <v>27</v>
      </c>
      <c r="I390" s="11"/>
      <c r="J390" s="11"/>
      <c r="K390" s="11" t="s">
        <v>1136</v>
      </c>
      <c r="L390" s="11" t="s">
        <v>1137</v>
      </c>
      <c r="M390" s="41" t="s">
        <v>226</v>
      </c>
      <c r="N390" s="42" t="s">
        <v>1138</v>
      </c>
      <c r="O390" s="42"/>
      <c r="P390" s="43"/>
      <c r="Q390" s="42"/>
      <c r="R390" s="43">
        <v>91001</v>
      </c>
      <c r="S390" s="43" t="s">
        <v>1030</v>
      </c>
      <c r="T390" s="44">
        <v>38700</v>
      </c>
      <c r="U390" s="13" t="s">
        <v>1490</v>
      </c>
    </row>
    <row r="391" spans="1:21" ht="16.899999999999999" hidden="1" customHeight="1" x14ac:dyDescent="0.2">
      <c r="A391" s="13">
        <v>7229</v>
      </c>
      <c r="B391" s="10" t="s">
        <v>1091</v>
      </c>
      <c r="C391" s="151">
        <v>690303000</v>
      </c>
      <c r="D391" s="7" t="s">
        <v>1014</v>
      </c>
      <c r="E391" s="7" t="s">
        <v>1026</v>
      </c>
      <c r="F391" s="12" t="s">
        <v>26</v>
      </c>
      <c r="G391" s="12" t="s">
        <v>1027</v>
      </c>
      <c r="H391" s="12" t="s">
        <v>27</v>
      </c>
      <c r="I391" s="7"/>
      <c r="J391" s="7"/>
      <c r="K391" s="7" t="s">
        <v>8355</v>
      </c>
      <c r="L391" s="7" t="s">
        <v>1094</v>
      </c>
      <c r="M391" s="10" t="s">
        <v>2453</v>
      </c>
      <c r="N391" s="13" t="s">
        <v>1096</v>
      </c>
      <c r="O391" s="13" t="s">
        <v>1095</v>
      </c>
      <c r="P391" s="14" t="s">
        <v>1093</v>
      </c>
      <c r="Q391" s="13"/>
      <c r="R391" s="14">
        <v>91001</v>
      </c>
      <c r="S391" s="14" t="s">
        <v>1030</v>
      </c>
      <c r="T391" s="16">
        <v>38700</v>
      </c>
      <c r="U391" s="13" t="s">
        <v>1490</v>
      </c>
    </row>
    <row r="392" spans="1:21" ht="16.899999999999999" hidden="1" customHeight="1" x14ac:dyDescent="0.2">
      <c r="A392" s="42">
        <v>7230</v>
      </c>
      <c r="B392" s="41" t="s">
        <v>5827</v>
      </c>
      <c r="C392" s="150">
        <v>690616009</v>
      </c>
      <c r="D392" s="11" t="s">
        <v>1014</v>
      </c>
      <c r="E392" s="11" t="s">
        <v>1031</v>
      </c>
      <c r="F392" s="40" t="s">
        <v>592</v>
      </c>
      <c r="G392" s="40" t="s">
        <v>1032</v>
      </c>
      <c r="H392" s="40" t="s">
        <v>27</v>
      </c>
      <c r="I392" s="11"/>
      <c r="J392" s="11"/>
      <c r="K392" s="11" t="s">
        <v>5828</v>
      </c>
      <c r="L392" s="11" t="s">
        <v>5829</v>
      </c>
      <c r="M392" s="41" t="s">
        <v>226</v>
      </c>
      <c r="N392" s="42" t="s">
        <v>5830</v>
      </c>
      <c r="O392" s="42"/>
      <c r="P392" s="43"/>
      <c r="Q392" s="42"/>
      <c r="R392" s="43">
        <v>91001</v>
      </c>
      <c r="S392" s="43" t="s">
        <v>1033</v>
      </c>
      <c r="T392" s="44">
        <v>38700</v>
      </c>
      <c r="U392" s="13" t="s">
        <v>1490</v>
      </c>
    </row>
    <row r="393" spans="1:21" ht="16.899999999999999" hidden="1" customHeight="1" x14ac:dyDescent="0.2">
      <c r="A393" s="42">
        <v>7231</v>
      </c>
      <c r="B393" s="41" t="s">
        <v>1385</v>
      </c>
      <c r="C393" s="150">
        <v>692555007</v>
      </c>
      <c r="D393" s="11" t="s">
        <v>1014</v>
      </c>
      <c r="E393" s="11" t="s">
        <v>227</v>
      </c>
      <c r="F393" s="40" t="s">
        <v>26</v>
      </c>
      <c r="G393" s="40" t="s">
        <v>228</v>
      </c>
      <c r="H393" s="40" t="s">
        <v>27</v>
      </c>
      <c r="I393" s="11"/>
      <c r="J393" s="11"/>
      <c r="K393" s="11" t="s">
        <v>1386</v>
      </c>
      <c r="L393" s="11" t="s">
        <v>1388</v>
      </c>
      <c r="M393" s="41" t="s">
        <v>31</v>
      </c>
      <c r="N393" s="42" t="s">
        <v>538</v>
      </c>
      <c r="O393" s="42" t="s">
        <v>1389</v>
      </c>
      <c r="P393" s="43" t="s">
        <v>1387</v>
      </c>
      <c r="Q393" s="42"/>
      <c r="R393" s="43">
        <v>91001</v>
      </c>
      <c r="S393" s="43" t="s">
        <v>1030</v>
      </c>
      <c r="T393" s="44">
        <v>38700</v>
      </c>
      <c r="U393" s="13" t="s">
        <v>1490</v>
      </c>
    </row>
    <row r="394" spans="1:21" ht="16.899999999999999" hidden="1" customHeight="1" x14ac:dyDescent="0.2">
      <c r="A394" s="42">
        <v>7232</v>
      </c>
      <c r="B394" s="41" t="s">
        <v>1050</v>
      </c>
      <c r="C394" s="150">
        <v>691601005</v>
      </c>
      <c r="D394" s="11" t="s">
        <v>1014</v>
      </c>
      <c r="E394" s="11" t="s">
        <v>1026</v>
      </c>
      <c r="F394" s="40" t="s">
        <v>26</v>
      </c>
      <c r="G394" s="40" t="s">
        <v>1027</v>
      </c>
      <c r="H394" s="40" t="s">
        <v>27</v>
      </c>
      <c r="I394" s="11"/>
      <c r="J394" s="11"/>
      <c r="K394" s="11" t="s">
        <v>1051</v>
      </c>
      <c r="L394" s="11" t="s">
        <v>1052</v>
      </c>
      <c r="M394" s="41" t="s">
        <v>133</v>
      </c>
      <c r="N394" s="42" t="s">
        <v>1053</v>
      </c>
      <c r="O394" s="42" t="s">
        <v>2847</v>
      </c>
      <c r="P394" s="83" t="s">
        <v>2848</v>
      </c>
      <c r="Q394" s="42"/>
      <c r="R394" s="43">
        <v>91001</v>
      </c>
      <c r="S394" s="43" t="s">
        <v>1030</v>
      </c>
      <c r="T394" s="44">
        <v>38700</v>
      </c>
      <c r="U394" s="13" t="s">
        <v>1490</v>
      </c>
    </row>
    <row r="395" spans="1:21" ht="16.899999999999999" hidden="1" customHeight="1" x14ac:dyDescent="0.2">
      <c r="A395" s="42">
        <v>7233</v>
      </c>
      <c r="B395" s="41" t="s">
        <v>1212</v>
      </c>
      <c r="C395" s="150" t="s">
        <v>3382</v>
      </c>
      <c r="D395" s="11" t="s">
        <v>1014</v>
      </c>
      <c r="E395" s="11" t="s">
        <v>227</v>
      </c>
      <c r="F395" s="40" t="s">
        <v>26</v>
      </c>
      <c r="G395" s="40" t="s">
        <v>228</v>
      </c>
      <c r="H395" s="40" t="s">
        <v>27</v>
      </c>
      <c r="I395" s="11"/>
      <c r="J395" s="11"/>
      <c r="K395" s="11" t="s">
        <v>1213</v>
      </c>
      <c r="L395" s="11" t="s">
        <v>1215</v>
      </c>
      <c r="M395" s="11" t="s">
        <v>32</v>
      </c>
      <c r="N395" s="11" t="s">
        <v>1217</v>
      </c>
      <c r="O395" s="11" t="s">
        <v>1216</v>
      </c>
      <c r="P395" s="43" t="s">
        <v>1214</v>
      </c>
      <c r="Q395" s="42"/>
      <c r="R395" s="43">
        <v>91001</v>
      </c>
      <c r="S395" s="43" t="s">
        <v>1049</v>
      </c>
      <c r="T395" s="44">
        <v>38705</v>
      </c>
      <c r="U395" s="13" t="s">
        <v>1490</v>
      </c>
    </row>
    <row r="396" spans="1:21" ht="16.899999999999999" hidden="1" customHeight="1" x14ac:dyDescent="0.2">
      <c r="A396" s="42">
        <v>7234</v>
      </c>
      <c r="B396" s="41" t="s">
        <v>1539</v>
      </c>
      <c r="C396" s="150">
        <v>691109003</v>
      </c>
      <c r="D396" s="11" t="s">
        <v>1014</v>
      </c>
      <c r="E396" s="11" t="s">
        <v>1026</v>
      </c>
      <c r="F396" s="40" t="s">
        <v>26</v>
      </c>
      <c r="G396" s="40" t="s">
        <v>1027</v>
      </c>
      <c r="H396" s="40" t="s">
        <v>27</v>
      </c>
      <c r="I396" s="11"/>
      <c r="J396" s="11"/>
      <c r="K396" s="11" t="s">
        <v>1540</v>
      </c>
      <c r="L396" s="11" t="s">
        <v>1542</v>
      </c>
      <c r="M396" s="41" t="s">
        <v>2457</v>
      </c>
      <c r="N396" s="42" t="s">
        <v>1544</v>
      </c>
      <c r="O396" s="42" t="s">
        <v>1543</v>
      </c>
      <c r="P396" s="43" t="s">
        <v>1541</v>
      </c>
      <c r="Q396" s="42"/>
      <c r="R396" s="43">
        <v>91001</v>
      </c>
      <c r="S396" s="43" t="s">
        <v>1030</v>
      </c>
      <c r="T396" s="44">
        <v>38709</v>
      </c>
      <c r="U396" s="13" t="s">
        <v>1490</v>
      </c>
    </row>
    <row r="397" spans="1:21" ht="16.899999999999999" hidden="1" customHeight="1" x14ac:dyDescent="0.2">
      <c r="A397" s="42">
        <v>7235</v>
      </c>
      <c r="B397" s="41" t="s">
        <v>1507</v>
      </c>
      <c r="C397" s="150">
        <v>690802007</v>
      </c>
      <c r="D397" s="11" t="s">
        <v>1014</v>
      </c>
      <c r="E397" s="11" t="s">
        <v>1026</v>
      </c>
      <c r="F397" s="40" t="s">
        <v>26</v>
      </c>
      <c r="G397" s="40" t="s">
        <v>1027</v>
      </c>
      <c r="H397" s="40" t="s">
        <v>27</v>
      </c>
      <c r="I397" s="11"/>
      <c r="J397" s="11"/>
      <c r="K397" s="11" t="s">
        <v>1508</v>
      </c>
      <c r="L397" s="11" t="s">
        <v>1509</v>
      </c>
      <c r="M397" s="41" t="s">
        <v>2456</v>
      </c>
      <c r="N397" s="42" t="s">
        <v>1511</v>
      </c>
      <c r="O397" s="42" t="s">
        <v>1510</v>
      </c>
      <c r="P397" s="43"/>
      <c r="Q397" s="42"/>
      <c r="R397" s="43">
        <v>91001</v>
      </c>
      <c r="S397" s="43" t="s">
        <v>1030</v>
      </c>
      <c r="T397" s="44">
        <v>38712</v>
      </c>
      <c r="U397" s="13" t="s">
        <v>1490</v>
      </c>
    </row>
    <row r="398" spans="1:21" ht="16.899999999999999" hidden="1" customHeight="1" x14ac:dyDescent="0.2">
      <c r="A398" s="13">
        <v>7236</v>
      </c>
      <c r="B398" s="10" t="s">
        <v>1393</v>
      </c>
      <c r="C398" s="151">
        <v>690719002</v>
      </c>
      <c r="D398" s="7" t="s">
        <v>1014</v>
      </c>
      <c r="E398" s="7" t="s">
        <v>1026</v>
      </c>
      <c r="F398" s="12" t="s">
        <v>26</v>
      </c>
      <c r="G398" s="12" t="s">
        <v>1027</v>
      </c>
      <c r="H398" s="12" t="s">
        <v>27</v>
      </c>
      <c r="I398" s="7"/>
      <c r="J398" s="7"/>
      <c r="K398" s="7" t="s">
        <v>1394</v>
      </c>
      <c r="L398" s="7" t="s">
        <v>1395</v>
      </c>
      <c r="M398" s="10" t="s">
        <v>31</v>
      </c>
      <c r="N398" s="13" t="s">
        <v>1397</v>
      </c>
      <c r="O398" s="13" t="s">
        <v>1396</v>
      </c>
      <c r="P398" s="14"/>
      <c r="Q398" s="13"/>
      <c r="R398" s="14">
        <v>91001</v>
      </c>
      <c r="S398" s="14" t="s">
        <v>1030</v>
      </c>
      <c r="T398" s="16">
        <v>38712</v>
      </c>
      <c r="U398" s="13" t="s">
        <v>1490</v>
      </c>
    </row>
    <row r="399" spans="1:21" ht="16.899999999999999" hidden="1" customHeight="1" x14ac:dyDescent="0.2">
      <c r="A399" s="13">
        <v>7237</v>
      </c>
      <c r="B399" s="10" t="s">
        <v>5929</v>
      </c>
      <c r="C399" s="151">
        <v>690911000</v>
      </c>
      <c r="D399" s="7" t="s">
        <v>1014</v>
      </c>
      <c r="E399" s="7" t="s">
        <v>1026</v>
      </c>
      <c r="F399" s="7" t="s">
        <v>26</v>
      </c>
      <c r="G399" s="12" t="s">
        <v>1027</v>
      </c>
      <c r="H399" s="12" t="s">
        <v>27</v>
      </c>
      <c r="I399" s="7"/>
      <c r="J399" s="7"/>
      <c r="K399" s="7" t="s">
        <v>5930</v>
      </c>
      <c r="L399" s="7" t="s">
        <v>5931</v>
      </c>
      <c r="M399" s="10" t="s">
        <v>2456</v>
      </c>
      <c r="N399" s="13" t="s">
        <v>5932</v>
      </c>
      <c r="O399" s="13"/>
      <c r="P399" s="14"/>
      <c r="Q399" s="13"/>
      <c r="R399" s="14">
        <v>91001</v>
      </c>
      <c r="S399" s="14" t="s">
        <v>5933</v>
      </c>
      <c r="T399" s="16">
        <v>38712</v>
      </c>
      <c r="U399" s="13" t="s">
        <v>1490</v>
      </c>
    </row>
    <row r="400" spans="1:21" ht="16.899999999999999" hidden="1" customHeight="1" x14ac:dyDescent="0.2">
      <c r="A400" s="13">
        <v>7238</v>
      </c>
      <c r="B400" s="10" t="s">
        <v>6554</v>
      </c>
      <c r="C400" s="151">
        <v>652167306</v>
      </c>
      <c r="D400" s="7" t="s">
        <v>6225</v>
      </c>
      <c r="E400" s="7" t="s">
        <v>6555</v>
      </c>
      <c r="F400" s="12" t="s">
        <v>6556</v>
      </c>
      <c r="G400" s="12" t="s">
        <v>4151</v>
      </c>
      <c r="H400" s="12" t="s">
        <v>6557</v>
      </c>
      <c r="I400" s="7" t="s">
        <v>54</v>
      </c>
      <c r="J400" s="7" t="s">
        <v>54</v>
      </c>
      <c r="K400" s="7" t="s">
        <v>6558</v>
      </c>
      <c r="L400" s="7" t="s">
        <v>6559</v>
      </c>
      <c r="M400" s="10" t="s">
        <v>31</v>
      </c>
      <c r="N400" s="13" t="s">
        <v>6560</v>
      </c>
      <c r="O400" s="13"/>
      <c r="P400" s="14"/>
      <c r="Q400" s="13"/>
      <c r="R400" s="14" t="s">
        <v>162</v>
      </c>
      <c r="S400" s="14" t="s">
        <v>6561</v>
      </c>
      <c r="T400" s="16">
        <v>38713</v>
      </c>
      <c r="U400" s="13">
        <v>2012</v>
      </c>
    </row>
    <row r="401" spans="1:21" ht="16.899999999999999" hidden="1" customHeight="1" x14ac:dyDescent="0.2">
      <c r="A401" s="42">
        <v>7239</v>
      </c>
      <c r="B401" s="41" t="s">
        <v>1832</v>
      </c>
      <c r="C401" s="150">
        <v>691906000</v>
      </c>
      <c r="D401" s="11" t="s">
        <v>1014</v>
      </c>
      <c r="E401" s="11" t="s">
        <v>1833</v>
      </c>
      <c r="F401" s="40" t="s">
        <v>26</v>
      </c>
      <c r="G401" s="40" t="s">
        <v>228</v>
      </c>
      <c r="H401" s="11"/>
      <c r="I401" s="11"/>
      <c r="J401" s="11"/>
      <c r="K401" s="40" t="s">
        <v>1834</v>
      </c>
      <c r="L401" s="11" t="s">
        <v>1836</v>
      </c>
      <c r="M401" s="41" t="s">
        <v>32</v>
      </c>
      <c r="N401" s="42" t="s">
        <v>1838</v>
      </c>
      <c r="O401" s="42" t="s">
        <v>1837</v>
      </c>
      <c r="P401" s="43" t="s">
        <v>1835</v>
      </c>
      <c r="Q401" s="42"/>
      <c r="R401" s="43">
        <v>91001</v>
      </c>
      <c r="S401" s="43" t="s">
        <v>225</v>
      </c>
      <c r="T401" s="44">
        <v>38714</v>
      </c>
      <c r="U401" s="13" t="s">
        <v>1490</v>
      </c>
    </row>
    <row r="402" spans="1:21" ht="16.899999999999999" hidden="1" customHeight="1" x14ac:dyDescent="0.2">
      <c r="A402" s="42">
        <v>7240</v>
      </c>
      <c r="B402" s="41" t="s">
        <v>1130</v>
      </c>
      <c r="C402" s="150">
        <v>691204006</v>
      </c>
      <c r="D402" s="11" t="s">
        <v>1014</v>
      </c>
      <c r="E402" s="11" t="s">
        <v>1026</v>
      </c>
      <c r="F402" s="40" t="s">
        <v>26</v>
      </c>
      <c r="G402" s="40" t="s">
        <v>1027</v>
      </c>
      <c r="H402" s="40" t="s">
        <v>27</v>
      </c>
      <c r="I402" s="11"/>
      <c r="J402" s="11"/>
      <c r="K402" s="11" t="s">
        <v>1131</v>
      </c>
      <c r="L402" s="11" t="s">
        <v>1132</v>
      </c>
      <c r="M402" s="41" t="s">
        <v>2457</v>
      </c>
      <c r="N402" s="42" t="s">
        <v>1134</v>
      </c>
      <c r="O402" s="11" t="s">
        <v>1133</v>
      </c>
      <c r="P402" s="43"/>
      <c r="Q402" s="42"/>
      <c r="R402" s="43">
        <v>91001</v>
      </c>
      <c r="S402" s="43" t="s">
        <v>1030</v>
      </c>
      <c r="T402" s="44">
        <v>38714</v>
      </c>
      <c r="U402" s="13" t="s">
        <v>1490</v>
      </c>
    </row>
    <row r="403" spans="1:21" ht="16.899999999999999" hidden="1" customHeight="1" x14ac:dyDescent="0.2">
      <c r="A403" s="13">
        <v>7241</v>
      </c>
      <c r="B403" s="10" t="s">
        <v>6505</v>
      </c>
      <c r="C403" s="151">
        <v>757565005</v>
      </c>
      <c r="D403" s="7" t="s">
        <v>6225</v>
      </c>
      <c r="E403" s="7" t="s">
        <v>6506</v>
      </c>
      <c r="F403" s="12" t="s">
        <v>6507</v>
      </c>
      <c r="G403" s="12" t="s">
        <v>6508</v>
      </c>
      <c r="H403" s="12" t="s">
        <v>6509</v>
      </c>
      <c r="I403" s="7" t="s">
        <v>54</v>
      </c>
      <c r="J403" s="7" t="s">
        <v>6510</v>
      </c>
      <c r="K403" s="7" t="s">
        <v>6511</v>
      </c>
      <c r="L403" s="7" t="s">
        <v>6512</v>
      </c>
      <c r="M403" s="10" t="s">
        <v>31</v>
      </c>
      <c r="N403" s="13" t="s">
        <v>249</v>
      </c>
      <c r="O403" s="13"/>
      <c r="P403" s="14"/>
      <c r="Q403" s="13"/>
      <c r="R403" s="14" t="s">
        <v>162</v>
      </c>
      <c r="S403" s="14" t="s">
        <v>6513</v>
      </c>
      <c r="T403" s="16">
        <v>38715</v>
      </c>
      <c r="U403" s="13">
        <v>2005</v>
      </c>
    </row>
    <row r="404" spans="1:21" ht="16.899999999999999" hidden="1" customHeight="1" x14ac:dyDescent="0.2">
      <c r="A404" s="13">
        <v>7242</v>
      </c>
      <c r="B404" s="12" t="s">
        <v>3787</v>
      </c>
      <c r="C404" s="151">
        <v>654624909</v>
      </c>
      <c r="D404" s="7" t="s">
        <v>51</v>
      </c>
      <c r="E404" s="7" t="s">
        <v>3788</v>
      </c>
      <c r="F404" s="12" t="s">
        <v>3789</v>
      </c>
      <c r="G404" s="12" t="s">
        <v>3790</v>
      </c>
      <c r="H404" s="12" t="s">
        <v>3791</v>
      </c>
      <c r="I404" s="7" t="s">
        <v>3792</v>
      </c>
      <c r="J404" s="7" t="s">
        <v>3793</v>
      </c>
      <c r="K404" s="7" t="s">
        <v>3794</v>
      </c>
      <c r="L404" s="7" t="s">
        <v>3795</v>
      </c>
      <c r="M404" s="10" t="s">
        <v>31</v>
      </c>
      <c r="N404" s="13" t="s">
        <v>111</v>
      </c>
      <c r="O404" s="13"/>
      <c r="P404" s="14"/>
      <c r="Q404" s="13"/>
      <c r="R404" s="14" t="s">
        <v>3796</v>
      </c>
      <c r="S404" s="14" t="s">
        <v>3797</v>
      </c>
      <c r="T404" s="16">
        <v>38720</v>
      </c>
      <c r="U404" s="13">
        <v>2006</v>
      </c>
    </row>
    <row r="405" spans="1:21" ht="16.899999999999999" hidden="1" customHeight="1" x14ac:dyDescent="0.2">
      <c r="A405" s="42">
        <v>7243</v>
      </c>
      <c r="B405" s="41" t="s">
        <v>1911</v>
      </c>
      <c r="C405" s="150">
        <v>692648005</v>
      </c>
      <c r="D405" s="11" t="s">
        <v>1014</v>
      </c>
      <c r="E405" s="11" t="s">
        <v>1026</v>
      </c>
      <c r="F405" s="40" t="s">
        <v>26</v>
      </c>
      <c r="G405" s="40" t="s">
        <v>1027</v>
      </c>
      <c r="H405" s="40" t="s">
        <v>27</v>
      </c>
      <c r="I405" s="11"/>
      <c r="J405" s="11"/>
      <c r="K405" s="11" t="s">
        <v>1912</v>
      </c>
      <c r="L405" s="11" t="s">
        <v>1913</v>
      </c>
      <c r="M405" s="41" t="s">
        <v>133</v>
      </c>
      <c r="N405" s="42" t="s">
        <v>1915</v>
      </c>
      <c r="O405" s="42" t="s">
        <v>1914</v>
      </c>
      <c r="P405" s="43"/>
      <c r="Q405" s="42"/>
      <c r="R405" s="43">
        <v>91001</v>
      </c>
      <c r="S405" s="43" t="s">
        <v>1030</v>
      </c>
      <c r="T405" s="44">
        <v>38722</v>
      </c>
      <c r="U405" s="13" t="s">
        <v>1490</v>
      </c>
    </row>
    <row r="406" spans="1:21" ht="16.899999999999999" hidden="1" customHeight="1" x14ac:dyDescent="0.2">
      <c r="A406" s="42">
        <v>7244</v>
      </c>
      <c r="B406" s="41" t="s">
        <v>1157</v>
      </c>
      <c r="C406" s="150">
        <v>690907003</v>
      </c>
      <c r="D406" s="11" t="s">
        <v>1014</v>
      </c>
      <c r="E406" s="11" t="s">
        <v>1026</v>
      </c>
      <c r="F406" s="40" t="s">
        <v>26</v>
      </c>
      <c r="G406" s="40" t="s">
        <v>1027</v>
      </c>
      <c r="H406" s="40" t="s">
        <v>27</v>
      </c>
      <c r="I406" s="11"/>
      <c r="J406" s="11"/>
      <c r="K406" s="11" t="s">
        <v>1158</v>
      </c>
      <c r="L406" s="11" t="s">
        <v>1159</v>
      </c>
      <c r="M406" s="41" t="s">
        <v>2456</v>
      </c>
      <c r="N406" s="42" t="s">
        <v>1160</v>
      </c>
      <c r="O406" s="42"/>
      <c r="P406" s="43"/>
      <c r="Q406" s="42"/>
      <c r="R406" s="43">
        <v>91001</v>
      </c>
      <c r="S406" s="43" t="s">
        <v>1030</v>
      </c>
      <c r="T406" s="44">
        <v>38722</v>
      </c>
      <c r="U406" s="13" t="s">
        <v>1490</v>
      </c>
    </row>
    <row r="407" spans="1:21" ht="16.899999999999999" hidden="1" customHeight="1" x14ac:dyDescent="0.2">
      <c r="A407" s="42">
        <v>7245</v>
      </c>
      <c r="B407" s="41" t="s">
        <v>1637</v>
      </c>
      <c r="C407" s="150">
        <v>692549007</v>
      </c>
      <c r="D407" s="11" t="s">
        <v>1014</v>
      </c>
      <c r="E407" s="11" t="s">
        <v>1026</v>
      </c>
      <c r="F407" s="40" t="s">
        <v>26</v>
      </c>
      <c r="G407" s="40" t="s">
        <v>1027</v>
      </c>
      <c r="H407" s="40" t="s">
        <v>27</v>
      </c>
      <c r="I407" s="11"/>
      <c r="J407" s="11"/>
      <c r="K407" s="11" t="s">
        <v>1638</v>
      </c>
      <c r="L407" s="11" t="s">
        <v>1639</v>
      </c>
      <c r="M407" s="41" t="s">
        <v>31</v>
      </c>
      <c r="N407" s="42" t="s">
        <v>325</v>
      </c>
      <c r="O407" s="42" t="s">
        <v>1640</v>
      </c>
      <c r="P407" s="43"/>
      <c r="Q407" s="42"/>
      <c r="R407" s="11">
        <v>91001</v>
      </c>
      <c r="S407" s="43" t="s">
        <v>1084</v>
      </c>
      <c r="T407" s="44">
        <v>38722</v>
      </c>
      <c r="U407" s="13" t="s">
        <v>1490</v>
      </c>
    </row>
    <row r="408" spans="1:21" ht="16.899999999999999" hidden="1" customHeight="1" x14ac:dyDescent="0.2">
      <c r="A408" s="42">
        <v>7246</v>
      </c>
      <c r="B408" s="41" t="s">
        <v>1810</v>
      </c>
      <c r="C408" s="150">
        <v>690813009</v>
      </c>
      <c r="D408" s="11" t="s">
        <v>1014</v>
      </c>
      <c r="E408" s="11" t="s">
        <v>1031</v>
      </c>
      <c r="F408" s="40" t="s">
        <v>1031</v>
      </c>
      <c r="G408" s="40" t="s">
        <v>1032</v>
      </c>
      <c r="H408" s="40" t="s">
        <v>27</v>
      </c>
      <c r="I408" s="11"/>
      <c r="J408" s="11"/>
      <c r="K408" s="11" t="s">
        <v>1811</v>
      </c>
      <c r="L408" s="11" t="s">
        <v>1812</v>
      </c>
      <c r="M408" s="41" t="s">
        <v>2456</v>
      </c>
      <c r="N408" s="42" t="s">
        <v>1814</v>
      </c>
      <c r="O408" s="42" t="s">
        <v>1813</v>
      </c>
      <c r="P408" s="43"/>
      <c r="Q408" s="42"/>
      <c r="R408" s="43">
        <v>91001</v>
      </c>
      <c r="S408" s="43" t="s">
        <v>1353</v>
      </c>
      <c r="T408" s="44">
        <v>38722</v>
      </c>
      <c r="U408" s="13" t="s">
        <v>1490</v>
      </c>
    </row>
    <row r="409" spans="1:21" ht="16.899999999999999" hidden="1" customHeight="1" x14ac:dyDescent="0.2">
      <c r="A409" s="42">
        <v>7247</v>
      </c>
      <c r="B409" s="41" t="s">
        <v>1040</v>
      </c>
      <c r="C409" s="150">
        <v>690404001</v>
      </c>
      <c r="D409" s="11" t="s">
        <v>1014</v>
      </c>
      <c r="E409" s="11" t="s">
        <v>1031</v>
      </c>
      <c r="F409" s="40" t="s">
        <v>592</v>
      </c>
      <c r="G409" s="40" t="s">
        <v>1032</v>
      </c>
      <c r="H409" s="40" t="s">
        <v>27</v>
      </c>
      <c r="I409" s="11"/>
      <c r="J409" s="11"/>
      <c r="K409" s="11" t="s">
        <v>1041</v>
      </c>
      <c r="L409" s="11" t="s">
        <v>1042</v>
      </c>
      <c r="M409" s="41" t="s">
        <v>2455</v>
      </c>
      <c r="N409" s="42" t="s">
        <v>1043</v>
      </c>
      <c r="O409" s="42"/>
      <c r="P409" s="43"/>
      <c r="Q409" s="42"/>
      <c r="R409" s="43">
        <v>91001</v>
      </c>
      <c r="S409" s="43" t="s">
        <v>222</v>
      </c>
      <c r="T409" s="44">
        <v>38722</v>
      </c>
      <c r="U409" s="13" t="s">
        <v>1490</v>
      </c>
    </row>
    <row r="410" spans="1:21" ht="16.899999999999999" hidden="1" customHeight="1" x14ac:dyDescent="0.2">
      <c r="A410" s="42">
        <v>7248</v>
      </c>
      <c r="B410" s="41" t="s">
        <v>1208</v>
      </c>
      <c r="C410" s="150">
        <v>690715007</v>
      </c>
      <c r="D410" s="11" t="s">
        <v>1014</v>
      </c>
      <c r="E410" s="11" t="s">
        <v>1026</v>
      </c>
      <c r="F410" s="40" t="s">
        <v>26</v>
      </c>
      <c r="G410" s="40" t="s">
        <v>1027</v>
      </c>
      <c r="H410" s="40" t="s">
        <v>27</v>
      </c>
      <c r="I410" s="11"/>
      <c r="J410" s="11"/>
      <c r="K410" s="11" t="s">
        <v>1209</v>
      </c>
      <c r="L410" s="11" t="s">
        <v>1210</v>
      </c>
      <c r="M410" s="41" t="s">
        <v>31</v>
      </c>
      <c r="N410" s="42"/>
      <c r="O410" s="42" t="s">
        <v>1211</v>
      </c>
      <c r="P410" s="43"/>
      <c r="Q410" s="42"/>
      <c r="R410" s="43">
        <v>91001</v>
      </c>
      <c r="S410" s="43" t="s">
        <v>1030</v>
      </c>
      <c r="T410" s="44">
        <v>38722</v>
      </c>
      <c r="U410" s="13" t="s">
        <v>1490</v>
      </c>
    </row>
    <row r="411" spans="1:21" ht="16.899999999999999" hidden="1" customHeight="1" x14ac:dyDescent="0.2">
      <c r="A411" s="13">
        <v>7249</v>
      </c>
      <c r="B411" s="10" t="s">
        <v>5901</v>
      </c>
      <c r="C411" s="151" t="s">
        <v>8027</v>
      </c>
      <c r="D411" s="7" t="s">
        <v>1014</v>
      </c>
      <c r="E411" s="7" t="s">
        <v>1026</v>
      </c>
      <c r="F411" s="12" t="s">
        <v>26</v>
      </c>
      <c r="G411" s="12" t="s">
        <v>1027</v>
      </c>
      <c r="H411" s="12" t="s">
        <v>27</v>
      </c>
      <c r="I411" s="7"/>
      <c r="J411" s="7"/>
      <c r="K411" s="7" t="s">
        <v>5902</v>
      </c>
      <c r="L411" s="7" t="s">
        <v>5903</v>
      </c>
      <c r="M411" s="10" t="s">
        <v>2457</v>
      </c>
      <c r="N411" s="13" t="s">
        <v>5904</v>
      </c>
      <c r="O411" s="13" t="s">
        <v>5905</v>
      </c>
      <c r="P411" s="14"/>
      <c r="Q411" s="13"/>
      <c r="R411" s="14">
        <v>91001</v>
      </c>
      <c r="S411" s="14" t="s">
        <v>1353</v>
      </c>
      <c r="T411" s="16">
        <v>38722</v>
      </c>
      <c r="U411" s="13" t="s">
        <v>1490</v>
      </c>
    </row>
    <row r="412" spans="1:21" ht="16.899999999999999" hidden="1" customHeight="1" x14ac:dyDescent="0.2">
      <c r="A412" s="42">
        <v>7250</v>
      </c>
      <c r="B412" s="41" t="s">
        <v>1769</v>
      </c>
      <c r="C412" s="150">
        <v>690817004</v>
      </c>
      <c r="D412" s="11" t="s">
        <v>1014</v>
      </c>
      <c r="E412" s="11" t="s">
        <v>1026</v>
      </c>
      <c r="F412" s="40" t="s">
        <v>26</v>
      </c>
      <c r="G412" s="40" t="s">
        <v>1027</v>
      </c>
      <c r="H412" s="40" t="s">
        <v>27</v>
      </c>
      <c r="I412" s="11"/>
      <c r="J412" s="11"/>
      <c r="K412" s="11" t="s">
        <v>1770</v>
      </c>
      <c r="L412" s="11" t="s">
        <v>1772</v>
      </c>
      <c r="M412" s="41" t="s">
        <v>2456</v>
      </c>
      <c r="N412" s="42" t="s">
        <v>748</v>
      </c>
      <c r="O412" s="42" t="s">
        <v>1773</v>
      </c>
      <c r="P412" s="43" t="s">
        <v>1771</v>
      </c>
      <c r="Q412" s="42"/>
      <c r="R412" s="43">
        <v>91001</v>
      </c>
      <c r="S412" s="43" t="s">
        <v>1030</v>
      </c>
      <c r="T412" s="44">
        <v>38722</v>
      </c>
      <c r="U412" s="13" t="s">
        <v>1490</v>
      </c>
    </row>
    <row r="413" spans="1:21" ht="16.899999999999999" hidden="1" customHeight="1" x14ac:dyDescent="0.2">
      <c r="A413" s="42">
        <v>7251</v>
      </c>
      <c r="B413" s="41" t="s">
        <v>1179</v>
      </c>
      <c r="C413" s="150">
        <v>691409007</v>
      </c>
      <c r="D413" s="11" t="s">
        <v>1014</v>
      </c>
      <c r="E413" s="11" t="s">
        <v>1026</v>
      </c>
      <c r="F413" s="40" t="s">
        <v>26</v>
      </c>
      <c r="G413" s="40" t="s">
        <v>1027</v>
      </c>
      <c r="H413" s="40" t="s">
        <v>27</v>
      </c>
      <c r="I413" s="11"/>
      <c r="J413" s="11"/>
      <c r="K413" s="11" t="s">
        <v>1180</v>
      </c>
      <c r="L413" s="11" t="s">
        <v>2462</v>
      </c>
      <c r="M413" s="41" t="s">
        <v>2454</v>
      </c>
      <c r="N413" s="42" t="s">
        <v>1182</v>
      </c>
      <c r="O413" s="42" t="s">
        <v>1181</v>
      </c>
      <c r="P413" s="43"/>
      <c r="Q413" s="42"/>
      <c r="R413" s="43">
        <v>91001</v>
      </c>
      <c r="S413" s="43" t="s">
        <v>1183</v>
      </c>
      <c r="T413" s="44">
        <v>38723</v>
      </c>
      <c r="U413" s="13" t="s">
        <v>1490</v>
      </c>
    </row>
    <row r="414" spans="1:21" ht="16.899999999999999" hidden="1" customHeight="1" x14ac:dyDescent="0.2">
      <c r="A414" s="42">
        <v>7252</v>
      </c>
      <c r="B414" s="41" t="s">
        <v>1567</v>
      </c>
      <c r="C414" s="150">
        <v>691707008</v>
      </c>
      <c r="D414" s="11" t="s">
        <v>1014</v>
      </c>
      <c r="E414" s="11" t="s">
        <v>1026</v>
      </c>
      <c r="F414" s="40" t="s">
        <v>26</v>
      </c>
      <c r="G414" s="40" t="s">
        <v>1027</v>
      </c>
      <c r="H414" s="40" t="s">
        <v>27</v>
      </c>
      <c r="I414" s="11"/>
      <c r="J414" s="11"/>
      <c r="K414" s="11" t="s">
        <v>1568</v>
      </c>
      <c r="L414" s="11" t="s">
        <v>1570</v>
      </c>
      <c r="M414" s="41" t="s">
        <v>133</v>
      </c>
      <c r="N414" s="42" t="s">
        <v>1572</v>
      </c>
      <c r="O414" s="42" t="s">
        <v>1571</v>
      </c>
      <c r="P414" s="43" t="s">
        <v>1569</v>
      </c>
      <c r="Q414" s="42"/>
      <c r="R414" s="43">
        <v>91001</v>
      </c>
      <c r="S414" s="43" t="s">
        <v>1353</v>
      </c>
      <c r="T414" s="44">
        <v>38723</v>
      </c>
      <c r="U414" s="13" t="s">
        <v>1490</v>
      </c>
    </row>
    <row r="415" spans="1:21" ht="16.899999999999999" hidden="1" customHeight="1" x14ac:dyDescent="0.2">
      <c r="A415" s="42">
        <v>7253</v>
      </c>
      <c r="B415" s="41" t="s">
        <v>1280</v>
      </c>
      <c r="C415" s="150">
        <v>691001008</v>
      </c>
      <c r="D415" s="11" t="s">
        <v>1014</v>
      </c>
      <c r="E415" s="11" t="s">
        <v>1026</v>
      </c>
      <c r="F415" s="40" t="s">
        <v>26</v>
      </c>
      <c r="G415" s="40" t="s">
        <v>1027</v>
      </c>
      <c r="H415" s="40" t="s">
        <v>27</v>
      </c>
      <c r="I415" s="11"/>
      <c r="J415" s="11"/>
      <c r="K415" s="11" t="s">
        <v>1281</v>
      </c>
      <c r="L415" s="11" t="s">
        <v>1283</v>
      </c>
      <c r="M415" s="41" t="s">
        <v>2457</v>
      </c>
      <c r="N415" s="42" t="s">
        <v>477</v>
      </c>
      <c r="O415" s="42" t="s">
        <v>2570</v>
      </c>
      <c r="P415" s="43" t="s">
        <v>1282</v>
      </c>
      <c r="Q415" s="42"/>
      <c r="R415" s="43">
        <v>91001</v>
      </c>
      <c r="S415" s="43" t="s">
        <v>1049</v>
      </c>
      <c r="T415" s="44">
        <v>38723</v>
      </c>
      <c r="U415" s="13" t="s">
        <v>1490</v>
      </c>
    </row>
    <row r="416" spans="1:21" ht="16.899999999999999" hidden="1" customHeight="1" x14ac:dyDescent="0.2">
      <c r="A416" s="42">
        <v>7254</v>
      </c>
      <c r="B416" s="41" t="s">
        <v>6092</v>
      </c>
      <c r="C416" s="150">
        <v>690906007</v>
      </c>
      <c r="D416" s="11" t="s">
        <v>1014</v>
      </c>
      <c r="E416" s="11" t="s">
        <v>1026</v>
      </c>
      <c r="F416" s="40" t="s">
        <v>26</v>
      </c>
      <c r="G416" s="40" t="s">
        <v>1027</v>
      </c>
      <c r="H416" s="40" t="s">
        <v>27</v>
      </c>
      <c r="I416" s="11"/>
      <c r="J416" s="11"/>
      <c r="K416" s="11" t="s">
        <v>6093</v>
      </c>
      <c r="L416" s="11" t="s">
        <v>6094</v>
      </c>
      <c r="M416" s="41" t="s">
        <v>2456</v>
      </c>
      <c r="N416" s="42" t="s">
        <v>6095</v>
      </c>
      <c r="O416" s="42" t="s">
        <v>6096</v>
      </c>
      <c r="P416" s="43"/>
      <c r="Q416" s="42"/>
      <c r="R416" s="43" t="s">
        <v>6095</v>
      </c>
      <c r="S416" s="43" t="s">
        <v>1049</v>
      </c>
      <c r="T416" s="44">
        <v>38729</v>
      </c>
      <c r="U416" s="13" t="s">
        <v>1490</v>
      </c>
    </row>
    <row r="417" spans="1:21" ht="16.899999999999999" hidden="1" customHeight="1" x14ac:dyDescent="0.2">
      <c r="A417" s="42">
        <v>7255</v>
      </c>
      <c r="B417" s="41" t="s">
        <v>1447</v>
      </c>
      <c r="C417" s="150">
        <v>691901009</v>
      </c>
      <c r="D417" s="11" t="s">
        <v>1014</v>
      </c>
      <c r="E417" s="11" t="s">
        <v>1026</v>
      </c>
      <c r="F417" s="40" t="s">
        <v>26</v>
      </c>
      <c r="G417" s="40" t="s">
        <v>1027</v>
      </c>
      <c r="H417" s="40" t="s">
        <v>27</v>
      </c>
      <c r="I417" s="11"/>
      <c r="J417" s="11"/>
      <c r="K417" s="11" t="s">
        <v>1448</v>
      </c>
      <c r="L417" s="11" t="s">
        <v>1451</v>
      </c>
      <c r="M417" s="41" t="s">
        <v>32</v>
      </c>
      <c r="N417" s="42" t="s">
        <v>1450</v>
      </c>
      <c r="O417" s="42" t="s">
        <v>1449</v>
      </c>
      <c r="P417" s="43"/>
      <c r="Q417" s="42"/>
      <c r="R417" s="43">
        <v>91001</v>
      </c>
      <c r="S417" s="43" t="s">
        <v>1030</v>
      </c>
      <c r="T417" s="44">
        <v>38729</v>
      </c>
      <c r="U417" s="13" t="s">
        <v>1490</v>
      </c>
    </row>
    <row r="418" spans="1:21" ht="16.899999999999999" hidden="1" customHeight="1" x14ac:dyDescent="0.2">
      <c r="A418" s="42">
        <v>7256</v>
      </c>
      <c r="B418" s="41" t="s">
        <v>1938</v>
      </c>
      <c r="C418" s="150">
        <v>692539001</v>
      </c>
      <c r="D418" s="11" t="s">
        <v>1014</v>
      </c>
      <c r="E418" s="11" t="s">
        <v>1026</v>
      </c>
      <c r="F418" s="40" t="s">
        <v>26</v>
      </c>
      <c r="G418" s="40" t="s">
        <v>1027</v>
      </c>
      <c r="H418" s="40" t="s">
        <v>27</v>
      </c>
      <c r="I418" s="11"/>
      <c r="J418" s="11"/>
      <c r="K418" s="11" t="s">
        <v>1939</v>
      </c>
      <c r="L418" s="11" t="s">
        <v>1940</v>
      </c>
      <c r="M418" s="41" t="s">
        <v>31</v>
      </c>
      <c r="N418" s="42" t="s">
        <v>1942</v>
      </c>
      <c r="O418" s="42" t="s">
        <v>1941</v>
      </c>
      <c r="P418" s="43"/>
      <c r="Q418" s="42"/>
      <c r="R418" s="43">
        <v>91001</v>
      </c>
      <c r="S418" s="43" t="s">
        <v>1033</v>
      </c>
      <c r="T418" s="44">
        <v>38729</v>
      </c>
      <c r="U418" s="13" t="s">
        <v>1490</v>
      </c>
    </row>
    <row r="419" spans="1:21" ht="16.899999999999999" hidden="1" customHeight="1" x14ac:dyDescent="0.2">
      <c r="A419" s="13">
        <v>7257</v>
      </c>
      <c r="B419" s="10" t="s">
        <v>1456</v>
      </c>
      <c r="C419" s="151">
        <v>691005003</v>
      </c>
      <c r="D419" s="7" t="s">
        <v>1014</v>
      </c>
      <c r="E419" s="7" t="s">
        <v>1031</v>
      </c>
      <c r="F419" s="12" t="s">
        <v>592</v>
      </c>
      <c r="G419" s="12" t="s">
        <v>1032</v>
      </c>
      <c r="H419" s="12" t="s">
        <v>27</v>
      </c>
      <c r="I419" s="7"/>
      <c r="J419" s="7"/>
      <c r="K419" s="7" t="s">
        <v>1457</v>
      </c>
      <c r="L419" s="7" t="s">
        <v>1458</v>
      </c>
      <c r="M419" s="10" t="s">
        <v>2457</v>
      </c>
      <c r="N419" s="13" t="s">
        <v>1459</v>
      </c>
      <c r="O419" s="13"/>
      <c r="P419" s="14"/>
      <c r="Q419" s="13"/>
      <c r="R419" s="14">
        <v>91001</v>
      </c>
      <c r="S419" s="14" t="s">
        <v>1030</v>
      </c>
      <c r="T419" s="16">
        <v>38729</v>
      </c>
      <c r="U419" s="13" t="s">
        <v>1490</v>
      </c>
    </row>
    <row r="420" spans="1:21" ht="16.899999999999999" hidden="1" customHeight="1" x14ac:dyDescent="0.2">
      <c r="A420" s="13">
        <v>7258</v>
      </c>
      <c r="B420" s="10" t="s">
        <v>6108</v>
      </c>
      <c r="C420" s="151">
        <v>691003000</v>
      </c>
      <c r="D420" s="7" t="s">
        <v>1014</v>
      </c>
      <c r="E420" s="7" t="s">
        <v>1031</v>
      </c>
      <c r="F420" s="12" t="s">
        <v>592</v>
      </c>
      <c r="G420" s="12" t="s">
        <v>1032</v>
      </c>
      <c r="H420" s="12" t="s">
        <v>27</v>
      </c>
      <c r="I420" s="7"/>
      <c r="J420" s="7"/>
      <c r="K420" s="7" t="s">
        <v>6109</v>
      </c>
      <c r="L420" s="7" t="s">
        <v>6110</v>
      </c>
      <c r="M420" s="10" t="s">
        <v>2457</v>
      </c>
      <c r="N420" s="13" t="s">
        <v>6111</v>
      </c>
      <c r="O420" s="13"/>
      <c r="P420" s="14"/>
      <c r="Q420" s="13"/>
      <c r="R420" s="14">
        <v>91001</v>
      </c>
      <c r="S420" s="14" t="s">
        <v>6112</v>
      </c>
      <c r="T420" s="16">
        <v>38729</v>
      </c>
      <c r="U420" s="13" t="s">
        <v>1490</v>
      </c>
    </row>
    <row r="421" spans="1:21" ht="16.899999999999999" hidden="1" customHeight="1" x14ac:dyDescent="0.2">
      <c r="A421" s="42">
        <v>7259</v>
      </c>
      <c r="B421" s="41" t="s">
        <v>1201</v>
      </c>
      <c r="C421" s="150">
        <v>691502007</v>
      </c>
      <c r="D421" s="11" t="s">
        <v>1014</v>
      </c>
      <c r="E421" s="11" t="s">
        <v>1031</v>
      </c>
      <c r="F421" s="40" t="s">
        <v>592</v>
      </c>
      <c r="G421" s="40" t="s">
        <v>1032</v>
      </c>
      <c r="H421" s="40"/>
      <c r="I421" s="11"/>
      <c r="J421" s="11"/>
      <c r="K421" s="11" t="s">
        <v>1202</v>
      </c>
      <c r="L421" s="11" t="s">
        <v>2464</v>
      </c>
      <c r="M421" s="41" t="s">
        <v>2454</v>
      </c>
      <c r="N421" s="42" t="s">
        <v>1203</v>
      </c>
      <c r="O421" s="42"/>
      <c r="P421" s="43"/>
      <c r="Q421" s="42"/>
      <c r="R421" s="43">
        <v>91001</v>
      </c>
      <c r="S421" s="43" t="s">
        <v>1178</v>
      </c>
      <c r="T421" s="44">
        <v>38734</v>
      </c>
      <c r="U421" s="13" t="s">
        <v>1490</v>
      </c>
    </row>
    <row r="422" spans="1:21" ht="16.899999999999999" hidden="1" customHeight="1" x14ac:dyDescent="0.2">
      <c r="A422" s="42">
        <v>7260</v>
      </c>
      <c r="B422" s="41" t="s">
        <v>1782</v>
      </c>
      <c r="C422" s="150">
        <v>691401006</v>
      </c>
      <c r="D422" s="11" t="s">
        <v>1014</v>
      </c>
      <c r="E422" s="11" t="s">
        <v>1031</v>
      </c>
      <c r="F422" s="40" t="s">
        <v>592</v>
      </c>
      <c r="G422" s="40" t="s">
        <v>1652</v>
      </c>
      <c r="H422" s="40" t="s">
        <v>27</v>
      </c>
      <c r="I422" s="11"/>
      <c r="J422" s="11"/>
      <c r="K422" s="11" t="s">
        <v>1783</v>
      </c>
      <c r="L422" s="11" t="s">
        <v>2467</v>
      </c>
      <c r="M422" s="41" t="s">
        <v>2454</v>
      </c>
      <c r="N422" s="42" t="s">
        <v>494</v>
      </c>
      <c r="O422" s="42" t="s">
        <v>1785</v>
      </c>
      <c r="P422" s="43" t="s">
        <v>1784</v>
      </c>
      <c r="Q422" s="42"/>
      <c r="R422" s="43">
        <v>91001</v>
      </c>
      <c r="S422" s="43" t="s">
        <v>1030</v>
      </c>
      <c r="T422" s="44">
        <v>38735</v>
      </c>
      <c r="U422" s="13" t="s">
        <v>1490</v>
      </c>
    </row>
    <row r="423" spans="1:21" ht="16.899999999999999" hidden="1" customHeight="1" x14ac:dyDescent="0.2">
      <c r="A423" s="13">
        <v>7261</v>
      </c>
      <c r="B423" s="10" t="s">
        <v>5975</v>
      </c>
      <c r="C423" s="151">
        <v>690805006</v>
      </c>
      <c r="D423" s="7" t="s">
        <v>1014</v>
      </c>
      <c r="E423" s="7" t="s">
        <v>1031</v>
      </c>
      <c r="F423" s="12" t="s">
        <v>592</v>
      </c>
      <c r="G423" s="12" t="s">
        <v>1032</v>
      </c>
      <c r="H423" s="12" t="s">
        <v>27</v>
      </c>
      <c r="I423" s="7"/>
      <c r="J423" s="7"/>
      <c r="K423" s="7" t="s">
        <v>5976</v>
      </c>
      <c r="L423" s="7" t="s">
        <v>5977</v>
      </c>
      <c r="M423" s="10" t="s">
        <v>2456</v>
      </c>
      <c r="N423" s="13" t="s">
        <v>5978</v>
      </c>
      <c r="O423" s="13" t="s">
        <v>5979</v>
      </c>
      <c r="P423" s="14" t="s">
        <v>5980</v>
      </c>
      <c r="Q423" s="13"/>
      <c r="R423" s="14">
        <v>91001</v>
      </c>
      <c r="S423" s="14" t="s">
        <v>222</v>
      </c>
      <c r="T423" s="16">
        <v>38729</v>
      </c>
      <c r="U423" s="13" t="s">
        <v>1490</v>
      </c>
    </row>
    <row r="424" spans="1:21" ht="16.899999999999999" hidden="1" customHeight="1" x14ac:dyDescent="0.2">
      <c r="A424" s="13">
        <v>7262</v>
      </c>
      <c r="B424" s="10" t="s">
        <v>4190</v>
      </c>
      <c r="C424" s="151">
        <v>650944208</v>
      </c>
      <c r="D424" s="7" t="s">
        <v>51</v>
      </c>
      <c r="E424" s="7" t="s">
        <v>4191</v>
      </c>
      <c r="F424" s="12" t="s">
        <v>4192</v>
      </c>
      <c r="G424" s="12" t="s">
        <v>4193</v>
      </c>
      <c r="H424" s="12" t="s">
        <v>4194</v>
      </c>
      <c r="I424" s="7" t="s">
        <v>4195</v>
      </c>
      <c r="J424" s="7" t="s">
        <v>4196</v>
      </c>
      <c r="K424" s="7" t="s">
        <v>4197</v>
      </c>
      <c r="L424" s="7" t="s">
        <v>4198</v>
      </c>
      <c r="M424" s="10" t="s">
        <v>133</v>
      </c>
      <c r="N424" s="13" t="s">
        <v>4199</v>
      </c>
      <c r="O424" s="13"/>
      <c r="P424" s="14"/>
      <c r="Q424" s="13"/>
      <c r="R424" s="14">
        <v>93401</v>
      </c>
      <c r="S424" s="14" t="s">
        <v>4200</v>
      </c>
      <c r="T424" s="16">
        <v>38733</v>
      </c>
      <c r="U424" s="13">
        <v>2008</v>
      </c>
    </row>
    <row r="425" spans="1:21" ht="16.899999999999999" hidden="1" customHeight="1" x14ac:dyDescent="0.2">
      <c r="A425" s="42">
        <v>7263</v>
      </c>
      <c r="B425" s="41" t="s">
        <v>1115</v>
      </c>
      <c r="C425" s="150">
        <v>691905004</v>
      </c>
      <c r="D425" s="11" t="s">
        <v>1014</v>
      </c>
      <c r="E425" s="11" t="s">
        <v>1026</v>
      </c>
      <c r="F425" s="40" t="s">
        <v>26</v>
      </c>
      <c r="G425" s="40" t="s">
        <v>1027</v>
      </c>
      <c r="H425" s="40" t="s">
        <v>27</v>
      </c>
      <c r="I425" s="11"/>
      <c r="J425" s="11"/>
      <c r="K425" s="11" t="s">
        <v>8356</v>
      </c>
      <c r="L425" s="11" t="s">
        <v>1117</v>
      </c>
      <c r="M425" s="41" t="s">
        <v>32</v>
      </c>
      <c r="N425" s="42" t="s">
        <v>1119</v>
      </c>
      <c r="O425" s="42" t="s">
        <v>1118</v>
      </c>
      <c r="P425" s="43"/>
      <c r="Q425" s="42"/>
      <c r="R425" s="43">
        <v>91001</v>
      </c>
      <c r="S425" s="43" t="s">
        <v>1030</v>
      </c>
      <c r="T425" s="44">
        <v>38735</v>
      </c>
      <c r="U425" s="13" t="s">
        <v>1490</v>
      </c>
    </row>
    <row r="426" spans="1:21" ht="16.899999999999999" hidden="1" customHeight="1" x14ac:dyDescent="0.2">
      <c r="A426" s="13">
        <v>7264</v>
      </c>
      <c r="B426" s="10" t="s">
        <v>1921</v>
      </c>
      <c r="C426" s="151">
        <v>691702006</v>
      </c>
      <c r="D426" s="7" t="s">
        <v>1014</v>
      </c>
      <c r="E426" s="7" t="s">
        <v>1026</v>
      </c>
      <c r="F426" s="12" t="s">
        <v>26</v>
      </c>
      <c r="G426" s="12" t="s">
        <v>1027</v>
      </c>
      <c r="H426" s="12" t="s">
        <v>27</v>
      </c>
      <c r="I426" s="7"/>
      <c r="J426" s="7"/>
      <c r="K426" s="7" t="s">
        <v>1922</v>
      </c>
      <c r="L426" s="7" t="s">
        <v>1923</v>
      </c>
      <c r="M426" s="10" t="s">
        <v>133</v>
      </c>
      <c r="N426" s="13" t="s">
        <v>1924</v>
      </c>
      <c r="O426" s="13"/>
      <c r="P426" s="14"/>
      <c r="Q426" s="13"/>
      <c r="R426" s="7">
        <v>91001</v>
      </c>
      <c r="S426" s="14" t="s">
        <v>1030</v>
      </c>
      <c r="T426" s="16">
        <v>38735</v>
      </c>
      <c r="U426" s="13" t="s">
        <v>1490</v>
      </c>
    </row>
    <row r="427" spans="1:21" ht="16.899999999999999" hidden="1" customHeight="1" x14ac:dyDescent="0.2">
      <c r="A427" s="42">
        <v>7265</v>
      </c>
      <c r="B427" s="41" t="s">
        <v>1108</v>
      </c>
      <c r="C427" s="150">
        <v>691605000</v>
      </c>
      <c r="D427" s="11" t="s">
        <v>1014</v>
      </c>
      <c r="E427" s="11" t="s">
        <v>227</v>
      </c>
      <c r="F427" s="40" t="s">
        <v>26</v>
      </c>
      <c r="G427" s="40" t="s">
        <v>1109</v>
      </c>
      <c r="H427" s="40" t="s">
        <v>27</v>
      </c>
      <c r="I427" s="11"/>
      <c r="J427" s="11"/>
      <c r="K427" s="11" t="s">
        <v>1110</v>
      </c>
      <c r="L427" s="11" t="s">
        <v>1113</v>
      </c>
      <c r="M427" s="41" t="s">
        <v>133</v>
      </c>
      <c r="N427" s="42" t="s">
        <v>1114</v>
      </c>
      <c r="O427" s="42" t="s">
        <v>1112</v>
      </c>
      <c r="P427" s="43" t="s">
        <v>1111</v>
      </c>
      <c r="Q427" s="42"/>
      <c r="R427" s="43">
        <v>91001</v>
      </c>
      <c r="S427" s="43" t="s">
        <v>1049</v>
      </c>
      <c r="T427" s="44">
        <v>38735</v>
      </c>
      <c r="U427" s="13" t="s">
        <v>1490</v>
      </c>
    </row>
    <row r="428" spans="1:21" ht="16.899999999999999" hidden="1" customHeight="1" x14ac:dyDescent="0.2">
      <c r="A428" s="13">
        <v>7267</v>
      </c>
      <c r="B428" s="10" t="s">
        <v>1485</v>
      </c>
      <c r="C428" s="151" t="s">
        <v>3383</v>
      </c>
      <c r="D428" s="7" t="s">
        <v>1014</v>
      </c>
      <c r="E428" s="7" t="s">
        <v>1026</v>
      </c>
      <c r="F428" s="12" t="s">
        <v>26</v>
      </c>
      <c r="G428" s="12" t="s">
        <v>1027</v>
      </c>
      <c r="H428" s="12" t="s">
        <v>27</v>
      </c>
      <c r="I428" s="7"/>
      <c r="J428" s="7"/>
      <c r="K428" s="7" t="s">
        <v>1486</v>
      </c>
      <c r="L428" s="7" t="s">
        <v>1487</v>
      </c>
      <c r="M428" s="10" t="s">
        <v>133</v>
      </c>
      <c r="N428" s="13" t="s">
        <v>1489</v>
      </c>
      <c r="O428" s="13" t="s">
        <v>1488</v>
      </c>
      <c r="P428" s="14"/>
      <c r="Q428" s="13"/>
      <c r="R428" s="14">
        <v>91001</v>
      </c>
      <c r="S428" s="14" t="s">
        <v>1490</v>
      </c>
      <c r="T428" s="16">
        <v>38736</v>
      </c>
      <c r="U428" s="13" t="s">
        <v>1490</v>
      </c>
    </row>
    <row r="429" spans="1:21" ht="16.899999999999999" hidden="1" customHeight="1" x14ac:dyDescent="0.2">
      <c r="A429" s="42">
        <v>7268</v>
      </c>
      <c r="B429" s="41" t="s">
        <v>2033</v>
      </c>
      <c r="C429" s="150">
        <v>691415007</v>
      </c>
      <c r="D429" s="11" t="s">
        <v>1014</v>
      </c>
      <c r="E429" s="11" t="s">
        <v>1026</v>
      </c>
      <c r="F429" s="40" t="s">
        <v>26</v>
      </c>
      <c r="G429" s="40" t="s">
        <v>1027</v>
      </c>
      <c r="H429" s="40" t="s">
        <v>27</v>
      </c>
      <c r="I429" s="11"/>
      <c r="J429" s="11"/>
      <c r="K429" s="11" t="s">
        <v>2539</v>
      </c>
      <c r="L429" s="11" t="s">
        <v>2472</v>
      </c>
      <c r="M429" s="41" t="s">
        <v>2454</v>
      </c>
      <c r="N429" s="42" t="s">
        <v>2034</v>
      </c>
      <c r="O429" s="42" t="s">
        <v>2540</v>
      </c>
      <c r="P429" s="94" t="s">
        <v>2541</v>
      </c>
      <c r="Q429" s="42"/>
      <c r="R429" s="43">
        <v>91001</v>
      </c>
      <c r="S429" s="43" t="s">
        <v>1033</v>
      </c>
      <c r="T429" s="44">
        <v>38736</v>
      </c>
      <c r="U429" s="13" t="s">
        <v>1490</v>
      </c>
    </row>
    <row r="430" spans="1:21" ht="16.899999999999999" hidden="1" customHeight="1" x14ac:dyDescent="0.2">
      <c r="A430" s="13">
        <v>7269</v>
      </c>
      <c r="B430" s="10" t="s">
        <v>2018</v>
      </c>
      <c r="C430" s="151">
        <v>691908003</v>
      </c>
      <c r="D430" s="7" t="s">
        <v>1014</v>
      </c>
      <c r="E430" s="7" t="s">
        <v>1026</v>
      </c>
      <c r="F430" s="12" t="s">
        <v>26</v>
      </c>
      <c r="G430" s="12" t="s">
        <v>1027</v>
      </c>
      <c r="H430" s="12" t="s">
        <v>27</v>
      </c>
      <c r="I430" s="7"/>
      <c r="J430" s="7"/>
      <c r="K430" s="7" t="s">
        <v>2019</v>
      </c>
      <c r="L430" s="7" t="s">
        <v>2021</v>
      </c>
      <c r="M430" s="10" t="s">
        <v>32</v>
      </c>
      <c r="N430" s="13" t="s">
        <v>2023</v>
      </c>
      <c r="O430" s="13" t="s">
        <v>2022</v>
      </c>
      <c r="P430" s="14" t="s">
        <v>2020</v>
      </c>
      <c r="Q430" s="13"/>
      <c r="R430" s="14">
        <v>91001</v>
      </c>
      <c r="S430" s="14" t="s">
        <v>1030</v>
      </c>
      <c r="T430" s="16">
        <v>38736</v>
      </c>
      <c r="U430" s="13" t="s">
        <v>1490</v>
      </c>
    </row>
    <row r="431" spans="1:21" ht="16.899999999999999" hidden="1" customHeight="1" x14ac:dyDescent="0.2">
      <c r="A431" s="42">
        <v>7270</v>
      </c>
      <c r="B431" s="41" t="s">
        <v>1876</v>
      </c>
      <c r="C431" s="150">
        <v>691301001</v>
      </c>
      <c r="D431" s="11" t="s">
        <v>1014</v>
      </c>
      <c r="E431" s="11" t="s">
        <v>1026</v>
      </c>
      <c r="F431" s="40" t="s">
        <v>26</v>
      </c>
      <c r="G431" s="40" t="s">
        <v>1027</v>
      </c>
      <c r="H431" s="40" t="s">
        <v>27</v>
      </c>
      <c r="I431" s="11"/>
      <c r="J431" s="11"/>
      <c r="K431" s="11" t="s">
        <v>1877</v>
      </c>
      <c r="L431" s="11" t="s">
        <v>1878</v>
      </c>
      <c r="M431" s="41" t="s">
        <v>2457</v>
      </c>
      <c r="N431" s="42" t="s">
        <v>1879</v>
      </c>
      <c r="O431" s="42"/>
      <c r="P431" s="43"/>
      <c r="Q431" s="42"/>
      <c r="R431" s="43">
        <v>91001</v>
      </c>
      <c r="S431" s="43" t="s">
        <v>1030</v>
      </c>
      <c r="T431" s="44">
        <v>38736</v>
      </c>
      <c r="U431" s="13" t="s">
        <v>1490</v>
      </c>
    </row>
    <row r="432" spans="1:21" ht="16.899999999999999" hidden="1" customHeight="1" x14ac:dyDescent="0.2">
      <c r="A432" s="42">
        <v>7271</v>
      </c>
      <c r="B432" s="41" t="s">
        <v>1681</v>
      </c>
      <c r="C432" s="150">
        <v>690902001</v>
      </c>
      <c r="D432" s="11" t="s">
        <v>1014</v>
      </c>
      <c r="E432" s="11" t="s">
        <v>1031</v>
      </c>
      <c r="F432" s="40" t="s">
        <v>592</v>
      </c>
      <c r="G432" s="40" t="s">
        <v>1032</v>
      </c>
      <c r="H432" s="40" t="s">
        <v>27</v>
      </c>
      <c r="I432" s="11"/>
      <c r="J432" s="11"/>
      <c r="K432" s="11" t="s">
        <v>1682</v>
      </c>
      <c r="L432" s="11" t="s">
        <v>1683</v>
      </c>
      <c r="M432" s="41" t="s">
        <v>2456</v>
      </c>
      <c r="N432" s="42" t="s">
        <v>1684</v>
      </c>
      <c r="O432" s="42"/>
      <c r="P432" s="43"/>
      <c r="Q432" s="42"/>
      <c r="R432" s="43">
        <v>91001</v>
      </c>
      <c r="S432" s="43" t="s">
        <v>1685</v>
      </c>
      <c r="T432" s="44">
        <v>38736</v>
      </c>
      <c r="U432" s="13" t="s">
        <v>1490</v>
      </c>
    </row>
    <row r="433" spans="1:21" ht="16.899999999999999" hidden="1" customHeight="1" x14ac:dyDescent="0.2">
      <c r="A433" s="13">
        <v>7272</v>
      </c>
      <c r="B433" s="10" t="s">
        <v>6124</v>
      </c>
      <c r="C433" s="151">
        <v>691302008</v>
      </c>
      <c r="D433" s="7" t="s">
        <v>1014</v>
      </c>
      <c r="E433" s="7" t="s">
        <v>1026</v>
      </c>
      <c r="F433" s="12" t="s">
        <v>26</v>
      </c>
      <c r="G433" s="12" t="s">
        <v>1027</v>
      </c>
      <c r="H433" s="12" t="s">
        <v>27</v>
      </c>
      <c r="I433" s="7"/>
      <c r="J433" s="7"/>
      <c r="K433" s="7" t="s">
        <v>6125</v>
      </c>
      <c r="L433" s="7" t="s">
        <v>6126</v>
      </c>
      <c r="M433" s="10" t="s">
        <v>2457</v>
      </c>
      <c r="N433" s="13" t="s">
        <v>6127</v>
      </c>
      <c r="O433" s="13" t="s">
        <v>6128</v>
      </c>
      <c r="P433" s="14"/>
      <c r="Q433" s="13"/>
      <c r="R433" s="14">
        <v>91001</v>
      </c>
      <c r="S433" s="14" t="s">
        <v>1030</v>
      </c>
      <c r="T433" s="16">
        <v>38736</v>
      </c>
      <c r="U433" s="13" t="s">
        <v>1490</v>
      </c>
    </row>
    <row r="434" spans="1:21" ht="16.899999999999999" hidden="1" customHeight="1" x14ac:dyDescent="0.2">
      <c r="A434" s="13">
        <v>7273</v>
      </c>
      <c r="B434" s="7" t="s">
        <v>1755</v>
      </c>
      <c r="C434" s="151">
        <v>691414000</v>
      </c>
      <c r="D434" s="7" t="s">
        <v>1014</v>
      </c>
      <c r="E434" s="7" t="s">
        <v>1014</v>
      </c>
      <c r="F434" s="12" t="s">
        <v>26</v>
      </c>
      <c r="G434" s="12" t="s">
        <v>1027</v>
      </c>
      <c r="H434" s="12" t="s">
        <v>27</v>
      </c>
      <c r="I434" s="7"/>
      <c r="J434" s="7"/>
      <c r="K434" s="7" t="s">
        <v>1756</v>
      </c>
      <c r="L434" s="7" t="s">
        <v>2466</v>
      </c>
      <c r="M434" s="10" t="s">
        <v>2454</v>
      </c>
      <c r="N434" s="13" t="s">
        <v>1758</v>
      </c>
      <c r="O434" s="13" t="s">
        <v>1757</v>
      </c>
      <c r="P434" s="14"/>
      <c r="Q434" s="13"/>
      <c r="R434" s="14">
        <v>91001</v>
      </c>
      <c r="S434" s="14" t="s">
        <v>1030</v>
      </c>
      <c r="T434" s="16">
        <v>38736</v>
      </c>
      <c r="U434" s="13" t="s">
        <v>1490</v>
      </c>
    </row>
    <row r="435" spans="1:21" ht="16.899999999999999" hidden="1" customHeight="1" x14ac:dyDescent="0.2">
      <c r="A435" s="13">
        <v>7274</v>
      </c>
      <c r="B435" s="10" t="s">
        <v>6113</v>
      </c>
      <c r="C435" s="151">
        <v>691914003</v>
      </c>
      <c r="D435" s="7" t="s">
        <v>1014</v>
      </c>
      <c r="E435" s="7" t="s">
        <v>1026</v>
      </c>
      <c r="F435" s="12" t="s">
        <v>26</v>
      </c>
      <c r="G435" s="12" t="s">
        <v>1027</v>
      </c>
      <c r="H435" s="12" t="s">
        <v>27</v>
      </c>
      <c r="I435" s="7"/>
      <c r="J435" s="7"/>
      <c r="K435" s="7" t="s">
        <v>6114</v>
      </c>
      <c r="L435" s="7" t="s">
        <v>6115</v>
      </c>
      <c r="M435" s="10" t="s">
        <v>32</v>
      </c>
      <c r="N435" s="13" t="s">
        <v>6116</v>
      </c>
      <c r="O435" s="13" t="s">
        <v>6117</v>
      </c>
      <c r="P435" s="14"/>
      <c r="Q435" s="13"/>
      <c r="R435" s="14">
        <v>91001</v>
      </c>
      <c r="S435" s="14" t="s">
        <v>6118</v>
      </c>
      <c r="T435" s="16">
        <v>38736</v>
      </c>
      <c r="U435" s="13" t="s">
        <v>1490</v>
      </c>
    </row>
    <row r="436" spans="1:21" ht="16.899999999999999" hidden="1" customHeight="1" x14ac:dyDescent="0.2">
      <c r="A436" s="42">
        <v>7275</v>
      </c>
      <c r="B436" s="41" t="s">
        <v>1858</v>
      </c>
      <c r="C436" s="150">
        <v>691105008</v>
      </c>
      <c r="D436" s="11" t="s">
        <v>1014</v>
      </c>
      <c r="E436" s="11" t="s">
        <v>1026</v>
      </c>
      <c r="F436" s="40" t="s">
        <v>26</v>
      </c>
      <c r="G436" s="40" t="s">
        <v>1027</v>
      </c>
      <c r="H436" s="40" t="s">
        <v>27</v>
      </c>
      <c r="I436" s="11"/>
      <c r="J436" s="11"/>
      <c r="K436" s="11" t="s">
        <v>1859</v>
      </c>
      <c r="L436" s="11" t="s">
        <v>1860</v>
      </c>
      <c r="M436" s="41" t="s">
        <v>2457</v>
      </c>
      <c r="N436" s="42" t="s">
        <v>1862</v>
      </c>
      <c r="O436" s="42" t="s">
        <v>1861</v>
      </c>
      <c r="P436" s="43"/>
      <c r="Q436" s="42"/>
      <c r="R436" s="43">
        <v>91001</v>
      </c>
      <c r="S436" s="43" t="s">
        <v>1030</v>
      </c>
      <c r="T436" s="44">
        <v>38736</v>
      </c>
      <c r="U436" s="13" t="s">
        <v>1490</v>
      </c>
    </row>
    <row r="437" spans="1:21" ht="16.899999999999999" hidden="1" customHeight="1" x14ac:dyDescent="0.2">
      <c r="A437" s="13">
        <v>7276</v>
      </c>
      <c r="B437" s="10" t="s">
        <v>1551</v>
      </c>
      <c r="C437" s="151">
        <v>691101002</v>
      </c>
      <c r="D437" s="7" t="s">
        <v>1014</v>
      </c>
      <c r="E437" s="7" t="s">
        <v>1026</v>
      </c>
      <c r="F437" s="12" t="s">
        <v>26</v>
      </c>
      <c r="G437" s="12" t="s">
        <v>1027</v>
      </c>
      <c r="H437" s="12" t="s">
        <v>27</v>
      </c>
      <c r="I437" s="7"/>
      <c r="J437" s="7"/>
      <c r="K437" s="7" t="s">
        <v>1552</v>
      </c>
      <c r="L437" s="7" t="s">
        <v>1553</v>
      </c>
      <c r="M437" s="10" t="s">
        <v>2457</v>
      </c>
      <c r="N437" s="13" t="s">
        <v>1555</v>
      </c>
      <c r="O437" s="13" t="s">
        <v>1554</v>
      </c>
      <c r="P437" s="14"/>
      <c r="Q437" s="13"/>
      <c r="R437" s="14">
        <v>91001</v>
      </c>
      <c r="S437" s="14" t="s">
        <v>1030</v>
      </c>
      <c r="T437" s="16">
        <v>38736</v>
      </c>
      <c r="U437" s="13" t="s">
        <v>1490</v>
      </c>
    </row>
    <row r="438" spans="1:21" ht="16.899999999999999" hidden="1" customHeight="1" x14ac:dyDescent="0.2">
      <c r="A438" s="42">
        <v>7277</v>
      </c>
      <c r="B438" s="41" t="s">
        <v>5857</v>
      </c>
      <c r="C438" s="150">
        <v>691404005</v>
      </c>
      <c r="D438" s="11" t="s">
        <v>1014</v>
      </c>
      <c r="E438" s="11" t="s">
        <v>1026</v>
      </c>
      <c r="F438" s="40" t="s">
        <v>26</v>
      </c>
      <c r="G438" s="40" t="s">
        <v>1027</v>
      </c>
      <c r="H438" s="40" t="s">
        <v>27</v>
      </c>
      <c r="I438" s="11"/>
      <c r="J438" s="11"/>
      <c r="K438" s="11" t="s">
        <v>5858</v>
      </c>
      <c r="L438" s="11" t="s">
        <v>5859</v>
      </c>
      <c r="M438" s="41" t="s">
        <v>2454</v>
      </c>
      <c r="N438" s="42" t="s">
        <v>5860</v>
      </c>
      <c r="O438" s="42" t="s">
        <v>5861</v>
      </c>
      <c r="P438" s="43"/>
      <c r="Q438" s="42"/>
      <c r="R438" s="43">
        <v>91001</v>
      </c>
      <c r="S438" s="43" t="s">
        <v>1030</v>
      </c>
      <c r="T438" s="44">
        <v>38736</v>
      </c>
      <c r="U438" s="13" t="s">
        <v>1490</v>
      </c>
    </row>
    <row r="439" spans="1:21" ht="16.899999999999999" hidden="1" customHeight="1" x14ac:dyDescent="0.2">
      <c r="A439" s="13">
        <v>7278</v>
      </c>
      <c r="B439" s="10" t="s">
        <v>6119</v>
      </c>
      <c r="C439" s="151">
        <v>692506006</v>
      </c>
      <c r="D439" s="7" t="s">
        <v>1014</v>
      </c>
      <c r="E439" s="7" t="s">
        <v>1026</v>
      </c>
      <c r="F439" s="12" t="s">
        <v>26</v>
      </c>
      <c r="G439" s="12" t="s">
        <v>1027</v>
      </c>
      <c r="H439" s="12" t="s">
        <v>27</v>
      </c>
      <c r="I439" s="7"/>
      <c r="J439" s="7"/>
      <c r="K439" s="7" t="s">
        <v>6120</v>
      </c>
      <c r="L439" s="7" t="s">
        <v>6121</v>
      </c>
      <c r="M439" s="10" t="s">
        <v>2454</v>
      </c>
      <c r="N439" s="13" t="s">
        <v>6122</v>
      </c>
      <c r="O439" s="13" t="s">
        <v>6123</v>
      </c>
      <c r="P439" s="14"/>
      <c r="Q439" s="13"/>
      <c r="R439" s="14">
        <v>91001</v>
      </c>
      <c r="S439" s="14" t="s">
        <v>1030</v>
      </c>
      <c r="T439" s="16">
        <v>38736</v>
      </c>
      <c r="U439" s="13" t="s">
        <v>1490</v>
      </c>
    </row>
    <row r="440" spans="1:21" ht="16.899999999999999" hidden="1" customHeight="1" x14ac:dyDescent="0.2">
      <c r="A440" s="42">
        <v>7279</v>
      </c>
      <c r="B440" s="41" t="s">
        <v>1294</v>
      </c>
      <c r="C440" s="150">
        <v>690730006</v>
      </c>
      <c r="D440" s="11" t="s">
        <v>1014</v>
      </c>
      <c r="E440" s="11" t="s">
        <v>1026</v>
      </c>
      <c r="F440" s="40" t="s">
        <v>26</v>
      </c>
      <c r="G440" s="40" t="s">
        <v>1027</v>
      </c>
      <c r="H440" s="40" t="s">
        <v>27</v>
      </c>
      <c r="I440" s="11"/>
      <c r="J440" s="11"/>
      <c r="K440" s="11" t="s">
        <v>1295</v>
      </c>
      <c r="L440" s="11" t="s">
        <v>1296</v>
      </c>
      <c r="M440" s="41" t="s">
        <v>31</v>
      </c>
      <c r="N440" s="42" t="s">
        <v>1298</v>
      </c>
      <c r="O440" s="42" t="s">
        <v>1297</v>
      </c>
      <c r="P440" s="43"/>
      <c r="Q440" s="42"/>
      <c r="R440" s="43">
        <v>91001</v>
      </c>
      <c r="S440" s="43" t="s">
        <v>1033</v>
      </c>
      <c r="T440" s="44">
        <v>38737</v>
      </c>
      <c r="U440" s="13" t="s">
        <v>1490</v>
      </c>
    </row>
    <row r="441" spans="1:21" ht="16.899999999999999" hidden="1" customHeight="1" x14ac:dyDescent="0.2">
      <c r="A441" s="42">
        <v>7280</v>
      </c>
      <c r="B441" s="41" t="s">
        <v>1954</v>
      </c>
      <c r="C441" s="150">
        <v>690205009</v>
      </c>
      <c r="D441" s="11" t="s">
        <v>1014</v>
      </c>
      <c r="E441" s="11" t="s">
        <v>1026</v>
      </c>
      <c r="F441" s="40" t="s">
        <v>26</v>
      </c>
      <c r="G441" s="40" t="s">
        <v>1027</v>
      </c>
      <c r="H441" s="40" t="s">
        <v>27</v>
      </c>
      <c r="I441" s="11"/>
      <c r="J441" s="11"/>
      <c r="K441" s="11" t="s">
        <v>1955</v>
      </c>
      <c r="L441" s="11" t="s">
        <v>1956</v>
      </c>
      <c r="M441" s="41" t="s">
        <v>310</v>
      </c>
      <c r="N441" s="42" t="s">
        <v>1957</v>
      </c>
      <c r="O441" s="41" t="s">
        <v>2566</v>
      </c>
      <c r="P441" s="43" t="s">
        <v>2567</v>
      </c>
      <c r="Q441" s="42"/>
      <c r="R441" s="43">
        <v>91001</v>
      </c>
      <c r="S441" s="43" t="s">
        <v>1030</v>
      </c>
      <c r="T441" s="44">
        <v>38737</v>
      </c>
      <c r="U441" s="13" t="s">
        <v>1490</v>
      </c>
    </row>
    <row r="442" spans="1:21" ht="16.899999999999999" hidden="1" customHeight="1" x14ac:dyDescent="0.2">
      <c r="A442" s="42">
        <v>7281</v>
      </c>
      <c r="B442" s="41" t="s">
        <v>6055</v>
      </c>
      <c r="C442" s="150">
        <v>691503003</v>
      </c>
      <c r="D442" s="11" t="s">
        <v>1014</v>
      </c>
      <c r="E442" s="11" t="s">
        <v>1026</v>
      </c>
      <c r="F442" s="40" t="s">
        <v>26</v>
      </c>
      <c r="G442" s="40" t="s">
        <v>1027</v>
      </c>
      <c r="H442" s="40" t="s">
        <v>27</v>
      </c>
      <c r="I442" s="11"/>
      <c r="J442" s="11"/>
      <c r="K442" s="11" t="s">
        <v>6056</v>
      </c>
      <c r="L442" s="11" t="s">
        <v>6057</v>
      </c>
      <c r="M442" s="41" t="s">
        <v>2454</v>
      </c>
      <c r="N442" s="42" t="s">
        <v>6058</v>
      </c>
      <c r="O442" s="42" t="s">
        <v>6059</v>
      </c>
      <c r="P442" s="43"/>
      <c r="Q442" s="42"/>
      <c r="R442" s="43">
        <v>91001</v>
      </c>
      <c r="S442" s="43" t="s">
        <v>1030</v>
      </c>
      <c r="T442" s="44">
        <v>38737</v>
      </c>
      <c r="U442" s="13" t="s">
        <v>1490</v>
      </c>
    </row>
    <row r="443" spans="1:21" ht="16.899999999999999" hidden="1" customHeight="1" x14ac:dyDescent="0.2">
      <c r="A443" s="42">
        <v>7282</v>
      </c>
      <c r="B443" s="41" t="s">
        <v>1452</v>
      </c>
      <c r="C443" s="150">
        <v>691603008</v>
      </c>
      <c r="D443" s="11" t="s">
        <v>1014</v>
      </c>
      <c r="E443" s="11" t="s">
        <v>1026</v>
      </c>
      <c r="F443" s="40" t="s">
        <v>26</v>
      </c>
      <c r="G443" s="40" t="s">
        <v>1027</v>
      </c>
      <c r="H443" s="40" t="s">
        <v>27</v>
      </c>
      <c r="I443" s="11"/>
      <c r="J443" s="11"/>
      <c r="K443" s="11" t="s">
        <v>1453</v>
      </c>
      <c r="L443" s="11" t="s">
        <v>1454</v>
      </c>
      <c r="M443" s="41" t="s">
        <v>133</v>
      </c>
      <c r="N443" s="42" t="s">
        <v>1455</v>
      </c>
      <c r="O443" s="42" t="s">
        <v>2705</v>
      </c>
      <c r="P443" s="83" t="s">
        <v>2706</v>
      </c>
      <c r="Q443" s="42"/>
      <c r="R443" s="43">
        <v>91001</v>
      </c>
      <c r="S443" s="43" t="s">
        <v>1030</v>
      </c>
      <c r="T443" s="44">
        <v>38737</v>
      </c>
      <c r="U443" s="13" t="s">
        <v>1490</v>
      </c>
    </row>
    <row r="444" spans="1:21" ht="16.899999999999999" hidden="1" customHeight="1" x14ac:dyDescent="0.2">
      <c r="A444" s="13">
        <v>7283</v>
      </c>
      <c r="B444" s="10" t="s">
        <v>1354</v>
      </c>
      <c r="C444" s="151" t="s">
        <v>3384</v>
      </c>
      <c r="D444" s="7" t="s">
        <v>1014</v>
      </c>
      <c r="E444" s="7" t="s">
        <v>227</v>
      </c>
      <c r="F444" s="12" t="s">
        <v>26</v>
      </c>
      <c r="G444" s="12" t="s">
        <v>228</v>
      </c>
      <c r="H444" s="12" t="s">
        <v>27</v>
      </c>
      <c r="I444" s="7"/>
      <c r="J444" s="7"/>
      <c r="K444" s="7" t="s">
        <v>1355</v>
      </c>
      <c r="L444" s="7" t="s">
        <v>1356</v>
      </c>
      <c r="M444" s="10" t="s">
        <v>133</v>
      </c>
      <c r="N444" s="13" t="s">
        <v>1358</v>
      </c>
      <c r="O444" s="13" t="s">
        <v>1357</v>
      </c>
      <c r="P444" s="14"/>
      <c r="Q444" s="13"/>
      <c r="R444" s="14">
        <v>91001</v>
      </c>
      <c r="S444" s="14" t="s">
        <v>1359</v>
      </c>
      <c r="T444" s="16">
        <v>38737</v>
      </c>
      <c r="U444" s="13" t="s">
        <v>1490</v>
      </c>
    </row>
    <row r="445" spans="1:21" ht="16.899999999999999" hidden="1" customHeight="1" x14ac:dyDescent="0.2">
      <c r="A445" s="42">
        <v>7284</v>
      </c>
      <c r="B445" s="41" t="s">
        <v>1641</v>
      </c>
      <c r="C445" s="150">
        <v>691505006</v>
      </c>
      <c r="D445" s="11" t="s">
        <v>1014</v>
      </c>
      <c r="E445" s="11" t="s">
        <v>1031</v>
      </c>
      <c r="F445" s="40" t="s">
        <v>592</v>
      </c>
      <c r="G445" s="40" t="s">
        <v>1642</v>
      </c>
      <c r="H445" s="40" t="s">
        <v>27</v>
      </c>
      <c r="I445" s="11"/>
      <c r="J445" s="11"/>
      <c r="K445" s="88" t="s">
        <v>1643</v>
      </c>
      <c r="L445" s="11" t="s">
        <v>1644</v>
      </c>
      <c r="M445" s="41" t="s">
        <v>133</v>
      </c>
      <c r="N445" s="42" t="s">
        <v>1645</v>
      </c>
      <c r="O445" s="42" t="s">
        <v>2997</v>
      </c>
      <c r="P445" s="43" t="s">
        <v>2996</v>
      </c>
      <c r="Q445" s="42"/>
      <c r="R445" s="43">
        <v>91001</v>
      </c>
      <c r="S445" s="43" t="s">
        <v>1030</v>
      </c>
      <c r="T445" s="44">
        <v>38737</v>
      </c>
      <c r="U445" s="13" t="s">
        <v>1490</v>
      </c>
    </row>
    <row r="446" spans="1:21" ht="16.899999999999999" hidden="1" customHeight="1" x14ac:dyDescent="0.2">
      <c r="A446" s="42">
        <v>7285</v>
      </c>
      <c r="B446" s="41" t="s">
        <v>1218</v>
      </c>
      <c r="C446" s="150" t="s">
        <v>3385</v>
      </c>
      <c r="D446" s="11" t="s">
        <v>1014</v>
      </c>
      <c r="E446" s="11" t="s">
        <v>1026</v>
      </c>
      <c r="F446" s="40" t="s">
        <v>26</v>
      </c>
      <c r="G446" s="40" t="s">
        <v>1027</v>
      </c>
      <c r="H446" s="40" t="s">
        <v>27</v>
      </c>
      <c r="I446" s="11"/>
      <c r="J446" s="11"/>
      <c r="K446" s="11" t="s">
        <v>1219</v>
      </c>
      <c r="L446" s="11" t="s">
        <v>1221</v>
      </c>
      <c r="M446" s="41" t="s">
        <v>133</v>
      </c>
      <c r="N446" s="42" t="s">
        <v>393</v>
      </c>
      <c r="O446" s="42" t="s">
        <v>1220</v>
      </c>
      <c r="P446" s="142"/>
      <c r="Q446" s="42"/>
      <c r="R446" s="43">
        <v>91001</v>
      </c>
      <c r="S446" s="43" t="s">
        <v>1030</v>
      </c>
      <c r="T446" s="44">
        <v>38737</v>
      </c>
      <c r="U446" s="13" t="s">
        <v>1490</v>
      </c>
    </row>
    <row r="447" spans="1:21" ht="16.899999999999999" hidden="1" customHeight="1" x14ac:dyDescent="0.2">
      <c r="A447" s="13">
        <v>7286</v>
      </c>
      <c r="B447" s="10" t="s">
        <v>1034</v>
      </c>
      <c r="C447" s="151">
        <v>692301005</v>
      </c>
      <c r="D447" s="7" t="s">
        <v>1014</v>
      </c>
      <c r="E447" s="7" t="s">
        <v>1026</v>
      </c>
      <c r="F447" s="12" t="s">
        <v>26</v>
      </c>
      <c r="G447" s="12" t="s">
        <v>1027</v>
      </c>
      <c r="H447" s="12" t="s">
        <v>27</v>
      </c>
      <c r="I447" s="7"/>
      <c r="J447" s="7"/>
      <c r="K447" s="7" t="s">
        <v>1035</v>
      </c>
      <c r="L447" s="7" t="s">
        <v>1036</v>
      </c>
      <c r="M447" s="10" t="s">
        <v>2452</v>
      </c>
      <c r="N447" s="13" t="s">
        <v>1038</v>
      </c>
      <c r="O447" s="13" t="s">
        <v>1037</v>
      </c>
      <c r="P447" s="14"/>
      <c r="Q447" s="13"/>
      <c r="R447" s="14">
        <v>91001</v>
      </c>
      <c r="S447" s="14" t="s">
        <v>1039</v>
      </c>
      <c r="T447" s="16">
        <v>38737</v>
      </c>
      <c r="U447" s="13" t="s">
        <v>1490</v>
      </c>
    </row>
    <row r="448" spans="1:21" ht="16.899999999999999" hidden="1" customHeight="1" x14ac:dyDescent="0.2">
      <c r="A448" s="13">
        <v>7287</v>
      </c>
      <c r="B448" s="10" t="s">
        <v>4802</v>
      </c>
      <c r="C448" s="151">
        <v>655466509</v>
      </c>
      <c r="D448" s="7" t="s">
        <v>565</v>
      </c>
      <c r="E448" s="7" t="s">
        <v>4803</v>
      </c>
      <c r="F448" s="12" t="s">
        <v>4804</v>
      </c>
      <c r="G448" s="12" t="s">
        <v>4805</v>
      </c>
      <c r="H448" s="12" t="s">
        <v>4806</v>
      </c>
      <c r="I448" s="7" t="s">
        <v>4807</v>
      </c>
      <c r="J448" s="7" t="s">
        <v>4808</v>
      </c>
      <c r="K448" s="7" t="s">
        <v>4809</v>
      </c>
      <c r="L448" s="7" t="s">
        <v>4810</v>
      </c>
      <c r="M448" s="10" t="s">
        <v>31</v>
      </c>
      <c r="N448" s="13" t="s">
        <v>4293</v>
      </c>
      <c r="O448" s="13"/>
      <c r="P448" s="14" t="s">
        <v>4811</v>
      </c>
      <c r="Q448" s="13"/>
      <c r="R448" s="14" t="s">
        <v>52</v>
      </c>
      <c r="S448" s="14" t="s">
        <v>4812</v>
      </c>
      <c r="T448" s="16">
        <v>38742</v>
      </c>
      <c r="U448" s="13">
        <v>2008</v>
      </c>
    </row>
    <row r="449" spans="1:21" ht="16.899999999999999" hidden="1" customHeight="1" x14ac:dyDescent="0.2">
      <c r="A449" s="13">
        <v>7288</v>
      </c>
      <c r="B449" s="10" t="s">
        <v>1632</v>
      </c>
      <c r="C449" s="151" t="s">
        <v>3386</v>
      </c>
      <c r="D449" s="7" t="s">
        <v>1014</v>
      </c>
      <c r="E449" s="7" t="s">
        <v>1031</v>
      </c>
      <c r="F449" s="12" t="s">
        <v>592</v>
      </c>
      <c r="G449" s="12" t="s">
        <v>1032</v>
      </c>
      <c r="H449" s="12" t="s">
        <v>27</v>
      </c>
      <c r="I449" s="7"/>
      <c r="J449" s="7"/>
      <c r="K449" s="7" t="s">
        <v>1633</v>
      </c>
      <c r="L449" s="7" t="s">
        <v>1634</v>
      </c>
      <c r="M449" s="10" t="s">
        <v>2457</v>
      </c>
      <c r="N449" s="13" t="s">
        <v>1636</v>
      </c>
      <c r="O449" s="13" t="s">
        <v>1635</v>
      </c>
      <c r="P449" s="14"/>
      <c r="Q449" s="13"/>
      <c r="R449" s="14">
        <v>91001</v>
      </c>
      <c r="S449" s="14" t="s">
        <v>1030</v>
      </c>
      <c r="T449" s="16">
        <v>38743</v>
      </c>
      <c r="U449" s="13" t="s">
        <v>1490</v>
      </c>
    </row>
    <row r="450" spans="1:21" ht="16.899999999999999" hidden="1" customHeight="1" x14ac:dyDescent="0.2">
      <c r="A450" s="42">
        <v>7289</v>
      </c>
      <c r="B450" s="41" t="s">
        <v>5941</v>
      </c>
      <c r="C450" s="150">
        <v>691306003</v>
      </c>
      <c r="D450" s="11" t="s">
        <v>1014</v>
      </c>
      <c r="E450" s="11" t="s">
        <v>1031</v>
      </c>
      <c r="F450" s="40" t="s">
        <v>592</v>
      </c>
      <c r="G450" s="40" t="s">
        <v>1032</v>
      </c>
      <c r="H450" s="40" t="s">
        <v>27</v>
      </c>
      <c r="I450" s="11"/>
      <c r="J450" s="11"/>
      <c r="K450" s="11" t="s">
        <v>5942</v>
      </c>
      <c r="L450" s="11" t="s">
        <v>5943</v>
      </c>
      <c r="M450" s="41" t="s">
        <v>2457</v>
      </c>
      <c r="N450" s="42" t="s">
        <v>5944</v>
      </c>
      <c r="O450" s="42"/>
      <c r="P450" s="43"/>
      <c r="Q450" s="42"/>
      <c r="R450" s="43">
        <v>91001</v>
      </c>
      <c r="S450" s="43" t="s">
        <v>1030</v>
      </c>
      <c r="T450" s="44">
        <v>38744</v>
      </c>
      <c r="U450" s="13" t="s">
        <v>1490</v>
      </c>
    </row>
    <row r="451" spans="1:21" ht="16.899999999999999" hidden="1" customHeight="1" x14ac:dyDescent="0.2">
      <c r="A451" s="13">
        <v>7290</v>
      </c>
      <c r="B451" s="10" t="s">
        <v>1313</v>
      </c>
      <c r="C451" s="151">
        <v>691507009</v>
      </c>
      <c r="D451" s="7" t="s">
        <v>1014</v>
      </c>
      <c r="E451" s="7" t="s">
        <v>1026</v>
      </c>
      <c r="F451" s="12" t="s">
        <v>26</v>
      </c>
      <c r="G451" s="12" t="s">
        <v>1027</v>
      </c>
      <c r="H451" s="12" t="s">
        <v>27</v>
      </c>
      <c r="I451" s="7"/>
      <c r="J451" s="7"/>
      <c r="K451" s="7" t="s">
        <v>1314</v>
      </c>
      <c r="L451" s="7" t="s">
        <v>1316</v>
      </c>
      <c r="M451" s="10" t="s">
        <v>133</v>
      </c>
      <c r="N451" s="13" t="s">
        <v>1318</v>
      </c>
      <c r="O451" s="13" t="s">
        <v>1317</v>
      </c>
      <c r="P451" s="14" t="s">
        <v>1315</v>
      </c>
      <c r="Q451" s="13"/>
      <c r="R451" s="14">
        <v>91001</v>
      </c>
      <c r="S451" s="14" t="s">
        <v>1033</v>
      </c>
      <c r="T451" s="16">
        <v>38744</v>
      </c>
      <c r="U451" s="13" t="s">
        <v>1490</v>
      </c>
    </row>
    <row r="452" spans="1:21" ht="16.899999999999999" hidden="1" customHeight="1" x14ac:dyDescent="0.2">
      <c r="A452" s="13">
        <v>7291</v>
      </c>
      <c r="B452" s="10" t="s">
        <v>2024</v>
      </c>
      <c r="C452" s="151" t="s">
        <v>3387</v>
      </c>
      <c r="D452" s="7" t="s">
        <v>1014</v>
      </c>
      <c r="E452" s="7" t="s">
        <v>1031</v>
      </c>
      <c r="F452" s="12" t="s">
        <v>592</v>
      </c>
      <c r="G452" s="12" t="s">
        <v>1032</v>
      </c>
      <c r="H452" s="12" t="s">
        <v>27</v>
      </c>
      <c r="I452" s="7"/>
      <c r="J452" s="7"/>
      <c r="K452" s="7" t="s">
        <v>2025</v>
      </c>
      <c r="L452" s="7" t="s">
        <v>2026</v>
      </c>
      <c r="M452" s="10" t="s">
        <v>32</v>
      </c>
      <c r="N452" s="13" t="s">
        <v>583</v>
      </c>
      <c r="O452" s="13"/>
      <c r="P452" s="14"/>
      <c r="Q452" s="13"/>
      <c r="R452" s="14">
        <v>91001</v>
      </c>
      <c r="S452" s="14" t="s">
        <v>2027</v>
      </c>
      <c r="T452" s="16">
        <v>38737</v>
      </c>
      <c r="U452" s="13" t="s">
        <v>1490</v>
      </c>
    </row>
    <row r="453" spans="1:21" ht="16.899999999999999" hidden="1" customHeight="1" x14ac:dyDescent="0.2">
      <c r="A453" s="42">
        <v>7292</v>
      </c>
      <c r="B453" s="41" t="s">
        <v>2008</v>
      </c>
      <c r="C453" s="150">
        <v>690405008</v>
      </c>
      <c r="D453" s="11" t="s">
        <v>1014</v>
      </c>
      <c r="E453" s="11" t="s">
        <v>1031</v>
      </c>
      <c r="F453" s="40" t="s">
        <v>592</v>
      </c>
      <c r="G453" s="40" t="s">
        <v>1032</v>
      </c>
      <c r="H453" s="40" t="s">
        <v>27</v>
      </c>
      <c r="I453" s="11"/>
      <c r="J453" s="11"/>
      <c r="K453" s="11" t="s">
        <v>2009</v>
      </c>
      <c r="L453" s="11" t="s">
        <v>2010</v>
      </c>
      <c r="M453" s="41" t="s">
        <v>2455</v>
      </c>
      <c r="N453" s="42" t="s">
        <v>2011</v>
      </c>
      <c r="O453" s="42"/>
      <c r="P453" s="43" t="s">
        <v>8370</v>
      </c>
      <c r="Q453" s="42"/>
      <c r="R453" s="43">
        <v>91001</v>
      </c>
      <c r="S453" s="43" t="s">
        <v>1178</v>
      </c>
      <c r="T453" s="44">
        <v>38737</v>
      </c>
      <c r="U453" s="13" t="s">
        <v>1490</v>
      </c>
    </row>
    <row r="454" spans="1:21" ht="16.899999999999999" hidden="1" customHeight="1" x14ac:dyDescent="0.2">
      <c r="A454" s="13">
        <v>7295</v>
      </c>
      <c r="B454" s="10" t="s">
        <v>5873</v>
      </c>
      <c r="C454" s="151">
        <v>691606007</v>
      </c>
      <c r="D454" s="7" t="s">
        <v>1014</v>
      </c>
      <c r="E454" s="7" t="s">
        <v>1026</v>
      </c>
      <c r="F454" s="12" t="s">
        <v>26</v>
      </c>
      <c r="G454" s="12" t="s">
        <v>1027</v>
      </c>
      <c r="H454" s="12" t="s">
        <v>27</v>
      </c>
      <c r="I454" s="7"/>
      <c r="J454" s="7"/>
      <c r="K454" s="7" t="s">
        <v>5874</v>
      </c>
      <c r="L454" s="7" t="s">
        <v>5875</v>
      </c>
      <c r="M454" s="10" t="s">
        <v>133</v>
      </c>
      <c r="N454" s="13" t="s">
        <v>5876</v>
      </c>
      <c r="O454" s="13" t="s">
        <v>5877</v>
      </c>
      <c r="P454" s="14" t="s">
        <v>5878</v>
      </c>
      <c r="Q454" s="13"/>
      <c r="R454" s="14">
        <v>91001</v>
      </c>
      <c r="S454" s="14" t="s">
        <v>1030</v>
      </c>
      <c r="T454" s="16">
        <v>38751</v>
      </c>
      <c r="U454" s="13" t="s">
        <v>1490</v>
      </c>
    </row>
    <row r="455" spans="1:21" ht="16.899999999999999" hidden="1" customHeight="1" x14ac:dyDescent="0.2">
      <c r="A455" s="42">
        <v>7296</v>
      </c>
      <c r="B455" s="41" t="s">
        <v>1962</v>
      </c>
      <c r="C455" s="150">
        <v>692521005</v>
      </c>
      <c r="D455" s="11" t="s">
        <v>1014</v>
      </c>
      <c r="E455" s="11" t="s">
        <v>227</v>
      </c>
      <c r="F455" s="40" t="s">
        <v>26</v>
      </c>
      <c r="G455" s="40" t="s">
        <v>228</v>
      </c>
      <c r="H455" s="40" t="s">
        <v>27</v>
      </c>
      <c r="I455" s="11"/>
      <c r="J455" s="11"/>
      <c r="K455" s="11" t="s">
        <v>2559</v>
      </c>
      <c r="L455" s="11" t="s">
        <v>1964</v>
      </c>
      <c r="M455" s="41" t="s">
        <v>32</v>
      </c>
      <c r="N455" s="42" t="s">
        <v>1963</v>
      </c>
      <c r="O455" s="42" t="s">
        <v>2560</v>
      </c>
      <c r="P455" s="43" t="s">
        <v>2561</v>
      </c>
      <c r="Q455" s="42"/>
      <c r="R455" s="43">
        <v>91001</v>
      </c>
      <c r="S455" s="43" t="s">
        <v>1965</v>
      </c>
      <c r="T455" s="44">
        <v>38755</v>
      </c>
      <c r="U455" s="13" t="s">
        <v>1490</v>
      </c>
    </row>
    <row r="456" spans="1:21" ht="16.899999999999999" hidden="1" customHeight="1" x14ac:dyDescent="0.2">
      <c r="A456" s="42">
        <v>7297</v>
      </c>
      <c r="B456" s="41" t="s">
        <v>1260</v>
      </c>
      <c r="C456" s="150">
        <v>691810003</v>
      </c>
      <c r="D456" s="11" t="s">
        <v>1014</v>
      </c>
      <c r="E456" s="11" t="s">
        <v>1026</v>
      </c>
      <c r="F456" s="40" t="s">
        <v>26</v>
      </c>
      <c r="G456" s="40" t="s">
        <v>1027</v>
      </c>
      <c r="H456" s="40" t="s">
        <v>27</v>
      </c>
      <c r="I456" s="11"/>
      <c r="J456" s="11"/>
      <c r="K456" s="11" t="s">
        <v>1261</v>
      </c>
      <c r="L456" s="11" t="s">
        <v>1262</v>
      </c>
      <c r="M456" s="42" t="s">
        <v>32</v>
      </c>
      <c r="N456" s="11" t="s">
        <v>1264</v>
      </c>
      <c r="O456" s="42" t="s">
        <v>1263</v>
      </c>
      <c r="P456" s="83" t="s">
        <v>2584</v>
      </c>
      <c r="Q456" s="42" t="s">
        <v>2585</v>
      </c>
      <c r="R456" s="43">
        <v>91001</v>
      </c>
      <c r="S456" s="43" t="s">
        <v>1030</v>
      </c>
      <c r="T456" s="44">
        <v>38755</v>
      </c>
      <c r="U456" s="13" t="s">
        <v>1490</v>
      </c>
    </row>
    <row r="457" spans="1:21" ht="16.899999999999999" hidden="1" customHeight="1" x14ac:dyDescent="0.2">
      <c r="A457" s="13">
        <v>7298</v>
      </c>
      <c r="B457" s="10" t="s">
        <v>6046</v>
      </c>
      <c r="C457" s="151" t="s">
        <v>8028</v>
      </c>
      <c r="D457" s="7" t="s">
        <v>1014</v>
      </c>
      <c r="E457" s="7" t="s">
        <v>1026</v>
      </c>
      <c r="F457" s="12" t="s">
        <v>26</v>
      </c>
      <c r="G457" s="12" t="s">
        <v>1027</v>
      </c>
      <c r="H457" s="12" t="s">
        <v>27</v>
      </c>
      <c r="I457" s="7"/>
      <c r="J457" s="7"/>
      <c r="K457" s="7" t="s">
        <v>6047</v>
      </c>
      <c r="L457" s="7" t="s">
        <v>6048</v>
      </c>
      <c r="M457" s="10" t="s">
        <v>226</v>
      </c>
      <c r="N457" s="13" t="s">
        <v>4402</v>
      </c>
      <c r="O457" s="13" t="s">
        <v>6049</v>
      </c>
      <c r="P457" s="14"/>
      <c r="Q457" s="13"/>
      <c r="R457" s="14">
        <v>91001</v>
      </c>
      <c r="S457" s="14" t="s">
        <v>1030</v>
      </c>
      <c r="T457" s="16">
        <v>38755</v>
      </c>
      <c r="U457" s="13" t="s">
        <v>1490</v>
      </c>
    </row>
    <row r="458" spans="1:21" ht="16.899999999999999" hidden="1" customHeight="1" x14ac:dyDescent="0.2">
      <c r="A458" s="42">
        <v>7299</v>
      </c>
      <c r="B458" s="41" t="s">
        <v>1173</v>
      </c>
      <c r="C458" s="150">
        <v>692404009</v>
      </c>
      <c r="D458" s="11" t="s">
        <v>1014</v>
      </c>
      <c r="E458" s="11" t="s">
        <v>1026</v>
      </c>
      <c r="F458" s="40" t="s">
        <v>26</v>
      </c>
      <c r="G458" s="40" t="s">
        <v>1027</v>
      </c>
      <c r="H458" s="40" t="s">
        <v>27</v>
      </c>
      <c r="I458" s="11"/>
      <c r="J458" s="11"/>
      <c r="K458" s="11" t="s">
        <v>1174</v>
      </c>
      <c r="L458" s="11" t="s">
        <v>1175</v>
      </c>
      <c r="M458" s="41" t="s">
        <v>2452</v>
      </c>
      <c r="N458" s="42" t="s">
        <v>1177</v>
      </c>
      <c r="O458" s="42" t="s">
        <v>1176</v>
      </c>
      <c r="P458" s="43"/>
      <c r="Q458" s="42"/>
      <c r="R458" s="43">
        <v>91001</v>
      </c>
      <c r="S458" s="43" t="s">
        <v>1178</v>
      </c>
      <c r="T458" s="44">
        <v>38737</v>
      </c>
      <c r="U458" s="13" t="s">
        <v>1490</v>
      </c>
    </row>
    <row r="459" spans="1:21" ht="16.899999999999999" hidden="1" customHeight="1" x14ac:dyDescent="0.2">
      <c r="A459" s="13">
        <v>7300</v>
      </c>
      <c r="B459" s="10" t="s">
        <v>1502</v>
      </c>
      <c r="C459" s="151">
        <v>690604000</v>
      </c>
      <c r="D459" s="7" t="s">
        <v>1014</v>
      </c>
      <c r="E459" s="7" t="s">
        <v>1026</v>
      </c>
      <c r="F459" s="12" t="s">
        <v>26</v>
      </c>
      <c r="G459" s="12" t="s">
        <v>1027</v>
      </c>
      <c r="H459" s="12" t="s">
        <v>27</v>
      </c>
      <c r="I459" s="7"/>
      <c r="J459" s="7"/>
      <c r="K459" s="7" t="s">
        <v>1503</v>
      </c>
      <c r="L459" s="7" t="s">
        <v>1504</v>
      </c>
      <c r="M459" s="10" t="s">
        <v>226</v>
      </c>
      <c r="N459" s="13" t="s">
        <v>1506</v>
      </c>
      <c r="O459" s="13" t="s">
        <v>1505</v>
      </c>
      <c r="P459" s="14"/>
      <c r="Q459" s="13"/>
      <c r="R459" s="14">
        <v>91001</v>
      </c>
      <c r="S459" s="14" t="s">
        <v>1030</v>
      </c>
      <c r="T459" s="16">
        <v>38737</v>
      </c>
      <c r="U459" s="13" t="s">
        <v>1490</v>
      </c>
    </row>
    <row r="460" spans="1:21" ht="16.899999999999999" hidden="1" customHeight="1" x14ac:dyDescent="0.2">
      <c r="A460" s="42">
        <v>7301</v>
      </c>
      <c r="B460" s="108" t="s">
        <v>6065</v>
      </c>
      <c r="C460" s="150">
        <v>691308006</v>
      </c>
      <c r="D460" s="11" t="s">
        <v>1014</v>
      </c>
      <c r="E460" s="11" t="s">
        <v>1026</v>
      </c>
      <c r="F460" s="40" t="s">
        <v>26</v>
      </c>
      <c r="G460" s="40" t="s">
        <v>1027</v>
      </c>
      <c r="H460" s="40" t="s">
        <v>27</v>
      </c>
      <c r="I460" s="11"/>
      <c r="J460" s="11"/>
      <c r="K460" s="11" t="s">
        <v>6066</v>
      </c>
      <c r="L460" s="11" t="s">
        <v>6067</v>
      </c>
      <c r="M460" s="41" t="s">
        <v>2457</v>
      </c>
      <c r="N460" s="42" t="s">
        <v>6068</v>
      </c>
      <c r="O460" s="42"/>
      <c r="P460" s="43"/>
      <c r="Q460" s="42"/>
      <c r="R460" s="43">
        <v>91001</v>
      </c>
      <c r="S460" s="43" t="s">
        <v>1030</v>
      </c>
      <c r="T460" s="44">
        <v>38761</v>
      </c>
      <c r="U460" s="13" t="s">
        <v>1490</v>
      </c>
    </row>
    <row r="461" spans="1:21" ht="16.899999999999999" hidden="1" customHeight="1" x14ac:dyDescent="0.2">
      <c r="A461" s="42">
        <v>7302</v>
      </c>
      <c r="B461" s="41" t="s">
        <v>1666</v>
      </c>
      <c r="C461" s="150">
        <v>690912007</v>
      </c>
      <c r="D461" s="11" t="s">
        <v>1014</v>
      </c>
      <c r="E461" s="11" t="s">
        <v>227</v>
      </c>
      <c r="F461" s="40" t="s">
        <v>26</v>
      </c>
      <c r="G461" s="40" t="s">
        <v>1109</v>
      </c>
      <c r="H461" s="40" t="s">
        <v>27</v>
      </c>
      <c r="I461" s="11"/>
      <c r="J461" s="11"/>
      <c r="K461" s="11" t="s">
        <v>1667</v>
      </c>
      <c r="L461" s="46" t="s">
        <v>1669</v>
      </c>
      <c r="M461" s="41" t="s">
        <v>2456</v>
      </c>
      <c r="N461" s="42" t="s">
        <v>1671</v>
      </c>
      <c r="O461" s="42" t="s">
        <v>1670</v>
      </c>
      <c r="P461" s="43" t="s">
        <v>1668</v>
      </c>
      <c r="Q461" s="42"/>
      <c r="R461" s="43">
        <v>91001</v>
      </c>
      <c r="S461" s="43" t="s">
        <v>1030</v>
      </c>
      <c r="T461" s="44">
        <v>38761</v>
      </c>
      <c r="U461" s="13" t="s">
        <v>1490</v>
      </c>
    </row>
    <row r="462" spans="1:21" ht="16.899999999999999" hidden="1" customHeight="1" x14ac:dyDescent="0.2">
      <c r="A462" s="42">
        <v>7303</v>
      </c>
      <c r="B462" s="41" t="s">
        <v>1975</v>
      </c>
      <c r="C462" s="150">
        <v>691607003</v>
      </c>
      <c r="D462" s="11" t="s">
        <v>1014</v>
      </c>
      <c r="E462" s="11" t="s">
        <v>227</v>
      </c>
      <c r="F462" s="40" t="s">
        <v>26</v>
      </c>
      <c r="G462" s="40" t="s">
        <v>228</v>
      </c>
      <c r="H462" s="40" t="s">
        <v>27</v>
      </c>
      <c r="I462" s="11"/>
      <c r="J462" s="11"/>
      <c r="K462" s="11" t="s">
        <v>1976</v>
      </c>
      <c r="L462" s="11" t="s">
        <v>1978</v>
      </c>
      <c r="M462" s="41" t="s">
        <v>133</v>
      </c>
      <c r="N462" s="42" t="s">
        <v>1980</v>
      </c>
      <c r="O462" s="42" t="s">
        <v>1979</v>
      </c>
      <c r="P462" s="43" t="s">
        <v>1977</v>
      </c>
      <c r="Q462" s="42"/>
      <c r="R462" s="43">
        <v>91001</v>
      </c>
      <c r="S462" s="11" t="s">
        <v>1033</v>
      </c>
      <c r="T462" s="44">
        <v>38765</v>
      </c>
      <c r="U462" s="13" t="s">
        <v>1490</v>
      </c>
    </row>
    <row r="463" spans="1:21" ht="16.899999999999999" hidden="1" customHeight="1" x14ac:dyDescent="0.2">
      <c r="A463" s="13">
        <v>7304</v>
      </c>
      <c r="B463" s="10" t="s">
        <v>7758</v>
      </c>
      <c r="C463" s="151">
        <v>747474001</v>
      </c>
      <c r="D463" s="7" t="s">
        <v>56</v>
      </c>
      <c r="E463" s="7" t="s">
        <v>7759</v>
      </c>
      <c r="F463" s="12" t="s">
        <v>592</v>
      </c>
      <c r="G463" s="12" t="s">
        <v>2362</v>
      </c>
      <c r="H463" s="12" t="s">
        <v>27</v>
      </c>
      <c r="I463" s="7"/>
      <c r="J463" s="7"/>
      <c r="K463" s="7" t="s">
        <v>7760</v>
      </c>
      <c r="L463" s="7" t="s">
        <v>7761</v>
      </c>
      <c r="M463" s="10" t="s">
        <v>2452</v>
      </c>
      <c r="N463" s="13" t="s">
        <v>7762</v>
      </c>
      <c r="O463" s="13"/>
      <c r="P463" s="14"/>
      <c r="Q463" s="13"/>
      <c r="R463" s="14" t="s">
        <v>99</v>
      </c>
      <c r="S463" s="14" t="s">
        <v>7763</v>
      </c>
      <c r="T463" s="16">
        <v>38768</v>
      </c>
      <c r="U463" s="13">
        <v>2005</v>
      </c>
    </row>
    <row r="464" spans="1:21" ht="16.899999999999999" hidden="1" customHeight="1" x14ac:dyDescent="0.2">
      <c r="A464" s="13">
        <v>7305</v>
      </c>
      <c r="B464" s="10" t="s">
        <v>5945</v>
      </c>
      <c r="C464" s="151">
        <v>691604004</v>
      </c>
      <c r="D464" s="7" t="s">
        <v>1014</v>
      </c>
      <c r="E464" s="7" t="s">
        <v>227</v>
      </c>
      <c r="F464" s="12" t="s">
        <v>26</v>
      </c>
      <c r="G464" s="12" t="s">
        <v>1109</v>
      </c>
      <c r="H464" s="12" t="s">
        <v>27</v>
      </c>
      <c r="I464" s="7"/>
      <c r="J464" s="7"/>
      <c r="K464" s="7" t="s">
        <v>5946</v>
      </c>
      <c r="L464" s="7" t="s">
        <v>5947</v>
      </c>
      <c r="M464" s="10" t="s">
        <v>133</v>
      </c>
      <c r="N464" s="13" t="s">
        <v>5948</v>
      </c>
      <c r="O464" s="13" t="s">
        <v>5949</v>
      </c>
      <c r="P464" s="14"/>
      <c r="Q464" s="13"/>
      <c r="R464" s="14">
        <v>91001</v>
      </c>
      <c r="S464" s="14" t="s">
        <v>5950</v>
      </c>
      <c r="T464" s="16">
        <v>38768</v>
      </c>
      <c r="U464" s="13" t="s">
        <v>1490</v>
      </c>
    </row>
    <row r="465" spans="1:21" ht="16.899999999999999" hidden="1" customHeight="1" x14ac:dyDescent="0.2">
      <c r="A465" s="13">
        <v>7306</v>
      </c>
      <c r="B465" s="10" t="s">
        <v>7422</v>
      </c>
      <c r="C465" s="151">
        <v>654689601</v>
      </c>
      <c r="D465" s="7" t="s">
        <v>33</v>
      </c>
      <c r="E465" s="7" t="s">
        <v>7423</v>
      </c>
      <c r="F465" s="12" t="s">
        <v>7424</v>
      </c>
      <c r="G465" s="12" t="s">
        <v>7425</v>
      </c>
      <c r="H465" s="12" t="s">
        <v>7426</v>
      </c>
      <c r="I465" s="7" t="s">
        <v>263</v>
      </c>
      <c r="J465" s="7" t="s">
        <v>7427</v>
      </c>
      <c r="K465" s="7" t="s">
        <v>7428</v>
      </c>
      <c r="L465" s="7" t="s">
        <v>7429</v>
      </c>
      <c r="M465" s="10" t="s">
        <v>2452</v>
      </c>
      <c r="N465" s="13" t="s">
        <v>398</v>
      </c>
      <c r="O465" s="13"/>
      <c r="P465" s="23" t="s">
        <v>7430</v>
      </c>
      <c r="Q465" s="13"/>
      <c r="R465" s="14">
        <v>93991</v>
      </c>
      <c r="S465" s="14" t="s">
        <v>7431</v>
      </c>
      <c r="T465" s="16">
        <v>38769</v>
      </c>
      <c r="U465" s="13">
        <v>2005</v>
      </c>
    </row>
    <row r="466" spans="1:21" ht="16.899999999999999" hidden="1" customHeight="1" x14ac:dyDescent="0.2">
      <c r="A466" s="13">
        <v>7307</v>
      </c>
      <c r="B466" s="10" t="s">
        <v>7364</v>
      </c>
      <c r="C466" s="151">
        <v>654974004</v>
      </c>
      <c r="D466" s="7" t="s">
        <v>7365</v>
      </c>
      <c r="E466" s="7" t="s">
        <v>7366</v>
      </c>
      <c r="F466" s="12" t="s">
        <v>7367</v>
      </c>
      <c r="G466" s="12" t="s">
        <v>7364</v>
      </c>
      <c r="H466" s="12" t="s">
        <v>7368</v>
      </c>
      <c r="I466" s="7" t="s">
        <v>7369</v>
      </c>
      <c r="J466" s="7" t="s">
        <v>7370</v>
      </c>
      <c r="K466" s="7" t="s">
        <v>7371</v>
      </c>
      <c r="L466" s="7" t="s">
        <v>7372</v>
      </c>
      <c r="M466" s="10" t="s">
        <v>32</v>
      </c>
      <c r="N466" s="13" t="s">
        <v>7373</v>
      </c>
      <c r="O466" s="13"/>
      <c r="P466" s="14"/>
      <c r="Q466" s="13"/>
      <c r="R466" s="14">
        <v>93107</v>
      </c>
      <c r="S466" s="14" t="s">
        <v>7374</v>
      </c>
      <c r="T466" s="16">
        <v>38770</v>
      </c>
      <c r="U466" s="13">
        <v>2008</v>
      </c>
    </row>
    <row r="467" spans="1:21" ht="16.899999999999999" hidden="1" customHeight="1" x14ac:dyDescent="0.2">
      <c r="A467" s="13">
        <v>7308</v>
      </c>
      <c r="B467" s="10" t="s">
        <v>7281</v>
      </c>
      <c r="C467" s="151">
        <v>653504500</v>
      </c>
      <c r="D467" s="7" t="s">
        <v>7282</v>
      </c>
      <c r="E467" s="7" t="s">
        <v>7283</v>
      </c>
      <c r="F467" s="12" t="s">
        <v>7284</v>
      </c>
      <c r="G467" s="12" t="s">
        <v>7285</v>
      </c>
      <c r="H467" s="12" t="s">
        <v>7286</v>
      </c>
      <c r="I467" s="7" t="s">
        <v>54</v>
      </c>
      <c r="J467" s="7" t="s">
        <v>7287</v>
      </c>
      <c r="K467" s="7" t="s">
        <v>7288</v>
      </c>
      <c r="L467" s="7" t="s">
        <v>7289</v>
      </c>
      <c r="M467" s="10" t="s">
        <v>31</v>
      </c>
      <c r="N467" s="13" t="s">
        <v>539</v>
      </c>
      <c r="O467" s="13" t="s">
        <v>7290</v>
      </c>
      <c r="P467" s="14"/>
      <c r="Q467" s="13"/>
      <c r="R467" s="14" t="s">
        <v>162</v>
      </c>
      <c r="S467" s="14" t="s">
        <v>7291</v>
      </c>
      <c r="T467" s="16">
        <v>38775</v>
      </c>
      <c r="U467" s="13">
        <v>2006</v>
      </c>
    </row>
    <row r="468" spans="1:21" ht="16.899999999999999" hidden="1" customHeight="1" x14ac:dyDescent="0.2">
      <c r="A468" s="42">
        <v>7309</v>
      </c>
      <c r="B468" s="41" t="s">
        <v>1361</v>
      </c>
      <c r="C468" s="150">
        <v>691506002</v>
      </c>
      <c r="D468" s="11" t="s">
        <v>1014</v>
      </c>
      <c r="E468" s="11" t="s">
        <v>227</v>
      </c>
      <c r="F468" s="40" t="s">
        <v>26</v>
      </c>
      <c r="G468" s="40" t="s">
        <v>228</v>
      </c>
      <c r="H468" s="40" t="s">
        <v>27</v>
      </c>
      <c r="I468" s="11"/>
      <c r="J468" s="11"/>
      <c r="K468" s="11" t="s">
        <v>1362</v>
      </c>
      <c r="L468" s="11" t="s">
        <v>1364</v>
      </c>
      <c r="M468" s="41" t="s">
        <v>133</v>
      </c>
      <c r="N468" s="41" t="s">
        <v>2372</v>
      </c>
      <c r="O468" s="42"/>
      <c r="P468" s="43" t="s">
        <v>1363</v>
      </c>
      <c r="Q468" s="42"/>
      <c r="R468" s="43">
        <v>91001</v>
      </c>
      <c r="S468" s="43" t="s">
        <v>1030</v>
      </c>
      <c r="T468" s="44">
        <v>38768</v>
      </c>
      <c r="U468" s="13" t="s">
        <v>1490</v>
      </c>
    </row>
    <row r="469" spans="1:21" ht="16.899999999999999" hidden="1" customHeight="1" x14ac:dyDescent="0.2">
      <c r="A469" s="13">
        <v>7310</v>
      </c>
      <c r="B469" s="10" t="s">
        <v>5991</v>
      </c>
      <c r="C469" s="151">
        <v>691406008</v>
      </c>
      <c r="D469" s="7" t="s">
        <v>1014</v>
      </c>
      <c r="E469" s="7" t="s">
        <v>227</v>
      </c>
      <c r="F469" s="12" t="s">
        <v>26</v>
      </c>
      <c r="G469" s="12" t="s">
        <v>228</v>
      </c>
      <c r="H469" s="12" t="s">
        <v>27</v>
      </c>
      <c r="I469" s="7"/>
      <c r="J469" s="7"/>
      <c r="K469" s="7" t="s">
        <v>5992</v>
      </c>
      <c r="L469" s="7" t="s">
        <v>5993</v>
      </c>
      <c r="M469" s="10" t="s">
        <v>2454</v>
      </c>
      <c r="N469" s="13" t="s">
        <v>5994</v>
      </c>
      <c r="O469" s="13"/>
      <c r="P469" s="14" t="s">
        <v>5995</v>
      </c>
      <c r="Q469" s="13"/>
      <c r="R469" s="14">
        <v>91001</v>
      </c>
      <c r="S469" s="14" t="s">
        <v>1353</v>
      </c>
      <c r="T469" s="16">
        <v>38776</v>
      </c>
      <c r="U469" s="13" t="s">
        <v>1490</v>
      </c>
    </row>
    <row r="470" spans="1:21" ht="16.899999999999999" hidden="1" customHeight="1" x14ac:dyDescent="0.2">
      <c r="A470" s="42">
        <v>7311</v>
      </c>
      <c r="B470" s="41" t="s">
        <v>1398</v>
      </c>
      <c r="C470" s="150">
        <v>690603004</v>
      </c>
      <c r="D470" s="11" t="s">
        <v>1014</v>
      </c>
      <c r="E470" s="11" t="s">
        <v>1026</v>
      </c>
      <c r="F470" s="40" t="s">
        <v>26</v>
      </c>
      <c r="G470" s="40" t="s">
        <v>1027</v>
      </c>
      <c r="H470" s="40" t="s">
        <v>27</v>
      </c>
      <c r="I470" s="11"/>
      <c r="J470" s="11"/>
      <c r="K470" s="11" t="s">
        <v>1399</v>
      </c>
      <c r="L470" s="11" t="s">
        <v>1400</v>
      </c>
      <c r="M470" s="41" t="s">
        <v>226</v>
      </c>
      <c r="N470" s="42" t="s">
        <v>1402</v>
      </c>
      <c r="O470" s="42" t="s">
        <v>1401</v>
      </c>
      <c r="P470" s="43"/>
      <c r="Q470" s="42"/>
      <c r="R470" s="43">
        <v>91001</v>
      </c>
      <c r="S470" s="43" t="s">
        <v>1030</v>
      </c>
      <c r="T470" s="44">
        <v>38786</v>
      </c>
      <c r="U470" s="13" t="s">
        <v>1490</v>
      </c>
    </row>
    <row r="471" spans="1:21" ht="16.899999999999999" hidden="1" customHeight="1" x14ac:dyDescent="0.2">
      <c r="A471" s="42">
        <v>7312</v>
      </c>
      <c r="B471" s="41" t="s">
        <v>1120</v>
      </c>
      <c r="C471" s="150">
        <v>690736004</v>
      </c>
      <c r="D471" s="11" t="s">
        <v>1014</v>
      </c>
      <c r="E471" s="11" t="s">
        <v>1031</v>
      </c>
      <c r="F471" s="40" t="s">
        <v>592</v>
      </c>
      <c r="G471" s="40" t="s">
        <v>1032</v>
      </c>
      <c r="H471" s="40" t="s">
        <v>27</v>
      </c>
      <c r="I471" s="11"/>
      <c r="J471" s="11"/>
      <c r="K471" s="11" t="s">
        <v>1121</v>
      </c>
      <c r="L471" s="11" t="s">
        <v>1123</v>
      </c>
      <c r="M471" s="41" t="s">
        <v>226</v>
      </c>
      <c r="N471" s="42" t="s">
        <v>2157</v>
      </c>
      <c r="O471" s="42" t="s">
        <v>1124</v>
      </c>
      <c r="P471" s="43" t="s">
        <v>1122</v>
      </c>
      <c r="Q471" s="42"/>
      <c r="R471" s="43">
        <v>91001</v>
      </c>
      <c r="S471" s="43" t="s">
        <v>1030</v>
      </c>
      <c r="T471" s="44">
        <v>38786</v>
      </c>
      <c r="U471" s="13" t="s">
        <v>1490</v>
      </c>
    </row>
    <row r="472" spans="1:21" ht="16.899999999999999" hidden="1" customHeight="1" x14ac:dyDescent="0.2">
      <c r="A472" s="42">
        <v>7313</v>
      </c>
      <c r="B472" s="41" t="s">
        <v>2028</v>
      </c>
      <c r="C472" s="150">
        <v>690610000</v>
      </c>
      <c r="D472" s="11" t="s">
        <v>1014</v>
      </c>
      <c r="E472" s="11" t="s">
        <v>2029</v>
      </c>
      <c r="F472" s="40" t="s">
        <v>26</v>
      </c>
      <c r="G472" s="40" t="s">
        <v>2030</v>
      </c>
      <c r="H472" s="40" t="s">
        <v>27</v>
      </c>
      <c r="I472" s="11"/>
      <c r="J472" s="11"/>
      <c r="K472" s="11" t="s">
        <v>2031</v>
      </c>
      <c r="L472" s="11" t="s">
        <v>2032</v>
      </c>
      <c r="M472" s="41" t="s">
        <v>226</v>
      </c>
      <c r="N472" s="42" t="s">
        <v>164</v>
      </c>
      <c r="O472" s="42" t="s">
        <v>2550</v>
      </c>
      <c r="P472" s="43" t="s">
        <v>2551</v>
      </c>
      <c r="Q472" s="42"/>
      <c r="R472" s="43">
        <v>91001</v>
      </c>
      <c r="S472" s="43" t="s">
        <v>1030</v>
      </c>
      <c r="T472" s="44">
        <v>38786</v>
      </c>
      <c r="U472" s="13" t="s">
        <v>1490</v>
      </c>
    </row>
    <row r="473" spans="1:21" ht="16.899999999999999" hidden="1" customHeight="1" x14ac:dyDescent="0.2">
      <c r="A473" s="13">
        <v>7314</v>
      </c>
      <c r="B473" s="10" t="s">
        <v>4052</v>
      </c>
      <c r="C473" s="151">
        <v>653776500</v>
      </c>
      <c r="D473" s="7" t="s">
        <v>51</v>
      </c>
      <c r="E473" s="7" t="s">
        <v>4053</v>
      </c>
      <c r="F473" s="12" t="s">
        <v>4054</v>
      </c>
      <c r="G473" s="12" t="s">
        <v>4055</v>
      </c>
      <c r="H473" s="12" t="s">
        <v>4056</v>
      </c>
      <c r="I473" s="7" t="s">
        <v>4057</v>
      </c>
      <c r="J473" s="7" t="s">
        <v>4058</v>
      </c>
      <c r="K473" s="7" t="s">
        <v>4059</v>
      </c>
      <c r="L473" s="7" t="s">
        <v>4060</v>
      </c>
      <c r="M473" s="10" t="s">
        <v>133</v>
      </c>
      <c r="N473" s="13" t="s">
        <v>3831</v>
      </c>
      <c r="O473" s="13" t="s">
        <v>4061</v>
      </c>
      <c r="P473" s="14"/>
      <c r="Q473" s="13"/>
      <c r="R473" s="14" t="s">
        <v>162</v>
      </c>
      <c r="S473" s="14" t="s">
        <v>4062</v>
      </c>
      <c r="T473" s="16">
        <v>38799</v>
      </c>
      <c r="U473" s="13" t="s">
        <v>8104</v>
      </c>
    </row>
    <row r="474" spans="1:21" ht="16.899999999999999" hidden="1" customHeight="1" x14ac:dyDescent="0.2">
      <c r="A474" s="42">
        <v>7315</v>
      </c>
      <c r="B474" s="41" t="s">
        <v>6097</v>
      </c>
      <c r="C474" s="150" t="s">
        <v>8029</v>
      </c>
      <c r="D474" s="11" t="s">
        <v>1014</v>
      </c>
      <c r="E474" s="11" t="s">
        <v>1031</v>
      </c>
      <c r="F474" s="40" t="s">
        <v>592</v>
      </c>
      <c r="G474" s="40" t="s">
        <v>1032</v>
      </c>
      <c r="H474" s="40" t="s">
        <v>27</v>
      </c>
      <c r="I474" s="11"/>
      <c r="J474" s="11"/>
      <c r="K474" s="11" t="s">
        <v>6098</v>
      </c>
      <c r="L474" s="11" t="s">
        <v>6099</v>
      </c>
      <c r="M474" s="41" t="s">
        <v>2456</v>
      </c>
      <c r="N474" s="42" t="s">
        <v>6100</v>
      </c>
      <c r="O474" s="42"/>
      <c r="P474" s="43"/>
      <c r="Q474" s="42"/>
      <c r="R474" s="43">
        <v>91001</v>
      </c>
      <c r="S474" s="43" t="s">
        <v>6101</v>
      </c>
      <c r="T474" s="44">
        <v>38803</v>
      </c>
      <c r="U474" s="13" t="s">
        <v>1490</v>
      </c>
    </row>
    <row r="475" spans="1:21" ht="16.899999999999999" hidden="1" customHeight="1" x14ac:dyDescent="0.2">
      <c r="A475" s="13">
        <v>7316</v>
      </c>
      <c r="B475" s="10" t="s">
        <v>4748</v>
      </c>
      <c r="C475" s="151">
        <v>753958002</v>
      </c>
      <c r="D475" s="7" t="s">
        <v>582</v>
      </c>
      <c r="E475" s="7" t="s">
        <v>4749</v>
      </c>
      <c r="F475" s="12" t="s">
        <v>4750</v>
      </c>
      <c r="G475" s="12" t="s">
        <v>4751</v>
      </c>
      <c r="H475" s="12" t="s">
        <v>4752</v>
      </c>
      <c r="I475" s="7" t="s">
        <v>4753</v>
      </c>
      <c r="J475" s="7" t="s">
        <v>4754</v>
      </c>
      <c r="K475" s="7" t="s">
        <v>4755</v>
      </c>
      <c r="L475" s="7" t="s">
        <v>4756</v>
      </c>
      <c r="M475" s="10" t="s">
        <v>32</v>
      </c>
      <c r="N475" s="13" t="s">
        <v>583</v>
      </c>
      <c r="O475" s="13"/>
      <c r="P475" s="14"/>
      <c r="Q475" s="13"/>
      <c r="R475" s="14" t="s">
        <v>30</v>
      </c>
      <c r="S475" s="14" t="s">
        <v>4757</v>
      </c>
      <c r="T475" s="16">
        <v>38804</v>
      </c>
      <c r="U475" s="13">
        <v>2009</v>
      </c>
    </row>
    <row r="476" spans="1:21" ht="16.899999999999999" hidden="1" customHeight="1" x14ac:dyDescent="0.2">
      <c r="A476" s="13">
        <v>7317</v>
      </c>
      <c r="B476" s="10" t="s">
        <v>5985</v>
      </c>
      <c r="C476" s="151">
        <v>691403009</v>
      </c>
      <c r="D476" s="7" t="s">
        <v>1014</v>
      </c>
      <c r="E476" s="7" t="s">
        <v>1026</v>
      </c>
      <c r="F476" s="12" t="s">
        <v>26</v>
      </c>
      <c r="G476" s="12" t="s">
        <v>1027</v>
      </c>
      <c r="H476" s="12" t="s">
        <v>27</v>
      </c>
      <c r="I476" s="7"/>
      <c r="J476" s="7"/>
      <c r="K476" s="7" t="s">
        <v>5986</v>
      </c>
      <c r="L476" s="7" t="s">
        <v>5987</v>
      </c>
      <c r="M476" s="10" t="s">
        <v>2454</v>
      </c>
      <c r="N476" s="13" t="s">
        <v>5988</v>
      </c>
      <c r="O476" s="13" t="s">
        <v>5989</v>
      </c>
      <c r="P476" s="14"/>
      <c r="Q476" s="13" t="s">
        <v>5990</v>
      </c>
      <c r="R476" s="14">
        <v>91001</v>
      </c>
      <c r="S476" s="14" t="s">
        <v>1353</v>
      </c>
      <c r="T476" s="16">
        <v>38813</v>
      </c>
      <c r="U476" s="13" t="s">
        <v>1490</v>
      </c>
    </row>
    <row r="477" spans="1:21" ht="16.899999999999999" hidden="1" customHeight="1" x14ac:dyDescent="0.2">
      <c r="A477" s="13">
        <v>7318</v>
      </c>
      <c r="B477" s="10" t="s">
        <v>7949</v>
      </c>
      <c r="C477" s="151">
        <v>879129001</v>
      </c>
      <c r="D477" s="7" t="s">
        <v>3824</v>
      </c>
      <c r="E477" s="7" t="s">
        <v>7950</v>
      </c>
      <c r="F477" s="12" t="s">
        <v>7951</v>
      </c>
      <c r="G477" s="12" t="s">
        <v>7952</v>
      </c>
      <c r="H477" s="12" t="s">
        <v>27</v>
      </c>
      <c r="I477" s="7"/>
      <c r="J477" s="7"/>
      <c r="K477" s="7" t="s">
        <v>7953</v>
      </c>
      <c r="L477" s="7" t="s">
        <v>7954</v>
      </c>
      <c r="M477" s="10" t="s">
        <v>32</v>
      </c>
      <c r="N477" s="13" t="s">
        <v>521</v>
      </c>
      <c r="O477" s="13" t="s">
        <v>7955</v>
      </c>
      <c r="P477" s="14" t="s">
        <v>7956</v>
      </c>
      <c r="Q477" s="13"/>
      <c r="R477" s="14">
        <v>93105</v>
      </c>
      <c r="S477" s="14" t="s">
        <v>2698</v>
      </c>
      <c r="T477" s="16">
        <v>38824</v>
      </c>
      <c r="U477" s="13">
        <v>2018</v>
      </c>
    </row>
    <row r="478" spans="1:21" ht="16.899999999999999" hidden="1" customHeight="1" x14ac:dyDescent="0.2">
      <c r="A478" s="42">
        <v>7320</v>
      </c>
      <c r="B478" s="41" t="s">
        <v>523</v>
      </c>
      <c r="C478" s="150">
        <v>656288108</v>
      </c>
      <c r="D478" s="11" t="s">
        <v>51</v>
      </c>
      <c r="E478" s="11" t="s">
        <v>524</v>
      </c>
      <c r="F478" s="40" t="s">
        <v>4532</v>
      </c>
      <c r="G478" s="40" t="s">
        <v>525</v>
      </c>
      <c r="H478" s="40" t="s">
        <v>4533</v>
      </c>
      <c r="I478" s="11" t="s">
        <v>526</v>
      </c>
      <c r="J478" s="11" t="s">
        <v>2729</v>
      </c>
      <c r="K478" s="11" t="s">
        <v>527</v>
      </c>
      <c r="L478" s="11" t="s">
        <v>529</v>
      </c>
      <c r="M478" s="41" t="s">
        <v>226</v>
      </c>
      <c r="N478" s="42" t="s">
        <v>2290</v>
      </c>
      <c r="O478" s="42" t="s">
        <v>2728</v>
      </c>
      <c r="P478" s="43" t="s">
        <v>528</v>
      </c>
      <c r="Q478" s="42"/>
      <c r="R478" s="43">
        <v>93401</v>
      </c>
      <c r="S478" s="43" t="s">
        <v>8167</v>
      </c>
      <c r="T478" s="44">
        <v>38848</v>
      </c>
      <c r="U478" s="13">
        <v>2019</v>
      </c>
    </row>
    <row r="479" spans="1:21" ht="16.899999999999999" hidden="1" customHeight="1" x14ac:dyDescent="0.2">
      <c r="A479" s="13">
        <v>7321</v>
      </c>
      <c r="B479" s="10" t="s">
        <v>6533</v>
      </c>
      <c r="C479" s="151">
        <v>655994203</v>
      </c>
      <c r="D479" s="7" t="s">
        <v>2087</v>
      </c>
      <c r="E479" s="7" t="s">
        <v>6534</v>
      </c>
      <c r="F479" s="12" t="s">
        <v>6535</v>
      </c>
      <c r="G479" s="12" t="s">
        <v>6536</v>
      </c>
      <c r="H479" s="12" t="s">
        <v>6537</v>
      </c>
      <c r="I479" s="7" t="s">
        <v>4980</v>
      </c>
      <c r="J479" s="7" t="s">
        <v>6538</v>
      </c>
      <c r="K479" s="7" t="s">
        <v>6539</v>
      </c>
      <c r="L479" s="7" t="s">
        <v>6540</v>
      </c>
      <c r="M479" s="10" t="s">
        <v>31</v>
      </c>
      <c r="N479" s="13" t="s">
        <v>5640</v>
      </c>
      <c r="O479" s="13"/>
      <c r="P479" s="14"/>
      <c r="Q479" s="13"/>
      <c r="R479" s="14">
        <v>93401</v>
      </c>
      <c r="S479" s="14" t="s">
        <v>6541</v>
      </c>
      <c r="T479" s="16">
        <v>38860</v>
      </c>
      <c r="U479" s="13">
        <v>2005</v>
      </c>
    </row>
    <row r="480" spans="1:21" ht="16.899999999999999" hidden="1" customHeight="1" x14ac:dyDescent="0.2">
      <c r="A480" s="13">
        <v>7322</v>
      </c>
      <c r="B480" s="10" t="s">
        <v>4706</v>
      </c>
      <c r="C480" s="151" t="s">
        <v>8012</v>
      </c>
      <c r="D480" s="7" t="s">
        <v>4707</v>
      </c>
      <c r="E480" s="7" t="s">
        <v>4708</v>
      </c>
      <c r="F480" s="12" t="s">
        <v>4709</v>
      </c>
      <c r="G480" s="12" t="s">
        <v>4710</v>
      </c>
      <c r="H480" s="12" t="s">
        <v>4711</v>
      </c>
      <c r="I480" s="7" t="s">
        <v>4712</v>
      </c>
      <c r="J480" s="7" t="s">
        <v>55</v>
      </c>
      <c r="K480" s="7" t="s">
        <v>55</v>
      </c>
      <c r="L480" s="7" t="s">
        <v>4713</v>
      </c>
      <c r="M480" s="10" t="s">
        <v>32</v>
      </c>
      <c r="N480" s="13" t="s">
        <v>4714</v>
      </c>
      <c r="O480" s="13"/>
      <c r="P480" s="14"/>
      <c r="Q480" s="13"/>
      <c r="R480" s="14" t="s">
        <v>470</v>
      </c>
      <c r="S480" s="14" t="s">
        <v>4715</v>
      </c>
      <c r="T480" s="16">
        <v>38867</v>
      </c>
      <c r="U480" s="13">
        <v>2004</v>
      </c>
    </row>
    <row r="481" spans="1:21" ht="16.899999999999999" hidden="1" customHeight="1" x14ac:dyDescent="0.2">
      <c r="A481" s="13">
        <v>7323</v>
      </c>
      <c r="B481" s="10" t="s">
        <v>5067</v>
      </c>
      <c r="C481" s="151">
        <v>655044205</v>
      </c>
      <c r="D481" s="7" t="s">
        <v>567</v>
      </c>
      <c r="E481" s="7" t="s">
        <v>5068</v>
      </c>
      <c r="F481" s="12" t="s">
        <v>5069</v>
      </c>
      <c r="G481" s="12" t="s">
        <v>5070</v>
      </c>
      <c r="H481" s="12" t="s">
        <v>5071</v>
      </c>
      <c r="I481" s="7" t="s">
        <v>5072</v>
      </c>
      <c r="J481" s="7" t="s">
        <v>5073</v>
      </c>
      <c r="K481" s="7" t="s">
        <v>5074</v>
      </c>
      <c r="L481" s="7" t="s">
        <v>5075</v>
      </c>
      <c r="M481" s="10" t="s">
        <v>31</v>
      </c>
      <c r="N481" s="13" t="s">
        <v>5076</v>
      </c>
      <c r="O481" s="13" t="s">
        <v>5077</v>
      </c>
      <c r="P481" s="14" t="s">
        <v>5078</v>
      </c>
      <c r="Q481" s="13"/>
      <c r="R481" s="14" t="s">
        <v>30</v>
      </c>
      <c r="S481" s="14" t="s">
        <v>5079</v>
      </c>
      <c r="T481" s="16">
        <v>38898</v>
      </c>
      <c r="U481" s="13">
        <v>2017</v>
      </c>
    </row>
    <row r="482" spans="1:21" ht="16.899999999999999" hidden="1" customHeight="1" x14ac:dyDescent="0.2">
      <c r="A482" s="13">
        <v>7325</v>
      </c>
      <c r="B482" s="10" t="s">
        <v>7292</v>
      </c>
      <c r="C482" s="151" t="s">
        <v>8042</v>
      </c>
      <c r="D482" s="7" t="s">
        <v>51</v>
      </c>
      <c r="E482" s="7" t="s">
        <v>7293</v>
      </c>
      <c r="F482" s="12" t="s">
        <v>7294</v>
      </c>
      <c r="G482" s="12" t="s">
        <v>7295</v>
      </c>
      <c r="H482" s="12" t="s">
        <v>7296</v>
      </c>
      <c r="I482" s="7" t="s">
        <v>397</v>
      </c>
      <c r="J482" s="7" t="s">
        <v>7297</v>
      </c>
      <c r="K482" s="7" t="s">
        <v>7298</v>
      </c>
      <c r="L482" s="7" t="s">
        <v>7299</v>
      </c>
      <c r="M482" s="10" t="s">
        <v>31</v>
      </c>
      <c r="N482" s="13"/>
      <c r="O482" s="13"/>
      <c r="P482" s="14" t="s">
        <v>7300</v>
      </c>
      <c r="Q482" s="13"/>
      <c r="R482" s="14">
        <v>93401</v>
      </c>
      <c r="S482" s="14" t="s">
        <v>7301</v>
      </c>
      <c r="T482" s="16">
        <v>38903</v>
      </c>
      <c r="U482" s="13">
        <v>2005</v>
      </c>
    </row>
    <row r="483" spans="1:21" ht="16.899999999999999" hidden="1" customHeight="1" x14ac:dyDescent="0.2">
      <c r="A483" s="13">
        <v>7326</v>
      </c>
      <c r="B483" s="10" t="s">
        <v>7401</v>
      </c>
      <c r="C483" s="151">
        <v>652372805</v>
      </c>
      <c r="D483" s="7" t="s">
        <v>33</v>
      </c>
      <c r="E483" s="7" t="s">
        <v>7402</v>
      </c>
      <c r="F483" s="12" t="s">
        <v>7403</v>
      </c>
      <c r="G483" s="12" t="s">
        <v>7404</v>
      </c>
      <c r="H483" s="12" t="s">
        <v>7405</v>
      </c>
      <c r="I483" s="7" t="s">
        <v>7406</v>
      </c>
      <c r="J483" s="7" t="s">
        <v>7407</v>
      </c>
      <c r="K483" s="7" t="s">
        <v>7408</v>
      </c>
      <c r="L483" s="7" t="s">
        <v>7409</v>
      </c>
      <c r="M483" s="10" t="s">
        <v>31</v>
      </c>
      <c r="N483" s="13" t="s">
        <v>1892</v>
      </c>
      <c r="O483" s="13"/>
      <c r="P483" s="14" t="s">
        <v>7410</v>
      </c>
      <c r="Q483" s="13"/>
      <c r="R483" s="14" t="s">
        <v>30</v>
      </c>
      <c r="S483" s="14" t="s">
        <v>7411</v>
      </c>
      <c r="T483" s="16">
        <v>38904</v>
      </c>
      <c r="U483" s="13">
        <v>2005</v>
      </c>
    </row>
    <row r="484" spans="1:21" ht="16.899999999999999" hidden="1" customHeight="1" x14ac:dyDescent="0.2">
      <c r="A484" s="13">
        <v>7327</v>
      </c>
      <c r="B484" s="10" t="s">
        <v>5630</v>
      </c>
      <c r="C484" s="151">
        <v>651391008</v>
      </c>
      <c r="D484" s="7" t="s">
        <v>5631</v>
      </c>
      <c r="E484" s="7" t="s">
        <v>5632</v>
      </c>
      <c r="F484" s="12" t="s">
        <v>5633</v>
      </c>
      <c r="G484" s="12" t="s">
        <v>5634</v>
      </c>
      <c r="H484" s="12" t="s">
        <v>5635</v>
      </c>
      <c r="I484" s="7" t="s">
        <v>5636</v>
      </c>
      <c r="J484" s="7" t="s">
        <v>5637</v>
      </c>
      <c r="K484" s="7" t="s">
        <v>5638</v>
      </c>
      <c r="L484" s="7" t="s">
        <v>5639</v>
      </c>
      <c r="M484" s="10" t="s">
        <v>31</v>
      </c>
      <c r="N484" s="13" t="s">
        <v>5640</v>
      </c>
      <c r="O484" s="13"/>
      <c r="P484" s="14"/>
      <c r="Q484" s="13"/>
      <c r="R484" s="14" t="s">
        <v>470</v>
      </c>
      <c r="S484" s="14" t="s">
        <v>5641</v>
      </c>
      <c r="T484" s="16">
        <v>38905</v>
      </c>
      <c r="U484" s="13">
        <v>2008</v>
      </c>
    </row>
    <row r="485" spans="1:21" ht="16.899999999999999" hidden="1" customHeight="1" x14ac:dyDescent="0.2">
      <c r="A485" s="13">
        <v>7328</v>
      </c>
      <c r="B485" s="10" t="s">
        <v>4537</v>
      </c>
      <c r="C485" s="151">
        <v>720462001</v>
      </c>
      <c r="D485" s="7" t="s">
        <v>51</v>
      </c>
      <c r="E485" s="7" t="s">
        <v>4538</v>
      </c>
      <c r="F485" s="12" t="s">
        <v>4539</v>
      </c>
      <c r="G485" s="12" t="s">
        <v>4540</v>
      </c>
      <c r="H485" s="12" t="s">
        <v>4541</v>
      </c>
      <c r="I485" s="7" t="s">
        <v>403</v>
      </c>
      <c r="J485" s="7" t="s">
        <v>4542</v>
      </c>
      <c r="K485" s="7" t="s">
        <v>4543</v>
      </c>
      <c r="L485" s="7" t="s">
        <v>4544</v>
      </c>
      <c r="M485" s="10" t="s">
        <v>31</v>
      </c>
      <c r="N485" s="13" t="s">
        <v>300</v>
      </c>
      <c r="O485" s="13" t="s">
        <v>4545</v>
      </c>
      <c r="P485" s="14" t="s">
        <v>4546</v>
      </c>
      <c r="Q485" s="13"/>
      <c r="R485" s="14">
        <v>93401</v>
      </c>
      <c r="S485" s="14" t="s">
        <v>4547</v>
      </c>
      <c r="T485" s="16">
        <v>38905</v>
      </c>
      <c r="U485" s="13">
        <v>2011</v>
      </c>
    </row>
    <row r="486" spans="1:21" ht="16.899999999999999" hidden="1" customHeight="1" x14ac:dyDescent="0.2">
      <c r="A486" s="13">
        <v>7329</v>
      </c>
      <c r="B486" s="10" t="s">
        <v>5460</v>
      </c>
      <c r="C486" s="151">
        <v>655563601</v>
      </c>
      <c r="D486" s="7" t="s">
        <v>749</v>
      </c>
      <c r="E486" s="7" t="s">
        <v>5461</v>
      </c>
      <c r="F486" s="12" t="s">
        <v>756</v>
      </c>
      <c r="G486" s="12" t="s">
        <v>5462</v>
      </c>
      <c r="H486" s="12" t="s">
        <v>5463</v>
      </c>
      <c r="I486" s="7" t="s">
        <v>5464</v>
      </c>
      <c r="J486" s="7" t="s">
        <v>5465</v>
      </c>
      <c r="K486" s="7" t="s">
        <v>5466</v>
      </c>
      <c r="L486" s="7" t="s">
        <v>5467</v>
      </c>
      <c r="M486" s="10" t="s">
        <v>2454</v>
      </c>
      <c r="N486" s="13" t="s">
        <v>864</v>
      </c>
      <c r="O486" s="13"/>
      <c r="P486" s="14"/>
      <c r="Q486" s="13"/>
      <c r="R486" s="14">
        <v>93401</v>
      </c>
      <c r="S486" s="14" t="s">
        <v>5468</v>
      </c>
      <c r="T486" s="16">
        <v>38911</v>
      </c>
      <c r="U486" s="13">
        <v>2005</v>
      </c>
    </row>
    <row r="487" spans="1:21" ht="16.899999999999999" hidden="1" customHeight="1" x14ac:dyDescent="0.2">
      <c r="A487" s="13">
        <v>7330</v>
      </c>
      <c r="B487" s="10" t="s">
        <v>6417</v>
      </c>
      <c r="C487" s="151">
        <v>655691103</v>
      </c>
      <c r="D487" s="7" t="s">
        <v>6418</v>
      </c>
      <c r="E487" s="7" t="s">
        <v>6419</v>
      </c>
      <c r="F487" s="12" t="s">
        <v>6420</v>
      </c>
      <c r="G487" s="12" t="s">
        <v>6421</v>
      </c>
      <c r="H487" s="12" t="s">
        <v>6422</v>
      </c>
      <c r="I487" s="7" t="s">
        <v>4980</v>
      </c>
      <c r="J487" s="7" t="s">
        <v>6423</v>
      </c>
      <c r="K487" s="7" t="s">
        <v>6424</v>
      </c>
      <c r="L487" s="7" t="s">
        <v>6425</v>
      </c>
      <c r="M487" s="10" t="s">
        <v>226</v>
      </c>
      <c r="N487" s="13"/>
      <c r="O487" s="13" t="s">
        <v>6426</v>
      </c>
      <c r="P487" s="14"/>
      <c r="Q487" s="13"/>
      <c r="R487" s="14">
        <v>93401</v>
      </c>
      <c r="S487" s="14" t="s">
        <v>6427</v>
      </c>
      <c r="T487" s="16">
        <v>38915</v>
      </c>
      <c r="U487" s="13">
        <v>2008</v>
      </c>
    </row>
    <row r="488" spans="1:21" ht="16.899999999999999" hidden="1" customHeight="1" x14ac:dyDescent="0.2">
      <c r="A488" s="13">
        <v>7331</v>
      </c>
      <c r="B488" s="10" t="s">
        <v>2099</v>
      </c>
      <c r="C488" s="151">
        <v>656176903</v>
      </c>
      <c r="D488" s="7" t="s">
        <v>2087</v>
      </c>
      <c r="E488" s="7" t="s">
        <v>2100</v>
      </c>
      <c r="F488" s="17" t="s">
        <v>8381</v>
      </c>
      <c r="G488" s="12" t="s">
        <v>2101</v>
      </c>
      <c r="H488" s="12" t="s">
        <v>2637</v>
      </c>
      <c r="I488" s="7" t="s">
        <v>2102</v>
      </c>
      <c r="J488" s="7" t="s">
        <v>2103</v>
      </c>
      <c r="K488" s="7" t="s">
        <v>2104</v>
      </c>
      <c r="L488" s="7" t="s">
        <v>2106</v>
      </c>
      <c r="M488" s="10" t="s">
        <v>226</v>
      </c>
      <c r="N488" s="13" t="s">
        <v>1848</v>
      </c>
      <c r="O488" s="13" t="s">
        <v>2582</v>
      </c>
      <c r="P488" s="14" t="s">
        <v>2105</v>
      </c>
      <c r="Q488" s="13"/>
      <c r="R488" s="14">
        <v>93401</v>
      </c>
      <c r="S488" s="15" t="s">
        <v>8382</v>
      </c>
      <c r="T488" s="16">
        <v>38936</v>
      </c>
      <c r="U488" s="13">
        <v>2019</v>
      </c>
    </row>
    <row r="489" spans="1:21" ht="16.899999999999999" hidden="1" customHeight="1" x14ac:dyDescent="0.2">
      <c r="A489" s="13">
        <v>7332</v>
      </c>
      <c r="B489" s="10" t="s">
        <v>6474</v>
      </c>
      <c r="C489" s="151">
        <v>653173105</v>
      </c>
      <c r="D489" s="7" t="s">
        <v>2088</v>
      </c>
      <c r="E489" s="7" t="s">
        <v>6475</v>
      </c>
      <c r="F489" s="12" t="s">
        <v>6476</v>
      </c>
      <c r="G489" s="12" t="s">
        <v>6477</v>
      </c>
      <c r="H489" s="12" t="s">
        <v>6478</v>
      </c>
      <c r="I489" s="7" t="s">
        <v>6479</v>
      </c>
      <c r="J489" s="7" t="s">
        <v>6480</v>
      </c>
      <c r="K489" s="7" t="s">
        <v>6481</v>
      </c>
      <c r="L489" s="7" t="s">
        <v>6482</v>
      </c>
      <c r="M489" s="10" t="s">
        <v>226</v>
      </c>
      <c r="N489" s="13" t="s">
        <v>6483</v>
      </c>
      <c r="O489" s="13"/>
      <c r="P489" s="14"/>
      <c r="Q489" s="13"/>
      <c r="R489" s="14" t="s">
        <v>470</v>
      </c>
      <c r="S489" s="14" t="s">
        <v>6484</v>
      </c>
      <c r="T489" s="16">
        <v>41493</v>
      </c>
      <c r="U489" s="13">
        <v>2007</v>
      </c>
    </row>
    <row r="490" spans="1:21" ht="16.899999999999999" hidden="1" customHeight="1" x14ac:dyDescent="0.2">
      <c r="A490" s="13">
        <v>7333</v>
      </c>
      <c r="B490" s="10" t="s">
        <v>3519</v>
      </c>
      <c r="C490" s="151">
        <v>737319008</v>
      </c>
      <c r="D490" s="7" t="s">
        <v>51</v>
      </c>
      <c r="E490" s="7" t="s">
        <v>3520</v>
      </c>
      <c r="F490" s="12" t="s">
        <v>3521</v>
      </c>
      <c r="G490" s="12" t="s">
        <v>3522</v>
      </c>
      <c r="H490" s="12" t="s">
        <v>3523</v>
      </c>
      <c r="I490" s="7" t="s">
        <v>81</v>
      </c>
      <c r="J490" s="7" t="s">
        <v>3524</v>
      </c>
      <c r="K490" s="7" t="s">
        <v>3525</v>
      </c>
      <c r="L490" s="7" t="s">
        <v>3526</v>
      </c>
      <c r="M490" s="10" t="s">
        <v>32</v>
      </c>
      <c r="N490" s="13" t="s">
        <v>82</v>
      </c>
      <c r="O490" s="13" t="s">
        <v>3527</v>
      </c>
      <c r="P490" s="14" t="s">
        <v>3528</v>
      </c>
      <c r="Q490" s="13"/>
      <c r="R490" s="14" t="s">
        <v>52</v>
      </c>
      <c r="S490" s="14" t="s">
        <v>3529</v>
      </c>
      <c r="T490" s="16">
        <v>38950</v>
      </c>
      <c r="U490" s="13">
        <v>2006</v>
      </c>
    </row>
    <row r="491" spans="1:21" ht="16.899999999999999" hidden="1" customHeight="1" x14ac:dyDescent="0.2">
      <c r="A491" s="13">
        <v>7334</v>
      </c>
      <c r="B491" s="10" t="s">
        <v>7878</v>
      </c>
      <c r="C491" s="151">
        <v>714704001</v>
      </c>
      <c r="D491" s="7" t="s">
        <v>7879</v>
      </c>
      <c r="E491" s="7" t="s">
        <v>7880</v>
      </c>
      <c r="F491" s="17" t="s">
        <v>8510</v>
      </c>
      <c r="G491" s="12" t="s">
        <v>7882</v>
      </c>
      <c r="H491" s="17" t="s">
        <v>8511</v>
      </c>
      <c r="I491" s="7" t="s">
        <v>6479</v>
      </c>
      <c r="J491" s="22" t="s">
        <v>8512</v>
      </c>
      <c r="K491" s="22" t="s">
        <v>8513</v>
      </c>
      <c r="L491" s="7" t="s">
        <v>7886</v>
      </c>
      <c r="M491" s="10" t="s">
        <v>31</v>
      </c>
      <c r="N491" s="13" t="s">
        <v>300</v>
      </c>
      <c r="O491" s="13"/>
      <c r="P491" s="14"/>
      <c r="Q491" s="13"/>
      <c r="R491" s="14">
        <v>93105</v>
      </c>
      <c r="S491" s="15" t="s">
        <v>8514</v>
      </c>
      <c r="T491" s="16">
        <v>38957</v>
      </c>
      <c r="U491" s="13">
        <v>2019</v>
      </c>
    </row>
    <row r="492" spans="1:21" ht="16.899999999999999" hidden="1" customHeight="1" x14ac:dyDescent="0.2">
      <c r="A492" s="13">
        <v>7335</v>
      </c>
      <c r="B492" s="10" t="s">
        <v>7432</v>
      </c>
      <c r="C492" s="151">
        <v>654941300</v>
      </c>
      <c r="D492" s="7" t="s">
        <v>51</v>
      </c>
      <c r="E492" s="7" t="s">
        <v>7433</v>
      </c>
      <c r="F492" s="12" t="s">
        <v>7434</v>
      </c>
      <c r="G492" s="12" t="s">
        <v>7285</v>
      </c>
      <c r="H492" s="12" t="s">
        <v>7435</v>
      </c>
      <c r="I492" s="7" t="s">
        <v>3957</v>
      </c>
      <c r="J492" s="7" t="s">
        <v>7436</v>
      </c>
      <c r="K492" s="7" t="s">
        <v>7437</v>
      </c>
      <c r="L492" s="7" t="s">
        <v>7438</v>
      </c>
      <c r="M492" s="10" t="s">
        <v>31</v>
      </c>
      <c r="N492" s="13" t="s">
        <v>300</v>
      </c>
      <c r="O492" s="13"/>
      <c r="P492" s="14"/>
      <c r="Q492" s="13"/>
      <c r="R492" s="14" t="s">
        <v>162</v>
      </c>
      <c r="S492" s="14" t="s">
        <v>7439</v>
      </c>
      <c r="T492" s="16">
        <v>39006</v>
      </c>
      <c r="U492" s="13">
        <v>2008</v>
      </c>
    </row>
    <row r="493" spans="1:21" ht="16.899999999999999" hidden="1" customHeight="1" x14ac:dyDescent="0.2">
      <c r="A493" s="13">
        <v>7336</v>
      </c>
      <c r="B493" s="10" t="s">
        <v>7919</v>
      </c>
      <c r="C493" s="151">
        <v>709952005</v>
      </c>
      <c r="D493" s="7" t="s">
        <v>7920</v>
      </c>
      <c r="E493" s="7" t="s">
        <v>7921</v>
      </c>
      <c r="F493" s="12" t="s">
        <v>7922</v>
      </c>
      <c r="G493" s="12" t="s">
        <v>7923</v>
      </c>
      <c r="H493" s="12" t="s">
        <v>7924</v>
      </c>
      <c r="I493" s="7" t="s">
        <v>7925</v>
      </c>
      <c r="J493" s="7" t="s">
        <v>7926</v>
      </c>
      <c r="K493" s="7" t="s">
        <v>7927</v>
      </c>
      <c r="L493" s="7" t="s">
        <v>7928</v>
      </c>
      <c r="M493" s="10" t="s">
        <v>31</v>
      </c>
      <c r="N493" s="13" t="s">
        <v>4305</v>
      </c>
      <c r="O493" s="13" t="s">
        <v>7929</v>
      </c>
      <c r="P493" s="14"/>
      <c r="Q493" s="13"/>
      <c r="R493" s="14">
        <v>93105</v>
      </c>
      <c r="S493" s="14" t="s">
        <v>7930</v>
      </c>
      <c r="T493" s="16">
        <v>39006</v>
      </c>
      <c r="U493" s="13">
        <v>2018</v>
      </c>
    </row>
    <row r="494" spans="1:21" ht="16.899999999999999" hidden="1" customHeight="1" x14ac:dyDescent="0.2">
      <c r="A494" s="13">
        <v>7337</v>
      </c>
      <c r="B494" s="10" t="s">
        <v>4779</v>
      </c>
      <c r="C494" s="151">
        <v>655461604</v>
      </c>
      <c r="D494" s="7" t="s">
        <v>565</v>
      </c>
      <c r="E494" s="7" t="s">
        <v>4780</v>
      </c>
      <c r="F494" s="12" t="s">
        <v>4781</v>
      </c>
      <c r="G494" s="12" t="s">
        <v>4782</v>
      </c>
      <c r="H494" s="12" t="s">
        <v>4783</v>
      </c>
      <c r="I494" s="7" t="s">
        <v>4784</v>
      </c>
      <c r="J494" s="7" t="s">
        <v>4785</v>
      </c>
      <c r="K494" s="7" t="s">
        <v>4786</v>
      </c>
      <c r="L494" s="7" t="s">
        <v>4787</v>
      </c>
      <c r="M494" s="10" t="s">
        <v>2452</v>
      </c>
      <c r="N494" s="13" t="s">
        <v>598</v>
      </c>
      <c r="O494" s="13" t="s">
        <v>4788</v>
      </c>
      <c r="P494" s="14" t="s">
        <v>4789</v>
      </c>
      <c r="Q494" s="13"/>
      <c r="R494" s="14" t="s">
        <v>470</v>
      </c>
      <c r="S494" s="14" t="s">
        <v>4790</v>
      </c>
      <c r="T494" s="16">
        <v>39013</v>
      </c>
      <c r="U494" s="13">
        <v>2014</v>
      </c>
    </row>
    <row r="495" spans="1:21" ht="16.899999999999999" hidden="1" customHeight="1" x14ac:dyDescent="0.2">
      <c r="A495" s="13">
        <v>7338</v>
      </c>
      <c r="B495" s="10" t="s">
        <v>4615</v>
      </c>
      <c r="C495" s="151">
        <v>653872801</v>
      </c>
      <c r="D495" s="7" t="s">
        <v>51</v>
      </c>
      <c r="E495" s="7" t="s">
        <v>4616</v>
      </c>
      <c r="F495" s="12" t="s">
        <v>4617</v>
      </c>
      <c r="G495" s="12" t="s">
        <v>4618</v>
      </c>
      <c r="H495" s="12" t="s">
        <v>4619</v>
      </c>
      <c r="I495" s="7" t="s">
        <v>79</v>
      </c>
      <c r="J495" s="7" t="s">
        <v>4620</v>
      </c>
      <c r="K495" s="7" t="s">
        <v>4621</v>
      </c>
      <c r="L495" s="7" t="s">
        <v>4622</v>
      </c>
      <c r="M495" s="10" t="s">
        <v>31</v>
      </c>
      <c r="N495" s="13" t="s">
        <v>4305</v>
      </c>
      <c r="O495" s="13" t="s">
        <v>4623</v>
      </c>
      <c r="P495" s="14" t="s">
        <v>4624</v>
      </c>
      <c r="Q495" s="13"/>
      <c r="R495" s="14" t="s">
        <v>52</v>
      </c>
      <c r="S495" s="14" t="s">
        <v>4625</v>
      </c>
      <c r="T495" s="16">
        <v>39015</v>
      </c>
      <c r="U495" s="13">
        <v>2008</v>
      </c>
    </row>
    <row r="496" spans="1:21" ht="16.899999999999999" hidden="1" customHeight="1" x14ac:dyDescent="0.2">
      <c r="A496" s="13">
        <v>7339</v>
      </c>
      <c r="B496" s="10" t="s">
        <v>5168</v>
      </c>
      <c r="C496" s="151">
        <v>714364007</v>
      </c>
      <c r="D496" s="7" t="s">
        <v>565</v>
      </c>
      <c r="E496" s="7" t="s">
        <v>5169</v>
      </c>
      <c r="F496" s="12" t="s">
        <v>5170</v>
      </c>
      <c r="G496" s="7" t="s">
        <v>5171</v>
      </c>
      <c r="H496" s="12" t="s">
        <v>5172</v>
      </c>
      <c r="I496" s="7" t="s">
        <v>5173</v>
      </c>
      <c r="J496" s="7" t="s">
        <v>5174</v>
      </c>
      <c r="K496" s="7" t="s">
        <v>5175</v>
      </c>
      <c r="L496" s="7" t="s">
        <v>5176</v>
      </c>
      <c r="M496" s="10" t="s">
        <v>31</v>
      </c>
      <c r="N496" s="13" t="s">
        <v>5177</v>
      </c>
      <c r="O496" s="13" t="s">
        <v>5178</v>
      </c>
      <c r="P496" s="14" t="s">
        <v>5179</v>
      </c>
      <c r="Q496" s="13"/>
      <c r="R496" s="14">
        <v>93401</v>
      </c>
      <c r="S496" s="14" t="s">
        <v>5180</v>
      </c>
      <c r="T496" s="16">
        <v>39030</v>
      </c>
      <c r="U496" s="13">
        <v>2017</v>
      </c>
    </row>
    <row r="497" spans="1:21" ht="16.899999999999999" hidden="1" customHeight="1" x14ac:dyDescent="0.2">
      <c r="A497" s="13">
        <v>7340</v>
      </c>
      <c r="B497" s="10" t="s">
        <v>5618</v>
      </c>
      <c r="C497" s="151">
        <v>727718001</v>
      </c>
      <c r="D497" s="7" t="s">
        <v>565</v>
      </c>
      <c r="E497" s="7" t="s">
        <v>5619</v>
      </c>
      <c r="F497" s="12" t="s">
        <v>5620</v>
      </c>
      <c r="G497" s="12" t="s">
        <v>5621</v>
      </c>
      <c r="H497" s="12" t="s">
        <v>5622</v>
      </c>
      <c r="I497" s="7" t="s">
        <v>5623</v>
      </c>
      <c r="J497" s="7" t="s">
        <v>5624</v>
      </c>
      <c r="K497" s="7" t="s">
        <v>5625</v>
      </c>
      <c r="L497" s="7" t="s">
        <v>5626</v>
      </c>
      <c r="M497" s="10" t="s">
        <v>31</v>
      </c>
      <c r="N497" s="13" t="s">
        <v>5627</v>
      </c>
      <c r="O497" s="13" t="s">
        <v>5628</v>
      </c>
      <c r="P497" s="14"/>
      <c r="Q497" s="13"/>
      <c r="R497" s="14" t="s">
        <v>52</v>
      </c>
      <c r="S497" s="14" t="s">
        <v>5629</v>
      </c>
      <c r="T497" s="16">
        <v>39052</v>
      </c>
      <c r="U497" s="13">
        <v>2009</v>
      </c>
    </row>
    <row r="498" spans="1:21" ht="16.899999999999999" hidden="1" customHeight="1" x14ac:dyDescent="0.2">
      <c r="A498" s="13">
        <v>7341</v>
      </c>
      <c r="B498" s="10" t="s">
        <v>7302</v>
      </c>
      <c r="C498" s="151">
        <v>656131403</v>
      </c>
      <c r="D498" s="7" t="s">
        <v>33</v>
      </c>
      <c r="E498" s="7" t="s">
        <v>7303</v>
      </c>
      <c r="F498" s="12" t="s">
        <v>7304</v>
      </c>
      <c r="G498" s="12" t="s">
        <v>7305</v>
      </c>
      <c r="H498" s="12" t="s">
        <v>7306</v>
      </c>
      <c r="I498" s="7" t="s">
        <v>263</v>
      </c>
      <c r="J498" s="7" t="s">
        <v>7307</v>
      </c>
      <c r="K498" s="7" t="s">
        <v>7308</v>
      </c>
      <c r="L498" s="7" t="s">
        <v>7309</v>
      </c>
      <c r="M498" s="10" t="s">
        <v>31</v>
      </c>
      <c r="N498" s="13" t="s">
        <v>654</v>
      </c>
      <c r="O498" s="13" t="s">
        <v>7310</v>
      </c>
      <c r="P498" s="14" t="s">
        <v>7311</v>
      </c>
      <c r="Q498" s="13"/>
      <c r="R498" s="14">
        <v>93991</v>
      </c>
      <c r="S498" s="14" t="s">
        <v>7312</v>
      </c>
      <c r="T498" s="16">
        <v>39073</v>
      </c>
      <c r="U498" s="13">
        <v>2011</v>
      </c>
    </row>
    <row r="499" spans="1:21" ht="16.899999999999999" hidden="1" customHeight="1" x14ac:dyDescent="0.2">
      <c r="A499" s="13">
        <v>7342</v>
      </c>
      <c r="B499" s="10" t="s">
        <v>7440</v>
      </c>
      <c r="C499" s="151">
        <v>759905806</v>
      </c>
      <c r="D499" s="7" t="s">
        <v>51</v>
      </c>
      <c r="E499" s="7" t="s">
        <v>7441</v>
      </c>
      <c r="F499" s="12" t="s">
        <v>7442</v>
      </c>
      <c r="G499" s="12" t="s">
        <v>7285</v>
      </c>
      <c r="H499" s="12" t="s">
        <v>7443</v>
      </c>
      <c r="I499" s="7" t="s">
        <v>3957</v>
      </c>
      <c r="J499" s="7" t="s">
        <v>7444</v>
      </c>
      <c r="K499" s="7" t="s">
        <v>7445</v>
      </c>
      <c r="L499" s="9" t="s">
        <v>7446</v>
      </c>
      <c r="M499" s="10" t="s">
        <v>133</v>
      </c>
      <c r="N499" s="13" t="s">
        <v>7447</v>
      </c>
      <c r="O499" s="13"/>
      <c r="P499" s="14" t="s">
        <v>7448</v>
      </c>
      <c r="Q499" s="13"/>
      <c r="R499" s="14" t="s">
        <v>162</v>
      </c>
      <c r="S499" s="14" t="s">
        <v>7449</v>
      </c>
      <c r="T499" s="16">
        <v>39097</v>
      </c>
      <c r="U499" s="13">
        <v>2015</v>
      </c>
    </row>
    <row r="500" spans="1:21" ht="16.899999999999999" hidden="1" customHeight="1" x14ac:dyDescent="0.2">
      <c r="A500" s="13">
        <v>7343</v>
      </c>
      <c r="B500" s="10" t="s">
        <v>7089</v>
      </c>
      <c r="C500" s="151">
        <v>652155103</v>
      </c>
      <c r="D500" s="7" t="s">
        <v>33</v>
      </c>
      <c r="E500" s="7" t="s">
        <v>7090</v>
      </c>
      <c r="F500" s="12" t="s">
        <v>7091</v>
      </c>
      <c r="G500" s="12" t="s">
        <v>7005</v>
      </c>
      <c r="H500" s="12" t="s">
        <v>7092</v>
      </c>
      <c r="I500" s="7" t="s">
        <v>263</v>
      </c>
      <c r="J500" s="7" t="s">
        <v>7093</v>
      </c>
      <c r="K500" s="7" t="s">
        <v>7094</v>
      </c>
      <c r="L500" s="7" t="s">
        <v>7095</v>
      </c>
      <c r="M500" s="10" t="s">
        <v>226</v>
      </c>
      <c r="N500" s="13" t="s">
        <v>164</v>
      </c>
      <c r="O500" s="13"/>
      <c r="P500" s="14" t="s">
        <v>7096</v>
      </c>
      <c r="Q500" s="13"/>
      <c r="R500" s="14" t="s">
        <v>7097</v>
      </c>
      <c r="S500" s="14" t="s">
        <v>7098</v>
      </c>
      <c r="T500" s="16">
        <v>38739</v>
      </c>
      <c r="U500" s="13">
        <v>2009</v>
      </c>
    </row>
    <row r="501" spans="1:21" ht="16.899999999999999" hidden="1" customHeight="1" x14ac:dyDescent="0.2">
      <c r="A501" s="13">
        <v>7344</v>
      </c>
      <c r="B501" s="10" t="s">
        <v>5284</v>
      </c>
      <c r="C501" s="151">
        <v>654426600</v>
      </c>
      <c r="D501" s="7" t="s">
        <v>565</v>
      </c>
      <c r="E501" s="7" t="s">
        <v>5285</v>
      </c>
      <c r="F501" s="12" t="s">
        <v>5286</v>
      </c>
      <c r="G501" s="12" t="s">
        <v>5287</v>
      </c>
      <c r="H501" s="12" t="s">
        <v>5288</v>
      </c>
      <c r="I501" s="7" t="s">
        <v>592</v>
      </c>
      <c r="J501" s="7" t="s">
        <v>5289</v>
      </c>
      <c r="K501" s="7" t="s">
        <v>5290</v>
      </c>
      <c r="L501" s="7" t="s">
        <v>5291</v>
      </c>
      <c r="M501" s="10" t="s">
        <v>31</v>
      </c>
      <c r="N501" s="13"/>
      <c r="O501" s="13" t="s">
        <v>5292</v>
      </c>
      <c r="P501" s="14" t="s">
        <v>5293</v>
      </c>
      <c r="Q501" s="13"/>
      <c r="R501" s="14" t="s">
        <v>52</v>
      </c>
      <c r="S501" s="14" t="s">
        <v>5294</v>
      </c>
      <c r="T501" s="16">
        <v>39113</v>
      </c>
      <c r="U501" s="13">
        <v>2013</v>
      </c>
    </row>
    <row r="502" spans="1:21" ht="16.899999999999999" hidden="1" customHeight="1" x14ac:dyDescent="0.2">
      <c r="A502" s="13">
        <v>7345</v>
      </c>
      <c r="B502" s="10" t="s">
        <v>4522</v>
      </c>
      <c r="C502" s="151">
        <v>702006007</v>
      </c>
      <c r="D502" s="7" t="s">
        <v>51</v>
      </c>
      <c r="E502" s="7" t="s">
        <v>4523</v>
      </c>
      <c r="F502" s="12" t="s">
        <v>4524</v>
      </c>
      <c r="G502" s="12" t="s">
        <v>4525</v>
      </c>
      <c r="H502" s="12" t="s">
        <v>4526</v>
      </c>
      <c r="I502" s="7" t="s">
        <v>3957</v>
      </c>
      <c r="J502" s="7" t="s">
        <v>55</v>
      </c>
      <c r="K502" s="7" t="s">
        <v>4527</v>
      </c>
      <c r="L502" s="7" t="s">
        <v>4528</v>
      </c>
      <c r="M502" s="10" t="s">
        <v>2455</v>
      </c>
      <c r="N502" s="13" t="s">
        <v>4529</v>
      </c>
      <c r="O502" s="13"/>
      <c r="P502" s="14" t="s">
        <v>4530</v>
      </c>
      <c r="Q502" s="13"/>
      <c r="R502" s="14" t="s">
        <v>162</v>
      </c>
      <c r="S502" s="14" t="s">
        <v>4531</v>
      </c>
      <c r="T502" s="16">
        <v>39122</v>
      </c>
      <c r="U502" s="13">
        <v>2006</v>
      </c>
    </row>
    <row r="503" spans="1:21" ht="16.899999999999999" hidden="1" customHeight="1" x14ac:dyDescent="0.2">
      <c r="A503" s="13">
        <v>7346</v>
      </c>
      <c r="B503" s="10" t="s">
        <v>5125</v>
      </c>
      <c r="C503" s="151">
        <v>656852305</v>
      </c>
      <c r="D503" s="7" t="s">
        <v>565</v>
      </c>
      <c r="E503" s="7" t="s">
        <v>5126</v>
      </c>
      <c r="F503" s="12" t="s">
        <v>5127</v>
      </c>
      <c r="G503" s="12" t="s">
        <v>5128</v>
      </c>
      <c r="H503" s="12" t="s">
        <v>5129</v>
      </c>
      <c r="I503" s="7" t="s">
        <v>5130</v>
      </c>
      <c r="J503" s="7" t="s">
        <v>5131</v>
      </c>
      <c r="K503" s="7" t="s">
        <v>5132</v>
      </c>
      <c r="L503" s="7" t="s">
        <v>5133</v>
      </c>
      <c r="M503" s="10" t="s">
        <v>31</v>
      </c>
      <c r="N503" s="13" t="s">
        <v>5134</v>
      </c>
      <c r="O503" s="13"/>
      <c r="P503" s="14"/>
      <c r="Q503" s="13"/>
      <c r="R503" s="14" t="s">
        <v>470</v>
      </c>
      <c r="S503" s="14" t="s">
        <v>5135</v>
      </c>
      <c r="T503" s="16">
        <v>39128</v>
      </c>
      <c r="U503" s="13">
        <v>2014</v>
      </c>
    </row>
    <row r="504" spans="1:21" ht="16.899999999999999" hidden="1" customHeight="1" x14ac:dyDescent="0.2">
      <c r="A504" s="13">
        <v>7347</v>
      </c>
      <c r="B504" s="10" t="s">
        <v>772</v>
      </c>
      <c r="C504" s="151">
        <v>653176902</v>
      </c>
      <c r="D504" s="7" t="s">
        <v>565</v>
      </c>
      <c r="E504" s="7" t="s">
        <v>773</v>
      </c>
      <c r="F504" s="12" t="s">
        <v>2861</v>
      </c>
      <c r="G504" s="12" t="s">
        <v>774</v>
      </c>
      <c r="H504" s="12" t="s">
        <v>2862</v>
      </c>
      <c r="I504" s="7" t="s">
        <v>775</v>
      </c>
      <c r="J504" s="7" t="s">
        <v>776</v>
      </c>
      <c r="K504" s="7" t="s">
        <v>777</v>
      </c>
      <c r="L504" s="7" t="s">
        <v>778</v>
      </c>
      <c r="M504" s="10" t="s">
        <v>31</v>
      </c>
      <c r="N504" s="13" t="s">
        <v>271</v>
      </c>
      <c r="O504" s="13" t="s">
        <v>779</v>
      </c>
      <c r="P504" s="14" t="s">
        <v>780</v>
      </c>
      <c r="Q504" s="13"/>
      <c r="R504" s="14" t="s">
        <v>52</v>
      </c>
      <c r="S504" s="14" t="s">
        <v>2897</v>
      </c>
      <c r="T504" s="16">
        <v>39143</v>
      </c>
      <c r="U504" s="30">
        <v>2019</v>
      </c>
    </row>
    <row r="505" spans="1:21" ht="16.899999999999999" hidden="1" customHeight="1" x14ac:dyDescent="0.2">
      <c r="A505" s="13">
        <v>7348</v>
      </c>
      <c r="B505" s="10" t="s">
        <v>7143</v>
      </c>
      <c r="C505" s="151">
        <v>657555002</v>
      </c>
      <c r="D505" s="7" t="s">
        <v>2138</v>
      </c>
      <c r="E505" s="7" t="s">
        <v>7144</v>
      </c>
      <c r="F505" s="12" t="s">
        <v>7145</v>
      </c>
      <c r="G505" s="12" t="s">
        <v>3955</v>
      </c>
      <c r="H505" s="12" t="s">
        <v>7146</v>
      </c>
      <c r="I505" s="7" t="s">
        <v>3957</v>
      </c>
      <c r="J505" s="7" t="s">
        <v>7147</v>
      </c>
      <c r="K505" s="7" t="s">
        <v>7148</v>
      </c>
      <c r="L505" s="7" t="s">
        <v>7149</v>
      </c>
      <c r="M505" s="10" t="s">
        <v>31</v>
      </c>
      <c r="N505" s="13" t="s">
        <v>6383</v>
      </c>
      <c r="O505" s="13"/>
      <c r="P505" s="14" t="s">
        <v>7150</v>
      </c>
      <c r="Q505" s="13"/>
      <c r="R505" s="14" t="s">
        <v>162</v>
      </c>
      <c r="S505" s="14" t="s">
        <v>7151</v>
      </c>
      <c r="T505" s="16">
        <v>39155</v>
      </c>
      <c r="U505" s="13">
        <v>2007</v>
      </c>
    </row>
    <row r="506" spans="1:21" ht="16.899999999999999" hidden="1" customHeight="1" x14ac:dyDescent="0.2">
      <c r="A506" s="13">
        <v>7349</v>
      </c>
      <c r="B506" s="10" t="s">
        <v>3952</v>
      </c>
      <c r="C506" s="151">
        <v>653803206</v>
      </c>
      <c r="D506" s="7" t="s">
        <v>51</v>
      </c>
      <c r="E506" s="7" t="s">
        <v>3953</v>
      </c>
      <c r="F506" s="12" t="s">
        <v>3954</v>
      </c>
      <c r="G506" s="12" t="s">
        <v>3955</v>
      </c>
      <c r="H506" s="12" t="s">
        <v>3956</v>
      </c>
      <c r="I506" s="7" t="s">
        <v>3957</v>
      </c>
      <c r="J506" s="7" t="s">
        <v>3958</v>
      </c>
      <c r="K506" s="7" t="s">
        <v>3959</v>
      </c>
      <c r="L506" s="7" t="s">
        <v>3960</v>
      </c>
      <c r="M506" s="10" t="s">
        <v>133</v>
      </c>
      <c r="N506" s="13" t="s">
        <v>3961</v>
      </c>
      <c r="O506" s="13"/>
      <c r="P506" s="14" t="s">
        <v>3962</v>
      </c>
      <c r="Q506" s="13"/>
      <c r="R506" s="14" t="s">
        <v>162</v>
      </c>
      <c r="S506" s="14" t="s">
        <v>3963</v>
      </c>
      <c r="T506" s="16">
        <v>39162</v>
      </c>
      <c r="U506" s="13">
        <v>2007</v>
      </c>
    </row>
    <row r="507" spans="1:21" ht="16.899999999999999" hidden="1" customHeight="1" x14ac:dyDescent="0.2">
      <c r="A507" s="42">
        <v>7350</v>
      </c>
      <c r="B507" s="41" t="s">
        <v>2262</v>
      </c>
      <c r="C507" s="150">
        <v>650086104</v>
      </c>
      <c r="D507" s="11" t="s">
        <v>51</v>
      </c>
      <c r="E507" s="11" t="s">
        <v>2263</v>
      </c>
      <c r="F507" s="40" t="s">
        <v>8461</v>
      </c>
      <c r="G507" s="40" t="s">
        <v>2146</v>
      </c>
      <c r="H507" s="40" t="s">
        <v>2937</v>
      </c>
      <c r="I507" s="11" t="s">
        <v>2264</v>
      </c>
      <c r="J507" s="11" t="s">
        <v>8462</v>
      </c>
      <c r="K507" s="11" t="s">
        <v>2265</v>
      </c>
      <c r="L507" s="11" t="s">
        <v>8463</v>
      </c>
      <c r="M507" s="41" t="s">
        <v>2454</v>
      </c>
      <c r="N507" s="42" t="s">
        <v>864</v>
      </c>
      <c r="O507" s="42" t="s">
        <v>8464</v>
      </c>
      <c r="P507" s="83" t="s">
        <v>8465</v>
      </c>
      <c r="Q507" s="42"/>
      <c r="R507" s="43" t="s">
        <v>191</v>
      </c>
      <c r="S507" s="43" t="s">
        <v>8466</v>
      </c>
      <c r="T507" s="44">
        <v>39171</v>
      </c>
      <c r="U507" s="13">
        <v>2019</v>
      </c>
    </row>
    <row r="508" spans="1:21" ht="16.899999999999999" hidden="1" customHeight="1" x14ac:dyDescent="0.2">
      <c r="A508" s="13">
        <v>7351</v>
      </c>
      <c r="B508" s="10" t="s">
        <v>7023</v>
      </c>
      <c r="C508" s="151">
        <v>656424702</v>
      </c>
      <c r="D508" s="7" t="s">
        <v>7024</v>
      </c>
      <c r="E508" s="7" t="s">
        <v>7025</v>
      </c>
      <c r="F508" s="12" t="s">
        <v>7026</v>
      </c>
      <c r="G508" s="12" t="s">
        <v>7027</v>
      </c>
      <c r="H508" s="12" t="s">
        <v>7028</v>
      </c>
      <c r="I508" s="7" t="s">
        <v>163</v>
      </c>
      <c r="J508" s="7" t="s">
        <v>7029</v>
      </c>
      <c r="K508" s="7" t="s">
        <v>7030</v>
      </c>
      <c r="L508" s="7" t="s">
        <v>7031</v>
      </c>
      <c r="M508" s="10" t="s">
        <v>31</v>
      </c>
      <c r="N508" s="13" t="s">
        <v>1298</v>
      </c>
      <c r="O508" s="13" t="s">
        <v>7032</v>
      </c>
      <c r="P508" s="14"/>
      <c r="Q508" s="13"/>
      <c r="R508" s="14" t="s">
        <v>162</v>
      </c>
      <c r="S508" s="14" t="s">
        <v>7033</v>
      </c>
      <c r="T508" s="16">
        <v>39198</v>
      </c>
      <c r="U508" s="13">
        <v>2008</v>
      </c>
    </row>
    <row r="509" spans="1:21" ht="16.899999999999999" hidden="1" customHeight="1" x14ac:dyDescent="0.2">
      <c r="A509" s="13">
        <v>7352</v>
      </c>
      <c r="B509" s="10" t="s">
        <v>4211</v>
      </c>
      <c r="C509" s="151">
        <v>657349402</v>
      </c>
      <c r="D509" s="7" t="s">
        <v>51</v>
      </c>
      <c r="E509" s="7" t="s">
        <v>4212</v>
      </c>
      <c r="F509" s="12" t="s">
        <v>4213</v>
      </c>
      <c r="G509" s="12" t="s">
        <v>4214</v>
      </c>
      <c r="H509" s="12" t="s">
        <v>4215</v>
      </c>
      <c r="I509" s="7" t="s">
        <v>3957</v>
      </c>
      <c r="J509" s="7" t="s">
        <v>4216</v>
      </c>
      <c r="K509" s="7" t="s">
        <v>4217</v>
      </c>
      <c r="L509" s="9" t="s">
        <v>4218</v>
      </c>
      <c r="M509" s="10" t="s">
        <v>31</v>
      </c>
      <c r="N509" s="13" t="s">
        <v>389</v>
      </c>
      <c r="O509" s="13"/>
      <c r="P509" s="14" t="s">
        <v>4219</v>
      </c>
      <c r="Q509" s="13"/>
      <c r="R509" s="14" t="s">
        <v>162</v>
      </c>
      <c r="S509" s="14" t="s">
        <v>4220</v>
      </c>
      <c r="T509" s="16">
        <v>39198</v>
      </c>
      <c r="U509" s="13">
        <v>2007</v>
      </c>
    </row>
    <row r="510" spans="1:21" ht="16.899999999999999" hidden="1" customHeight="1" x14ac:dyDescent="0.2">
      <c r="A510" s="13">
        <v>7353</v>
      </c>
      <c r="B510" s="10" t="s">
        <v>7013</v>
      </c>
      <c r="C510" s="151" t="s">
        <v>8039</v>
      </c>
      <c r="D510" s="7" t="s">
        <v>51</v>
      </c>
      <c r="E510" s="7" t="s">
        <v>7014</v>
      </c>
      <c r="F510" s="12" t="s">
        <v>7015</v>
      </c>
      <c r="G510" s="12" t="s">
        <v>2146</v>
      </c>
      <c r="H510" s="12" t="s">
        <v>7016</v>
      </c>
      <c r="I510" s="7" t="s">
        <v>263</v>
      </c>
      <c r="J510" s="7" t="s">
        <v>7017</v>
      </c>
      <c r="K510" s="7" t="s">
        <v>7018</v>
      </c>
      <c r="L510" s="7" t="s">
        <v>7019</v>
      </c>
      <c r="M510" s="10" t="s">
        <v>31</v>
      </c>
      <c r="N510" s="13" t="s">
        <v>7020</v>
      </c>
      <c r="O510" s="13" t="s">
        <v>7021</v>
      </c>
      <c r="P510" s="14"/>
      <c r="Q510" s="13"/>
      <c r="R510" s="14" t="s">
        <v>162</v>
      </c>
      <c r="S510" s="14" t="s">
        <v>7022</v>
      </c>
      <c r="T510" s="16">
        <v>39204</v>
      </c>
      <c r="U510" s="13">
        <v>2010</v>
      </c>
    </row>
    <row r="511" spans="1:21" ht="16.899999999999999" hidden="1" customHeight="1" x14ac:dyDescent="0.2">
      <c r="A511" s="42">
        <v>7354</v>
      </c>
      <c r="B511" s="41" t="s">
        <v>1594</v>
      </c>
      <c r="C511" s="150">
        <v>692614003</v>
      </c>
      <c r="D511" s="11" t="s">
        <v>1014</v>
      </c>
      <c r="E511" s="11" t="s">
        <v>1031</v>
      </c>
      <c r="F511" s="40" t="s">
        <v>592</v>
      </c>
      <c r="G511" s="40" t="s">
        <v>1032</v>
      </c>
      <c r="H511" s="40" t="s">
        <v>27</v>
      </c>
      <c r="I511" s="11"/>
      <c r="J511" s="11"/>
      <c r="K511" s="11" t="s">
        <v>1595</v>
      </c>
      <c r="L511" s="11" t="s">
        <v>1597</v>
      </c>
      <c r="M511" s="41" t="s">
        <v>31</v>
      </c>
      <c r="N511" s="42" t="s">
        <v>1599</v>
      </c>
      <c r="O511" s="42" t="s">
        <v>1598</v>
      </c>
      <c r="P511" s="43" t="s">
        <v>1596</v>
      </c>
      <c r="Q511" s="42"/>
      <c r="R511" s="43">
        <v>91001</v>
      </c>
      <c r="S511" s="43" t="s">
        <v>1049</v>
      </c>
      <c r="T511" s="44">
        <v>39212</v>
      </c>
      <c r="U511" s="13" t="s">
        <v>1490</v>
      </c>
    </row>
    <row r="512" spans="1:21" ht="16.899999999999999" hidden="1" customHeight="1" x14ac:dyDescent="0.2">
      <c r="A512" s="42">
        <v>7355</v>
      </c>
      <c r="B512" s="41" t="s">
        <v>1442</v>
      </c>
      <c r="C512" s="150">
        <v>692008006</v>
      </c>
      <c r="D512" s="11" t="s">
        <v>1014</v>
      </c>
      <c r="E512" s="11" t="s">
        <v>1026</v>
      </c>
      <c r="F512" s="40" t="s">
        <v>26</v>
      </c>
      <c r="G512" s="40" t="s">
        <v>1027</v>
      </c>
      <c r="H512" s="40" t="s">
        <v>27</v>
      </c>
      <c r="I512" s="11"/>
      <c r="J512" s="11"/>
      <c r="K512" s="11" t="s">
        <v>1443</v>
      </c>
      <c r="L512" s="11" t="s">
        <v>1444</v>
      </c>
      <c r="M512" s="41" t="s">
        <v>2452</v>
      </c>
      <c r="N512" s="42" t="s">
        <v>1446</v>
      </c>
      <c r="O512" s="42" t="s">
        <v>1445</v>
      </c>
      <c r="P512" s="43"/>
      <c r="Q512" s="42"/>
      <c r="R512" s="43">
        <v>91001</v>
      </c>
      <c r="S512" s="43" t="s">
        <v>1030</v>
      </c>
      <c r="T512" s="44">
        <v>39212</v>
      </c>
      <c r="U512" s="13" t="s">
        <v>1490</v>
      </c>
    </row>
    <row r="513" spans="1:21" ht="16.899999999999999" hidden="1" customHeight="1" x14ac:dyDescent="0.2">
      <c r="A513" s="13">
        <v>7356</v>
      </c>
      <c r="B513" s="10" t="s">
        <v>8361</v>
      </c>
      <c r="C513" s="151">
        <v>692102002</v>
      </c>
      <c r="D513" s="7" t="s">
        <v>1898</v>
      </c>
      <c r="E513" s="11" t="s">
        <v>1026</v>
      </c>
      <c r="F513" s="12" t="s">
        <v>592</v>
      </c>
      <c r="G513" s="40" t="s">
        <v>1027</v>
      </c>
      <c r="H513" s="12" t="s">
        <v>27</v>
      </c>
      <c r="I513" s="7"/>
      <c r="J513" s="7"/>
      <c r="K513" s="7" t="s">
        <v>8362</v>
      </c>
      <c r="L513" s="7" t="s">
        <v>8363</v>
      </c>
      <c r="M513" s="10" t="s">
        <v>2452</v>
      </c>
      <c r="N513" s="13" t="s">
        <v>8364</v>
      </c>
      <c r="O513" s="13" t="s">
        <v>8365</v>
      </c>
      <c r="P513" s="14"/>
      <c r="Q513" s="13"/>
      <c r="R513" s="14">
        <v>91001</v>
      </c>
      <c r="S513" s="14" t="s">
        <v>1084</v>
      </c>
      <c r="T513" s="16">
        <v>39212</v>
      </c>
      <c r="U513" s="13" t="s">
        <v>1490</v>
      </c>
    </row>
    <row r="514" spans="1:21" ht="16.899999999999999" hidden="1" customHeight="1" x14ac:dyDescent="0.2">
      <c r="A514" s="13">
        <v>7357</v>
      </c>
      <c r="B514" s="10" t="s">
        <v>6387</v>
      </c>
      <c r="C514" s="151">
        <v>656702605</v>
      </c>
      <c r="D514" s="7" t="s">
        <v>2087</v>
      </c>
      <c r="E514" s="7" t="s">
        <v>6388</v>
      </c>
      <c r="F514" s="12" t="s">
        <v>6389</v>
      </c>
      <c r="G514" s="12" t="s">
        <v>6390</v>
      </c>
      <c r="H514" s="12" t="s">
        <v>6391</v>
      </c>
      <c r="I514" s="7" t="s">
        <v>6392</v>
      </c>
      <c r="J514" s="7" t="s">
        <v>6393</v>
      </c>
      <c r="K514" s="7" t="s">
        <v>6394</v>
      </c>
      <c r="L514" s="7" t="s">
        <v>6395</v>
      </c>
      <c r="M514" s="10" t="s">
        <v>226</v>
      </c>
      <c r="N514" s="7" t="s">
        <v>1227</v>
      </c>
      <c r="O514" s="13" t="s">
        <v>6396</v>
      </c>
      <c r="P514" s="13" t="s">
        <v>6397</v>
      </c>
      <c r="Q514" s="13"/>
      <c r="R514" s="14">
        <v>93401</v>
      </c>
      <c r="S514" s="14" t="s">
        <v>6398</v>
      </c>
      <c r="T514" s="16">
        <v>39212</v>
      </c>
      <c r="U514" s="13">
        <v>2007</v>
      </c>
    </row>
    <row r="515" spans="1:21" ht="16.899999999999999" hidden="1" customHeight="1" x14ac:dyDescent="0.2">
      <c r="A515" s="13">
        <v>7358</v>
      </c>
      <c r="B515" s="10" t="s">
        <v>6160</v>
      </c>
      <c r="C515" s="151" t="s">
        <v>8031</v>
      </c>
      <c r="D515" s="7" t="s">
        <v>6161</v>
      </c>
      <c r="E515" s="7" t="s">
        <v>6162</v>
      </c>
      <c r="F515" s="12" t="s">
        <v>6163</v>
      </c>
      <c r="G515" s="12" t="s">
        <v>6164</v>
      </c>
      <c r="H515" s="12" t="s">
        <v>6165</v>
      </c>
      <c r="I515" s="7" t="s">
        <v>263</v>
      </c>
      <c r="J515" s="7" t="s">
        <v>6166</v>
      </c>
      <c r="K515" s="7" t="s">
        <v>6167</v>
      </c>
      <c r="L515" s="7" t="s">
        <v>6168</v>
      </c>
      <c r="M515" s="10" t="s">
        <v>31</v>
      </c>
      <c r="N515" s="13" t="s">
        <v>6169</v>
      </c>
      <c r="O515" s="13"/>
      <c r="P515" s="14"/>
      <c r="Q515" s="13"/>
      <c r="R515" s="14">
        <v>93401</v>
      </c>
      <c r="S515" s="14" t="s">
        <v>6170</v>
      </c>
      <c r="T515" s="16">
        <v>39240</v>
      </c>
      <c r="U515" s="13">
        <v>2007</v>
      </c>
    </row>
    <row r="516" spans="1:21" ht="16.899999999999999" hidden="1" customHeight="1" x14ac:dyDescent="0.2">
      <c r="A516" s="13">
        <v>7359</v>
      </c>
      <c r="B516" s="10" t="s">
        <v>7834</v>
      </c>
      <c r="C516" s="151">
        <v>616068008</v>
      </c>
      <c r="D516" s="7" t="s">
        <v>973</v>
      </c>
      <c r="E516" s="7" t="s">
        <v>2379</v>
      </c>
      <c r="F516" s="12" t="s">
        <v>26</v>
      </c>
      <c r="G516" s="12" t="s">
        <v>2380</v>
      </c>
      <c r="H516" s="12" t="s">
        <v>27</v>
      </c>
      <c r="I516" s="7"/>
      <c r="J516" s="7"/>
      <c r="K516" s="7" t="s">
        <v>7835</v>
      </c>
      <c r="L516" s="7" t="s">
        <v>7836</v>
      </c>
      <c r="M516" s="10" t="s">
        <v>2456</v>
      </c>
      <c r="N516" s="13" t="s">
        <v>7837</v>
      </c>
      <c r="O516" s="10" t="s">
        <v>7838</v>
      </c>
      <c r="P516" s="14"/>
      <c r="Q516" s="13"/>
      <c r="R516" s="14">
        <v>91001</v>
      </c>
      <c r="S516" s="14" t="s">
        <v>222</v>
      </c>
      <c r="T516" s="16">
        <v>39245</v>
      </c>
      <c r="U516" s="13" t="s">
        <v>1490</v>
      </c>
    </row>
    <row r="517" spans="1:21" ht="16.899999999999999" hidden="1" customHeight="1" x14ac:dyDescent="0.2">
      <c r="A517" s="13">
        <v>7360</v>
      </c>
      <c r="B517" s="10" t="s">
        <v>3764</v>
      </c>
      <c r="C517" s="151">
        <v>653936605</v>
      </c>
      <c r="D517" s="7" t="s">
        <v>3764</v>
      </c>
      <c r="E517" s="7" t="s">
        <v>3765</v>
      </c>
      <c r="F517" s="12" t="s">
        <v>3766</v>
      </c>
      <c r="G517" s="12" t="s">
        <v>3767</v>
      </c>
      <c r="H517" s="12" t="s">
        <v>3768</v>
      </c>
      <c r="I517" s="12" t="s">
        <v>3769</v>
      </c>
      <c r="J517" s="7" t="s">
        <v>3770</v>
      </c>
      <c r="K517" s="7" t="s">
        <v>3771</v>
      </c>
      <c r="L517" s="7" t="s">
        <v>3772</v>
      </c>
      <c r="M517" s="10" t="s">
        <v>31</v>
      </c>
      <c r="N517" s="13" t="s">
        <v>3773</v>
      </c>
      <c r="O517" s="13" t="s">
        <v>3774</v>
      </c>
      <c r="P517" s="14" t="s">
        <v>3775</v>
      </c>
      <c r="Q517" s="13"/>
      <c r="R517" s="14" t="s">
        <v>191</v>
      </c>
      <c r="S517" s="14" t="s">
        <v>3776</v>
      </c>
      <c r="T517" s="16">
        <v>39261</v>
      </c>
      <c r="U517" s="13">
        <v>2013</v>
      </c>
    </row>
    <row r="518" spans="1:21" ht="16.899999999999999" hidden="1" customHeight="1" x14ac:dyDescent="0.2">
      <c r="A518" s="13">
        <v>7361</v>
      </c>
      <c r="B518" s="10" t="s">
        <v>3754</v>
      </c>
      <c r="C518" s="151">
        <v>708794007</v>
      </c>
      <c r="D518" s="7" t="s">
        <v>51</v>
      </c>
      <c r="E518" s="7" t="s">
        <v>3755</v>
      </c>
      <c r="F518" s="12" t="s">
        <v>3756</v>
      </c>
      <c r="G518" s="12" t="s">
        <v>3757</v>
      </c>
      <c r="H518" s="12" t="s">
        <v>3758</v>
      </c>
      <c r="I518" s="7" t="s">
        <v>3759</v>
      </c>
      <c r="J518" s="7" t="s">
        <v>3760</v>
      </c>
      <c r="K518" s="7" t="s">
        <v>3761</v>
      </c>
      <c r="L518" s="7" t="s">
        <v>3762</v>
      </c>
      <c r="M518" s="10" t="s">
        <v>31</v>
      </c>
      <c r="N518" s="13" t="s">
        <v>3704</v>
      </c>
      <c r="O518" s="13"/>
      <c r="P518" s="14"/>
      <c r="Q518" s="13"/>
      <c r="R518" s="14" t="s">
        <v>162</v>
      </c>
      <c r="S518" s="14" t="s">
        <v>3763</v>
      </c>
      <c r="T518" s="16">
        <v>39261</v>
      </c>
      <c r="U518" s="13">
        <v>2010</v>
      </c>
    </row>
    <row r="519" spans="1:21" ht="16.899999999999999" hidden="1" customHeight="1" x14ac:dyDescent="0.2">
      <c r="A519" s="13">
        <v>7362</v>
      </c>
      <c r="B519" s="10" t="s">
        <v>2177</v>
      </c>
      <c r="C519" s="151">
        <v>657798800</v>
      </c>
      <c r="D519" s="7" t="s">
        <v>51</v>
      </c>
      <c r="E519" s="7" t="s">
        <v>2178</v>
      </c>
      <c r="F519" s="12" t="s">
        <v>2892</v>
      </c>
      <c r="G519" s="12" t="s">
        <v>2179</v>
      </c>
      <c r="H519" s="12" t="s">
        <v>2969</v>
      </c>
      <c r="I519" s="7" t="s">
        <v>2180</v>
      </c>
      <c r="J519" s="7" t="s">
        <v>2970</v>
      </c>
      <c r="K519" s="7" t="s">
        <v>2181</v>
      </c>
      <c r="L519" s="7" t="s">
        <v>2182</v>
      </c>
      <c r="M519" s="10" t="s">
        <v>31</v>
      </c>
      <c r="N519" s="13"/>
      <c r="O519" s="13"/>
      <c r="P519" s="14"/>
      <c r="Q519" s="13"/>
      <c r="R519" s="14" t="s">
        <v>445</v>
      </c>
      <c r="S519" s="14" t="s">
        <v>2893</v>
      </c>
      <c r="T519" s="16">
        <v>39269</v>
      </c>
      <c r="U519" s="30">
        <v>2019</v>
      </c>
    </row>
    <row r="520" spans="1:21" ht="16.899999999999999" hidden="1" customHeight="1" x14ac:dyDescent="0.2">
      <c r="A520" s="13">
        <v>7363</v>
      </c>
      <c r="B520" s="10" t="s">
        <v>6171</v>
      </c>
      <c r="C520" s="151" t="s">
        <v>8032</v>
      </c>
      <c r="D520" s="7" t="s">
        <v>51</v>
      </c>
      <c r="E520" s="7" t="s">
        <v>6172</v>
      </c>
      <c r="F520" s="12" t="s">
        <v>6173</v>
      </c>
      <c r="G520" s="12" t="s">
        <v>6174</v>
      </c>
      <c r="H520" s="12" t="s">
        <v>6175</v>
      </c>
      <c r="I520" s="7" t="s">
        <v>6176</v>
      </c>
      <c r="J520" s="7" t="s">
        <v>6177</v>
      </c>
      <c r="K520" s="7" t="s">
        <v>6178</v>
      </c>
      <c r="L520" s="7" t="s">
        <v>6179</v>
      </c>
      <c r="M520" s="10" t="s">
        <v>31</v>
      </c>
      <c r="N520" s="13" t="s">
        <v>5201</v>
      </c>
      <c r="O520" s="13" t="s">
        <v>6180</v>
      </c>
      <c r="P520" s="14"/>
      <c r="Q520" s="13"/>
      <c r="R520" s="14" t="s">
        <v>191</v>
      </c>
      <c r="S520" s="14" t="s">
        <v>6181</v>
      </c>
      <c r="T520" s="16">
        <v>39275</v>
      </c>
      <c r="U520" s="13">
        <v>2018</v>
      </c>
    </row>
    <row r="521" spans="1:21" ht="16.899999999999999" hidden="1" customHeight="1" x14ac:dyDescent="0.2">
      <c r="A521" s="13">
        <v>7364</v>
      </c>
      <c r="B521" s="10" t="s">
        <v>6315</v>
      </c>
      <c r="C521" s="151">
        <v>657351903</v>
      </c>
      <c r="D521" s="7" t="s">
        <v>2087</v>
      </c>
      <c r="E521" s="7" t="s">
        <v>6316</v>
      </c>
      <c r="F521" s="12" t="s">
        <v>6317</v>
      </c>
      <c r="G521" s="12" t="s">
        <v>6318</v>
      </c>
      <c r="H521" s="7" t="s">
        <v>6319</v>
      </c>
      <c r="I521" s="7" t="s">
        <v>4980</v>
      </c>
      <c r="J521" s="7" t="s">
        <v>6320</v>
      </c>
      <c r="K521" s="7" t="s">
        <v>6321</v>
      </c>
      <c r="L521" s="7" t="s">
        <v>6322</v>
      </c>
      <c r="M521" s="10" t="s">
        <v>31</v>
      </c>
      <c r="N521" s="13" t="s">
        <v>271</v>
      </c>
      <c r="O521" s="13" t="s">
        <v>6323</v>
      </c>
      <c r="P521" s="14" t="s">
        <v>6324</v>
      </c>
      <c r="Q521" s="13"/>
      <c r="R521" s="14">
        <v>93401</v>
      </c>
      <c r="S521" s="14" t="s">
        <v>6325</v>
      </c>
      <c r="T521" s="16">
        <v>39289</v>
      </c>
      <c r="U521" s="13">
        <v>2007</v>
      </c>
    </row>
    <row r="522" spans="1:21" ht="16.899999999999999" hidden="1" customHeight="1" x14ac:dyDescent="0.2">
      <c r="A522" s="13">
        <v>7365</v>
      </c>
      <c r="B522" s="10" t="s">
        <v>7109</v>
      </c>
      <c r="C522" s="151">
        <v>651996902</v>
      </c>
      <c r="D522" s="7" t="s">
        <v>51</v>
      </c>
      <c r="E522" s="7" t="s">
        <v>7110</v>
      </c>
      <c r="F522" s="12" t="s">
        <v>7111</v>
      </c>
      <c r="G522" s="12" t="s">
        <v>7112</v>
      </c>
      <c r="H522" s="12" t="s">
        <v>7113</v>
      </c>
      <c r="I522" s="7" t="s">
        <v>7114</v>
      </c>
      <c r="J522" s="7" t="s">
        <v>7115</v>
      </c>
      <c r="K522" s="7" t="s">
        <v>7116</v>
      </c>
      <c r="L522" s="7" t="s">
        <v>7117</v>
      </c>
      <c r="M522" s="10" t="s">
        <v>31</v>
      </c>
      <c r="N522" s="13" t="s">
        <v>7118</v>
      </c>
      <c r="O522" s="13" t="s">
        <v>7119</v>
      </c>
      <c r="P522" s="14"/>
      <c r="Q522" s="13"/>
      <c r="R522" s="14" t="s">
        <v>191</v>
      </c>
      <c r="S522" s="14" t="s">
        <v>7120</v>
      </c>
      <c r="T522" s="16">
        <v>39290</v>
      </c>
      <c r="U522" s="13">
        <v>2006</v>
      </c>
    </row>
    <row r="523" spans="1:21" ht="16.899999999999999" hidden="1" customHeight="1" x14ac:dyDescent="0.2">
      <c r="A523" s="13">
        <v>7366</v>
      </c>
      <c r="B523" s="10" t="s">
        <v>6304</v>
      </c>
      <c r="C523" s="151">
        <v>657208701</v>
      </c>
      <c r="D523" s="7" t="s">
        <v>2088</v>
      </c>
      <c r="E523" s="7" t="s">
        <v>6305</v>
      </c>
      <c r="F523" s="12" t="s">
        <v>6306</v>
      </c>
      <c r="G523" s="12" t="s">
        <v>6307</v>
      </c>
      <c r="H523" s="12" t="s">
        <v>6308</v>
      </c>
      <c r="I523" s="12" t="s">
        <v>3957</v>
      </c>
      <c r="J523" s="7" t="s">
        <v>6309</v>
      </c>
      <c r="K523" s="7" t="s">
        <v>6310</v>
      </c>
      <c r="L523" s="7" t="s">
        <v>6311</v>
      </c>
      <c r="M523" s="10" t="s">
        <v>32</v>
      </c>
      <c r="N523" s="13" t="s">
        <v>521</v>
      </c>
      <c r="O523" s="13" t="s">
        <v>6312</v>
      </c>
      <c r="P523" s="14" t="s">
        <v>6313</v>
      </c>
      <c r="Q523" s="13"/>
      <c r="R523" s="14" t="s">
        <v>162</v>
      </c>
      <c r="S523" s="14" t="s">
        <v>6314</v>
      </c>
      <c r="T523" s="16">
        <v>39303</v>
      </c>
      <c r="U523" s="13">
        <v>2007</v>
      </c>
    </row>
    <row r="524" spans="1:21" ht="16.899999999999999" hidden="1" customHeight="1" x14ac:dyDescent="0.2">
      <c r="A524" s="42">
        <v>7367</v>
      </c>
      <c r="B524" s="41" t="s">
        <v>2137</v>
      </c>
      <c r="C524" s="150">
        <v>655778705</v>
      </c>
      <c r="D524" s="11" t="s">
        <v>2138</v>
      </c>
      <c r="E524" s="11" t="s">
        <v>2139</v>
      </c>
      <c r="F524" s="89" t="s">
        <v>8387</v>
      </c>
      <c r="G524" s="40" t="s">
        <v>2140</v>
      </c>
      <c r="H524" s="40" t="s">
        <v>2513</v>
      </c>
      <c r="I524" s="11" t="s">
        <v>263</v>
      </c>
      <c r="J524" s="11" t="s">
        <v>2514</v>
      </c>
      <c r="K524" s="11" t="s">
        <v>2141</v>
      </c>
      <c r="L524" s="11" t="s">
        <v>2143</v>
      </c>
      <c r="M524" s="41" t="s">
        <v>226</v>
      </c>
      <c r="N524" s="42" t="s">
        <v>492</v>
      </c>
      <c r="O524" s="42" t="s">
        <v>2144</v>
      </c>
      <c r="P524" s="43" t="s">
        <v>2142</v>
      </c>
      <c r="Q524" s="42"/>
      <c r="R524" s="43" t="s">
        <v>52</v>
      </c>
      <c r="S524" s="43" t="s">
        <v>8388</v>
      </c>
      <c r="T524" s="44">
        <v>39308</v>
      </c>
      <c r="U524" s="13">
        <v>2019</v>
      </c>
    </row>
    <row r="525" spans="1:21" ht="16.899999999999999" hidden="1" customHeight="1" x14ac:dyDescent="0.2">
      <c r="A525" s="13">
        <v>7368</v>
      </c>
      <c r="B525" s="10" t="s">
        <v>6655</v>
      </c>
      <c r="C525" s="151">
        <v>656859903</v>
      </c>
      <c r="D525" s="7" t="s">
        <v>2088</v>
      </c>
      <c r="E525" s="7" t="s">
        <v>6656</v>
      </c>
      <c r="F525" s="12" t="s">
        <v>6657</v>
      </c>
      <c r="G525" s="12" t="s">
        <v>6658</v>
      </c>
      <c r="H525" s="12" t="s">
        <v>6659</v>
      </c>
      <c r="I525" s="7" t="s">
        <v>3957</v>
      </c>
      <c r="J525" s="7" t="s">
        <v>6660</v>
      </c>
      <c r="K525" s="7" t="s">
        <v>6661</v>
      </c>
      <c r="L525" s="7" t="s">
        <v>6662</v>
      </c>
      <c r="M525" s="10" t="s">
        <v>2452</v>
      </c>
      <c r="N525" s="13" t="s">
        <v>6663</v>
      </c>
      <c r="O525" s="13"/>
      <c r="P525" s="14" t="s">
        <v>6664</v>
      </c>
      <c r="Q525" s="13"/>
      <c r="R525" s="14" t="s">
        <v>162</v>
      </c>
      <c r="S525" s="14" t="s">
        <v>6665</v>
      </c>
      <c r="T525" s="16">
        <v>39310</v>
      </c>
      <c r="U525" s="13">
        <v>2007</v>
      </c>
    </row>
    <row r="526" spans="1:21" ht="16.899999999999999" hidden="1" customHeight="1" x14ac:dyDescent="0.2">
      <c r="A526" s="13">
        <v>7369</v>
      </c>
      <c r="B526" s="10" t="s">
        <v>963</v>
      </c>
      <c r="C526" s="151">
        <v>653823304</v>
      </c>
      <c r="D526" s="7" t="s">
        <v>964</v>
      </c>
      <c r="E526" s="7" t="s">
        <v>965</v>
      </c>
      <c r="F526" s="12" t="s">
        <v>965</v>
      </c>
      <c r="G526" s="12" t="s">
        <v>966</v>
      </c>
      <c r="H526" s="12" t="s">
        <v>967</v>
      </c>
      <c r="I526" s="7" t="s">
        <v>580</v>
      </c>
      <c r="J526" s="7" t="s">
        <v>968</v>
      </c>
      <c r="K526" s="7" t="s">
        <v>969</v>
      </c>
      <c r="L526" s="7" t="s">
        <v>970</v>
      </c>
      <c r="M526" s="10" t="s">
        <v>31</v>
      </c>
      <c r="N526" s="13" t="s">
        <v>271</v>
      </c>
      <c r="O526" s="13" t="s">
        <v>971</v>
      </c>
      <c r="P526" s="14"/>
      <c r="Q526" s="13"/>
      <c r="R526" s="14" t="s">
        <v>52</v>
      </c>
      <c r="S526" s="14" t="s">
        <v>972</v>
      </c>
      <c r="T526" s="16">
        <v>39317</v>
      </c>
      <c r="U526" s="30">
        <v>2019</v>
      </c>
    </row>
    <row r="527" spans="1:21" ht="16.899999999999999" hidden="1" customHeight="1" x14ac:dyDescent="0.2">
      <c r="A527" s="13">
        <v>7370</v>
      </c>
      <c r="B527" s="10" t="s">
        <v>4998</v>
      </c>
      <c r="C527" s="151" t="s">
        <v>8016</v>
      </c>
      <c r="D527" s="7" t="s">
        <v>565</v>
      </c>
      <c r="E527" s="7" t="s">
        <v>4999</v>
      </c>
      <c r="F527" s="12" t="s">
        <v>5000</v>
      </c>
      <c r="G527" s="12" t="s">
        <v>5001</v>
      </c>
      <c r="H527" s="12" t="s">
        <v>5002</v>
      </c>
      <c r="I527" s="7" t="s">
        <v>5003</v>
      </c>
      <c r="J527" s="7" t="s">
        <v>5004</v>
      </c>
      <c r="K527" s="7" t="s">
        <v>5005</v>
      </c>
      <c r="L527" s="7" t="s">
        <v>5006</v>
      </c>
      <c r="M527" s="10" t="s">
        <v>31</v>
      </c>
      <c r="N527" s="13" t="s">
        <v>300</v>
      </c>
      <c r="O527" s="13" t="s">
        <v>5007</v>
      </c>
      <c r="P527" s="14"/>
      <c r="Q527" s="13"/>
      <c r="R527" s="14" t="s">
        <v>162</v>
      </c>
      <c r="S527" s="14" t="s">
        <v>5008</v>
      </c>
      <c r="T527" s="16">
        <v>39322</v>
      </c>
      <c r="U527" s="13">
        <v>2007</v>
      </c>
    </row>
    <row r="528" spans="1:21" ht="16.899999999999999" hidden="1" customHeight="1" x14ac:dyDescent="0.2">
      <c r="A528" s="13">
        <v>7371</v>
      </c>
      <c r="B528" s="10" t="s">
        <v>5347</v>
      </c>
      <c r="C528" s="151">
        <v>652968406</v>
      </c>
      <c r="D528" s="7" t="s">
        <v>572</v>
      </c>
      <c r="E528" s="7" t="s">
        <v>5348</v>
      </c>
      <c r="F528" s="12" t="s">
        <v>5349</v>
      </c>
      <c r="G528" s="12" t="s">
        <v>5350</v>
      </c>
      <c r="H528" s="12" t="s">
        <v>5351</v>
      </c>
      <c r="I528" s="7" t="s">
        <v>5352</v>
      </c>
      <c r="J528" s="7" t="s">
        <v>5353</v>
      </c>
      <c r="K528" s="7" t="s">
        <v>5354</v>
      </c>
      <c r="L528" s="7" t="s">
        <v>5355</v>
      </c>
      <c r="M528" s="10" t="s">
        <v>31</v>
      </c>
      <c r="N528" s="13" t="s">
        <v>271</v>
      </c>
      <c r="O528" s="13" t="s">
        <v>5356</v>
      </c>
      <c r="P528" s="14"/>
      <c r="Q528" s="13"/>
      <c r="R528" s="14">
        <v>93401</v>
      </c>
      <c r="S528" s="14" t="s">
        <v>5357</v>
      </c>
      <c r="T528" s="16">
        <v>39322</v>
      </c>
      <c r="U528" s="13">
        <v>2010</v>
      </c>
    </row>
    <row r="529" spans="1:21" ht="16.899999999999999" hidden="1" customHeight="1" x14ac:dyDescent="0.2">
      <c r="A529" s="13">
        <v>7372</v>
      </c>
      <c r="B529" s="10" t="s">
        <v>6262</v>
      </c>
      <c r="C529" s="151">
        <v>657662402</v>
      </c>
      <c r="D529" s="7" t="s">
        <v>2087</v>
      </c>
      <c r="E529" s="7" t="s">
        <v>6263</v>
      </c>
      <c r="F529" s="12" t="s">
        <v>6264</v>
      </c>
      <c r="G529" s="12" t="s">
        <v>6265</v>
      </c>
      <c r="H529" s="12" t="s">
        <v>6266</v>
      </c>
      <c r="I529" s="7" t="s">
        <v>4980</v>
      </c>
      <c r="J529" s="7" t="s">
        <v>6267</v>
      </c>
      <c r="K529" s="7" t="s">
        <v>6268</v>
      </c>
      <c r="L529" s="7" t="s">
        <v>6269</v>
      </c>
      <c r="M529" s="10" t="s">
        <v>226</v>
      </c>
      <c r="N529" s="13" t="s">
        <v>6270</v>
      </c>
      <c r="O529" s="13" t="s">
        <v>6271</v>
      </c>
      <c r="P529" s="14"/>
      <c r="Q529" s="13"/>
      <c r="R529" s="14">
        <v>93401</v>
      </c>
      <c r="S529" s="14" t="s">
        <v>6272</v>
      </c>
      <c r="T529" s="16">
        <v>39328</v>
      </c>
      <c r="U529" s="13">
        <v>2007</v>
      </c>
    </row>
    <row r="530" spans="1:21" ht="16.899999999999999" hidden="1" customHeight="1" x14ac:dyDescent="0.2">
      <c r="A530" s="13">
        <v>7373</v>
      </c>
      <c r="B530" s="10" t="s">
        <v>5080</v>
      </c>
      <c r="C530" s="151">
        <v>740165003</v>
      </c>
      <c r="D530" s="7" t="s">
        <v>565</v>
      </c>
      <c r="E530" s="7" t="s">
        <v>5081</v>
      </c>
      <c r="F530" s="12" t="s">
        <v>5082</v>
      </c>
      <c r="G530" s="12" t="s">
        <v>5083</v>
      </c>
      <c r="H530" s="12" t="s">
        <v>5084</v>
      </c>
      <c r="I530" s="7" t="s">
        <v>5085</v>
      </c>
      <c r="J530" s="7" t="s">
        <v>5086</v>
      </c>
      <c r="K530" s="7" t="s">
        <v>5087</v>
      </c>
      <c r="L530" s="7" t="s">
        <v>5088</v>
      </c>
      <c r="M530" s="10" t="s">
        <v>31</v>
      </c>
      <c r="N530" s="13" t="s">
        <v>392</v>
      </c>
      <c r="O530" s="13"/>
      <c r="P530" s="14" t="s">
        <v>5089</v>
      </c>
      <c r="Q530" s="13"/>
      <c r="R530" s="14" t="s">
        <v>52</v>
      </c>
      <c r="S530" s="14" t="s">
        <v>5090</v>
      </c>
      <c r="T530" s="16">
        <v>39332</v>
      </c>
      <c r="U530" s="13">
        <v>2009</v>
      </c>
    </row>
    <row r="531" spans="1:21" ht="16.899999999999999" hidden="1" customHeight="1" x14ac:dyDescent="0.2">
      <c r="A531" s="13">
        <v>7374</v>
      </c>
      <c r="B531" s="10" t="s">
        <v>5091</v>
      </c>
      <c r="C531" s="151">
        <v>722517008</v>
      </c>
      <c r="D531" s="7" t="s">
        <v>565</v>
      </c>
      <c r="E531" s="7" t="s">
        <v>5092</v>
      </c>
      <c r="F531" s="12" t="s">
        <v>5093</v>
      </c>
      <c r="G531" s="12" t="s">
        <v>5094</v>
      </c>
      <c r="H531" s="12" t="s">
        <v>5095</v>
      </c>
      <c r="I531" s="7" t="s">
        <v>5096</v>
      </c>
      <c r="J531" s="7" t="s">
        <v>5097</v>
      </c>
      <c r="K531" s="7" t="s">
        <v>5098</v>
      </c>
      <c r="L531" s="7" t="s">
        <v>5099</v>
      </c>
      <c r="M531" s="10" t="s">
        <v>31</v>
      </c>
      <c r="N531" s="13" t="s">
        <v>539</v>
      </c>
      <c r="O531" s="13" t="s">
        <v>5100</v>
      </c>
      <c r="P531" s="14" t="s">
        <v>5101</v>
      </c>
      <c r="Q531" s="13"/>
      <c r="R531" s="14" t="s">
        <v>52</v>
      </c>
      <c r="S531" s="14" t="s">
        <v>5102</v>
      </c>
      <c r="T531" s="16">
        <v>39349</v>
      </c>
      <c r="U531" s="13">
        <v>2017</v>
      </c>
    </row>
    <row r="532" spans="1:21" ht="16.899999999999999" hidden="1" customHeight="1" x14ac:dyDescent="0.2">
      <c r="A532" s="13">
        <v>7376</v>
      </c>
      <c r="B532" s="10" t="s">
        <v>571</v>
      </c>
      <c r="C532" s="151">
        <v>719991009</v>
      </c>
      <c r="D532" s="7" t="s">
        <v>572</v>
      </c>
      <c r="E532" s="7" t="s">
        <v>573</v>
      </c>
      <c r="F532" s="12" t="s">
        <v>2762</v>
      </c>
      <c r="G532" s="12" t="s">
        <v>574</v>
      </c>
      <c r="H532" s="17" t="s">
        <v>8182</v>
      </c>
      <c r="I532" s="7" t="s">
        <v>576</v>
      </c>
      <c r="J532" s="7" t="s">
        <v>2763</v>
      </c>
      <c r="K532" s="7" t="s">
        <v>577</v>
      </c>
      <c r="L532" s="7" t="s">
        <v>578</v>
      </c>
      <c r="M532" s="10" t="s">
        <v>31</v>
      </c>
      <c r="N532" s="13" t="s">
        <v>271</v>
      </c>
      <c r="O532" s="13" t="s">
        <v>579</v>
      </c>
      <c r="P532" s="15" t="s">
        <v>8183</v>
      </c>
      <c r="Q532" s="13"/>
      <c r="R532" s="14">
        <v>93401</v>
      </c>
      <c r="S532" s="14" t="s">
        <v>2788</v>
      </c>
      <c r="T532" s="16">
        <v>39352</v>
      </c>
      <c r="U532" s="30">
        <v>2019</v>
      </c>
    </row>
    <row r="533" spans="1:21" ht="16.899999999999999" hidden="1" customHeight="1" x14ac:dyDescent="0.2">
      <c r="A533" s="13">
        <v>7377</v>
      </c>
      <c r="B533" s="10" t="s">
        <v>7192</v>
      </c>
      <c r="C533" s="151" t="s">
        <v>8041</v>
      </c>
      <c r="D533" s="7" t="s">
        <v>51</v>
      </c>
      <c r="E533" s="7" t="s">
        <v>7193</v>
      </c>
      <c r="F533" s="12" t="s">
        <v>7194</v>
      </c>
      <c r="G533" s="12" t="s">
        <v>7195</v>
      </c>
      <c r="H533" s="12" t="s">
        <v>7196</v>
      </c>
      <c r="I533" s="7" t="s">
        <v>3957</v>
      </c>
      <c r="J533" s="7" t="s">
        <v>7197</v>
      </c>
      <c r="K533" s="7" t="s">
        <v>7198</v>
      </c>
      <c r="L533" s="7" t="s">
        <v>7199</v>
      </c>
      <c r="M533" s="10" t="s">
        <v>226</v>
      </c>
      <c r="N533" s="13" t="s">
        <v>570</v>
      </c>
      <c r="O533" s="13" t="s">
        <v>7200</v>
      </c>
      <c r="P533" s="14" t="s">
        <v>7201</v>
      </c>
      <c r="Q533" s="13"/>
      <c r="R533" s="14" t="s">
        <v>162</v>
      </c>
      <c r="S533" s="14" t="s">
        <v>7202</v>
      </c>
      <c r="T533" s="16">
        <v>39358</v>
      </c>
      <c r="U533" s="13">
        <v>2009</v>
      </c>
    </row>
    <row r="534" spans="1:21" ht="16.899999999999999" hidden="1" customHeight="1" x14ac:dyDescent="0.2">
      <c r="A534" s="13">
        <v>7378</v>
      </c>
      <c r="B534" s="10" t="s">
        <v>5217</v>
      </c>
      <c r="C534" s="151" t="s">
        <v>8020</v>
      </c>
      <c r="D534" s="7" t="s">
        <v>5022</v>
      </c>
      <c r="E534" s="7" t="s">
        <v>5218</v>
      </c>
      <c r="F534" s="12" t="s">
        <v>5219</v>
      </c>
      <c r="G534" s="12" t="s">
        <v>5220</v>
      </c>
      <c r="H534" s="12" t="s">
        <v>5221</v>
      </c>
      <c r="I534" s="7" t="s">
        <v>5222</v>
      </c>
      <c r="J534" s="7" t="s">
        <v>5223</v>
      </c>
      <c r="K534" s="7" t="s">
        <v>5224</v>
      </c>
      <c r="L534" s="7" t="s">
        <v>5225</v>
      </c>
      <c r="M534" s="10" t="s">
        <v>2458</v>
      </c>
      <c r="N534" s="13" t="s">
        <v>398</v>
      </c>
      <c r="O534" s="13"/>
      <c r="P534" s="14" t="s">
        <v>5226</v>
      </c>
      <c r="Q534" s="13"/>
      <c r="R534" s="14" t="s">
        <v>162</v>
      </c>
      <c r="S534" s="14" t="s">
        <v>5227</v>
      </c>
      <c r="T534" s="16">
        <v>39371</v>
      </c>
      <c r="U534" s="13">
        <v>2012</v>
      </c>
    </row>
    <row r="535" spans="1:21" ht="16.899999999999999" hidden="1" customHeight="1" x14ac:dyDescent="0.2">
      <c r="A535" s="13">
        <v>7379</v>
      </c>
      <c r="B535" s="10" t="s">
        <v>44</v>
      </c>
      <c r="C535" s="151">
        <v>735972006</v>
      </c>
      <c r="D535" s="7" t="s">
        <v>33</v>
      </c>
      <c r="E535" s="7" t="s">
        <v>45</v>
      </c>
      <c r="F535" s="17" t="s">
        <v>8069</v>
      </c>
      <c r="G535" s="12" t="s">
        <v>46</v>
      </c>
      <c r="H535" s="12" t="s">
        <v>8070</v>
      </c>
      <c r="I535" s="7" t="s">
        <v>47</v>
      </c>
      <c r="J535" s="18" t="s">
        <v>2881</v>
      </c>
      <c r="K535" s="7" t="s">
        <v>3036</v>
      </c>
      <c r="L535" s="7" t="s">
        <v>48</v>
      </c>
      <c r="M535" s="10" t="s">
        <v>31</v>
      </c>
      <c r="N535" s="13" t="s">
        <v>49</v>
      </c>
      <c r="O535" s="13">
        <v>228798000</v>
      </c>
      <c r="P535" s="14" t="s">
        <v>2768</v>
      </c>
      <c r="Q535" s="13"/>
      <c r="R535" s="14" t="s">
        <v>50</v>
      </c>
      <c r="S535" s="15" t="s">
        <v>8071</v>
      </c>
      <c r="T535" s="16">
        <v>39381</v>
      </c>
      <c r="U535" s="13">
        <v>2019</v>
      </c>
    </row>
    <row r="536" spans="1:21" ht="16.899999999999999" hidden="1" customHeight="1" x14ac:dyDescent="0.2">
      <c r="A536" s="13">
        <v>7380</v>
      </c>
      <c r="B536" s="10" t="s">
        <v>7459</v>
      </c>
      <c r="C536" s="151">
        <v>657110906</v>
      </c>
      <c r="D536" s="7" t="s">
        <v>33</v>
      </c>
      <c r="E536" s="7" t="s">
        <v>7460</v>
      </c>
      <c r="F536" s="12" t="s">
        <v>7461</v>
      </c>
      <c r="G536" s="12" t="s">
        <v>7005</v>
      </c>
      <c r="H536" s="12" t="s">
        <v>7462</v>
      </c>
      <c r="I536" s="7" t="s">
        <v>81</v>
      </c>
      <c r="J536" s="7" t="s">
        <v>7463</v>
      </c>
      <c r="K536" s="7" t="s">
        <v>7464</v>
      </c>
      <c r="L536" s="7" t="s">
        <v>7465</v>
      </c>
      <c r="M536" s="10" t="s">
        <v>31</v>
      </c>
      <c r="N536" s="13" t="s">
        <v>428</v>
      </c>
      <c r="O536" s="13" t="s">
        <v>7466</v>
      </c>
      <c r="P536" s="14" t="s">
        <v>7467</v>
      </c>
      <c r="Q536" s="13"/>
      <c r="R536" s="14">
        <v>93991</v>
      </c>
      <c r="S536" s="14" t="s">
        <v>7468</v>
      </c>
      <c r="T536" s="16">
        <v>39384</v>
      </c>
      <c r="U536" s="13">
        <v>2012</v>
      </c>
    </row>
    <row r="537" spans="1:21" ht="16.899999999999999" hidden="1" customHeight="1" x14ac:dyDescent="0.2">
      <c r="A537" s="42">
        <v>7381</v>
      </c>
      <c r="B537" s="41" t="s">
        <v>2318</v>
      </c>
      <c r="C537" s="150">
        <v>658279203</v>
      </c>
      <c r="D537" s="11" t="s">
        <v>2221</v>
      </c>
      <c r="E537" s="11" t="s">
        <v>2319</v>
      </c>
      <c r="F537" s="40" t="s">
        <v>8482</v>
      </c>
      <c r="G537" s="40" t="s">
        <v>2222</v>
      </c>
      <c r="H537" s="40" t="s">
        <v>8483</v>
      </c>
      <c r="I537" s="11" t="s">
        <v>2320</v>
      </c>
      <c r="J537" s="11" t="s">
        <v>8484</v>
      </c>
      <c r="K537" s="11" t="s">
        <v>2950</v>
      </c>
      <c r="L537" s="11" t="s">
        <v>3028</v>
      </c>
      <c r="M537" s="41" t="s">
        <v>31</v>
      </c>
      <c r="N537" s="42" t="s">
        <v>443</v>
      </c>
      <c r="O537" s="42" t="s">
        <v>3032</v>
      </c>
      <c r="P537" s="43" t="s">
        <v>3031</v>
      </c>
      <c r="Q537" s="42"/>
      <c r="R537" s="43" t="s">
        <v>445</v>
      </c>
      <c r="S537" s="43" t="s">
        <v>8485</v>
      </c>
      <c r="T537" s="44">
        <v>39392</v>
      </c>
      <c r="U537" s="13">
        <v>2019</v>
      </c>
    </row>
    <row r="538" spans="1:21" ht="16.899999999999999" hidden="1" customHeight="1" x14ac:dyDescent="0.2">
      <c r="A538" s="13">
        <v>7382</v>
      </c>
      <c r="B538" s="10" t="s">
        <v>7974</v>
      </c>
      <c r="C538" s="151" t="s">
        <v>8049</v>
      </c>
      <c r="D538" s="7" t="s">
        <v>565</v>
      </c>
      <c r="E538" s="7" t="s">
        <v>7975</v>
      </c>
      <c r="F538" s="12" t="s">
        <v>7976</v>
      </c>
      <c r="G538" s="12" t="s">
        <v>7977</v>
      </c>
      <c r="H538" s="12" t="s">
        <v>7978</v>
      </c>
      <c r="I538" s="7" t="s">
        <v>7979</v>
      </c>
      <c r="J538" s="7"/>
      <c r="K538" s="7" t="s">
        <v>7980</v>
      </c>
      <c r="L538" s="7" t="s">
        <v>7981</v>
      </c>
      <c r="M538" s="10" t="s">
        <v>31</v>
      </c>
      <c r="N538" s="13" t="s">
        <v>4305</v>
      </c>
      <c r="O538" s="13" t="s">
        <v>7982</v>
      </c>
      <c r="P538" s="14"/>
      <c r="Q538" s="13"/>
      <c r="R538" s="14" t="s">
        <v>162</v>
      </c>
      <c r="S538" s="14" t="s">
        <v>7983</v>
      </c>
      <c r="T538" s="16">
        <v>39392</v>
      </c>
      <c r="U538" s="13">
        <v>2018</v>
      </c>
    </row>
    <row r="539" spans="1:21" ht="16.899999999999999" hidden="1" customHeight="1" x14ac:dyDescent="0.2">
      <c r="A539" s="13">
        <v>7383</v>
      </c>
      <c r="B539" s="10" t="s">
        <v>7966</v>
      </c>
      <c r="C539" s="151">
        <v>609210001</v>
      </c>
      <c r="D539" s="7" t="s">
        <v>2414</v>
      </c>
      <c r="E539" s="7" t="s">
        <v>7967</v>
      </c>
      <c r="F539" s="12" t="s">
        <v>26</v>
      </c>
      <c r="G539" s="12" t="s">
        <v>7968</v>
      </c>
      <c r="H539" s="12" t="s">
        <v>27</v>
      </c>
      <c r="I539" s="7"/>
      <c r="J539" s="7"/>
      <c r="K539" s="7" t="s">
        <v>7969</v>
      </c>
      <c r="L539" s="7" t="s">
        <v>7970</v>
      </c>
      <c r="M539" s="10" t="s">
        <v>226</v>
      </c>
      <c r="N539" s="13" t="s">
        <v>87</v>
      </c>
      <c r="O539" s="13" t="s">
        <v>7971</v>
      </c>
      <c r="P539" s="14" t="s">
        <v>7972</v>
      </c>
      <c r="Q539" s="13"/>
      <c r="R539" s="14">
        <v>93105</v>
      </c>
      <c r="S539" s="14" t="s">
        <v>7973</v>
      </c>
      <c r="T539" s="16">
        <v>39401</v>
      </c>
      <c r="U539" s="13">
        <v>2017</v>
      </c>
    </row>
    <row r="540" spans="1:21" ht="16.899999999999999" hidden="1" customHeight="1" x14ac:dyDescent="0.2">
      <c r="A540" s="13">
        <v>7384</v>
      </c>
      <c r="B540" s="10" t="s">
        <v>5295</v>
      </c>
      <c r="C540" s="151">
        <v>715127008</v>
      </c>
      <c r="D540" s="7" t="s">
        <v>572</v>
      </c>
      <c r="E540" s="7" t="s">
        <v>5296</v>
      </c>
      <c r="F540" s="12" t="s">
        <v>5297</v>
      </c>
      <c r="G540" s="12" t="s">
        <v>5298</v>
      </c>
      <c r="H540" s="12" t="s">
        <v>5299</v>
      </c>
      <c r="I540" s="7" t="s">
        <v>592</v>
      </c>
      <c r="J540" s="7" t="s">
        <v>55</v>
      </c>
      <c r="K540" s="7" t="s">
        <v>5300</v>
      </c>
      <c r="L540" s="7" t="s">
        <v>5301</v>
      </c>
      <c r="M540" s="10" t="s">
        <v>31</v>
      </c>
      <c r="N540" s="13" t="s">
        <v>271</v>
      </c>
      <c r="O540" s="13"/>
      <c r="P540" s="14"/>
      <c r="Q540" s="13"/>
      <c r="R540" s="14">
        <v>93401</v>
      </c>
      <c r="S540" s="14" t="s">
        <v>5180</v>
      </c>
      <c r="T540" s="16">
        <v>39414</v>
      </c>
      <c r="U540" s="13">
        <v>2017</v>
      </c>
    </row>
    <row r="541" spans="1:21" ht="16.899999999999999" hidden="1" customHeight="1" x14ac:dyDescent="0.2">
      <c r="A541" s="42">
        <v>7385</v>
      </c>
      <c r="B541" s="41" t="s">
        <v>7909</v>
      </c>
      <c r="C541" s="150">
        <v>719122000</v>
      </c>
      <c r="D541" s="11" t="s">
        <v>51</v>
      </c>
      <c r="E541" s="11" t="s">
        <v>7910</v>
      </c>
      <c r="F541" s="40" t="s">
        <v>8515</v>
      </c>
      <c r="G541" s="40" t="s">
        <v>7912</v>
      </c>
      <c r="H541" s="40" t="s">
        <v>8516</v>
      </c>
      <c r="I541" s="11" t="s">
        <v>8517</v>
      </c>
      <c r="J541" s="11" t="s">
        <v>8517</v>
      </c>
      <c r="K541" s="11" t="s">
        <v>8518</v>
      </c>
      <c r="L541" s="11" t="s">
        <v>7916</v>
      </c>
      <c r="M541" s="41" t="s">
        <v>31</v>
      </c>
      <c r="N541" s="42" t="s">
        <v>4305</v>
      </c>
      <c r="O541" s="42" t="s">
        <v>7917</v>
      </c>
      <c r="P541" s="43"/>
      <c r="Q541" s="42"/>
      <c r="R541" s="43">
        <v>93105</v>
      </c>
      <c r="S541" s="43" t="s">
        <v>8519</v>
      </c>
      <c r="T541" s="44">
        <v>39177</v>
      </c>
      <c r="U541" s="13">
        <v>2019</v>
      </c>
    </row>
    <row r="542" spans="1:21" ht="16.899999999999999" hidden="1" customHeight="1" x14ac:dyDescent="0.2">
      <c r="A542" s="13">
        <v>7386</v>
      </c>
      <c r="B542" s="10" t="s">
        <v>1063</v>
      </c>
      <c r="C542" s="151">
        <v>690502003</v>
      </c>
      <c r="D542" s="7" t="s">
        <v>1014</v>
      </c>
      <c r="E542" s="7" t="s">
        <v>1031</v>
      </c>
      <c r="F542" s="7" t="s">
        <v>592</v>
      </c>
      <c r="G542" s="12" t="s">
        <v>1032</v>
      </c>
      <c r="H542" s="12" t="s">
        <v>27</v>
      </c>
      <c r="I542" s="7"/>
      <c r="J542" s="7"/>
      <c r="K542" s="7" t="s">
        <v>1064</v>
      </c>
      <c r="L542" s="7" t="s">
        <v>1066</v>
      </c>
      <c r="M542" s="10" t="s">
        <v>226</v>
      </c>
      <c r="N542" s="13" t="s">
        <v>1067</v>
      </c>
      <c r="O542" s="13"/>
      <c r="P542" s="14" t="s">
        <v>1065</v>
      </c>
      <c r="Q542" s="13"/>
      <c r="R542" s="14">
        <v>91001</v>
      </c>
      <c r="S542" s="14" t="s">
        <v>1068</v>
      </c>
      <c r="T542" s="16">
        <v>39434</v>
      </c>
      <c r="U542" s="13" t="s">
        <v>1490</v>
      </c>
    </row>
    <row r="543" spans="1:21" ht="16.899999999999999" hidden="1" customHeight="1" x14ac:dyDescent="0.2">
      <c r="A543" s="13">
        <v>7387</v>
      </c>
      <c r="B543" s="10" t="s">
        <v>5503</v>
      </c>
      <c r="C543" s="151">
        <v>650617207</v>
      </c>
      <c r="D543" s="7" t="s">
        <v>565</v>
      </c>
      <c r="E543" s="7" t="s">
        <v>5504</v>
      </c>
      <c r="F543" s="12" t="s">
        <v>5505</v>
      </c>
      <c r="G543" s="12" t="s">
        <v>5506</v>
      </c>
      <c r="H543" s="12" t="s">
        <v>5507</v>
      </c>
      <c r="I543" s="7" t="s">
        <v>4664</v>
      </c>
      <c r="J543" s="7" t="s">
        <v>5508</v>
      </c>
      <c r="K543" s="7" t="s">
        <v>5509</v>
      </c>
      <c r="L543" s="7" t="s">
        <v>5510</v>
      </c>
      <c r="M543" s="10" t="s">
        <v>2458</v>
      </c>
      <c r="N543" s="13" t="s">
        <v>398</v>
      </c>
      <c r="O543" s="13" t="s">
        <v>5511</v>
      </c>
      <c r="P543" s="14"/>
      <c r="Q543" s="13"/>
      <c r="R543" s="14" t="s">
        <v>52</v>
      </c>
      <c r="S543" s="14" t="s">
        <v>5512</v>
      </c>
      <c r="T543" s="16">
        <v>39444</v>
      </c>
      <c r="U543" s="13">
        <v>2006</v>
      </c>
    </row>
    <row r="544" spans="1:21" ht="16.899999999999999" hidden="1" customHeight="1" x14ac:dyDescent="0.2">
      <c r="A544" s="13">
        <v>7388</v>
      </c>
      <c r="B544" s="10" t="s">
        <v>516</v>
      </c>
      <c r="C544" s="151">
        <v>713394009</v>
      </c>
      <c r="D544" s="7" t="s">
        <v>33</v>
      </c>
      <c r="E544" s="7" t="s">
        <v>517</v>
      </c>
      <c r="F544" s="17" t="s">
        <v>8165</v>
      </c>
      <c r="G544" s="12" t="s">
        <v>519</v>
      </c>
      <c r="H544" s="12" t="s">
        <v>2725</v>
      </c>
      <c r="I544" s="7" t="s">
        <v>453</v>
      </c>
      <c r="J544" s="7" t="s">
        <v>2449</v>
      </c>
      <c r="K544" s="7" t="s">
        <v>520</v>
      </c>
      <c r="L544" s="22" t="s">
        <v>3063</v>
      </c>
      <c r="M544" s="10" t="s">
        <v>32</v>
      </c>
      <c r="N544" s="13" t="s">
        <v>521</v>
      </c>
      <c r="O544" s="30" t="s">
        <v>3064</v>
      </c>
      <c r="P544" s="23" t="s">
        <v>2761</v>
      </c>
      <c r="Q544" s="13"/>
      <c r="R544" s="14">
        <v>93401</v>
      </c>
      <c r="S544" s="15" t="s">
        <v>8166</v>
      </c>
      <c r="T544" s="16">
        <v>39476</v>
      </c>
      <c r="U544" s="13">
        <v>2019</v>
      </c>
    </row>
    <row r="545" spans="1:21" ht="16.899999999999999" hidden="1" customHeight="1" x14ac:dyDescent="0.2">
      <c r="A545" s="13">
        <v>7389</v>
      </c>
      <c r="B545" s="10" t="s">
        <v>7002</v>
      </c>
      <c r="C545" s="151">
        <v>657674206</v>
      </c>
      <c r="D545" s="7" t="s">
        <v>33</v>
      </c>
      <c r="E545" s="7" t="s">
        <v>7003</v>
      </c>
      <c r="F545" s="12" t="s">
        <v>7004</v>
      </c>
      <c r="G545" s="12" t="s">
        <v>7005</v>
      </c>
      <c r="H545" s="12" t="s">
        <v>7006</v>
      </c>
      <c r="I545" s="7" t="s">
        <v>263</v>
      </c>
      <c r="J545" s="7" t="s">
        <v>7007</v>
      </c>
      <c r="K545" s="7" t="s">
        <v>7008</v>
      </c>
      <c r="L545" s="7" t="s">
        <v>7009</v>
      </c>
      <c r="M545" s="10" t="s">
        <v>133</v>
      </c>
      <c r="N545" s="13" t="s">
        <v>1171</v>
      </c>
      <c r="O545" s="13" t="s">
        <v>7010</v>
      </c>
      <c r="P545" s="14" t="s">
        <v>7011</v>
      </c>
      <c r="Q545" s="13"/>
      <c r="R545" s="14">
        <v>93991</v>
      </c>
      <c r="S545" s="14" t="s">
        <v>7012</v>
      </c>
      <c r="T545" s="16">
        <v>39573</v>
      </c>
      <c r="U545" s="13">
        <v>2007</v>
      </c>
    </row>
    <row r="546" spans="1:21" ht="16.899999999999999" hidden="1" customHeight="1" x14ac:dyDescent="0.2">
      <c r="A546" s="13">
        <v>7390</v>
      </c>
      <c r="B546" s="10" t="s">
        <v>1465</v>
      </c>
      <c r="C546" s="151">
        <v>691303004</v>
      </c>
      <c r="D546" s="7" t="s">
        <v>1014</v>
      </c>
      <c r="E546" s="7" t="s">
        <v>1031</v>
      </c>
      <c r="F546" s="12" t="s">
        <v>592</v>
      </c>
      <c r="G546" s="12" t="s">
        <v>1032</v>
      </c>
      <c r="H546" s="12" t="s">
        <v>27</v>
      </c>
      <c r="I546" s="7"/>
      <c r="J546" s="7"/>
      <c r="K546" s="7" t="s">
        <v>1466</v>
      </c>
      <c r="L546" s="7" t="s">
        <v>1467</v>
      </c>
      <c r="M546" s="10" t="s">
        <v>2457</v>
      </c>
      <c r="N546" s="13" t="s">
        <v>591</v>
      </c>
      <c r="O546" s="13" t="s">
        <v>1468</v>
      </c>
      <c r="P546" s="7"/>
      <c r="Q546" s="13"/>
      <c r="R546" s="14">
        <v>91001</v>
      </c>
      <c r="S546" s="14" t="s">
        <v>1030</v>
      </c>
      <c r="T546" s="16">
        <v>39581</v>
      </c>
      <c r="U546" s="13" t="s">
        <v>1490</v>
      </c>
    </row>
    <row r="547" spans="1:21" ht="16.899999999999999" hidden="1" customHeight="1" x14ac:dyDescent="0.2">
      <c r="A547" s="13">
        <v>7391</v>
      </c>
      <c r="B547" s="10" t="s">
        <v>7939</v>
      </c>
      <c r="C547" s="151">
        <v>609110066</v>
      </c>
      <c r="D547" s="7" t="s">
        <v>3824</v>
      </c>
      <c r="E547" s="7" t="s">
        <v>7940</v>
      </c>
      <c r="F547" s="12" t="s">
        <v>6444</v>
      </c>
      <c r="G547" s="12" t="s">
        <v>7941</v>
      </c>
      <c r="H547" s="17" t="s">
        <v>7942</v>
      </c>
      <c r="I547" s="7" t="s">
        <v>8521</v>
      </c>
      <c r="J547" s="7"/>
      <c r="K547" s="22" t="s">
        <v>8522</v>
      </c>
      <c r="L547" s="7" t="s">
        <v>7945</v>
      </c>
      <c r="M547" s="10" t="s">
        <v>133</v>
      </c>
      <c r="N547" s="13" t="s">
        <v>7946</v>
      </c>
      <c r="O547" s="13" t="s">
        <v>7947</v>
      </c>
      <c r="P547" s="179" t="s">
        <v>7948</v>
      </c>
      <c r="Q547" s="13"/>
      <c r="R547" s="14">
        <v>93105</v>
      </c>
      <c r="S547" s="15" t="s">
        <v>8523</v>
      </c>
      <c r="T547" s="16">
        <v>39582</v>
      </c>
      <c r="U547" s="13">
        <v>2019</v>
      </c>
    </row>
    <row r="548" spans="1:21" ht="16.899999999999999" hidden="1" customHeight="1" x14ac:dyDescent="0.2">
      <c r="A548" s="13">
        <v>7392</v>
      </c>
      <c r="B548" s="10" t="s">
        <v>6897</v>
      </c>
      <c r="C548" s="151">
        <v>657376906</v>
      </c>
      <c r="D548" s="7" t="s">
        <v>6898</v>
      </c>
      <c r="E548" s="7" t="s">
        <v>6899</v>
      </c>
      <c r="F548" s="12" t="s">
        <v>6900</v>
      </c>
      <c r="G548" s="12" t="s">
        <v>6901</v>
      </c>
      <c r="H548" s="12" t="s">
        <v>6902</v>
      </c>
      <c r="I548" s="7" t="s">
        <v>6903</v>
      </c>
      <c r="J548" s="7" t="s">
        <v>6904</v>
      </c>
      <c r="K548" s="7" t="s">
        <v>6905</v>
      </c>
      <c r="L548" s="7" t="s">
        <v>6906</v>
      </c>
      <c r="M548" s="10" t="s">
        <v>2452</v>
      </c>
      <c r="N548" s="13" t="s">
        <v>6907</v>
      </c>
      <c r="O548" s="13" t="s">
        <v>6908</v>
      </c>
      <c r="P548" s="14"/>
      <c r="Q548" s="13"/>
      <c r="R548" s="14" t="s">
        <v>52</v>
      </c>
      <c r="S548" s="14" t="s">
        <v>6909</v>
      </c>
      <c r="T548" s="16">
        <v>39588</v>
      </c>
      <c r="U548" s="13">
        <v>2011</v>
      </c>
    </row>
    <row r="549" spans="1:21" ht="16.899999999999999" hidden="1" customHeight="1" x14ac:dyDescent="0.2">
      <c r="A549" s="13">
        <v>7393</v>
      </c>
      <c r="B549" s="10" t="s">
        <v>4221</v>
      </c>
      <c r="C549" s="151">
        <v>654597200</v>
      </c>
      <c r="D549" s="7" t="s">
        <v>51</v>
      </c>
      <c r="E549" s="7" t="s">
        <v>4222</v>
      </c>
      <c r="F549" s="12" t="s">
        <v>4223</v>
      </c>
      <c r="G549" s="12" t="s">
        <v>4224</v>
      </c>
      <c r="H549" s="12" t="s">
        <v>4225</v>
      </c>
      <c r="I549" s="7" t="s">
        <v>4226</v>
      </c>
      <c r="J549" s="7" t="s">
        <v>4227</v>
      </c>
      <c r="K549" s="7" t="s">
        <v>4228</v>
      </c>
      <c r="L549" s="7" t="s">
        <v>4229</v>
      </c>
      <c r="M549" s="10" t="s">
        <v>31</v>
      </c>
      <c r="N549" s="13" t="s">
        <v>271</v>
      </c>
      <c r="O549" s="13" t="s">
        <v>4230</v>
      </c>
      <c r="P549" s="14" t="s">
        <v>4231</v>
      </c>
      <c r="Q549" s="13"/>
      <c r="R549" s="14" t="s">
        <v>162</v>
      </c>
      <c r="S549" s="14" t="s">
        <v>4232</v>
      </c>
      <c r="T549" s="16">
        <v>39608</v>
      </c>
      <c r="U549" s="13">
        <v>2008</v>
      </c>
    </row>
    <row r="550" spans="1:21" ht="16.899999999999999" hidden="1" customHeight="1" x14ac:dyDescent="0.2">
      <c r="A550" s="13">
        <v>7394</v>
      </c>
      <c r="B550" s="10" t="s">
        <v>4158</v>
      </c>
      <c r="C550" s="151">
        <v>718391008</v>
      </c>
      <c r="D550" s="7" t="s">
        <v>51</v>
      </c>
      <c r="E550" s="7" t="s">
        <v>4159</v>
      </c>
      <c r="F550" s="12" t="s">
        <v>4160</v>
      </c>
      <c r="G550" s="12" t="s">
        <v>4161</v>
      </c>
      <c r="H550" s="12" t="s">
        <v>4162</v>
      </c>
      <c r="I550" s="7" t="s">
        <v>4163</v>
      </c>
      <c r="J550" s="7" t="s">
        <v>4164</v>
      </c>
      <c r="K550" s="7" t="s">
        <v>4165</v>
      </c>
      <c r="L550" s="7" t="s">
        <v>4166</v>
      </c>
      <c r="M550" s="10" t="s">
        <v>31</v>
      </c>
      <c r="N550" s="13" t="s">
        <v>4167</v>
      </c>
      <c r="O550" s="13"/>
      <c r="P550" s="14" t="s">
        <v>4168</v>
      </c>
      <c r="Q550" s="13"/>
      <c r="R550" s="14" t="s">
        <v>162</v>
      </c>
      <c r="S550" s="14" t="s">
        <v>4169</v>
      </c>
      <c r="T550" s="16">
        <v>39608</v>
      </c>
      <c r="U550" s="13">
        <v>2008</v>
      </c>
    </row>
    <row r="551" spans="1:21" ht="16.899999999999999" hidden="1" customHeight="1" x14ac:dyDescent="0.2">
      <c r="A551" s="42">
        <v>7395</v>
      </c>
      <c r="B551" s="41" t="s">
        <v>1475</v>
      </c>
      <c r="C551" s="150">
        <v>692551001</v>
      </c>
      <c r="D551" s="11" t="s">
        <v>1014</v>
      </c>
      <c r="E551" s="11" t="s">
        <v>1026</v>
      </c>
      <c r="F551" s="40" t="s">
        <v>26</v>
      </c>
      <c r="G551" s="40" t="s">
        <v>1027</v>
      </c>
      <c r="H551" s="40" t="s">
        <v>27</v>
      </c>
      <c r="I551" s="11"/>
      <c r="J551" s="11"/>
      <c r="K551" s="11" t="s">
        <v>1476</v>
      </c>
      <c r="L551" s="11" t="s">
        <v>2702</v>
      </c>
      <c r="M551" s="41" t="s">
        <v>31</v>
      </c>
      <c r="N551" s="42" t="s">
        <v>1478</v>
      </c>
      <c r="O551" s="42" t="s">
        <v>1477</v>
      </c>
      <c r="P551" s="43" t="s">
        <v>2701</v>
      </c>
      <c r="Q551" s="42"/>
      <c r="R551" s="43">
        <v>91001</v>
      </c>
      <c r="S551" s="43" t="s">
        <v>1353</v>
      </c>
      <c r="T551" s="44">
        <v>39612</v>
      </c>
      <c r="U551" s="13" t="s">
        <v>1490</v>
      </c>
    </row>
    <row r="552" spans="1:21" ht="16.899999999999999" hidden="1" customHeight="1" x14ac:dyDescent="0.2">
      <c r="A552" s="13">
        <v>7396</v>
      </c>
      <c r="B552" s="10" t="s">
        <v>5359</v>
      </c>
      <c r="C552" s="151">
        <v>653401507</v>
      </c>
      <c r="D552" s="7" t="s">
        <v>565</v>
      </c>
      <c r="E552" s="7" t="s">
        <v>5360</v>
      </c>
      <c r="F552" s="12" t="s">
        <v>5361</v>
      </c>
      <c r="G552" s="12" t="s">
        <v>5362</v>
      </c>
      <c r="H552" s="12" t="s">
        <v>5363</v>
      </c>
      <c r="I552" s="7" t="s">
        <v>79</v>
      </c>
      <c r="J552" s="7" t="s">
        <v>5364</v>
      </c>
      <c r="K552" s="7" t="s">
        <v>5365</v>
      </c>
      <c r="L552" s="10" t="s">
        <v>5366</v>
      </c>
      <c r="M552" s="10" t="s">
        <v>226</v>
      </c>
      <c r="N552" s="13" t="s">
        <v>5367</v>
      </c>
      <c r="O552" s="13" t="s">
        <v>5368</v>
      </c>
      <c r="P552" s="14" t="s">
        <v>5369</v>
      </c>
      <c r="Q552" s="13"/>
      <c r="R552" s="14" t="s">
        <v>52</v>
      </c>
      <c r="S552" s="14" t="s">
        <v>5370</v>
      </c>
      <c r="T552" s="16">
        <v>39616</v>
      </c>
      <c r="U552" s="13">
        <v>2006</v>
      </c>
    </row>
    <row r="553" spans="1:21" ht="16.899999999999999" hidden="1" customHeight="1" x14ac:dyDescent="0.2">
      <c r="A553" s="13">
        <v>7397</v>
      </c>
      <c r="B553" s="10" t="s">
        <v>7313</v>
      </c>
      <c r="C553" s="151">
        <v>533072100</v>
      </c>
      <c r="D553" s="7" t="s">
        <v>51</v>
      </c>
      <c r="E553" s="7" t="s">
        <v>7314</v>
      </c>
      <c r="F553" s="12" t="s">
        <v>7315</v>
      </c>
      <c r="G553" s="12" t="s">
        <v>2146</v>
      </c>
      <c r="H553" s="12" t="s">
        <v>7316</v>
      </c>
      <c r="I553" s="7" t="s">
        <v>7317</v>
      </c>
      <c r="J553" s="7" t="s">
        <v>7318</v>
      </c>
      <c r="K553" s="7" t="s">
        <v>7319</v>
      </c>
      <c r="L553" s="7" t="s">
        <v>7320</v>
      </c>
      <c r="M553" s="10" t="s">
        <v>31</v>
      </c>
      <c r="N553" s="13" t="s">
        <v>7321</v>
      </c>
      <c r="O553" s="13" t="s">
        <v>7322</v>
      </c>
      <c r="P553" s="14" t="s">
        <v>7323</v>
      </c>
      <c r="Q553" s="13"/>
      <c r="R553" s="14" t="s">
        <v>162</v>
      </c>
      <c r="S553" s="14" t="s">
        <v>7324</v>
      </c>
      <c r="T553" s="16">
        <v>39619</v>
      </c>
      <c r="U553" s="13">
        <v>2008</v>
      </c>
    </row>
    <row r="554" spans="1:21" ht="16.899999999999999" hidden="1" customHeight="1" x14ac:dyDescent="0.2">
      <c r="A554" s="13">
        <v>7398</v>
      </c>
      <c r="B554" s="10" t="s">
        <v>7469</v>
      </c>
      <c r="C554" s="151">
        <v>654617201</v>
      </c>
      <c r="D554" s="7" t="s">
        <v>33</v>
      </c>
      <c r="E554" s="7" t="s">
        <v>7470</v>
      </c>
      <c r="F554" s="12" t="s">
        <v>7471</v>
      </c>
      <c r="G554" s="12" t="s">
        <v>7472</v>
      </c>
      <c r="H554" s="12" t="s">
        <v>7473</v>
      </c>
      <c r="I554" s="7" t="s">
        <v>263</v>
      </c>
      <c r="J554" s="7" t="s">
        <v>7474</v>
      </c>
      <c r="K554" s="7" t="s">
        <v>7475</v>
      </c>
      <c r="L554" s="7" t="s">
        <v>7476</v>
      </c>
      <c r="M554" s="10" t="s">
        <v>2455</v>
      </c>
      <c r="N554" s="13" t="s">
        <v>7477</v>
      </c>
      <c r="O554" s="13" t="s">
        <v>7478</v>
      </c>
      <c r="P554" s="14"/>
      <c r="Q554" s="13"/>
      <c r="R554" s="14">
        <v>93991</v>
      </c>
      <c r="S554" s="14" t="s">
        <v>7479</v>
      </c>
      <c r="T554" s="16">
        <v>39626</v>
      </c>
      <c r="U554" s="13">
        <v>2008</v>
      </c>
    </row>
    <row r="555" spans="1:21" ht="16.899999999999999" hidden="1" customHeight="1" x14ac:dyDescent="0.2">
      <c r="A555" s="13">
        <v>7399</v>
      </c>
      <c r="B555" s="10" t="s">
        <v>3810</v>
      </c>
      <c r="C555" s="151">
        <v>650929403</v>
      </c>
      <c r="D555" s="7" t="s">
        <v>3811</v>
      </c>
      <c r="E555" s="7" t="s">
        <v>3812</v>
      </c>
      <c r="F555" s="12" t="s">
        <v>3813</v>
      </c>
      <c r="G555" s="12" t="s">
        <v>3814</v>
      </c>
      <c r="H555" s="12" t="s">
        <v>3815</v>
      </c>
      <c r="I555" s="7" t="s">
        <v>3816</v>
      </c>
      <c r="J555" s="7" t="s">
        <v>3817</v>
      </c>
      <c r="K555" s="7" t="s">
        <v>3818</v>
      </c>
      <c r="L555" s="7" t="s">
        <v>3819</v>
      </c>
      <c r="M555" s="10" t="s">
        <v>31</v>
      </c>
      <c r="N555" s="13" t="s">
        <v>271</v>
      </c>
      <c r="O555" s="13" t="s">
        <v>3820</v>
      </c>
      <c r="P555" s="23" t="s">
        <v>3821</v>
      </c>
      <c r="Q555" s="13"/>
      <c r="R555" s="14" t="s">
        <v>162</v>
      </c>
      <c r="S555" s="14" t="s">
        <v>3822</v>
      </c>
      <c r="T555" s="16">
        <v>39636</v>
      </c>
      <c r="U555" s="13">
        <v>2018</v>
      </c>
    </row>
    <row r="556" spans="1:21" ht="16.899999999999999" hidden="1" customHeight="1" x14ac:dyDescent="0.2">
      <c r="A556" s="13">
        <v>7400</v>
      </c>
      <c r="B556" s="10" t="s">
        <v>6273</v>
      </c>
      <c r="C556" s="151">
        <v>657478903</v>
      </c>
      <c r="D556" s="7" t="s">
        <v>2088</v>
      </c>
      <c r="E556" s="7" t="s">
        <v>6274</v>
      </c>
      <c r="F556" s="12" t="s">
        <v>6275</v>
      </c>
      <c r="G556" s="12" t="s">
        <v>6276</v>
      </c>
      <c r="H556" s="12" t="s">
        <v>6277</v>
      </c>
      <c r="I556" s="7" t="s">
        <v>6278</v>
      </c>
      <c r="J556" s="7" t="s">
        <v>6279</v>
      </c>
      <c r="K556" s="7" t="s">
        <v>6280</v>
      </c>
      <c r="L556" s="7" t="s">
        <v>6281</v>
      </c>
      <c r="M556" s="10" t="s">
        <v>2452</v>
      </c>
      <c r="N556" s="13" t="s">
        <v>6282</v>
      </c>
      <c r="O556" s="13" t="s">
        <v>6283</v>
      </c>
      <c r="P556" s="14"/>
      <c r="Q556" s="13"/>
      <c r="R556" s="14" t="s">
        <v>162</v>
      </c>
      <c r="S556" s="14" t="s">
        <v>6284</v>
      </c>
      <c r="T556" s="16">
        <v>39636</v>
      </c>
      <c r="U556" s="13">
        <v>2012</v>
      </c>
    </row>
    <row r="557" spans="1:21" ht="16.899999999999999" hidden="1" customHeight="1" x14ac:dyDescent="0.2">
      <c r="A557" s="13">
        <v>7401</v>
      </c>
      <c r="B557" s="10" t="s">
        <v>6542</v>
      </c>
      <c r="C557" s="151">
        <v>653583001</v>
      </c>
      <c r="D557" s="7" t="s">
        <v>2088</v>
      </c>
      <c r="E557" s="7" t="s">
        <v>6543</v>
      </c>
      <c r="F557" s="12" t="s">
        <v>6544</v>
      </c>
      <c r="G557" s="12" t="s">
        <v>6545</v>
      </c>
      <c r="H557" s="12" t="s">
        <v>6546</v>
      </c>
      <c r="I557" s="7" t="s">
        <v>6547</v>
      </c>
      <c r="J557" s="7" t="s">
        <v>6548</v>
      </c>
      <c r="K557" s="7" t="s">
        <v>6549</v>
      </c>
      <c r="L557" s="7" t="s">
        <v>6550</v>
      </c>
      <c r="M557" s="10" t="s">
        <v>2457</v>
      </c>
      <c r="N557" s="13" t="s">
        <v>380</v>
      </c>
      <c r="O557" s="13" t="s">
        <v>6551</v>
      </c>
      <c r="P557" s="14" t="s">
        <v>6552</v>
      </c>
      <c r="Q557" s="13"/>
      <c r="R557" s="14" t="s">
        <v>162</v>
      </c>
      <c r="S557" s="14" t="s">
        <v>6553</v>
      </c>
      <c r="T557" s="16">
        <v>39693</v>
      </c>
      <c r="U557" s="13">
        <v>2009</v>
      </c>
    </row>
    <row r="558" spans="1:21" ht="16.899999999999999" hidden="1" customHeight="1" x14ac:dyDescent="0.2">
      <c r="A558" s="13">
        <v>7402</v>
      </c>
      <c r="B558" s="10" t="s">
        <v>6285</v>
      </c>
      <c r="C558" s="151">
        <v>659759004</v>
      </c>
      <c r="D558" s="7" t="s">
        <v>6225</v>
      </c>
      <c r="E558" s="7" t="s">
        <v>6286</v>
      </c>
      <c r="F558" s="12" t="s">
        <v>6287</v>
      </c>
      <c r="G558" s="12" t="s">
        <v>6288</v>
      </c>
      <c r="H558" s="12" t="s">
        <v>6289</v>
      </c>
      <c r="I558" s="7" t="s">
        <v>4664</v>
      </c>
      <c r="J558" s="7" t="s">
        <v>6290</v>
      </c>
      <c r="K558" s="7" t="s">
        <v>6291</v>
      </c>
      <c r="L558" s="7" t="s">
        <v>6292</v>
      </c>
      <c r="M558" s="7" t="s">
        <v>2453</v>
      </c>
      <c r="N558" s="10" t="s">
        <v>6293</v>
      </c>
      <c r="O558" s="13"/>
      <c r="P558" s="14"/>
      <c r="Q558" s="13"/>
      <c r="R558" s="14" t="s">
        <v>162</v>
      </c>
      <c r="S558" s="14" t="s">
        <v>6294</v>
      </c>
      <c r="T558" s="16">
        <v>39695</v>
      </c>
      <c r="U558" s="13">
        <v>2013</v>
      </c>
    </row>
    <row r="559" spans="1:21" ht="16.899999999999999" hidden="1" customHeight="1" x14ac:dyDescent="0.2">
      <c r="A559" s="13">
        <v>7403</v>
      </c>
      <c r="B559" s="7" t="s">
        <v>3408</v>
      </c>
      <c r="C559" s="151">
        <v>754310006</v>
      </c>
      <c r="D559" s="7" t="s">
        <v>3409</v>
      </c>
      <c r="E559" s="7" t="s">
        <v>3410</v>
      </c>
      <c r="F559" s="12" t="s">
        <v>3411</v>
      </c>
      <c r="G559" s="12" t="s">
        <v>3412</v>
      </c>
      <c r="H559" s="12" t="s">
        <v>3413</v>
      </c>
      <c r="I559" s="7" t="s">
        <v>3414</v>
      </c>
      <c r="J559" s="7" t="s">
        <v>3415</v>
      </c>
      <c r="K559" s="7" t="s">
        <v>3416</v>
      </c>
      <c r="L559" s="7" t="s">
        <v>3417</v>
      </c>
      <c r="M559" s="10" t="s">
        <v>32</v>
      </c>
      <c r="N559" s="13" t="s">
        <v>3418</v>
      </c>
      <c r="O559" s="14" t="s">
        <v>3419</v>
      </c>
      <c r="P559" s="14" t="s">
        <v>3420</v>
      </c>
      <c r="Q559" s="13"/>
      <c r="R559" s="14" t="s">
        <v>30</v>
      </c>
      <c r="S559" s="14" t="s">
        <v>3421</v>
      </c>
      <c r="T559" s="16">
        <v>39701</v>
      </c>
      <c r="U559" s="13">
        <v>2010</v>
      </c>
    </row>
    <row r="560" spans="1:21" ht="16.899999999999999" hidden="1" customHeight="1" x14ac:dyDescent="0.2">
      <c r="A560" s="13">
        <v>7404</v>
      </c>
      <c r="B560" s="10" t="s">
        <v>6439</v>
      </c>
      <c r="C560" s="151">
        <v>658880209</v>
      </c>
      <c r="D560" s="7" t="s">
        <v>565</v>
      </c>
      <c r="E560" s="7" t="s">
        <v>6440</v>
      </c>
      <c r="F560" s="12" t="s">
        <v>6441</v>
      </c>
      <c r="G560" s="12" t="s">
        <v>6442</v>
      </c>
      <c r="H560" s="12" t="s">
        <v>6443</v>
      </c>
      <c r="I560" s="7" t="s">
        <v>6444</v>
      </c>
      <c r="J560" s="7" t="s">
        <v>6444</v>
      </c>
      <c r="K560" s="7" t="s">
        <v>6445</v>
      </c>
      <c r="L560" s="7" t="s">
        <v>6446</v>
      </c>
      <c r="M560" s="10" t="s">
        <v>31</v>
      </c>
      <c r="N560" s="13" t="s">
        <v>6447</v>
      </c>
      <c r="O560" s="7" t="s">
        <v>6448</v>
      </c>
      <c r="P560" s="13" t="s">
        <v>6449</v>
      </c>
      <c r="Q560" s="13"/>
      <c r="R560" s="14" t="s">
        <v>52</v>
      </c>
      <c r="S560" s="14" t="s">
        <v>6450</v>
      </c>
      <c r="T560" s="16">
        <v>39713</v>
      </c>
      <c r="U560" s="13">
        <v>2007</v>
      </c>
    </row>
    <row r="561" spans="1:21" ht="16.899999999999999" hidden="1" customHeight="1" x14ac:dyDescent="0.2">
      <c r="A561" s="13">
        <v>7405</v>
      </c>
      <c r="B561" s="10" t="s">
        <v>5034</v>
      </c>
      <c r="C561" s="151">
        <v>730752008</v>
      </c>
      <c r="D561" s="7" t="s">
        <v>565</v>
      </c>
      <c r="E561" s="7" t="s">
        <v>5035</v>
      </c>
      <c r="F561" s="12" t="s">
        <v>5036</v>
      </c>
      <c r="G561" s="12" t="s">
        <v>5037</v>
      </c>
      <c r="H561" s="12" t="s">
        <v>5038</v>
      </c>
      <c r="I561" s="7" t="s">
        <v>5039</v>
      </c>
      <c r="J561" s="7" t="s">
        <v>5040</v>
      </c>
      <c r="K561" s="7" t="s">
        <v>5041</v>
      </c>
      <c r="L561" s="7" t="s">
        <v>5042</v>
      </c>
      <c r="M561" s="10" t="s">
        <v>31</v>
      </c>
      <c r="N561" s="13" t="s">
        <v>4691</v>
      </c>
      <c r="O561" s="13" t="s">
        <v>5043</v>
      </c>
      <c r="P561" s="14"/>
      <c r="Q561" s="13"/>
      <c r="R561" s="14" t="s">
        <v>162</v>
      </c>
      <c r="S561" s="14" t="s">
        <v>5044</v>
      </c>
      <c r="T561" s="16">
        <v>39720</v>
      </c>
      <c r="U561" s="13">
        <v>2016</v>
      </c>
    </row>
    <row r="562" spans="1:21" ht="16.899999999999999" hidden="1" customHeight="1" x14ac:dyDescent="0.2">
      <c r="A562" s="42">
        <v>7406</v>
      </c>
      <c r="B562" s="41" t="s">
        <v>8088</v>
      </c>
      <c r="C562" s="150">
        <v>659362805</v>
      </c>
      <c r="D562" s="11" t="s">
        <v>33</v>
      </c>
      <c r="E562" s="11" t="s">
        <v>3928</v>
      </c>
      <c r="F562" s="40" t="s">
        <v>8089</v>
      </c>
      <c r="G562" s="40" t="s">
        <v>3930</v>
      </c>
      <c r="H562" s="40" t="s">
        <v>8090</v>
      </c>
      <c r="I562" s="11" t="s">
        <v>263</v>
      </c>
      <c r="J562" s="11" t="s">
        <v>8091</v>
      </c>
      <c r="K562" s="11" t="s">
        <v>8092</v>
      </c>
      <c r="L562" s="11" t="s">
        <v>3934</v>
      </c>
      <c r="M562" s="41" t="s">
        <v>31</v>
      </c>
      <c r="N562" s="42" t="s">
        <v>3935</v>
      </c>
      <c r="O562" s="42" t="s">
        <v>8093</v>
      </c>
      <c r="P562" s="43" t="s">
        <v>8094</v>
      </c>
      <c r="Q562" s="42"/>
      <c r="R562" s="43">
        <v>93991</v>
      </c>
      <c r="S562" s="43" t="s">
        <v>8095</v>
      </c>
      <c r="T562" s="87">
        <v>39720</v>
      </c>
      <c r="U562" s="13">
        <v>2019</v>
      </c>
    </row>
    <row r="563" spans="1:21" ht="16.899999999999999" hidden="1" customHeight="1" x14ac:dyDescent="0.2">
      <c r="A563" s="42">
        <v>7407</v>
      </c>
      <c r="B563" s="41" t="s">
        <v>7343</v>
      </c>
      <c r="C563" s="150">
        <v>655403302</v>
      </c>
      <c r="D563" s="11" t="s">
        <v>2221</v>
      </c>
      <c r="E563" s="11" t="s">
        <v>7344</v>
      </c>
      <c r="F563" s="40" t="s">
        <v>8452</v>
      </c>
      <c r="G563" s="40" t="s">
        <v>2222</v>
      </c>
      <c r="H563" s="40" t="s">
        <v>8453</v>
      </c>
      <c r="I563" s="11" t="s">
        <v>2223</v>
      </c>
      <c r="J563" s="11" t="s">
        <v>8454</v>
      </c>
      <c r="K563" s="11" t="s">
        <v>7348</v>
      </c>
      <c r="L563" s="11" t="s">
        <v>7349</v>
      </c>
      <c r="M563" s="41" t="s">
        <v>226</v>
      </c>
      <c r="N563" s="42" t="s">
        <v>164</v>
      </c>
      <c r="O563" s="42" t="s">
        <v>7350</v>
      </c>
      <c r="P563" s="83" t="s">
        <v>7351</v>
      </c>
      <c r="Q563" s="42"/>
      <c r="R563" s="43" t="s">
        <v>445</v>
      </c>
      <c r="S563" s="11" t="s">
        <v>8455</v>
      </c>
      <c r="T563" s="44">
        <v>39766</v>
      </c>
      <c r="U563" s="13">
        <v>2019</v>
      </c>
    </row>
    <row r="564" spans="1:21" ht="16.899999999999999" hidden="1" customHeight="1" x14ac:dyDescent="0.2">
      <c r="A564" s="13">
        <v>7408</v>
      </c>
      <c r="B564" s="10" t="s">
        <v>7034</v>
      </c>
      <c r="C564" s="151">
        <v>659351005</v>
      </c>
      <c r="D564" s="7" t="s">
        <v>565</v>
      </c>
      <c r="E564" s="7" t="s">
        <v>7035</v>
      </c>
      <c r="F564" s="12" t="s">
        <v>7036</v>
      </c>
      <c r="G564" s="12" t="s">
        <v>2146</v>
      </c>
      <c r="H564" s="12" t="s">
        <v>7037</v>
      </c>
      <c r="I564" s="7" t="s">
        <v>263</v>
      </c>
      <c r="J564" s="7" t="s">
        <v>7038</v>
      </c>
      <c r="K564" s="7" t="s">
        <v>7039</v>
      </c>
      <c r="L564" s="7" t="s">
        <v>7040</v>
      </c>
      <c r="M564" s="10" t="s">
        <v>133</v>
      </c>
      <c r="N564" s="13" t="s">
        <v>393</v>
      </c>
      <c r="O564" s="13" t="s">
        <v>7041</v>
      </c>
      <c r="P564" s="14"/>
      <c r="Q564" s="13"/>
      <c r="R564" s="14" t="s">
        <v>162</v>
      </c>
      <c r="S564" s="14" t="s">
        <v>7042</v>
      </c>
      <c r="T564" s="16">
        <v>39812</v>
      </c>
      <c r="U564" s="13">
        <v>2007</v>
      </c>
    </row>
    <row r="565" spans="1:21" ht="16.899999999999999" hidden="1" customHeight="1" x14ac:dyDescent="0.2">
      <c r="A565" s="13">
        <v>7409</v>
      </c>
      <c r="B565" s="10" t="s">
        <v>7491</v>
      </c>
      <c r="C565" s="151">
        <v>651168902</v>
      </c>
      <c r="D565" s="7" t="s">
        <v>33</v>
      </c>
      <c r="E565" s="7" t="s">
        <v>7492</v>
      </c>
      <c r="F565" s="12" t="s">
        <v>7493</v>
      </c>
      <c r="G565" s="12" t="s">
        <v>7494</v>
      </c>
      <c r="H565" s="12" t="s">
        <v>7495</v>
      </c>
      <c r="I565" s="7" t="s">
        <v>7496</v>
      </c>
      <c r="J565" s="7" t="s">
        <v>7497</v>
      </c>
      <c r="K565" s="7" t="s">
        <v>7498</v>
      </c>
      <c r="L565" s="7" t="s">
        <v>7499</v>
      </c>
      <c r="M565" s="10" t="s">
        <v>226</v>
      </c>
      <c r="N565" s="13" t="s">
        <v>5111</v>
      </c>
      <c r="O565" s="13" t="s">
        <v>7500</v>
      </c>
      <c r="P565" s="14" t="s">
        <v>7501</v>
      </c>
      <c r="Q565" s="13"/>
      <c r="R565" s="14" t="s">
        <v>162</v>
      </c>
      <c r="S565" s="14" t="s">
        <v>7502</v>
      </c>
      <c r="T565" s="16">
        <v>39882</v>
      </c>
      <c r="U565" s="13">
        <v>2009</v>
      </c>
    </row>
    <row r="566" spans="1:21" ht="16.899999999999999" hidden="1" customHeight="1" x14ac:dyDescent="0.2">
      <c r="A566" s="13">
        <v>7410</v>
      </c>
      <c r="B566" s="10" t="s">
        <v>6249</v>
      </c>
      <c r="C566" s="151">
        <v>650251105</v>
      </c>
      <c r="D566" s="7" t="s">
        <v>6225</v>
      </c>
      <c r="E566" s="7" t="s">
        <v>6250</v>
      </c>
      <c r="F566" s="12" t="s">
        <v>6251</v>
      </c>
      <c r="G566" s="12" t="s">
        <v>6252</v>
      </c>
      <c r="H566" s="12" t="s">
        <v>6253</v>
      </c>
      <c r="I566" s="7" t="s">
        <v>6254</v>
      </c>
      <c r="J566" s="7" t="s">
        <v>6255</v>
      </c>
      <c r="K566" s="7" t="s">
        <v>6256</v>
      </c>
      <c r="L566" s="7" t="s">
        <v>6257</v>
      </c>
      <c r="M566" s="10" t="s">
        <v>31</v>
      </c>
      <c r="N566" s="13" t="s">
        <v>6258</v>
      </c>
      <c r="O566" s="13" t="s">
        <v>6259</v>
      </c>
      <c r="P566" s="14" t="s">
        <v>6260</v>
      </c>
      <c r="Q566" s="13"/>
      <c r="R566" s="14" t="s">
        <v>162</v>
      </c>
      <c r="S566" s="39" t="s">
        <v>6261</v>
      </c>
      <c r="T566" s="16">
        <v>39897</v>
      </c>
      <c r="U566" s="13">
        <v>2007</v>
      </c>
    </row>
    <row r="567" spans="1:21" ht="16.899999999999999" hidden="1" customHeight="1" x14ac:dyDescent="0.2">
      <c r="A567" s="42">
        <v>7411</v>
      </c>
      <c r="B567" s="41" t="s">
        <v>1868</v>
      </c>
      <c r="C567" s="150">
        <v>690901005</v>
      </c>
      <c r="D567" s="11" t="s">
        <v>1014</v>
      </c>
      <c r="E567" s="11" t="s">
        <v>1026</v>
      </c>
      <c r="F567" s="40" t="s">
        <v>26</v>
      </c>
      <c r="G567" s="40" t="s">
        <v>1027</v>
      </c>
      <c r="H567" s="40" t="s">
        <v>27</v>
      </c>
      <c r="I567" s="11"/>
      <c r="J567" s="11"/>
      <c r="K567" s="11" t="s">
        <v>1869</v>
      </c>
      <c r="L567" s="11" t="s">
        <v>1870</v>
      </c>
      <c r="M567" s="41" t="s">
        <v>2456</v>
      </c>
      <c r="N567" s="42" t="s">
        <v>1871</v>
      </c>
      <c r="O567" s="42"/>
      <c r="P567" s="43"/>
      <c r="Q567" s="42"/>
      <c r="R567" s="43">
        <v>91001</v>
      </c>
      <c r="S567" s="43" t="s">
        <v>1030</v>
      </c>
      <c r="T567" s="44">
        <v>39912</v>
      </c>
      <c r="U567" s="13" t="s">
        <v>1490</v>
      </c>
    </row>
    <row r="568" spans="1:21" ht="16.899999999999999" hidden="1" customHeight="1" x14ac:dyDescent="0.2">
      <c r="A568" s="13">
        <v>7412</v>
      </c>
      <c r="B568" s="10" t="s">
        <v>942</v>
      </c>
      <c r="C568" s="151" t="s">
        <v>3388</v>
      </c>
      <c r="D568" s="7" t="s">
        <v>565</v>
      </c>
      <c r="E568" s="7" t="s">
        <v>943</v>
      </c>
      <c r="F568" s="12" t="s">
        <v>2898</v>
      </c>
      <c r="G568" s="12" t="s">
        <v>2433</v>
      </c>
      <c r="H568" s="12" t="s">
        <v>944</v>
      </c>
      <c r="I568" s="7" t="s">
        <v>945</v>
      </c>
      <c r="J568" s="7" t="s">
        <v>946</v>
      </c>
      <c r="K568" s="7" t="s">
        <v>947</v>
      </c>
      <c r="L568" s="7" t="s">
        <v>949</v>
      </c>
      <c r="M568" s="10" t="s">
        <v>2453</v>
      </c>
      <c r="N568" s="13" t="s">
        <v>647</v>
      </c>
      <c r="O568" s="13" t="s">
        <v>950</v>
      </c>
      <c r="P568" s="14" t="s">
        <v>948</v>
      </c>
      <c r="Q568" s="13"/>
      <c r="R568" s="14">
        <v>93401</v>
      </c>
      <c r="S568" s="14" t="s">
        <v>2899</v>
      </c>
      <c r="T568" s="16">
        <v>39938</v>
      </c>
      <c r="U568" s="30">
        <v>2019</v>
      </c>
    </row>
    <row r="569" spans="1:21" ht="16.899999999999999" hidden="1" customHeight="1" x14ac:dyDescent="0.2">
      <c r="A569" s="13">
        <v>7413</v>
      </c>
      <c r="B569" s="10" t="s">
        <v>7753</v>
      </c>
      <c r="C569" s="151">
        <v>733785004</v>
      </c>
      <c r="D569" s="7" t="s">
        <v>56</v>
      </c>
      <c r="E569" s="7" t="s">
        <v>7754</v>
      </c>
      <c r="F569" s="12" t="s">
        <v>26</v>
      </c>
      <c r="G569" s="12" t="s">
        <v>2362</v>
      </c>
      <c r="H569" s="12" t="s">
        <v>27</v>
      </c>
      <c r="I569" s="7"/>
      <c r="J569" s="7"/>
      <c r="K569" s="7" t="s">
        <v>7755</v>
      </c>
      <c r="L569" s="7" t="s">
        <v>7756</v>
      </c>
      <c r="M569" s="10" t="s">
        <v>2452</v>
      </c>
      <c r="N569" s="13" t="s">
        <v>598</v>
      </c>
      <c r="O569" s="13"/>
      <c r="P569" s="14"/>
      <c r="Q569" s="13"/>
      <c r="R569" s="14">
        <v>93910</v>
      </c>
      <c r="S569" s="14" t="s">
        <v>7757</v>
      </c>
      <c r="T569" s="16">
        <v>40016</v>
      </c>
      <c r="U569" s="13">
        <v>2008</v>
      </c>
    </row>
    <row r="570" spans="1:21" ht="16.899999999999999" hidden="1" customHeight="1" x14ac:dyDescent="0.2">
      <c r="A570" s="13">
        <v>7414</v>
      </c>
      <c r="B570" s="10" t="s">
        <v>7991</v>
      </c>
      <c r="C570" s="151">
        <v>721600009</v>
      </c>
      <c r="D570" s="7" t="s">
        <v>7992</v>
      </c>
      <c r="E570" s="7" t="s">
        <v>7993</v>
      </c>
      <c r="F570" s="12" t="s">
        <v>7994</v>
      </c>
      <c r="G570" s="12" t="s">
        <v>7995</v>
      </c>
      <c r="H570" s="12" t="s">
        <v>27</v>
      </c>
      <c r="I570" s="7"/>
      <c r="J570" s="7"/>
      <c r="K570" s="7" t="s">
        <v>7996</v>
      </c>
      <c r="L570" s="7" t="s">
        <v>7997</v>
      </c>
      <c r="M570" s="10" t="s">
        <v>31</v>
      </c>
      <c r="N570" s="13" t="s">
        <v>4745</v>
      </c>
      <c r="O570" s="13" t="s">
        <v>7998</v>
      </c>
      <c r="P570" s="14" t="s">
        <v>7999</v>
      </c>
      <c r="Q570" s="13"/>
      <c r="R570" s="14" t="s">
        <v>112</v>
      </c>
      <c r="S570" s="14" t="s">
        <v>8000</v>
      </c>
      <c r="T570" s="16">
        <v>40021</v>
      </c>
      <c r="U570" s="13">
        <v>2011</v>
      </c>
    </row>
    <row r="571" spans="1:21" ht="16.899999999999999" hidden="1" customHeight="1" x14ac:dyDescent="0.2">
      <c r="A571" s="42">
        <v>7415</v>
      </c>
      <c r="B571" s="41" t="s">
        <v>5834</v>
      </c>
      <c r="C571" s="150">
        <v>690101009</v>
      </c>
      <c r="D571" s="11" t="s">
        <v>1014</v>
      </c>
      <c r="E571" s="11" t="s">
        <v>227</v>
      </c>
      <c r="F571" s="40" t="s">
        <v>26</v>
      </c>
      <c r="G571" s="40" t="s">
        <v>228</v>
      </c>
      <c r="H571" s="40" t="s">
        <v>27</v>
      </c>
      <c r="I571" s="11" t="s">
        <v>1060</v>
      </c>
      <c r="J571" s="11"/>
      <c r="K571" s="11" t="s">
        <v>5835</v>
      </c>
      <c r="L571" s="11" t="s">
        <v>5836</v>
      </c>
      <c r="M571" s="41" t="s">
        <v>90</v>
      </c>
      <c r="N571" s="42" t="s">
        <v>252</v>
      </c>
      <c r="O571" s="175" t="s">
        <v>5837</v>
      </c>
      <c r="P571" s="43"/>
      <c r="Q571" s="42"/>
      <c r="R571" s="43">
        <v>91001</v>
      </c>
      <c r="S571" s="43" t="s">
        <v>1033</v>
      </c>
      <c r="T571" s="44">
        <v>40028</v>
      </c>
      <c r="U571" s="13" t="s">
        <v>1490</v>
      </c>
    </row>
    <row r="572" spans="1:21" ht="16.899999999999999" hidden="1" customHeight="1" x14ac:dyDescent="0.2">
      <c r="A572" s="13">
        <v>7416</v>
      </c>
      <c r="B572" s="7" t="s">
        <v>6408</v>
      </c>
      <c r="C572" s="151">
        <v>659660806</v>
      </c>
      <c r="D572" s="7" t="s">
        <v>6225</v>
      </c>
      <c r="E572" s="7" t="s">
        <v>6409</v>
      </c>
      <c r="F572" s="12" t="s">
        <v>6410</v>
      </c>
      <c r="G572" s="12" t="s">
        <v>6411</v>
      </c>
      <c r="H572" s="12" t="s">
        <v>6412</v>
      </c>
      <c r="I572" s="7" t="s">
        <v>6254</v>
      </c>
      <c r="J572" s="7" t="s">
        <v>6413</v>
      </c>
      <c r="K572" s="7" t="s">
        <v>6414</v>
      </c>
      <c r="L572" s="7" t="s">
        <v>6415</v>
      </c>
      <c r="M572" s="10" t="s">
        <v>2453</v>
      </c>
      <c r="N572" s="13" t="s">
        <v>34</v>
      </c>
      <c r="O572" s="13"/>
      <c r="P572" s="14"/>
      <c r="Q572" s="13"/>
      <c r="R572" s="14" t="s">
        <v>162</v>
      </c>
      <c r="S572" s="14" t="s">
        <v>6416</v>
      </c>
      <c r="T572" s="16">
        <v>40032</v>
      </c>
      <c r="U572" s="13">
        <v>2013</v>
      </c>
    </row>
    <row r="573" spans="1:21" ht="16.899999999999999" hidden="1" customHeight="1" x14ac:dyDescent="0.2">
      <c r="A573" s="13">
        <v>7417</v>
      </c>
      <c r="B573" s="10" t="s">
        <v>7353</v>
      </c>
      <c r="C573" s="151">
        <v>650117794</v>
      </c>
      <c r="D573" s="7" t="s">
        <v>2224</v>
      </c>
      <c r="E573" s="7" t="s">
        <v>7354</v>
      </c>
      <c r="F573" s="12" t="s">
        <v>7355</v>
      </c>
      <c r="G573" s="12" t="s">
        <v>7356</v>
      </c>
      <c r="H573" s="12" t="s">
        <v>7357</v>
      </c>
      <c r="I573" s="7" t="s">
        <v>7358</v>
      </c>
      <c r="J573" s="7" t="s">
        <v>7359</v>
      </c>
      <c r="K573" s="7" t="s">
        <v>7360</v>
      </c>
      <c r="L573" s="7" t="s">
        <v>7361</v>
      </c>
      <c r="M573" s="10" t="s">
        <v>2457</v>
      </c>
      <c r="N573" s="13" t="s">
        <v>1879</v>
      </c>
      <c r="O573" s="13" t="s">
        <v>7362</v>
      </c>
      <c r="P573" s="14"/>
      <c r="Q573" s="13"/>
      <c r="R573" s="14" t="s">
        <v>7163</v>
      </c>
      <c r="S573" s="14" t="s">
        <v>7363</v>
      </c>
      <c r="T573" s="16">
        <v>40039</v>
      </c>
      <c r="U573" s="13">
        <v>2011</v>
      </c>
    </row>
    <row r="574" spans="1:21" ht="16.899999999999999" hidden="1" customHeight="1" x14ac:dyDescent="0.2">
      <c r="A574" s="42">
        <v>7418</v>
      </c>
      <c r="B574" s="41" t="s">
        <v>1795</v>
      </c>
      <c r="C574" s="150">
        <v>690712008</v>
      </c>
      <c r="D574" s="11" t="s">
        <v>1796</v>
      </c>
      <c r="E574" s="11" t="s">
        <v>1797</v>
      </c>
      <c r="F574" s="40" t="s">
        <v>592</v>
      </c>
      <c r="G574" s="40" t="s">
        <v>1798</v>
      </c>
      <c r="H574" s="40" t="s">
        <v>27</v>
      </c>
      <c r="I574" s="11"/>
      <c r="J574" s="11"/>
      <c r="K574" s="11" t="s">
        <v>1799</v>
      </c>
      <c r="L574" s="11" t="s">
        <v>1801</v>
      </c>
      <c r="M574" s="41" t="s">
        <v>31</v>
      </c>
      <c r="N574" s="42" t="s">
        <v>1803</v>
      </c>
      <c r="O574" s="11" t="s">
        <v>1802</v>
      </c>
      <c r="P574" s="43" t="s">
        <v>1800</v>
      </c>
      <c r="Q574" s="42"/>
      <c r="R574" s="43">
        <v>91001</v>
      </c>
      <c r="S574" s="43" t="s">
        <v>1804</v>
      </c>
      <c r="T574" s="44">
        <v>40057</v>
      </c>
      <c r="U574" s="13" t="s">
        <v>1490</v>
      </c>
    </row>
    <row r="575" spans="1:21" ht="16.899999999999999" hidden="1" customHeight="1" x14ac:dyDescent="0.2">
      <c r="A575" s="13">
        <v>7419</v>
      </c>
      <c r="B575" s="10" t="s">
        <v>7527</v>
      </c>
      <c r="C575" s="151">
        <v>650129113</v>
      </c>
      <c r="D575" s="7" t="s">
        <v>3811</v>
      </c>
      <c r="E575" s="7" t="s">
        <v>7528</v>
      </c>
      <c r="F575" s="12" t="s">
        <v>7529</v>
      </c>
      <c r="G575" s="12" t="s">
        <v>2146</v>
      </c>
      <c r="H575" s="12" t="s">
        <v>7530</v>
      </c>
      <c r="I575" s="7" t="s">
        <v>81</v>
      </c>
      <c r="J575" s="7" t="s">
        <v>7531</v>
      </c>
      <c r="K575" s="7" t="s">
        <v>7532</v>
      </c>
      <c r="L575" s="7" t="s">
        <v>7533</v>
      </c>
      <c r="M575" s="10" t="s">
        <v>226</v>
      </c>
      <c r="N575" s="13" t="s">
        <v>87</v>
      </c>
      <c r="O575" s="13" t="s">
        <v>7534</v>
      </c>
      <c r="P575" s="14" t="s">
        <v>7535</v>
      </c>
      <c r="Q575" s="13"/>
      <c r="R575" s="14" t="s">
        <v>162</v>
      </c>
      <c r="S575" s="14" t="s">
        <v>7536</v>
      </c>
      <c r="T575" s="16">
        <v>40112</v>
      </c>
      <c r="U575" s="13">
        <v>2014</v>
      </c>
    </row>
    <row r="576" spans="1:21" ht="16.899999999999999" hidden="1" customHeight="1" x14ac:dyDescent="0.2">
      <c r="A576" s="13">
        <v>7420</v>
      </c>
      <c r="B576" s="10" t="s">
        <v>7203</v>
      </c>
      <c r="C576" s="151">
        <v>656160403</v>
      </c>
      <c r="D576" s="7" t="s">
        <v>3811</v>
      </c>
      <c r="E576" s="7" t="s">
        <v>7204</v>
      </c>
      <c r="F576" s="12" t="s">
        <v>7205</v>
      </c>
      <c r="G576" s="12" t="s">
        <v>2146</v>
      </c>
      <c r="H576" s="12" t="s">
        <v>7206</v>
      </c>
      <c r="I576" s="7" t="s">
        <v>7207</v>
      </c>
      <c r="J576" s="7" t="s">
        <v>7208</v>
      </c>
      <c r="K576" s="7" t="s">
        <v>7209</v>
      </c>
      <c r="L576" s="7" t="s">
        <v>7210</v>
      </c>
      <c r="M576" s="10" t="s">
        <v>31</v>
      </c>
      <c r="N576" s="13" t="s">
        <v>2183</v>
      </c>
      <c r="O576" s="13"/>
      <c r="P576" s="14"/>
      <c r="Q576" s="13"/>
      <c r="R576" s="14" t="s">
        <v>162</v>
      </c>
      <c r="S576" s="14" t="s">
        <v>7211</v>
      </c>
      <c r="T576" s="16">
        <v>40161</v>
      </c>
      <c r="U576" s="13">
        <v>2017</v>
      </c>
    </row>
    <row r="577" spans="1:21" ht="16.899999999999999" hidden="1" customHeight="1" x14ac:dyDescent="0.2">
      <c r="A577" s="42">
        <v>7421</v>
      </c>
      <c r="B577" s="41" t="s">
        <v>5906</v>
      </c>
      <c r="C577" s="150">
        <v>690618001</v>
      </c>
      <c r="D577" s="11" t="s">
        <v>1014</v>
      </c>
      <c r="E577" s="11" t="s">
        <v>227</v>
      </c>
      <c r="F577" s="40" t="s">
        <v>26</v>
      </c>
      <c r="G577" s="40" t="s">
        <v>228</v>
      </c>
      <c r="H577" s="40" t="s">
        <v>27</v>
      </c>
      <c r="I577" s="11"/>
      <c r="J577" s="11"/>
      <c r="K577" s="11" t="s">
        <v>5907</v>
      </c>
      <c r="L577" s="11" t="s">
        <v>5908</v>
      </c>
      <c r="M577" s="41" t="s">
        <v>226</v>
      </c>
      <c r="N577" s="42" t="s">
        <v>5344</v>
      </c>
      <c r="O577" s="42" t="s">
        <v>5909</v>
      </c>
      <c r="P577" s="43"/>
      <c r="Q577" s="42"/>
      <c r="R577" s="43">
        <v>91001</v>
      </c>
      <c r="S577" s="43" t="s">
        <v>5910</v>
      </c>
      <c r="T577" s="44">
        <v>40190</v>
      </c>
      <c r="U577" s="13" t="s">
        <v>1490</v>
      </c>
    </row>
    <row r="578" spans="1:21" ht="16.899999999999999" hidden="1" customHeight="1" x14ac:dyDescent="0.2">
      <c r="A578" s="13">
        <v>7422</v>
      </c>
      <c r="B578" s="10" t="s">
        <v>6719</v>
      </c>
      <c r="C578" s="151">
        <v>659396904</v>
      </c>
      <c r="D578" s="7" t="s">
        <v>3811</v>
      </c>
      <c r="E578" s="7" t="s">
        <v>6720</v>
      </c>
      <c r="F578" s="12" t="s">
        <v>6721</v>
      </c>
      <c r="G578" s="12" t="s">
        <v>2146</v>
      </c>
      <c r="H578" s="12" t="s">
        <v>6722</v>
      </c>
      <c r="I578" s="7" t="s">
        <v>81</v>
      </c>
      <c r="J578" s="7" t="s">
        <v>6723</v>
      </c>
      <c r="K578" s="7" t="s">
        <v>6724</v>
      </c>
      <c r="L578" s="7" t="s">
        <v>6725</v>
      </c>
      <c r="M578" s="10" t="s">
        <v>2456</v>
      </c>
      <c r="N578" s="13" t="s">
        <v>5754</v>
      </c>
      <c r="O578" s="13"/>
      <c r="P578" s="14" t="s">
        <v>6726</v>
      </c>
      <c r="Q578" s="13"/>
      <c r="R578" s="14" t="s">
        <v>162</v>
      </c>
      <c r="S578" s="14" t="s">
        <v>6727</v>
      </c>
      <c r="T578" s="16">
        <v>40197</v>
      </c>
      <c r="U578" s="13">
        <v>2012</v>
      </c>
    </row>
    <row r="579" spans="1:21" ht="16.899999999999999" hidden="1" customHeight="1" x14ac:dyDescent="0.2">
      <c r="A579" s="13">
        <v>7423</v>
      </c>
      <c r="B579" s="10" t="s">
        <v>1582</v>
      </c>
      <c r="C579" s="151">
        <v>690612003</v>
      </c>
      <c r="D579" s="7" t="s">
        <v>1014</v>
      </c>
      <c r="E579" s="7" t="s">
        <v>227</v>
      </c>
      <c r="F579" s="12" t="s">
        <v>26</v>
      </c>
      <c r="G579" s="12" t="s">
        <v>228</v>
      </c>
      <c r="H579" s="12" t="s">
        <v>27</v>
      </c>
      <c r="I579" s="7"/>
      <c r="J579" s="7"/>
      <c r="K579" s="7" t="s">
        <v>1583</v>
      </c>
      <c r="L579" s="7" t="s">
        <v>1585</v>
      </c>
      <c r="M579" s="10" t="s">
        <v>226</v>
      </c>
      <c r="N579" s="13"/>
      <c r="O579" s="13" t="s">
        <v>1586</v>
      </c>
      <c r="P579" s="14" t="s">
        <v>1584</v>
      </c>
      <c r="Q579" s="13"/>
      <c r="R579" s="14">
        <v>91001</v>
      </c>
      <c r="S579" s="14" t="s">
        <v>1030</v>
      </c>
      <c r="T579" s="16">
        <v>40190</v>
      </c>
      <c r="U579" s="13" t="s">
        <v>1490</v>
      </c>
    </row>
    <row r="580" spans="1:21" ht="16.899999999999999" hidden="1" customHeight="1" x14ac:dyDescent="0.2">
      <c r="A580" s="13">
        <v>7424</v>
      </c>
      <c r="B580" s="10" t="s">
        <v>6955</v>
      </c>
      <c r="C580" s="151">
        <v>652322301</v>
      </c>
      <c r="D580" s="7" t="s">
        <v>3811</v>
      </c>
      <c r="E580" s="7" t="s">
        <v>6956</v>
      </c>
      <c r="F580" s="17" t="s">
        <v>8436</v>
      </c>
      <c r="G580" s="12" t="s">
        <v>2146</v>
      </c>
      <c r="H580" s="17" t="s">
        <v>8437</v>
      </c>
      <c r="I580" s="7" t="s">
        <v>79</v>
      </c>
      <c r="J580" s="22" t="s">
        <v>8438</v>
      </c>
      <c r="K580" s="22" t="s">
        <v>8439</v>
      </c>
      <c r="L580" s="7" t="s">
        <v>6961</v>
      </c>
      <c r="M580" s="10" t="s">
        <v>31</v>
      </c>
      <c r="N580" s="13" t="s">
        <v>6962</v>
      </c>
      <c r="O580" s="13" t="s">
        <v>6963</v>
      </c>
      <c r="P580" s="14" t="s">
        <v>6964</v>
      </c>
      <c r="Q580" s="13"/>
      <c r="R580" s="14" t="s">
        <v>162</v>
      </c>
      <c r="S580" s="15" t="s">
        <v>8440</v>
      </c>
      <c r="T580" s="16">
        <v>40203</v>
      </c>
      <c r="U580" s="13">
        <v>2020</v>
      </c>
    </row>
    <row r="581" spans="1:21" ht="16.899999999999999" hidden="1" customHeight="1" x14ac:dyDescent="0.2">
      <c r="A581" s="42">
        <v>7425</v>
      </c>
      <c r="B581" s="41" t="s">
        <v>1184</v>
      </c>
      <c r="C581" s="150">
        <v>692665007</v>
      </c>
      <c r="D581" s="11" t="s">
        <v>1014</v>
      </c>
      <c r="E581" s="11" t="s">
        <v>227</v>
      </c>
      <c r="F581" s="40" t="s">
        <v>26</v>
      </c>
      <c r="G581" s="40" t="s">
        <v>228</v>
      </c>
      <c r="H581" s="40" t="s">
        <v>27</v>
      </c>
      <c r="I581" s="11"/>
      <c r="J581" s="11"/>
      <c r="K581" s="11" t="s">
        <v>1185</v>
      </c>
      <c r="L581" s="11" t="s">
        <v>2463</v>
      </c>
      <c r="M581" s="41" t="s">
        <v>2454</v>
      </c>
      <c r="N581" s="42" t="s">
        <v>1186</v>
      </c>
      <c r="O581" s="42" t="s">
        <v>2557</v>
      </c>
      <c r="P581" s="83" t="s">
        <v>2558</v>
      </c>
      <c r="Q581" s="42"/>
      <c r="R581" s="43">
        <v>91001</v>
      </c>
      <c r="S581" s="43" t="s">
        <v>1030</v>
      </c>
      <c r="T581" s="44">
        <v>40249</v>
      </c>
      <c r="U581" s="13" t="s">
        <v>1490</v>
      </c>
    </row>
    <row r="582" spans="1:21" ht="16.899999999999999" hidden="1" customHeight="1" x14ac:dyDescent="0.2">
      <c r="A582" s="13">
        <v>7426</v>
      </c>
      <c r="B582" s="10" t="s">
        <v>7099</v>
      </c>
      <c r="C582" s="151">
        <v>650182405</v>
      </c>
      <c r="D582" s="7" t="s">
        <v>51</v>
      </c>
      <c r="E582" s="7" t="s">
        <v>7100</v>
      </c>
      <c r="F582" s="12" t="s">
        <v>7101</v>
      </c>
      <c r="G582" s="12" t="s">
        <v>7102</v>
      </c>
      <c r="H582" s="12" t="s">
        <v>7103</v>
      </c>
      <c r="I582" s="7" t="s">
        <v>263</v>
      </c>
      <c r="J582" s="7" t="s">
        <v>7104</v>
      </c>
      <c r="K582" s="7" t="s">
        <v>7105</v>
      </c>
      <c r="L582" s="7" t="s">
        <v>7106</v>
      </c>
      <c r="M582" s="10" t="s">
        <v>31</v>
      </c>
      <c r="N582" s="13" t="s">
        <v>5882</v>
      </c>
      <c r="O582" s="13" t="s">
        <v>7107</v>
      </c>
      <c r="P582" s="14"/>
      <c r="Q582" s="13"/>
      <c r="R582" s="14" t="s">
        <v>52</v>
      </c>
      <c r="S582" s="14" t="s">
        <v>7108</v>
      </c>
      <c r="T582" s="16">
        <v>40345</v>
      </c>
      <c r="U582" s="13">
        <v>2009</v>
      </c>
    </row>
    <row r="583" spans="1:21" ht="16.899999999999999" hidden="1" customHeight="1" x14ac:dyDescent="0.2">
      <c r="A583" s="42">
        <v>7427</v>
      </c>
      <c r="B583" s="41" t="s">
        <v>5888</v>
      </c>
      <c r="C583" s="150" t="s">
        <v>8025</v>
      </c>
      <c r="D583" s="11" t="s">
        <v>5889</v>
      </c>
      <c r="E583" s="11" t="s">
        <v>227</v>
      </c>
      <c r="F583" s="40" t="s">
        <v>26</v>
      </c>
      <c r="G583" s="40" t="s">
        <v>228</v>
      </c>
      <c r="H583" s="40" t="s">
        <v>27</v>
      </c>
      <c r="I583" s="11"/>
      <c r="J583" s="11"/>
      <c r="K583" s="11" t="s">
        <v>5890</v>
      </c>
      <c r="L583" s="11" t="s">
        <v>5891</v>
      </c>
      <c r="M583" s="41" t="s">
        <v>2454</v>
      </c>
      <c r="N583" s="42" t="s">
        <v>790</v>
      </c>
      <c r="O583" s="42" t="s">
        <v>5892</v>
      </c>
      <c r="P583" s="43" t="s">
        <v>5893</v>
      </c>
      <c r="Q583" s="42"/>
      <c r="R583" s="43" t="s">
        <v>5894</v>
      </c>
      <c r="S583" s="43" t="s">
        <v>5895</v>
      </c>
      <c r="T583" s="44">
        <v>40346</v>
      </c>
      <c r="U583" s="13" t="s">
        <v>1490</v>
      </c>
    </row>
    <row r="584" spans="1:21" ht="16.899999999999999" hidden="1" customHeight="1" x14ac:dyDescent="0.2">
      <c r="A584" s="13">
        <v>7428</v>
      </c>
      <c r="B584" s="10" t="s">
        <v>6817</v>
      </c>
      <c r="C584" s="151">
        <v>759626605</v>
      </c>
      <c r="D584" s="7" t="s">
        <v>3811</v>
      </c>
      <c r="E584" s="7" t="s">
        <v>6818</v>
      </c>
      <c r="F584" s="12" t="s">
        <v>6819</v>
      </c>
      <c r="G584" s="12" t="s">
        <v>2146</v>
      </c>
      <c r="H584" s="12" t="s">
        <v>6820</v>
      </c>
      <c r="I584" s="7" t="s">
        <v>79</v>
      </c>
      <c r="J584" s="7" t="s">
        <v>6821</v>
      </c>
      <c r="K584" s="7" t="s">
        <v>6822</v>
      </c>
      <c r="L584" s="7" t="s">
        <v>6823</v>
      </c>
      <c r="M584" s="10" t="s">
        <v>31</v>
      </c>
      <c r="N584" s="13" t="s">
        <v>6824</v>
      </c>
      <c r="O584" s="13" t="s">
        <v>6825</v>
      </c>
      <c r="P584" s="14" t="s">
        <v>6826</v>
      </c>
      <c r="Q584" s="13"/>
      <c r="R584" s="14" t="s">
        <v>470</v>
      </c>
      <c r="S584" s="14" t="s">
        <v>6827</v>
      </c>
      <c r="T584" s="16">
        <v>40365</v>
      </c>
      <c r="U584" s="13">
        <v>2011</v>
      </c>
    </row>
    <row r="585" spans="1:21" ht="16.899999999999999" hidden="1" customHeight="1" x14ac:dyDescent="0.2">
      <c r="A585" s="13">
        <v>7429</v>
      </c>
      <c r="B585" s="10" t="s">
        <v>8280</v>
      </c>
      <c r="C585" s="151">
        <v>740097008</v>
      </c>
      <c r="D585" s="7" t="s">
        <v>567</v>
      </c>
      <c r="E585" s="7" t="s">
        <v>5115</v>
      </c>
      <c r="F585" s="12" t="s">
        <v>5116</v>
      </c>
      <c r="G585" s="12" t="s">
        <v>5117</v>
      </c>
      <c r="H585" s="12" t="s">
        <v>5118</v>
      </c>
      <c r="I585" s="7" t="s">
        <v>5119</v>
      </c>
      <c r="J585" s="7" t="s">
        <v>5120</v>
      </c>
      <c r="K585" s="7" t="s">
        <v>5121</v>
      </c>
      <c r="L585" s="7" t="s">
        <v>5122</v>
      </c>
      <c r="M585" s="10" t="s">
        <v>31</v>
      </c>
      <c r="N585" s="13" t="s">
        <v>271</v>
      </c>
      <c r="O585" s="13"/>
      <c r="P585" s="14" t="s">
        <v>5123</v>
      </c>
      <c r="Q585" s="13"/>
      <c r="R585" s="14" t="s">
        <v>162</v>
      </c>
      <c r="S585" s="14" t="s">
        <v>5124</v>
      </c>
      <c r="T585" s="16">
        <v>40366</v>
      </c>
      <c r="U585" s="13">
        <v>2010</v>
      </c>
    </row>
    <row r="586" spans="1:21" ht="16.899999999999999" hidden="1" customHeight="1" x14ac:dyDescent="0.2">
      <c r="A586" s="13">
        <v>7430</v>
      </c>
      <c r="B586" s="7" t="s">
        <v>6102</v>
      </c>
      <c r="C586" s="151">
        <v>692532007</v>
      </c>
      <c r="D586" s="7" t="s">
        <v>5889</v>
      </c>
      <c r="E586" s="7" t="s">
        <v>227</v>
      </c>
      <c r="F586" s="12" t="s">
        <v>26</v>
      </c>
      <c r="G586" s="12" t="s">
        <v>228</v>
      </c>
      <c r="H586" s="12" t="s">
        <v>27</v>
      </c>
      <c r="I586" s="7"/>
      <c r="J586" s="7"/>
      <c r="K586" s="7" t="s">
        <v>6103</v>
      </c>
      <c r="L586" s="7" t="s">
        <v>6104</v>
      </c>
      <c r="M586" s="10" t="s">
        <v>2453</v>
      </c>
      <c r="N586" s="13" t="s">
        <v>6105</v>
      </c>
      <c r="O586" s="13"/>
      <c r="P586" s="14" t="s">
        <v>6106</v>
      </c>
      <c r="Q586" s="13"/>
      <c r="R586" s="14" t="s">
        <v>5894</v>
      </c>
      <c r="S586" s="14" t="s">
        <v>6107</v>
      </c>
      <c r="T586" s="16">
        <v>40374</v>
      </c>
      <c r="U586" s="13" t="s">
        <v>1490</v>
      </c>
    </row>
    <row r="587" spans="1:21" ht="16.899999999999999" hidden="1" customHeight="1" x14ac:dyDescent="0.2">
      <c r="A587" s="13">
        <v>7431</v>
      </c>
      <c r="B587" s="10" t="s">
        <v>4716</v>
      </c>
      <c r="C587" s="151">
        <v>658771205</v>
      </c>
      <c r="D587" s="7" t="s">
        <v>565</v>
      </c>
      <c r="E587" s="7" t="s">
        <v>4717</v>
      </c>
      <c r="F587" s="12" t="s">
        <v>4718</v>
      </c>
      <c r="G587" s="12" t="s">
        <v>4719</v>
      </c>
      <c r="H587" s="12" t="s">
        <v>4720</v>
      </c>
      <c r="I587" s="7" t="s">
        <v>580</v>
      </c>
      <c r="J587" s="7" t="s">
        <v>4721</v>
      </c>
      <c r="K587" s="7" t="s">
        <v>4722</v>
      </c>
      <c r="L587" s="7" t="s">
        <v>4723</v>
      </c>
      <c r="M587" s="10" t="s">
        <v>31</v>
      </c>
      <c r="N587" s="13" t="s">
        <v>271</v>
      </c>
      <c r="O587" s="13" t="s">
        <v>4724</v>
      </c>
      <c r="P587" s="14"/>
      <c r="Q587" s="13"/>
      <c r="R587" s="14" t="s">
        <v>52</v>
      </c>
      <c r="S587" s="14" t="s">
        <v>4725</v>
      </c>
      <c r="T587" s="16">
        <v>40374</v>
      </c>
      <c r="U587" s="13">
        <v>2014</v>
      </c>
    </row>
    <row r="588" spans="1:21" ht="16.899999999999999" hidden="1" customHeight="1" x14ac:dyDescent="0.2">
      <c r="A588" s="13">
        <v>7432</v>
      </c>
      <c r="B588" s="10" t="s">
        <v>7152</v>
      </c>
      <c r="C588" s="151">
        <v>731887004</v>
      </c>
      <c r="D588" s="7" t="s">
        <v>7153</v>
      </c>
      <c r="E588" s="7" t="s">
        <v>7154</v>
      </c>
      <c r="F588" s="12" t="s">
        <v>7155</v>
      </c>
      <c r="G588" s="12" t="s">
        <v>7156</v>
      </c>
      <c r="H588" s="12" t="s">
        <v>7157</v>
      </c>
      <c r="I588" s="7" t="s">
        <v>7158</v>
      </c>
      <c r="J588" s="7" t="s">
        <v>7159</v>
      </c>
      <c r="K588" s="7" t="s">
        <v>7160</v>
      </c>
      <c r="L588" s="7" t="s">
        <v>7161</v>
      </c>
      <c r="M588" s="10" t="s">
        <v>31</v>
      </c>
      <c r="N588" s="13" t="s">
        <v>443</v>
      </c>
      <c r="O588" s="13" t="s">
        <v>7162</v>
      </c>
      <c r="P588" s="14"/>
      <c r="Q588" s="13"/>
      <c r="R588" s="14" t="s">
        <v>7163</v>
      </c>
      <c r="S588" s="14" t="s">
        <v>7164</v>
      </c>
      <c r="T588" s="16">
        <v>40417</v>
      </c>
      <c r="U588" s="13">
        <v>2010</v>
      </c>
    </row>
    <row r="589" spans="1:21" ht="16.899999999999999" hidden="1" customHeight="1" x14ac:dyDescent="0.2">
      <c r="A589" s="13">
        <v>7433</v>
      </c>
      <c r="B589" s="10" t="s">
        <v>6224</v>
      </c>
      <c r="C589" s="151">
        <v>650263170</v>
      </c>
      <c r="D589" s="7" t="s">
        <v>6225</v>
      </c>
      <c r="E589" s="7" t="s">
        <v>6226</v>
      </c>
      <c r="F589" s="12" t="s">
        <v>6227</v>
      </c>
      <c r="G589" s="12" t="s">
        <v>6228</v>
      </c>
      <c r="H589" s="12" t="s">
        <v>6229</v>
      </c>
      <c r="I589" s="7" t="s">
        <v>6230</v>
      </c>
      <c r="J589" s="7" t="s">
        <v>6231</v>
      </c>
      <c r="K589" s="7" t="s">
        <v>6232</v>
      </c>
      <c r="L589" s="7" t="s">
        <v>6233</v>
      </c>
      <c r="M589" s="10" t="s">
        <v>2452</v>
      </c>
      <c r="N589" s="13" t="s">
        <v>2086</v>
      </c>
      <c r="O589" s="13"/>
      <c r="P589" s="14"/>
      <c r="Q589" s="13"/>
      <c r="R589" s="14" t="s">
        <v>162</v>
      </c>
      <c r="S589" s="14" t="s">
        <v>6234</v>
      </c>
      <c r="T589" s="16">
        <v>40463</v>
      </c>
      <c r="U589" s="13">
        <v>2010</v>
      </c>
    </row>
    <row r="590" spans="1:21" ht="16.899999999999999" hidden="1" customHeight="1" x14ac:dyDescent="0.2">
      <c r="A590" s="13">
        <v>7434</v>
      </c>
      <c r="B590" s="10" t="s">
        <v>6582</v>
      </c>
      <c r="C590" s="151">
        <v>751175000</v>
      </c>
      <c r="D590" s="7" t="s">
        <v>6225</v>
      </c>
      <c r="E590" s="7" t="s">
        <v>6583</v>
      </c>
      <c r="F590" s="12" t="s">
        <v>6584</v>
      </c>
      <c r="G590" s="12" t="s">
        <v>6585</v>
      </c>
      <c r="H590" s="12" t="s">
        <v>6586</v>
      </c>
      <c r="I590" s="7" t="s">
        <v>6587</v>
      </c>
      <c r="J590" s="7" t="s">
        <v>6588</v>
      </c>
      <c r="K590" s="7" t="s">
        <v>6589</v>
      </c>
      <c r="L590" s="7" t="s">
        <v>6590</v>
      </c>
      <c r="M590" s="10" t="s">
        <v>31</v>
      </c>
      <c r="N590" s="13" t="s">
        <v>1522</v>
      </c>
      <c r="O590" s="13"/>
      <c r="P590" s="14"/>
      <c r="Q590" s="13"/>
      <c r="R590" s="14" t="s">
        <v>241</v>
      </c>
      <c r="S590" s="14" t="s">
        <v>6591</v>
      </c>
      <c r="T590" s="16">
        <v>40485</v>
      </c>
      <c r="U590" s="13">
        <v>2015</v>
      </c>
    </row>
    <row r="591" spans="1:21" ht="16.899999999999999" hidden="1" customHeight="1" x14ac:dyDescent="0.2">
      <c r="A591" s="13">
        <v>7435</v>
      </c>
      <c r="B591" s="10" t="s">
        <v>4736</v>
      </c>
      <c r="C591" s="151">
        <v>650149939</v>
      </c>
      <c r="D591" s="7" t="s">
        <v>565</v>
      </c>
      <c r="E591" s="7" t="s">
        <v>4737</v>
      </c>
      <c r="F591" s="12" t="s">
        <v>4738</v>
      </c>
      <c r="G591" s="12" t="s">
        <v>4739</v>
      </c>
      <c r="H591" s="12" t="s">
        <v>4740</v>
      </c>
      <c r="I591" s="7" t="s">
        <v>4741</v>
      </c>
      <c r="J591" s="7" t="s">
        <v>4742</v>
      </c>
      <c r="K591" s="7" t="s">
        <v>4743</v>
      </c>
      <c r="L591" s="7" t="s">
        <v>4744</v>
      </c>
      <c r="M591" s="10" t="s">
        <v>31</v>
      </c>
      <c r="N591" s="13" t="s">
        <v>4745</v>
      </c>
      <c r="O591" s="13" t="s">
        <v>4746</v>
      </c>
      <c r="P591" s="14"/>
      <c r="Q591" s="13"/>
      <c r="R591" s="14">
        <v>93401</v>
      </c>
      <c r="S591" s="14" t="s">
        <v>4747</v>
      </c>
      <c r="T591" s="16">
        <v>40494</v>
      </c>
      <c r="U591" s="13">
        <v>2009</v>
      </c>
    </row>
    <row r="592" spans="1:21" ht="16.899999999999999" hidden="1" customHeight="1" x14ac:dyDescent="0.2">
      <c r="A592" s="42">
        <v>7436</v>
      </c>
      <c r="B592" s="41" t="s">
        <v>1628</v>
      </c>
      <c r="C592" s="150">
        <v>692012003</v>
      </c>
      <c r="D592" s="11" t="s">
        <v>1014</v>
      </c>
      <c r="E592" s="11" t="s">
        <v>1026</v>
      </c>
      <c r="F592" s="40" t="s">
        <v>26</v>
      </c>
      <c r="G592" s="40" t="s">
        <v>1027</v>
      </c>
      <c r="H592" s="40" t="s">
        <v>27</v>
      </c>
      <c r="I592" s="11"/>
      <c r="J592" s="11"/>
      <c r="K592" s="11" t="s">
        <v>1629</v>
      </c>
      <c r="L592" s="11" t="s">
        <v>1630</v>
      </c>
      <c r="M592" s="41" t="s">
        <v>2458</v>
      </c>
      <c r="N592" s="42" t="s">
        <v>1631</v>
      </c>
      <c r="O592" s="42" t="s">
        <v>2792</v>
      </c>
      <c r="P592" s="43"/>
      <c r="Q592" s="42"/>
      <c r="R592" s="43">
        <v>91001</v>
      </c>
      <c r="S592" s="43" t="s">
        <v>1178</v>
      </c>
      <c r="T592" s="44">
        <v>40500</v>
      </c>
      <c r="U592" s="13" t="s">
        <v>1490</v>
      </c>
    </row>
    <row r="593" spans="1:21" ht="16.899999999999999" hidden="1" customHeight="1" x14ac:dyDescent="0.2">
      <c r="A593" s="13">
        <v>7437</v>
      </c>
      <c r="B593" s="10" t="s">
        <v>5490</v>
      </c>
      <c r="C593" s="151">
        <v>650224140</v>
      </c>
      <c r="D593" s="7" t="s">
        <v>567</v>
      </c>
      <c r="E593" s="7" t="s">
        <v>5491</v>
      </c>
      <c r="F593" s="12" t="s">
        <v>5492</v>
      </c>
      <c r="G593" s="12" t="s">
        <v>5493</v>
      </c>
      <c r="H593" s="7" t="s">
        <v>5494</v>
      </c>
      <c r="I593" s="7" t="s">
        <v>5495</v>
      </c>
      <c r="J593" s="7" t="s">
        <v>5496</v>
      </c>
      <c r="K593" s="7" t="s">
        <v>5497</v>
      </c>
      <c r="L593" s="7" t="s">
        <v>5498</v>
      </c>
      <c r="M593" s="10" t="s">
        <v>31</v>
      </c>
      <c r="N593" s="13" t="s">
        <v>5499</v>
      </c>
      <c r="O593" s="13" t="s">
        <v>5500</v>
      </c>
      <c r="P593" s="14" t="s">
        <v>5501</v>
      </c>
      <c r="Q593" s="13"/>
      <c r="R593" s="14" t="s">
        <v>162</v>
      </c>
      <c r="S593" s="14" t="s">
        <v>5502</v>
      </c>
      <c r="T593" s="16">
        <v>40522</v>
      </c>
      <c r="U593" s="13">
        <v>2010</v>
      </c>
    </row>
    <row r="594" spans="1:21" ht="16.899999999999999" hidden="1" customHeight="1" x14ac:dyDescent="0.2">
      <c r="A594" s="13">
        <v>7438</v>
      </c>
      <c r="B594" s="10" t="s">
        <v>6977</v>
      </c>
      <c r="C594" s="151">
        <v>533148689</v>
      </c>
      <c r="D594" s="7" t="s">
        <v>33</v>
      </c>
      <c r="E594" s="7" t="s">
        <v>6978</v>
      </c>
      <c r="F594" s="12" t="s">
        <v>6979</v>
      </c>
      <c r="G594" s="12" t="s">
        <v>6980</v>
      </c>
      <c r="H594" s="12" t="s">
        <v>6981</v>
      </c>
      <c r="I594" s="7" t="s">
        <v>6982</v>
      </c>
      <c r="J594" s="7" t="s">
        <v>6983</v>
      </c>
      <c r="K594" s="7" t="s">
        <v>6984</v>
      </c>
      <c r="L594" s="7" t="s">
        <v>6985</v>
      </c>
      <c r="M594" s="10" t="s">
        <v>31</v>
      </c>
      <c r="N594" s="13" t="s">
        <v>271</v>
      </c>
      <c r="O594" s="13" t="s">
        <v>6986</v>
      </c>
      <c r="P594" s="14" t="s">
        <v>6987</v>
      </c>
      <c r="Q594" s="13"/>
      <c r="R594" s="14" t="s">
        <v>241</v>
      </c>
      <c r="S594" s="14" t="s">
        <v>6988</v>
      </c>
      <c r="T594" s="16">
        <v>40542</v>
      </c>
      <c r="U594" s="13">
        <v>2009</v>
      </c>
    </row>
    <row r="595" spans="1:21" ht="16.899999999999999" hidden="1" customHeight="1" x14ac:dyDescent="0.2">
      <c r="A595" s="13">
        <v>7439</v>
      </c>
      <c r="B595" s="10" t="s">
        <v>4339</v>
      </c>
      <c r="C595" s="151">
        <v>710153000</v>
      </c>
      <c r="D595" s="7" t="s">
        <v>444</v>
      </c>
      <c r="E595" s="7" t="s">
        <v>4340</v>
      </c>
      <c r="F595" s="17" t="s">
        <v>8156</v>
      </c>
      <c r="G595" s="12" t="s">
        <v>4342</v>
      </c>
      <c r="H595" s="17" t="s">
        <v>8157</v>
      </c>
      <c r="I595" s="22" t="s">
        <v>8158</v>
      </c>
      <c r="J595" s="22" t="s">
        <v>8159</v>
      </c>
      <c r="K595" s="22" t="s">
        <v>8160</v>
      </c>
      <c r="L595" s="7" t="s">
        <v>4346</v>
      </c>
      <c r="M595" s="10" t="s">
        <v>2456</v>
      </c>
      <c r="N595" s="13" t="s">
        <v>8161</v>
      </c>
      <c r="O595" s="13" t="s">
        <v>4348</v>
      </c>
      <c r="P595" s="14"/>
      <c r="Q595" s="13"/>
      <c r="R595" s="14" t="s">
        <v>445</v>
      </c>
      <c r="S595" s="15" t="s">
        <v>8162</v>
      </c>
      <c r="T595" s="16">
        <v>40542</v>
      </c>
      <c r="U595" s="13">
        <v>2019</v>
      </c>
    </row>
    <row r="596" spans="1:21" ht="16.899999999999999" hidden="1" customHeight="1" x14ac:dyDescent="0.2">
      <c r="A596" s="13">
        <v>7440</v>
      </c>
      <c r="B596" s="10" t="s">
        <v>6738</v>
      </c>
      <c r="C596" s="151" t="s">
        <v>8037</v>
      </c>
      <c r="D596" s="7" t="s">
        <v>444</v>
      </c>
      <c r="E596" s="7" t="s">
        <v>6739</v>
      </c>
      <c r="F596" s="12" t="s">
        <v>6740</v>
      </c>
      <c r="G596" s="12" t="s">
        <v>6741</v>
      </c>
      <c r="H596" s="12" t="s">
        <v>6742</v>
      </c>
      <c r="I596" s="7" t="s">
        <v>6743</v>
      </c>
      <c r="J596" s="7" t="s">
        <v>6744</v>
      </c>
      <c r="K596" s="7" t="s">
        <v>6745</v>
      </c>
      <c r="L596" s="7" t="s">
        <v>6746</v>
      </c>
      <c r="M596" s="10" t="s">
        <v>31</v>
      </c>
      <c r="N596" s="13" t="s">
        <v>300</v>
      </c>
      <c r="O596" s="13" t="s">
        <v>6747</v>
      </c>
      <c r="P596" s="14"/>
      <c r="Q596" s="13"/>
      <c r="R596" s="14" t="s">
        <v>445</v>
      </c>
      <c r="S596" s="14" t="s">
        <v>6748</v>
      </c>
      <c r="T596" s="16">
        <v>40674</v>
      </c>
      <c r="U596" s="13">
        <v>2011</v>
      </c>
    </row>
    <row r="597" spans="1:21" ht="16.899999999999999" hidden="1" customHeight="1" x14ac:dyDescent="0.2">
      <c r="A597" s="13">
        <v>7441</v>
      </c>
      <c r="B597" s="10" t="s">
        <v>5181</v>
      </c>
      <c r="C597" s="151" t="s">
        <v>8019</v>
      </c>
      <c r="D597" s="7" t="s">
        <v>567</v>
      </c>
      <c r="E597" s="7" t="s">
        <v>5182</v>
      </c>
      <c r="F597" s="12" t="s">
        <v>5183</v>
      </c>
      <c r="G597" s="12" t="s">
        <v>5184</v>
      </c>
      <c r="H597" s="12" t="s">
        <v>5185</v>
      </c>
      <c r="I597" s="7" t="s">
        <v>592</v>
      </c>
      <c r="J597" s="7" t="s">
        <v>5186</v>
      </c>
      <c r="K597" s="7" t="s">
        <v>5187</v>
      </c>
      <c r="L597" s="7" t="s">
        <v>5188</v>
      </c>
      <c r="M597" s="10" t="s">
        <v>2458</v>
      </c>
      <c r="N597" s="13" t="s">
        <v>398</v>
      </c>
      <c r="O597" s="13" t="s">
        <v>5189</v>
      </c>
      <c r="P597" s="14"/>
      <c r="Q597" s="13"/>
      <c r="R597" s="14" t="s">
        <v>30</v>
      </c>
      <c r="S597" s="14" t="s">
        <v>5190</v>
      </c>
      <c r="T597" s="16">
        <v>40674</v>
      </c>
      <c r="U597" s="13">
        <v>2013</v>
      </c>
    </row>
    <row r="598" spans="1:21" ht="16.899999999999999" hidden="1" customHeight="1" x14ac:dyDescent="0.2">
      <c r="A598" s="13">
        <v>7442</v>
      </c>
      <c r="B598" s="10" t="s">
        <v>6728</v>
      </c>
      <c r="C598" s="151">
        <v>650345320</v>
      </c>
      <c r="D598" s="7" t="s">
        <v>51</v>
      </c>
      <c r="E598" s="7" t="s">
        <v>6729</v>
      </c>
      <c r="F598" s="12" t="s">
        <v>6730</v>
      </c>
      <c r="G598" s="12" t="s">
        <v>6731</v>
      </c>
      <c r="H598" s="12" t="s">
        <v>6732</v>
      </c>
      <c r="I598" s="7" t="s">
        <v>823</v>
      </c>
      <c r="J598" s="7"/>
      <c r="K598" s="7" t="s">
        <v>6733</v>
      </c>
      <c r="L598" s="7" t="s">
        <v>6734</v>
      </c>
      <c r="M598" s="10" t="s">
        <v>133</v>
      </c>
      <c r="N598" s="13" t="s">
        <v>393</v>
      </c>
      <c r="O598" s="13" t="s">
        <v>6735</v>
      </c>
      <c r="P598" s="14" t="s">
        <v>6736</v>
      </c>
      <c r="Q598" s="13"/>
      <c r="R598" s="14"/>
      <c r="S598" s="14" t="s">
        <v>6737</v>
      </c>
      <c r="T598" s="16">
        <v>40696</v>
      </c>
      <c r="U598" s="13">
        <v>2010</v>
      </c>
    </row>
    <row r="599" spans="1:21" ht="16.899999999999999" hidden="1" customHeight="1" x14ac:dyDescent="0.2">
      <c r="A599" s="13">
        <v>7443</v>
      </c>
      <c r="B599" s="10" t="s">
        <v>6364</v>
      </c>
      <c r="C599" s="151">
        <v>659940302</v>
      </c>
      <c r="D599" s="7" t="s">
        <v>6236</v>
      </c>
      <c r="E599" s="7" t="s">
        <v>6365</v>
      </c>
      <c r="F599" s="12" t="s">
        <v>6366</v>
      </c>
      <c r="G599" s="12" t="s">
        <v>6367</v>
      </c>
      <c r="H599" s="12" t="s">
        <v>6368</v>
      </c>
      <c r="I599" s="7" t="s">
        <v>643</v>
      </c>
      <c r="J599" s="7" t="s">
        <v>6369</v>
      </c>
      <c r="K599" s="7" t="s">
        <v>6370</v>
      </c>
      <c r="L599" s="7" t="s">
        <v>6371</v>
      </c>
      <c r="M599" s="10" t="s">
        <v>226</v>
      </c>
      <c r="N599" s="13" t="s">
        <v>6372</v>
      </c>
      <c r="O599" s="13"/>
      <c r="P599" s="14"/>
      <c r="Q599" s="13"/>
      <c r="R599" s="14" t="s">
        <v>30</v>
      </c>
      <c r="S599" s="14" t="s">
        <v>6303</v>
      </c>
      <c r="T599" s="16">
        <v>40728</v>
      </c>
      <c r="U599" s="13">
        <v>2010</v>
      </c>
    </row>
    <row r="600" spans="1:21" ht="16.899999999999999" hidden="1" customHeight="1" x14ac:dyDescent="0.2">
      <c r="A600" s="13">
        <v>7444</v>
      </c>
      <c r="B600" s="10" t="s">
        <v>7612</v>
      </c>
      <c r="C600" s="151">
        <v>650369572</v>
      </c>
      <c r="D600" s="7" t="s">
        <v>33</v>
      </c>
      <c r="E600" s="7" t="s">
        <v>7613</v>
      </c>
      <c r="F600" s="12" t="s">
        <v>7614</v>
      </c>
      <c r="G600" s="12" t="s">
        <v>6980</v>
      </c>
      <c r="H600" s="12" t="s">
        <v>7615</v>
      </c>
      <c r="I600" s="7" t="s">
        <v>7616</v>
      </c>
      <c r="J600" s="7" t="s">
        <v>7617</v>
      </c>
      <c r="K600" s="7" t="s">
        <v>7618</v>
      </c>
      <c r="L600" s="7" t="s">
        <v>7619</v>
      </c>
      <c r="M600" s="10" t="s">
        <v>31</v>
      </c>
      <c r="N600" s="13" t="s">
        <v>1892</v>
      </c>
      <c r="O600" s="13" t="s">
        <v>7620</v>
      </c>
      <c r="P600" s="14" t="s">
        <v>7621</v>
      </c>
      <c r="Q600" s="13"/>
      <c r="R600" s="14" t="s">
        <v>241</v>
      </c>
      <c r="S600" s="14" t="s">
        <v>7622</v>
      </c>
      <c r="T600" s="16">
        <v>40728</v>
      </c>
      <c r="U600" s="13">
        <v>2010</v>
      </c>
    </row>
    <row r="601" spans="1:21" ht="16.899999999999999" hidden="1" customHeight="1" x14ac:dyDescent="0.2">
      <c r="A601" s="13">
        <v>7445</v>
      </c>
      <c r="B601" s="10" t="s">
        <v>6781</v>
      </c>
      <c r="C601" s="151">
        <v>650335368</v>
      </c>
      <c r="D601" s="7" t="s">
        <v>51</v>
      </c>
      <c r="E601" s="7" t="s">
        <v>6782</v>
      </c>
      <c r="F601" s="12" t="s">
        <v>6783</v>
      </c>
      <c r="G601" s="12" t="s">
        <v>6784</v>
      </c>
      <c r="H601" s="12" t="s">
        <v>6785</v>
      </c>
      <c r="I601" s="7" t="s">
        <v>6786</v>
      </c>
      <c r="J601" s="7" t="s">
        <v>6787</v>
      </c>
      <c r="K601" s="7" t="s">
        <v>6788</v>
      </c>
      <c r="L601" s="7" t="s">
        <v>6789</v>
      </c>
      <c r="M601" s="10" t="s">
        <v>31</v>
      </c>
      <c r="N601" s="13" t="s">
        <v>6790</v>
      </c>
      <c r="O601" s="13"/>
      <c r="P601" s="14" t="s">
        <v>6791</v>
      </c>
      <c r="Q601" s="13"/>
      <c r="R601" s="14" t="s">
        <v>6792</v>
      </c>
      <c r="S601" s="14" t="s">
        <v>6793</v>
      </c>
      <c r="T601" s="16">
        <v>40739</v>
      </c>
      <c r="U601" s="13">
        <v>2014</v>
      </c>
    </row>
    <row r="602" spans="1:21" ht="16.899999999999999" hidden="1" customHeight="1" x14ac:dyDescent="0.2">
      <c r="A602" s="13">
        <v>7446</v>
      </c>
      <c r="B602" s="10" t="s">
        <v>460</v>
      </c>
      <c r="C602" s="151">
        <v>712341009</v>
      </c>
      <c r="D602" s="7" t="s">
        <v>51</v>
      </c>
      <c r="E602" s="7" t="s">
        <v>461</v>
      </c>
      <c r="F602" s="12" t="s">
        <v>2506</v>
      </c>
      <c r="G602" s="12" t="s">
        <v>462</v>
      </c>
      <c r="H602" s="12" t="s">
        <v>464</v>
      </c>
      <c r="I602" s="7" t="s">
        <v>463</v>
      </c>
      <c r="J602" s="7" t="s">
        <v>465</v>
      </c>
      <c r="K602" s="7" t="s">
        <v>466</v>
      </c>
      <c r="L602" s="7" t="s">
        <v>467</v>
      </c>
      <c r="M602" s="10" t="s">
        <v>31</v>
      </c>
      <c r="N602" s="13" t="s">
        <v>467</v>
      </c>
      <c r="O602" s="13" t="s">
        <v>468</v>
      </c>
      <c r="P602" s="14" t="s">
        <v>469</v>
      </c>
      <c r="Q602" s="13"/>
      <c r="R602" s="14">
        <v>93401</v>
      </c>
      <c r="S602" s="14" t="s">
        <v>2595</v>
      </c>
      <c r="T602" s="16">
        <v>40745</v>
      </c>
      <c r="U602" s="30">
        <v>2019</v>
      </c>
    </row>
    <row r="603" spans="1:21" ht="16.899999999999999" hidden="1" customHeight="1" x14ac:dyDescent="0.2">
      <c r="A603" s="13">
        <v>7447</v>
      </c>
      <c r="B603" s="10" t="s">
        <v>5136</v>
      </c>
      <c r="C603" s="151">
        <v>650359615</v>
      </c>
      <c r="D603" s="7" t="s">
        <v>565</v>
      </c>
      <c r="E603" s="7" t="s">
        <v>5137</v>
      </c>
      <c r="F603" s="12" t="s">
        <v>5138</v>
      </c>
      <c r="G603" s="12" t="s">
        <v>5139</v>
      </c>
      <c r="H603" s="12" t="s">
        <v>5140</v>
      </c>
      <c r="I603" s="7" t="s">
        <v>5141</v>
      </c>
      <c r="J603" s="7" t="s">
        <v>5142</v>
      </c>
      <c r="K603" s="7" t="s">
        <v>5143</v>
      </c>
      <c r="L603" s="7" t="s">
        <v>5144</v>
      </c>
      <c r="M603" s="10" t="s">
        <v>31</v>
      </c>
      <c r="N603" s="13" t="s">
        <v>300</v>
      </c>
      <c r="O603" s="13"/>
      <c r="P603" s="14"/>
      <c r="Q603" s="13"/>
      <c r="R603" s="14">
        <v>93401</v>
      </c>
      <c r="S603" s="14" t="s">
        <v>5145</v>
      </c>
      <c r="T603" s="16">
        <v>40753</v>
      </c>
      <c r="U603" s="13">
        <v>2011</v>
      </c>
    </row>
    <row r="604" spans="1:21" ht="16.899999999999999" hidden="1" customHeight="1" x14ac:dyDescent="0.2">
      <c r="A604" s="13">
        <v>7448</v>
      </c>
      <c r="B604" s="10" t="s">
        <v>3964</v>
      </c>
      <c r="C604" s="151">
        <v>650333195</v>
      </c>
      <c r="D604" s="7" t="s">
        <v>51</v>
      </c>
      <c r="E604" s="7" t="s">
        <v>3965</v>
      </c>
      <c r="F604" s="12" t="s">
        <v>3966</v>
      </c>
      <c r="G604" s="12" t="s">
        <v>3967</v>
      </c>
      <c r="H604" s="12" t="s">
        <v>3968</v>
      </c>
      <c r="I604" s="7" t="s">
        <v>3969</v>
      </c>
      <c r="J604" s="7" t="s">
        <v>3970</v>
      </c>
      <c r="K604" s="7" t="s">
        <v>3971</v>
      </c>
      <c r="L604" s="7" t="s">
        <v>3972</v>
      </c>
      <c r="M604" s="10" t="s">
        <v>90</v>
      </c>
      <c r="N604" s="13" t="s">
        <v>185</v>
      </c>
      <c r="O604" s="13" t="s">
        <v>3973</v>
      </c>
      <c r="P604" s="14" t="s">
        <v>3974</v>
      </c>
      <c r="Q604" s="13"/>
      <c r="R604" s="14" t="s">
        <v>162</v>
      </c>
      <c r="S604" s="14" t="s">
        <v>3975</v>
      </c>
      <c r="T604" s="16">
        <v>40771</v>
      </c>
      <c r="U604" s="13">
        <v>2017</v>
      </c>
    </row>
    <row r="605" spans="1:21" ht="16.899999999999999" hidden="1" customHeight="1" x14ac:dyDescent="0.2">
      <c r="A605" s="13">
        <v>7449</v>
      </c>
      <c r="B605" s="10" t="s">
        <v>8383</v>
      </c>
      <c r="C605" s="151">
        <v>718283000</v>
      </c>
      <c r="D605" s="7" t="s">
        <v>6236</v>
      </c>
      <c r="E605" s="7" t="s">
        <v>6452</v>
      </c>
      <c r="F605" s="12" t="s">
        <v>6453</v>
      </c>
      <c r="G605" s="12" t="s">
        <v>6454</v>
      </c>
      <c r="H605" s="12" t="s">
        <v>8384</v>
      </c>
      <c r="I605" s="7" t="s">
        <v>6456</v>
      </c>
      <c r="J605" s="22" t="s">
        <v>8385</v>
      </c>
      <c r="K605" s="22" t="s">
        <v>8386</v>
      </c>
      <c r="L605" s="7" t="s">
        <v>6459</v>
      </c>
      <c r="M605" s="10" t="s">
        <v>31</v>
      </c>
      <c r="N605" s="13" t="s">
        <v>6460</v>
      </c>
      <c r="O605" s="13" t="s">
        <v>6461</v>
      </c>
      <c r="P605" s="14" t="s">
        <v>6462</v>
      </c>
      <c r="Q605" s="13"/>
      <c r="R605" s="14" t="s">
        <v>30</v>
      </c>
      <c r="S605" s="14" t="s">
        <v>6463</v>
      </c>
      <c r="T605" s="16">
        <v>37119</v>
      </c>
      <c r="U605" s="13">
        <v>2014</v>
      </c>
    </row>
    <row r="606" spans="1:21" ht="16.899999999999999" hidden="1" customHeight="1" x14ac:dyDescent="0.2">
      <c r="A606" s="42">
        <v>7450</v>
      </c>
      <c r="B606" s="41" t="s">
        <v>1620</v>
      </c>
      <c r="C606" s="150">
        <v>692313003</v>
      </c>
      <c r="D606" s="11" t="s">
        <v>1014</v>
      </c>
      <c r="E606" s="11" t="s">
        <v>1026</v>
      </c>
      <c r="F606" s="40" t="s">
        <v>26</v>
      </c>
      <c r="G606" s="40" t="s">
        <v>1027</v>
      </c>
      <c r="H606" s="40" t="s">
        <v>27</v>
      </c>
      <c r="I606" s="11"/>
      <c r="J606" s="11"/>
      <c r="K606" s="11" t="s">
        <v>2653</v>
      </c>
      <c r="L606" s="11" t="s">
        <v>1621</v>
      </c>
      <c r="M606" s="41" t="s">
        <v>2452</v>
      </c>
      <c r="N606" s="42" t="s">
        <v>1622</v>
      </c>
      <c r="O606" s="42" t="s">
        <v>2654</v>
      </c>
      <c r="P606" s="43" t="s">
        <v>2655</v>
      </c>
      <c r="Q606" s="42"/>
      <c r="R606" s="43">
        <v>91001</v>
      </c>
      <c r="S606" s="43" t="s">
        <v>1030</v>
      </c>
      <c r="T606" s="44">
        <v>40683</v>
      </c>
      <c r="U606" s="13" t="s">
        <v>1490</v>
      </c>
    </row>
    <row r="607" spans="1:21" ht="16.899999999999999" hidden="1" customHeight="1" x14ac:dyDescent="0.2">
      <c r="A607" s="42">
        <v>7451</v>
      </c>
      <c r="B607" s="41" t="s">
        <v>1893</v>
      </c>
      <c r="C607" s="150">
        <v>691408000</v>
      </c>
      <c r="D607" s="11" t="s">
        <v>8360</v>
      </c>
      <c r="E607" s="11" t="s">
        <v>1026</v>
      </c>
      <c r="F607" s="40" t="s">
        <v>26</v>
      </c>
      <c r="G607" s="40" t="s">
        <v>1027</v>
      </c>
      <c r="H607" s="40" t="s">
        <v>27</v>
      </c>
      <c r="I607" s="11"/>
      <c r="J607" s="11"/>
      <c r="K607" s="11" t="s">
        <v>1894</v>
      </c>
      <c r="L607" s="11" t="s">
        <v>2471</v>
      </c>
      <c r="M607" s="41" t="s">
        <v>2454</v>
      </c>
      <c r="N607" s="42" t="s">
        <v>1896</v>
      </c>
      <c r="O607" s="42" t="s">
        <v>2554</v>
      </c>
      <c r="P607" s="43" t="s">
        <v>1895</v>
      </c>
      <c r="Q607" s="42"/>
      <c r="R607" s="43">
        <v>91001</v>
      </c>
      <c r="S607" s="43" t="s">
        <v>1030</v>
      </c>
      <c r="T607" s="44">
        <v>40764</v>
      </c>
      <c r="U607" s="13" t="s">
        <v>1490</v>
      </c>
    </row>
    <row r="608" spans="1:21" ht="16.899999999999999" hidden="1" customHeight="1" x14ac:dyDescent="0.2">
      <c r="A608" s="13">
        <v>7452</v>
      </c>
      <c r="B608" s="10" t="s">
        <v>2225</v>
      </c>
      <c r="C608" s="151">
        <v>650401387</v>
      </c>
      <c r="D608" s="7" t="s">
        <v>2221</v>
      </c>
      <c r="E608" s="7" t="s">
        <v>2226</v>
      </c>
      <c r="F608" s="12" t="s">
        <v>2747</v>
      </c>
      <c r="G608" s="12" t="s">
        <v>2222</v>
      </c>
      <c r="H608" s="12" t="s">
        <v>2227</v>
      </c>
      <c r="I608" s="7" t="s">
        <v>2223</v>
      </c>
      <c r="J608" s="7" t="s">
        <v>2228</v>
      </c>
      <c r="K608" s="7" t="s">
        <v>2229</v>
      </c>
      <c r="L608" s="7" t="s">
        <v>2230</v>
      </c>
      <c r="M608" s="10" t="s">
        <v>31</v>
      </c>
      <c r="N608" s="13" t="s">
        <v>2232</v>
      </c>
      <c r="O608" s="13" t="s">
        <v>2231</v>
      </c>
      <c r="P608" s="14"/>
      <c r="Q608" s="13"/>
      <c r="R608" s="14" t="s">
        <v>445</v>
      </c>
      <c r="S608" s="14" t="s">
        <v>2748</v>
      </c>
      <c r="T608" s="16">
        <v>40793</v>
      </c>
      <c r="U608" s="30">
        <v>2019</v>
      </c>
    </row>
    <row r="609" spans="1:21" ht="16.899999999999999" hidden="1" customHeight="1" x14ac:dyDescent="0.2">
      <c r="A609" s="13">
        <v>7453</v>
      </c>
      <c r="B609" s="10" t="s">
        <v>6295</v>
      </c>
      <c r="C609" s="151">
        <v>650363817</v>
      </c>
      <c r="D609" s="7" t="s">
        <v>6236</v>
      </c>
      <c r="E609" s="7" t="s">
        <v>6296</v>
      </c>
      <c r="F609" s="12" t="s">
        <v>6297</v>
      </c>
      <c r="G609" s="12" t="s">
        <v>6298</v>
      </c>
      <c r="H609" s="12" t="s">
        <v>6299</v>
      </c>
      <c r="I609" s="7" t="s">
        <v>6300</v>
      </c>
      <c r="J609" s="7" t="s">
        <v>55</v>
      </c>
      <c r="K609" s="7" t="s">
        <v>6301</v>
      </c>
      <c r="L609" s="7" t="s">
        <v>6302</v>
      </c>
      <c r="M609" s="10" t="s">
        <v>2454</v>
      </c>
      <c r="N609" s="13" t="s">
        <v>2089</v>
      </c>
      <c r="O609" s="13"/>
      <c r="P609" s="14"/>
      <c r="Q609" s="13"/>
      <c r="R609" s="14" t="s">
        <v>30</v>
      </c>
      <c r="S609" s="14" t="s">
        <v>6303</v>
      </c>
      <c r="T609" s="16">
        <v>40809</v>
      </c>
      <c r="U609" s="13">
        <v>2010</v>
      </c>
    </row>
    <row r="610" spans="1:21" ht="16.899999999999999" hidden="1" customHeight="1" x14ac:dyDescent="0.2">
      <c r="A610" s="13">
        <v>7454</v>
      </c>
      <c r="B610" s="10" t="s">
        <v>5229</v>
      </c>
      <c r="C610" s="151">
        <v>650017552</v>
      </c>
      <c r="D610" s="7" t="s">
        <v>565</v>
      </c>
      <c r="E610" s="7" t="s">
        <v>5230</v>
      </c>
      <c r="F610" s="7" t="s">
        <v>5231</v>
      </c>
      <c r="G610" s="12" t="s">
        <v>5232</v>
      </c>
      <c r="H610" s="12" t="s">
        <v>5233</v>
      </c>
      <c r="I610" s="7" t="s">
        <v>5234</v>
      </c>
      <c r="J610" s="7" t="s">
        <v>5235</v>
      </c>
      <c r="K610" s="7" t="s">
        <v>5236</v>
      </c>
      <c r="L610" s="7" t="s">
        <v>5237</v>
      </c>
      <c r="M610" s="10" t="s">
        <v>32</v>
      </c>
      <c r="N610" s="13" t="s">
        <v>747</v>
      </c>
      <c r="O610" s="13"/>
      <c r="P610" s="14"/>
      <c r="Q610" s="13"/>
      <c r="R610" s="14">
        <v>93401</v>
      </c>
      <c r="S610" s="14" t="s">
        <v>5238</v>
      </c>
      <c r="T610" s="16">
        <v>40813</v>
      </c>
      <c r="U610" s="13">
        <v>2010</v>
      </c>
    </row>
    <row r="611" spans="1:21" ht="16.899999999999999" hidden="1" customHeight="1" x14ac:dyDescent="0.2">
      <c r="A611" s="13">
        <v>7455</v>
      </c>
      <c r="B611" s="10" t="s">
        <v>6666</v>
      </c>
      <c r="C611" s="151">
        <v>650058909</v>
      </c>
      <c r="D611" s="7" t="s">
        <v>51</v>
      </c>
      <c r="E611" s="7" t="s">
        <v>6667</v>
      </c>
      <c r="F611" s="12" t="s">
        <v>6668</v>
      </c>
      <c r="G611" s="12" t="s">
        <v>6669</v>
      </c>
      <c r="H611" s="12" t="s">
        <v>6670</v>
      </c>
      <c r="I611" s="7" t="s">
        <v>263</v>
      </c>
      <c r="J611" s="7" t="s">
        <v>6671</v>
      </c>
      <c r="K611" s="7" t="s">
        <v>6672</v>
      </c>
      <c r="L611" s="7" t="s">
        <v>6673</v>
      </c>
      <c r="M611" s="10" t="s">
        <v>2453</v>
      </c>
      <c r="N611" s="13" t="s">
        <v>688</v>
      </c>
      <c r="O611" s="13" t="s">
        <v>6674</v>
      </c>
      <c r="P611" s="14" t="s">
        <v>6675</v>
      </c>
      <c r="Q611" s="13"/>
      <c r="R611" s="14"/>
      <c r="S611" s="14" t="s">
        <v>6676</v>
      </c>
      <c r="T611" s="16">
        <v>40819</v>
      </c>
      <c r="U611" s="13">
        <v>2018</v>
      </c>
    </row>
    <row r="612" spans="1:21" ht="16.899999999999999" hidden="1" customHeight="1" x14ac:dyDescent="0.2">
      <c r="A612" s="13">
        <v>7456</v>
      </c>
      <c r="B612" s="10" t="s">
        <v>7567</v>
      </c>
      <c r="C612" s="151">
        <v>650259718</v>
      </c>
      <c r="D612" s="7" t="s">
        <v>51</v>
      </c>
      <c r="E612" s="7" t="s">
        <v>7568</v>
      </c>
      <c r="F612" s="12" t="s">
        <v>7569</v>
      </c>
      <c r="G612" s="12" t="s">
        <v>7570</v>
      </c>
      <c r="H612" s="12" t="s">
        <v>7571</v>
      </c>
      <c r="I612" s="7" t="s">
        <v>7572</v>
      </c>
      <c r="J612" s="7" t="s">
        <v>7573</v>
      </c>
      <c r="K612" s="7" t="s">
        <v>7574</v>
      </c>
      <c r="L612" s="7" t="s">
        <v>7575</v>
      </c>
      <c r="M612" s="10" t="s">
        <v>31</v>
      </c>
      <c r="N612" s="13" t="s">
        <v>5177</v>
      </c>
      <c r="O612" s="13" t="s">
        <v>7576</v>
      </c>
      <c r="P612" s="14" t="s">
        <v>7577</v>
      </c>
      <c r="Q612" s="13"/>
      <c r="R612" s="14">
        <v>93401</v>
      </c>
      <c r="S612" s="14" t="s">
        <v>7578</v>
      </c>
      <c r="T612" s="16">
        <v>40829</v>
      </c>
      <c r="U612" s="13">
        <v>2010</v>
      </c>
    </row>
    <row r="613" spans="1:21" ht="16.899999999999999" hidden="1" customHeight="1" x14ac:dyDescent="0.2">
      <c r="A613" s="13">
        <v>7457</v>
      </c>
      <c r="B613" s="10" t="s">
        <v>7600</v>
      </c>
      <c r="C613" s="151">
        <v>658798200</v>
      </c>
      <c r="D613" s="7" t="s">
        <v>51</v>
      </c>
      <c r="E613" s="7" t="s">
        <v>7601</v>
      </c>
      <c r="F613" s="12" t="s">
        <v>7602</v>
      </c>
      <c r="G613" s="12" t="s">
        <v>7603</v>
      </c>
      <c r="H613" s="12" t="s">
        <v>7604</v>
      </c>
      <c r="I613" s="7" t="s">
        <v>7605</v>
      </c>
      <c r="J613" s="7" t="s">
        <v>7606</v>
      </c>
      <c r="K613" s="7" t="s">
        <v>7607</v>
      </c>
      <c r="L613" s="7" t="s">
        <v>7608</v>
      </c>
      <c r="M613" s="10" t="s">
        <v>31</v>
      </c>
      <c r="N613" s="13" t="s">
        <v>7609</v>
      </c>
      <c r="O613" s="13"/>
      <c r="P613" s="14" t="s">
        <v>7610</v>
      </c>
      <c r="Q613" s="13"/>
      <c r="R613" s="14" t="s">
        <v>55</v>
      </c>
      <c r="S613" s="14" t="s">
        <v>7611</v>
      </c>
      <c r="T613" s="16">
        <v>40849</v>
      </c>
      <c r="U613" s="13">
        <v>2012</v>
      </c>
    </row>
    <row r="614" spans="1:21" ht="16.899999999999999" hidden="1" customHeight="1" x14ac:dyDescent="0.2">
      <c r="A614" s="42">
        <v>7458</v>
      </c>
      <c r="B614" s="41" t="s">
        <v>1646</v>
      </c>
      <c r="C614" s="150" t="s">
        <v>3389</v>
      </c>
      <c r="D614" s="11" t="s">
        <v>1014</v>
      </c>
      <c r="E614" s="11" t="s">
        <v>1026</v>
      </c>
      <c r="F614" s="40" t="s">
        <v>26</v>
      </c>
      <c r="G614" s="40" t="s">
        <v>1027</v>
      </c>
      <c r="H614" s="40" t="s">
        <v>27</v>
      </c>
      <c r="I614" s="11"/>
      <c r="J614" s="11"/>
      <c r="K614" s="11" t="s">
        <v>1647</v>
      </c>
      <c r="L614" s="11" t="s">
        <v>1648</v>
      </c>
      <c r="M614" s="41" t="s">
        <v>31</v>
      </c>
      <c r="N614" s="42" t="s">
        <v>825</v>
      </c>
      <c r="O614" s="42" t="s">
        <v>1649</v>
      </c>
      <c r="P614" s="43"/>
      <c r="Q614" s="42"/>
      <c r="R614" s="43">
        <v>91001</v>
      </c>
      <c r="S614" s="43" t="s">
        <v>1650</v>
      </c>
      <c r="T614" s="44">
        <v>40875</v>
      </c>
      <c r="U614" s="13" t="s">
        <v>1490</v>
      </c>
    </row>
    <row r="615" spans="1:21" ht="16.899999999999999" hidden="1" customHeight="1" x14ac:dyDescent="0.2">
      <c r="A615" s="13">
        <v>7459</v>
      </c>
      <c r="B615" s="10" t="s">
        <v>2707</v>
      </c>
      <c r="C615" s="151">
        <v>650447174</v>
      </c>
      <c r="D615" s="7" t="s">
        <v>33</v>
      </c>
      <c r="E615" s="7" t="s">
        <v>206</v>
      </c>
      <c r="F615" s="12" t="s">
        <v>2708</v>
      </c>
      <c r="G615" s="12" t="s">
        <v>207</v>
      </c>
      <c r="H615" s="12" t="s">
        <v>2711</v>
      </c>
      <c r="I615" s="7" t="s">
        <v>208</v>
      </c>
      <c r="J615" s="7" t="s">
        <v>2928</v>
      </c>
      <c r="K615" s="7" t="s">
        <v>209</v>
      </c>
      <c r="L615" s="7" t="s">
        <v>2709</v>
      </c>
      <c r="M615" s="10" t="s">
        <v>2453</v>
      </c>
      <c r="N615" s="13" t="s">
        <v>210</v>
      </c>
      <c r="O615" s="13" t="s">
        <v>2710</v>
      </c>
      <c r="P615" s="14"/>
      <c r="Q615" s="13"/>
      <c r="R615" s="14" t="s">
        <v>162</v>
      </c>
      <c r="S615" s="14" t="s">
        <v>2712</v>
      </c>
      <c r="T615" s="16">
        <v>40882</v>
      </c>
      <c r="U615" s="30">
        <v>2019</v>
      </c>
    </row>
    <row r="616" spans="1:21" ht="16.899999999999999" hidden="1" customHeight="1" x14ac:dyDescent="0.2">
      <c r="A616" s="13">
        <v>7460</v>
      </c>
      <c r="B616" s="10" t="s">
        <v>2035</v>
      </c>
      <c r="C616" s="151">
        <v>690504006</v>
      </c>
      <c r="D616" s="7" t="s">
        <v>1014</v>
      </c>
      <c r="E616" s="7" t="s">
        <v>1026</v>
      </c>
      <c r="F616" s="12" t="s">
        <v>26</v>
      </c>
      <c r="G616" s="12" t="s">
        <v>1027</v>
      </c>
      <c r="H616" s="12" t="s">
        <v>27</v>
      </c>
      <c r="I616" s="7"/>
      <c r="J616" s="7"/>
      <c r="K616" s="7" t="s">
        <v>2036</v>
      </c>
      <c r="L616" s="7" t="s">
        <v>2037</v>
      </c>
      <c r="M616" s="10" t="s">
        <v>226</v>
      </c>
      <c r="N616" s="13" t="s">
        <v>2039</v>
      </c>
      <c r="O616" s="13" t="s">
        <v>2038</v>
      </c>
      <c r="P616" s="14"/>
      <c r="Q616" s="13"/>
      <c r="R616" s="14">
        <v>91001</v>
      </c>
      <c r="S616" s="14" t="s">
        <v>1030</v>
      </c>
      <c r="T616" s="16">
        <v>40884</v>
      </c>
      <c r="U616" s="13" t="s">
        <v>1490</v>
      </c>
    </row>
    <row r="617" spans="1:21" ht="16.899999999999999" hidden="1" customHeight="1" x14ac:dyDescent="0.2">
      <c r="A617" s="13">
        <v>7461</v>
      </c>
      <c r="B617" s="10" t="s">
        <v>3673</v>
      </c>
      <c r="C617" s="151">
        <v>650413296</v>
      </c>
      <c r="D617" s="7" t="s">
        <v>51</v>
      </c>
      <c r="E617" s="7" t="s">
        <v>3674</v>
      </c>
      <c r="F617" s="12" t="s">
        <v>3675</v>
      </c>
      <c r="G617" s="12" t="s">
        <v>3676</v>
      </c>
      <c r="H617" s="12" t="s">
        <v>3677</v>
      </c>
      <c r="I617" s="7" t="s">
        <v>3678</v>
      </c>
      <c r="J617" s="7" t="s">
        <v>55</v>
      </c>
      <c r="K617" s="7" t="s">
        <v>3679</v>
      </c>
      <c r="L617" s="7" t="s">
        <v>3680</v>
      </c>
      <c r="M617" s="10" t="s">
        <v>226</v>
      </c>
      <c r="N617" s="13" t="s">
        <v>3681</v>
      </c>
      <c r="O617" s="13"/>
      <c r="P617" s="38"/>
      <c r="Q617" s="13"/>
      <c r="R617" s="14" t="s">
        <v>162</v>
      </c>
      <c r="S617" s="14" t="s">
        <v>3682</v>
      </c>
      <c r="T617" s="16">
        <v>40910</v>
      </c>
      <c r="U617" s="13">
        <v>2011</v>
      </c>
    </row>
    <row r="618" spans="1:21" ht="16.899999999999999" hidden="1" customHeight="1" x14ac:dyDescent="0.2">
      <c r="A618" s="13">
        <v>7462</v>
      </c>
      <c r="B618" s="10" t="s">
        <v>229</v>
      </c>
      <c r="C618" s="151">
        <v>650213203</v>
      </c>
      <c r="D618" s="7" t="s">
        <v>51</v>
      </c>
      <c r="E618" s="7" t="s">
        <v>230</v>
      </c>
      <c r="F618" s="12" t="s">
        <v>2291</v>
      </c>
      <c r="G618" s="12" t="s">
        <v>231</v>
      </c>
      <c r="H618" s="12" t="s">
        <v>2292</v>
      </c>
      <c r="I618" s="7" t="s">
        <v>2293</v>
      </c>
      <c r="J618" s="7" t="s">
        <v>2294</v>
      </c>
      <c r="K618" s="7" t="s">
        <v>2295</v>
      </c>
      <c r="L618" s="7" t="s">
        <v>2296</v>
      </c>
      <c r="M618" s="10" t="s">
        <v>2457</v>
      </c>
      <c r="N618" s="13" t="s">
        <v>232</v>
      </c>
      <c r="O618" s="13"/>
      <c r="P618" s="14"/>
      <c r="Q618" s="13"/>
      <c r="R618" s="14" t="s">
        <v>162</v>
      </c>
      <c r="S618" s="15" t="s">
        <v>3104</v>
      </c>
      <c r="T618" s="16">
        <v>43174</v>
      </c>
      <c r="U618" s="13">
        <v>2019</v>
      </c>
    </row>
    <row r="619" spans="1:21" ht="16.899999999999999" hidden="1" customHeight="1" x14ac:dyDescent="0.2">
      <c r="A619" s="13">
        <v>7463</v>
      </c>
      <c r="B619" s="10" t="s">
        <v>436</v>
      </c>
      <c r="C619" s="151">
        <v>714555006</v>
      </c>
      <c r="D619" s="7" t="s">
        <v>51</v>
      </c>
      <c r="E619" s="7" t="s">
        <v>437</v>
      </c>
      <c r="F619" s="17" t="s">
        <v>8150</v>
      </c>
      <c r="G619" s="12" t="s">
        <v>438</v>
      </c>
      <c r="H619" s="17" t="s">
        <v>8151</v>
      </c>
      <c r="I619" s="7" t="s">
        <v>8152</v>
      </c>
      <c r="J619" s="22" t="s">
        <v>8153</v>
      </c>
      <c r="K619" s="22" t="s">
        <v>8154</v>
      </c>
      <c r="L619" s="7" t="s">
        <v>442</v>
      </c>
      <c r="M619" s="10" t="s">
        <v>31</v>
      </c>
      <c r="N619" s="13" t="s">
        <v>443</v>
      </c>
      <c r="O619" s="13">
        <v>3604100</v>
      </c>
      <c r="P619" s="47" t="s">
        <v>8155</v>
      </c>
      <c r="Q619" s="13"/>
      <c r="R619" s="14">
        <v>93401</v>
      </c>
      <c r="S619" s="15" t="s">
        <v>8128</v>
      </c>
      <c r="T619" s="16">
        <v>41012</v>
      </c>
      <c r="U619" s="13">
        <v>2019</v>
      </c>
    </row>
    <row r="620" spans="1:21" ht="16.899999999999999" hidden="1" customHeight="1" x14ac:dyDescent="0.2">
      <c r="A620" s="13">
        <v>7464</v>
      </c>
      <c r="B620" s="10" t="s">
        <v>6625</v>
      </c>
      <c r="C620" s="151">
        <v>650515056</v>
      </c>
      <c r="D620" s="7" t="s">
        <v>6236</v>
      </c>
      <c r="E620" s="7" t="s">
        <v>6626</v>
      </c>
      <c r="F620" s="12" t="s">
        <v>6627</v>
      </c>
      <c r="G620" s="12" t="s">
        <v>6628</v>
      </c>
      <c r="H620" s="12" t="s">
        <v>6629</v>
      </c>
      <c r="I620" s="7" t="s">
        <v>6630</v>
      </c>
      <c r="J620" s="7" t="s">
        <v>6631</v>
      </c>
      <c r="K620" s="7" t="s">
        <v>6632</v>
      </c>
      <c r="L620" s="7" t="s">
        <v>6633</v>
      </c>
      <c r="M620" s="10" t="s">
        <v>2458</v>
      </c>
      <c r="N620" s="13" t="s">
        <v>398</v>
      </c>
      <c r="O620" s="13" t="s">
        <v>6634</v>
      </c>
      <c r="P620" s="14"/>
      <c r="Q620" s="13"/>
      <c r="R620" s="14" t="s">
        <v>30</v>
      </c>
      <c r="S620" s="14" t="s">
        <v>4012</v>
      </c>
      <c r="T620" s="16">
        <v>41047</v>
      </c>
      <c r="U620" s="13">
        <v>2011</v>
      </c>
    </row>
    <row r="621" spans="1:21" ht="16.899999999999999" hidden="1" customHeight="1" x14ac:dyDescent="0.2">
      <c r="A621" s="42">
        <v>7465</v>
      </c>
      <c r="B621" s="41" t="s">
        <v>4813</v>
      </c>
      <c r="C621" s="150">
        <v>706427007</v>
      </c>
      <c r="D621" s="11" t="s">
        <v>4814</v>
      </c>
      <c r="E621" s="11" t="s">
        <v>4815</v>
      </c>
      <c r="F621" s="40" t="s">
        <v>8195</v>
      </c>
      <c r="G621" s="40" t="s">
        <v>4817</v>
      </c>
      <c r="H621" s="40" t="s">
        <v>8196</v>
      </c>
      <c r="I621" s="11" t="s">
        <v>8197</v>
      </c>
      <c r="J621" s="11" t="s">
        <v>8198</v>
      </c>
      <c r="K621" s="11" t="s">
        <v>8199</v>
      </c>
      <c r="L621" s="11" t="s">
        <v>4822</v>
      </c>
      <c r="M621" s="41" t="s">
        <v>31</v>
      </c>
      <c r="N621" s="42" t="s">
        <v>4823</v>
      </c>
      <c r="O621" s="42" t="s">
        <v>4824</v>
      </c>
      <c r="P621" s="43"/>
      <c r="Q621" s="42"/>
      <c r="R621" s="43">
        <v>93401</v>
      </c>
      <c r="S621" s="11" t="s">
        <v>8200</v>
      </c>
      <c r="T621" s="44">
        <v>41113</v>
      </c>
      <c r="U621" s="13">
        <v>2019</v>
      </c>
    </row>
    <row r="622" spans="1:21" ht="16.899999999999999" hidden="1" customHeight="1" x14ac:dyDescent="0.2">
      <c r="A622" s="13">
        <v>7466</v>
      </c>
      <c r="B622" s="10" t="s">
        <v>7260</v>
      </c>
      <c r="C622" s="151">
        <v>650460731</v>
      </c>
      <c r="D622" s="7" t="s">
        <v>33</v>
      </c>
      <c r="E622" s="7" t="s">
        <v>7261</v>
      </c>
      <c r="F622" s="12" t="s">
        <v>7262</v>
      </c>
      <c r="G622" s="12" t="s">
        <v>6773</v>
      </c>
      <c r="H622" s="12" t="s">
        <v>7263</v>
      </c>
      <c r="I622" s="7" t="s">
        <v>7264</v>
      </c>
      <c r="J622" s="7" t="s">
        <v>7265</v>
      </c>
      <c r="K622" s="7" t="s">
        <v>7266</v>
      </c>
      <c r="L622" s="9" t="s">
        <v>7267</v>
      </c>
      <c r="M622" s="10" t="s">
        <v>31</v>
      </c>
      <c r="N622" s="13" t="s">
        <v>654</v>
      </c>
      <c r="O622" s="13"/>
      <c r="P622" s="14"/>
      <c r="Q622" s="13"/>
      <c r="R622" s="14" t="s">
        <v>2054</v>
      </c>
      <c r="S622" s="14" t="s">
        <v>7268</v>
      </c>
      <c r="T622" s="16">
        <v>41150</v>
      </c>
      <c r="U622" s="13">
        <v>2011</v>
      </c>
    </row>
    <row r="623" spans="1:21" ht="16.899999999999999" hidden="1" customHeight="1" x14ac:dyDescent="0.2">
      <c r="A623" s="13">
        <v>7467</v>
      </c>
      <c r="B623" s="10" t="s">
        <v>4791</v>
      </c>
      <c r="C623" s="151">
        <v>752181004</v>
      </c>
      <c r="D623" s="7" t="s">
        <v>567</v>
      </c>
      <c r="E623" s="7" t="s">
        <v>4792</v>
      </c>
      <c r="F623" s="12" t="s">
        <v>4793</v>
      </c>
      <c r="G623" s="12" t="s">
        <v>4794</v>
      </c>
      <c r="H623" s="12" t="s">
        <v>4795</v>
      </c>
      <c r="I623" s="7" t="s">
        <v>4796</v>
      </c>
      <c r="J623" s="7" t="s">
        <v>4797</v>
      </c>
      <c r="K623" s="7" t="s">
        <v>4798</v>
      </c>
      <c r="L623" s="7" t="s">
        <v>4799</v>
      </c>
      <c r="M623" s="10" t="s">
        <v>133</v>
      </c>
      <c r="N623" s="13" t="s">
        <v>599</v>
      </c>
      <c r="O623" s="13" t="s">
        <v>4800</v>
      </c>
      <c r="P623" s="14" t="s">
        <v>4801</v>
      </c>
      <c r="Q623" s="13"/>
      <c r="R623" s="14" t="s">
        <v>30</v>
      </c>
      <c r="S623" s="14" t="s">
        <v>4012</v>
      </c>
      <c r="T623" s="16">
        <v>41234</v>
      </c>
      <c r="U623" s="13">
        <v>2011</v>
      </c>
    </row>
    <row r="624" spans="1:21" ht="16.899999999999999" hidden="1" customHeight="1" x14ac:dyDescent="0.2">
      <c r="A624" s="13">
        <v>7468</v>
      </c>
      <c r="B624" s="10" t="s">
        <v>6770</v>
      </c>
      <c r="C624" s="151">
        <v>650559592</v>
      </c>
      <c r="D624" s="7" t="s">
        <v>33</v>
      </c>
      <c r="E624" s="7" t="s">
        <v>6771</v>
      </c>
      <c r="F624" s="12" t="s">
        <v>6772</v>
      </c>
      <c r="G624" s="12" t="s">
        <v>6773</v>
      </c>
      <c r="H624" s="12" t="s">
        <v>6774</v>
      </c>
      <c r="I624" s="7" t="s">
        <v>6775</v>
      </c>
      <c r="J624" s="7" t="s">
        <v>6776</v>
      </c>
      <c r="K624" s="7" t="s">
        <v>6777</v>
      </c>
      <c r="L624" s="7" t="s">
        <v>6778</v>
      </c>
      <c r="M624" s="10" t="s">
        <v>226</v>
      </c>
      <c r="N624" s="13" t="s">
        <v>164</v>
      </c>
      <c r="O624" s="13">
        <v>2584644</v>
      </c>
      <c r="P624" s="23" t="s">
        <v>6779</v>
      </c>
      <c r="Q624" s="13"/>
      <c r="R624" s="14" t="s">
        <v>2054</v>
      </c>
      <c r="S624" s="14" t="s">
        <v>6780</v>
      </c>
      <c r="T624" s="16">
        <v>41234</v>
      </c>
      <c r="U624" s="13">
        <v>2015</v>
      </c>
    </row>
    <row r="625" spans="1:21" ht="16.899999999999999" hidden="1" customHeight="1" x14ac:dyDescent="0.2">
      <c r="A625" s="13">
        <v>7469</v>
      </c>
      <c r="B625" s="10" t="s">
        <v>6464</v>
      </c>
      <c r="C625" s="151">
        <v>657699209</v>
      </c>
      <c r="D625" s="7" t="s">
        <v>6236</v>
      </c>
      <c r="E625" s="7" t="s">
        <v>6465</v>
      </c>
      <c r="F625" s="12" t="s">
        <v>6466</v>
      </c>
      <c r="G625" s="12" t="s">
        <v>6467</v>
      </c>
      <c r="H625" s="12" t="s">
        <v>6468</v>
      </c>
      <c r="I625" s="7" t="s">
        <v>6469</v>
      </c>
      <c r="J625" s="7" t="s">
        <v>6470</v>
      </c>
      <c r="K625" s="7" t="s">
        <v>6471</v>
      </c>
      <c r="L625" s="7" t="s">
        <v>6472</v>
      </c>
      <c r="M625" s="10" t="s">
        <v>226</v>
      </c>
      <c r="N625" s="13" t="s">
        <v>275</v>
      </c>
      <c r="O625" s="13" t="s">
        <v>6473</v>
      </c>
      <c r="P625" s="14"/>
      <c r="Q625" s="13"/>
      <c r="R625" s="14" t="s">
        <v>30</v>
      </c>
      <c r="S625" s="14" t="s">
        <v>4012</v>
      </c>
      <c r="T625" s="16">
        <v>41288</v>
      </c>
      <c r="U625" s="13">
        <v>2011</v>
      </c>
    </row>
    <row r="626" spans="1:21" ht="16.899999999999999" hidden="1" customHeight="1" x14ac:dyDescent="0.2">
      <c r="A626" s="13">
        <v>7470</v>
      </c>
      <c r="B626" s="10" t="s">
        <v>7249</v>
      </c>
      <c r="C626" s="151">
        <v>650228723</v>
      </c>
      <c r="D626" s="7" t="s">
        <v>33</v>
      </c>
      <c r="E626" s="7" t="s">
        <v>7250</v>
      </c>
      <c r="F626" s="12" t="s">
        <v>7251</v>
      </c>
      <c r="G626" s="12" t="s">
        <v>7252</v>
      </c>
      <c r="H626" s="12" t="s">
        <v>7253</v>
      </c>
      <c r="I626" s="7" t="s">
        <v>7254</v>
      </c>
      <c r="J626" s="7" t="s">
        <v>7255</v>
      </c>
      <c r="K626" s="7" t="s">
        <v>7256</v>
      </c>
      <c r="L626" s="7" t="s">
        <v>7257</v>
      </c>
      <c r="M626" s="10" t="s">
        <v>31</v>
      </c>
      <c r="N626" s="13" t="s">
        <v>7258</v>
      </c>
      <c r="O626" s="13"/>
      <c r="P626" s="14"/>
      <c r="Q626" s="13"/>
      <c r="R626" s="14" t="s">
        <v>162</v>
      </c>
      <c r="S626" s="14" t="s">
        <v>7259</v>
      </c>
      <c r="T626" s="16">
        <v>41295</v>
      </c>
      <c r="U626" s="13">
        <v>2012</v>
      </c>
    </row>
    <row r="627" spans="1:21" ht="16.899999999999999" hidden="1" customHeight="1" x14ac:dyDescent="0.2">
      <c r="A627" s="13">
        <v>7471</v>
      </c>
      <c r="B627" s="10" t="s">
        <v>4256</v>
      </c>
      <c r="C627" s="151">
        <v>759442504</v>
      </c>
      <c r="D627" s="7" t="s">
        <v>51</v>
      </c>
      <c r="E627" s="7" t="s">
        <v>4257</v>
      </c>
      <c r="F627" s="12" t="s">
        <v>4258</v>
      </c>
      <c r="G627" s="12" t="s">
        <v>4259</v>
      </c>
      <c r="H627" s="12" t="s">
        <v>4260</v>
      </c>
      <c r="I627" s="7" t="s">
        <v>391</v>
      </c>
      <c r="J627" s="7" t="s">
        <v>55</v>
      </c>
      <c r="K627" s="7" t="s">
        <v>4261</v>
      </c>
      <c r="L627" s="7" t="s">
        <v>4262</v>
      </c>
      <c r="M627" s="10" t="s">
        <v>31</v>
      </c>
      <c r="N627" s="13" t="s">
        <v>392</v>
      </c>
      <c r="O627" s="13"/>
      <c r="P627" s="14"/>
      <c r="Q627" s="13"/>
      <c r="R627" s="14" t="s">
        <v>162</v>
      </c>
      <c r="S627" s="14" t="s">
        <v>4263</v>
      </c>
      <c r="T627" s="16">
        <v>41323</v>
      </c>
      <c r="U627" s="13">
        <v>2012</v>
      </c>
    </row>
    <row r="628" spans="1:21" ht="16.899999999999999" hidden="1" customHeight="1" x14ac:dyDescent="0.2">
      <c r="A628" s="13">
        <v>7472</v>
      </c>
      <c r="B628" s="10" t="s">
        <v>7503</v>
      </c>
      <c r="C628" s="151">
        <v>650876008</v>
      </c>
      <c r="D628" s="7" t="s">
        <v>33</v>
      </c>
      <c r="E628" s="7" t="s">
        <v>7504</v>
      </c>
      <c r="F628" s="12" t="s">
        <v>7505</v>
      </c>
      <c r="G628" s="12" t="s">
        <v>6773</v>
      </c>
      <c r="H628" s="12" t="s">
        <v>7506</v>
      </c>
      <c r="I628" s="7" t="s">
        <v>7507</v>
      </c>
      <c r="J628" s="7" t="s">
        <v>7508</v>
      </c>
      <c r="K628" s="7" t="s">
        <v>7509</v>
      </c>
      <c r="L628" s="7" t="s">
        <v>7510</v>
      </c>
      <c r="M628" s="10" t="s">
        <v>2453</v>
      </c>
      <c r="N628" s="13" t="s">
        <v>34</v>
      </c>
      <c r="O628" s="13" t="s">
        <v>7511</v>
      </c>
      <c r="P628" s="182" t="s">
        <v>7512</v>
      </c>
      <c r="Q628" s="13"/>
      <c r="R628" s="14" t="s">
        <v>354</v>
      </c>
      <c r="S628" s="14" t="s">
        <v>7513</v>
      </c>
      <c r="T628" s="16">
        <v>41338</v>
      </c>
      <c r="U628" s="13">
        <v>2014</v>
      </c>
    </row>
    <row r="629" spans="1:21" ht="16.899999999999999" hidden="1" customHeight="1" x14ac:dyDescent="0.2">
      <c r="A629" s="13">
        <v>7473</v>
      </c>
      <c r="B629" s="10" t="s">
        <v>639</v>
      </c>
      <c r="C629" s="151">
        <v>650587340</v>
      </c>
      <c r="D629" s="7" t="s">
        <v>565</v>
      </c>
      <c r="E629" s="7" t="s">
        <v>640</v>
      </c>
      <c r="F629" s="17" t="s">
        <v>3014</v>
      </c>
      <c r="G629" s="12" t="s">
        <v>641</v>
      </c>
      <c r="H629" s="12" t="s">
        <v>642</v>
      </c>
      <c r="I629" s="7" t="s">
        <v>643</v>
      </c>
      <c r="J629" s="7" t="s">
        <v>2844</v>
      </c>
      <c r="K629" s="7" t="s">
        <v>644</v>
      </c>
      <c r="L629" s="7" t="s">
        <v>646</v>
      </c>
      <c r="M629" s="10" t="s">
        <v>32</v>
      </c>
      <c r="N629" s="13" t="s">
        <v>521</v>
      </c>
      <c r="O629" s="13"/>
      <c r="P629" s="14" t="s">
        <v>645</v>
      </c>
      <c r="Q629" s="13"/>
      <c r="R629" s="14">
        <v>93401</v>
      </c>
      <c r="S629" s="14" t="s">
        <v>2843</v>
      </c>
      <c r="T629" s="16">
        <v>41340</v>
      </c>
      <c r="U629" s="30">
        <v>2019</v>
      </c>
    </row>
    <row r="630" spans="1:21" ht="16.899999999999999" hidden="1" customHeight="1" x14ac:dyDescent="0.2">
      <c r="A630" s="13">
        <v>7474</v>
      </c>
      <c r="B630" s="10" t="s">
        <v>4000</v>
      </c>
      <c r="C630" s="151">
        <v>650613848</v>
      </c>
      <c r="D630" s="7" t="s">
        <v>4001</v>
      </c>
      <c r="E630" s="7" t="s">
        <v>4002</v>
      </c>
      <c r="F630" s="12" t="s">
        <v>4003</v>
      </c>
      <c r="G630" s="12" t="s">
        <v>4004</v>
      </c>
      <c r="H630" s="12" t="s">
        <v>4005</v>
      </c>
      <c r="I630" s="7" t="s">
        <v>4006</v>
      </c>
      <c r="J630" s="7" t="s">
        <v>4007</v>
      </c>
      <c r="K630" s="7" t="s">
        <v>4008</v>
      </c>
      <c r="L630" s="7" t="s">
        <v>4009</v>
      </c>
      <c r="M630" s="10" t="s">
        <v>226</v>
      </c>
      <c r="N630" s="13" t="s">
        <v>275</v>
      </c>
      <c r="O630" s="13" t="s">
        <v>4010</v>
      </c>
      <c r="P630" s="14" t="s">
        <v>4011</v>
      </c>
      <c r="Q630" s="13"/>
      <c r="R630" s="14" t="s">
        <v>30</v>
      </c>
      <c r="S630" s="14" t="s">
        <v>4012</v>
      </c>
      <c r="T630" s="16">
        <v>41353</v>
      </c>
      <c r="U630" s="13">
        <v>2011</v>
      </c>
    </row>
    <row r="631" spans="1:21" ht="16.899999999999999" hidden="1" customHeight="1" x14ac:dyDescent="0.2">
      <c r="A631" s="42">
        <v>7475</v>
      </c>
      <c r="B631" s="41" t="s">
        <v>1933</v>
      </c>
      <c r="C631" s="150">
        <v>690701006</v>
      </c>
      <c r="D631" s="11" t="s">
        <v>1014</v>
      </c>
      <c r="E631" s="11" t="s">
        <v>1026</v>
      </c>
      <c r="F631" s="40" t="s">
        <v>26</v>
      </c>
      <c r="G631" s="40" t="s">
        <v>1027</v>
      </c>
      <c r="H631" s="40" t="s">
        <v>27</v>
      </c>
      <c r="I631" s="11"/>
      <c r="J631" s="11"/>
      <c r="K631" s="11" t="s">
        <v>1934</v>
      </c>
      <c r="L631" s="11" t="s">
        <v>1936</v>
      </c>
      <c r="M631" s="41" t="s">
        <v>31</v>
      </c>
      <c r="N631" s="42" t="s">
        <v>271</v>
      </c>
      <c r="O631" s="42" t="s">
        <v>1937</v>
      </c>
      <c r="P631" s="43" t="s">
        <v>1935</v>
      </c>
      <c r="Q631" s="42"/>
      <c r="R631" s="43">
        <v>91001</v>
      </c>
      <c r="S631" s="43" t="s">
        <v>1033</v>
      </c>
      <c r="T631" s="44">
        <v>41361</v>
      </c>
      <c r="U631" s="13" t="s">
        <v>1490</v>
      </c>
    </row>
    <row r="632" spans="1:21" ht="16.899999999999999" hidden="1" customHeight="1" x14ac:dyDescent="0.2">
      <c r="A632" s="186">
        <v>5070</v>
      </c>
      <c r="B632" s="41" t="s">
        <v>5868</v>
      </c>
      <c r="C632" s="150">
        <v>690411008</v>
      </c>
      <c r="D632" s="11" t="s">
        <v>1014</v>
      </c>
      <c r="E632" s="11" t="s">
        <v>1026</v>
      </c>
      <c r="F632" s="40" t="s">
        <v>26</v>
      </c>
      <c r="G632" s="40" t="s">
        <v>1027</v>
      </c>
      <c r="H632" s="40" t="s">
        <v>27</v>
      </c>
      <c r="I632" s="11"/>
      <c r="J632" s="11"/>
      <c r="K632" s="11" t="s">
        <v>5869</v>
      </c>
      <c r="L632" s="11" t="s">
        <v>5870</v>
      </c>
      <c r="M632" s="41" t="s">
        <v>2455</v>
      </c>
      <c r="N632" s="42" t="s">
        <v>5871</v>
      </c>
      <c r="O632" s="42" t="s">
        <v>5872</v>
      </c>
      <c r="P632" s="43"/>
      <c r="Q632" s="42"/>
      <c r="R632" s="43">
        <v>91001</v>
      </c>
      <c r="S632" s="43" t="s">
        <v>1033</v>
      </c>
      <c r="T632" s="44">
        <v>41394</v>
      </c>
      <c r="U632" s="13" t="s">
        <v>1490</v>
      </c>
    </row>
    <row r="633" spans="1:21" ht="16.899999999999999" hidden="1" customHeight="1" x14ac:dyDescent="0.2">
      <c r="A633" s="13">
        <v>7477</v>
      </c>
      <c r="B633" s="10" t="s">
        <v>5606</v>
      </c>
      <c r="C633" s="151">
        <v>650634667</v>
      </c>
      <c r="D633" s="7" t="s">
        <v>565</v>
      </c>
      <c r="E633" s="7" t="s">
        <v>5607</v>
      </c>
      <c r="F633" s="12" t="s">
        <v>5608</v>
      </c>
      <c r="G633" s="12" t="s">
        <v>5609</v>
      </c>
      <c r="H633" s="12" t="s">
        <v>5610</v>
      </c>
      <c r="I633" s="7" t="s">
        <v>5611</v>
      </c>
      <c r="J633" s="7"/>
      <c r="K633" s="7" t="s">
        <v>5612</v>
      </c>
      <c r="L633" s="10" t="s">
        <v>5613</v>
      </c>
      <c r="M633" s="10" t="s">
        <v>31</v>
      </c>
      <c r="N633" s="13" t="s">
        <v>5614</v>
      </c>
      <c r="O633" s="13" t="s">
        <v>5615</v>
      </c>
      <c r="P633" s="14" t="s">
        <v>5616</v>
      </c>
      <c r="Q633" s="13"/>
      <c r="R633" s="14">
        <v>93401</v>
      </c>
      <c r="S633" s="14" t="s">
        <v>5617</v>
      </c>
      <c r="T633" s="16">
        <v>41396</v>
      </c>
      <c r="U633" s="13">
        <v>2012</v>
      </c>
    </row>
    <row r="634" spans="1:21" ht="16.899999999999999" hidden="1" customHeight="1" x14ac:dyDescent="0.2">
      <c r="A634" s="13">
        <v>7478</v>
      </c>
      <c r="B634" s="10" t="s">
        <v>906</v>
      </c>
      <c r="C634" s="151">
        <v>650450957</v>
      </c>
      <c r="D634" s="7" t="s">
        <v>907</v>
      </c>
      <c r="E634" s="7" t="s">
        <v>908</v>
      </c>
      <c r="F634" s="12" t="s">
        <v>2519</v>
      </c>
      <c r="G634" s="12" t="s">
        <v>909</v>
      </c>
      <c r="H634" s="12" t="s">
        <v>2523</v>
      </c>
      <c r="I634" s="7" t="s">
        <v>910</v>
      </c>
      <c r="J634" s="7" t="s">
        <v>2525</v>
      </c>
      <c r="K634" s="7" t="s">
        <v>2524</v>
      </c>
      <c r="L634" s="7" t="s">
        <v>2520</v>
      </c>
      <c r="M634" s="10" t="s">
        <v>31</v>
      </c>
      <c r="N634" s="13" t="s">
        <v>833</v>
      </c>
      <c r="O634" s="13" t="s">
        <v>2521</v>
      </c>
      <c r="P634" s="14" t="s">
        <v>2522</v>
      </c>
      <c r="Q634" s="13"/>
      <c r="R634" s="14" t="s">
        <v>162</v>
      </c>
      <c r="S634" s="14" t="s">
        <v>2645</v>
      </c>
      <c r="T634" s="16">
        <v>41411</v>
      </c>
      <c r="U634" s="13">
        <v>2018</v>
      </c>
    </row>
    <row r="635" spans="1:21" ht="16.899999999999999" hidden="1" customHeight="1" x14ac:dyDescent="0.2">
      <c r="A635" s="13">
        <v>7479</v>
      </c>
      <c r="B635" s="10" t="s">
        <v>3976</v>
      </c>
      <c r="C635" s="151">
        <v>650662539</v>
      </c>
      <c r="D635" s="7" t="s">
        <v>157</v>
      </c>
      <c r="E635" s="7" t="s">
        <v>274</v>
      </c>
      <c r="F635" s="12" t="s">
        <v>3977</v>
      </c>
      <c r="G635" s="12" t="s">
        <v>3978</v>
      </c>
      <c r="H635" s="12" t="s">
        <v>3979</v>
      </c>
      <c r="I635" s="7" t="s">
        <v>3980</v>
      </c>
      <c r="J635" s="7" t="s">
        <v>3981</v>
      </c>
      <c r="K635" s="7" t="s">
        <v>3982</v>
      </c>
      <c r="L635" s="7" t="s">
        <v>3983</v>
      </c>
      <c r="M635" s="10" t="s">
        <v>226</v>
      </c>
      <c r="N635" s="13" t="s">
        <v>3984</v>
      </c>
      <c r="O635" s="13" t="s">
        <v>3985</v>
      </c>
      <c r="P635" s="14" t="s">
        <v>3986</v>
      </c>
      <c r="Q635" s="13"/>
      <c r="R635" s="14" t="s">
        <v>52</v>
      </c>
      <c r="S635" s="14" t="s">
        <v>3987</v>
      </c>
      <c r="T635" s="16">
        <v>41436</v>
      </c>
      <c r="U635" s="13">
        <v>2014</v>
      </c>
    </row>
    <row r="636" spans="1:21" ht="16.899999999999999" hidden="1" customHeight="1" x14ac:dyDescent="0.2">
      <c r="A636" s="42">
        <v>7480</v>
      </c>
      <c r="B636" s="41" t="s">
        <v>1265</v>
      </c>
      <c r="C636" s="150">
        <v>691602001</v>
      </c>
      <c r="D636" s="11" t="s">
        <v>1014</v>
      </c>
      <c r="E636" s="11" t="s">
        <v>1026</v>
      </c>
      <c r="F636" s="40" t="s">
        <v>26</v>
      </c>
      <c r="G636" s="40" t="s">
        <v>1027</v>
      </c>
      <c r="H636" s="40" t="s">
        <v>27</v>
      </c>
      <c r="I636" s="11"/>
      <c r="J636" s="11"/>
      <c r="K636" s="11" t="s">
        <v>1266</v>
      </c>
      <c r="L636" s="11" t="s">
        <v>1267</v>
      </c>
      <c r="M636" s="41" t="s">
        <v>133</v>
      </c>
      <c r="N636" s="42" t="s">
        <v>1269</v>
      </c>
      <c r="O636" s="42" t="s">
        <v>1268</v>
      </c>
      <c r="P636" s="43" t="s">
        <v>2569</v>
      </c>
      <c r="Q636" s="42"/>
      <c r="R636" s="43">
        <v>91001</v>
      </c>
      <c r="S636" s="43" t="s">
        <v>1030</v>
      </c>
      <c r="T636" s="44">
        <v>41443</v>
      </c>
      <c r="U636" s="13" t="s">
        <v>1490</v>
      </c>
    </row>
    <row r="637" spans="1:21" ht="16.899999999999999" hidden="1" customHeight="1" x14ac:dyDescent="0.2">
      <c r="A637" s="13">
        <v>7481</v>
      </c>
      <c r="B637" s="10" t="s">
        <v>2200</v>
      </c>
      <c r="C637" s="151">
        <v>650699602</v>
      </c>
      <c r="D637" s="7" t="s">
        <v>51</v>
      </c>
      <c r="E637" s="7" t="s">
        <v>2201</v>
      </c>
      <c r="F637" s="12" t="s">
        <v>2740</v>
      </c>
      <c r="G637" s="12" t="s">
        <v>2202</v>
      </c>
      <c r="H637" s="12" t="s">
        <v>2741</v>
      </c>
      <c r="I637" s="7" t="s">
        <v>391</v>
      </c>
      <c r="J637" s="7" t="s">
        <v>2743</v>
      </c>
      <c r="K637" s="7" t="s">
        <v>2742</v>
      </c>
      <c r="L637" s="7" t="s">
        <v>2204</v>
      </c>
      <c r="M637" s="10" t="s">
        <v>31</v>
      </c>
      <c r="N637" s="13" t="s">
        <v>570</v>
      </c>
      <c r="O637" s="13" t="s">
        <v>2205</v>
      </c>
      <c r="P637" s="14" t="s">
        <v>2203</v>
      </c>
      <c r="Q637" s="13"/>
      <c r="R637" s="14" t="s">
        <v>162</v>
      </c>
      <c r="S637" s="14" t="s">
        <v>2556</v>
      </c>
      <c r="T637" s="16">
        <v>41463</v>
      </c>
      <c r="U637" s="30">
        <v>2019</v>
      </c>
    </row>
    <row r="638" spans="1:21" ht="16.899999999999999" hidden="1" customHeight="1" x14ac:dyDescent="0.2">
      <c r="A638" s="13">
        <v>7482</v>
      </c>
      <c r="B638" s="10" t="s">
        <v>1872</v>
      </c>
      <c r="C638" s="151">
        <v>691413004</v>
      </c>
      <c r="D638" s="7" t="s">
        <v>1014</v>
      </c>
      <c r="E638" s="7" t="s">
        <v>1026</v>
      </c>
      <c r="F638" s="12" t="s">
        <v>26</v>
      </c>
      <c r="G638" s="12" t="s">
        <v>1027</v>
      </c>
      <c r="H638" s="12" t="s">
        <v>27</v>
      </c>
      <c r="I638" s="7"/>
      <c r="J638" s="7"/>
      <c r="K638" s="7" t="s">
        <v>1873</v>
      </c>
      <c r="L638" s="7" t="s">
        <v>2470</v>
      </c>
      <c r="M638" s="10" t="s">
        <v>2454</v>
      </c>
      <c r="N638" s="13"/>
      <c r="O638" s="13" t="s">
        <v>1875</v>
      </c>
      <c r="P638" s="14" t="s">
        <v>1874</v>
      </c>
      <c r="Q638" s="13"/>
      <c r="R638" s="14">
        <v>91001</v>
      </c>
      <c r="S638" s="14" t="s">
        <v>1030</v>
      </c>
      <c r="T638" s="16">
        <v>41495</v>
      </c>
      <c r="U638" s="13" t="s">
        <v>1490</v>
      </c>
    </row>
    <row r="639" spans="1:21" ht="16.899999999999999" hidden="1" customHeight="1" x14ac:dyDescent="0.2">
      <c r="A639" s="13">
        <v>7483</v>
      </c>
      <c r="B639" s="10" t="s">
        <v>5879</v>
      </c>
      <c r="C639" s="151">
        <v>690702002</v>
      </c>
      <c r="D639" s="7" t="s">
        <v>1014</v>
      </c>
      <c r="E639" s="7" t="s">
        <v>1026</v>
      </c>
      <c r="F639" s="12" t="s">
        <v>26</v>
      </c>
      <c r="G639" s="12" t="s">
        <v>1027</v>
      </c>
      <c r="H639" s="12" t="s">
        <v>27</v>
      </c>
      <c r="I639" s="7"/>
      <c r="J639" s="7"/>
      <c r="K639" s="7" t="s">
        <v>5880</v>
      </c>
      <c r="L639" s="7" t="s">
        <v>5881</v>
      </c>
      <c r="M639" s="10" t="s">
        <v>31</v>
      </c>
      <c r="N639" s="13" t="s">
        <v>5882</v>
      </c>
      <c r="O639" s="13"/>
      <c r="P639" s="14"/>
      <c r="Q639" s="13"/>
      <c r="R639" s="14">
        <v>91001</v>
      </c>
      <c r="S639" s="14" t="s">
        <v>1030</v>
      </c>
      <c r="T639" s="16">
        <v>41500</v>
      </c>
      <c r="U639" s="13" t="s">
        <v>1490</v>
      </c>
    </row>
    <row r="640" spans="1:21" ht="16.899999999999999" hidden="1" customHeight="1" x14ac:dyDescent="0.2">
      <c r="A640" s="13">
        <v>7484</v>
      </c>
      <c r="B640" s="10" t="s">
        <v>6862</v>
      </c>
      <c r="C640" s="151">
        <v>737987000</v>
      </c>
      <c r="D640" s="7" t="s">
        <v>51</v>
      </c>
      <c r="E640" s="7" t="s">
        <v>6863</v>
      </c>
      <c r="F640" s="12" t="s">
        <v>6864</v>
      </c>
      <c r="G640" s="12" t="s">
        <v>6865</v>
      </c>
      <c r="H640" s="12" t="s">
        <v>6866</v>
      </c>
      <c r="I640" s="7" t="s">
        <v>6867</v>
      </c>
      <c r="J640" s="7" t="s">
        <v>6868</v>
      </c>
      <c r="K640" s="7" t="s">
        <v>6869</v>
      </c>
      <c r="L640" s="7" t="s">
        <v>6870</v>
      </c>
      <c r="M640" s="10" t="s">
        <v>31</v>
      </c>
      <c r="N640" s="13" t="s">
        <v>6871</v>
      </c>
      <c r="O640" s="13" t="s">
        <v>6872</v>
      </c>
      <c r="P640" s="14" t="s">
        <v>6873</v>
      </c>
      <c r="Q640" s="13"/>
      <c r="R640" s="14" t="s">
        <v>470</v>
      </c>
      <c r="S640" s="14" t="s">
        <v>6874</v>
      </c>
      <c r="T640" s="16">
        <v>41502</v>
      </c>
      <c r="U640" s="13">
        <v>2012</v>
      </c>
    </row>
    <row r="641" spans="1:21" ht="16.899999999999999" hidden="1" customHeight="1" x14ac:dyDescent="0.2">
      <c r="A641" s="13">
        <v>7485</v>
      </c>
      <c r="B641" s="10" t="s">
        <v>7269</v>
      </c>
      <c r="C641" s="151">
        <v>650679059</v>
      </c>
      <c r="D641" s="7" t="s">
        <v>51</v>
      </c>
      <c r="E641" s="7" t="s">
        <v>7270</v>
      </c>
      <c r="F641" s="12" t="s">
        <v>7271</v>
      </c>
      <c r="G641" s="12" t="s">
        <v>7272</v>
      </c>
      <c r="H641" s="12" t="s">
        <v>7273</v>
      </c>
      <c r="I641" s="7" t="s">
        <v>7274</v>
      </c>
      <c r="J641" s="7"/>
      <c r="K641" s="7" t="s">
        <v>7275</v>
      </c>
      <c r="L641" s="7" t="s">
        <v>7276</v>
      </c>
      <c r="M641" s="10" t="s">
        <v>226</v>
      </c>
      <c r="N641" s="13" t="s">
        <v>7277</v>
      </c>
      <c r="O641" s="13" t="s">
        <v>7278</v>
      </c>
      <c r="P641" s="14" t="s">
        <v>7279</v>
      </c>
      <c r="Q641" s="13"/>
      <c r="R641" s="14" t="s">
        <v>55</v>
      </c>
      <c r="S641" s="14" t="s">
        <v>7280</v>
      </c>
      <c r="T641" s="16">
        <v>41526</v>
      </c>
      <c r="U641" s="13">
        <v>2012</v>
      </c>
    </row>
    <row r="642" spans="1:21" ht="16.899999999999999" hidden="1" customHeight="1" x14ac:dyDescent="0.2">
      <c r="A642" s="13">
        <v>7486</v>
      </c>
      <c r="B642" s="10" t="s">
        <v>6235</v>
      </c>
      <c r="C642" s="151">
        <v>754811005</v>
      </c>
      <c r="D642" s="7" t="s">
        <v>6236</v>
      </c>
      <c r="E642" s="7" t="s">
        <v>6237</v>
      </c>
      <c r="F642" s="12" t="s">
        <v>6238</v>
      </c>
      <c r="G642" s="12" t="s">
        <v>6239</v>
      </c>
      <c r="H642" s="12" t="s">
        <v>6240</v>
      </c>
      <c r="I642" s="7" t="s">
        <v>6241</v>
      </c>
      <c r="J642" s="7" t="s">
        <v>6242</v>
      </c>
      <c r="K642" s="7" t="s">
        <v>6243</v>
      </c>
      <c r="L642" s="7" t="s">
        <v>6244</v>
      </c>
      <c r="M642" s="10" t="s">
        <v>2458</v>
      </c>
      <c r="N642" s="13" t="s">
        <v>6245</v>
      </c>
      <c r="O642" s="13" t="s">
        <v>6246</v>
      </c>
      <c r="P642" s="14" t="s">
        <v>6247</v>
      </c>
      <c r="Q642" s="13"/>
      <c r="R642" s="14" t="s">
        <v>30</v>
      </c>
      <c r="S642" s="14" t="s">
        <v>6248</v>
      </c>
      <c r="T642" s="16">
        <v>41540</v>
      </c>
      <c r="U642" s="13">
        <v>2017</v>
      </c>
    </row>
    <row r="643" spans="1:21" ht="16.899999999999999" hidden="1" customHeight="1" x14ac:dyDescent="0.2">
      <c r="A643" s="13">
        <v>7487</v>
      </c>
      <c r="B643" s="10" t="s">
        <v>1325</v>
      </c>
      <c r="C643" s="151" t="s">
        <v>3390</v>
      </c>
      <c r="D643" s="7" t="s">
        <v>1014</v>
      </c>
      <c r="E643" s="7" t="s">
        <v>227</v>
      </c>
      <c r="F643" s="12" t="s">
        <v>26</v>
      </c>
      <c r="G643" s="12" t="s">
        <v>228</v>
      </c>
      <c r="H643" s="12" t="s">
        <v>27</v>
      </c>
      <c r="I643" s="7"/>
      <c r="J643" s="7"/>
      <c r="K643" s="7" t="s">
        <v>1326</v>
      </c>
      <c r="L643" s="7" t="s">
        <v>1328</v>
      </c>
      <c r="M643" s="10" t="s">
        <v>2452</v>
      </c>
      <c r="N643" s="13" t="s">
        <v>1330</v>
      </c>
      <c r="O643" s="13" t="s">
        <v>1329</v>
      </c>
      <c r="P643" s="14" t="s">
        <v>1327</v>
      </c>
      <c r="Q643" s="13"/>
      <c r="R643" s="14">
        <v>91001</v>
      </c>
      <c r="S643" s="14" t="s">
        <v>222</v>
      </c>
      <c r="T643" s="16">
        <v>41547</v>
      </c>
      <c r="U643" s="13" t="s">
        <v>1490</v>
      </c>
    </row>
    <row r="644" spans="1:21" ht="16.899999999999999" hidden="1" customHeight="1" x14ac:dyDescent="0.2">
      <c r="A644" s="13">
        <v>7488</v>
      </c>
      <c r="B644" s="10" t="s">
        <v>1460</v>
      </c>
      <c r="C644" s="151">
        <v>690611007</v>
      </c>
      <c r="D644" s="7" t="s">
        <v>1014</v>
      </c>
      <c r="E644" s="7" t="s">
        <v>227</v>
      </c>
      <c r="F644" s="12" t="s">
        <v>26</v>
      </c>
      <c r="G644" s="64" t="s">
        <v>228</v>
      </c>
      <c r="H644" s="12" t="s">
        <v>27</v>
      </c>
      <c r="I644" s="7"/>
      <c r="J644" s="7"/>
      <c r="K644" s="7" t="s">
        <v>1461</v>
      </c>
      <c r="L644" s="7" t="s">
        <v>1462</v>
      </c>
      <c r="M644" s="10" t="s">
        <v>226</v>
      </c>
      <c r="N644" s="13" t="s">
        <v>1464</v>
      </c>
      <c r="O644" s="13" t="s">
        <v>1463</v>
      </c>
      <c r="P644" s="14"/>
      <c r="Q644" s="13"/>
      <c r="R644" s="14">
        <v>91001</v>
      </c>
      <c r="S644" s="14" t="s">
        <v>1172</v>
      </c>
      <c r="T644" s="16">
        <v>41563</v>
      </c>
      <c r="U644" s="13" t="s">
        <v>1490</v>
      </c>
    </row>
    <row r="645" spans="1:21" ht="16.899999999999999" hidden="1" customHeight="1" x14ac:dyDescent="0.2">
      <c r="A645" s="13">
        <v>7489</v>
      </c>
      <c r="B645" s="10" t="s">
        <v>3988</v>
      </c>
      <c r="C645" s="151">
        <v>650732359</v>
      </c>
      <c r="D645" s="7" t="s">
        <v>33</v>
      </c>
      <c r="E645" s="7" t="s">
        <v>3989</v>
      </c>
      <c r="F645" s="12" t="s">
        <v>3990</v>
      </c>
      <c r="G645" s="12" t="s">
        <v>3991</v>
      </c>
      <c r="H645" s="12" t="s">
        <v>3992</v>
      </c>
      <c r="I645" s="7" t="s">
        <v>3993</v>
      </c>
      <c r="J645" s="7" t="s">
        <v>27</v>
      </c>
      <c r="K645" s="7" t="s">
        <v>3994</v>
      </c>
      <c r="L645" s="7" t="s">
        <v>3995</v>
      </c>
      <c r="M645" s="10" t="s">
        <v>32</v>
      </c>
      <c r="N645" s="13" t="s">
        <v>132</v>
      </c>
      <c r="O645" s="13" t="s">
        <v>3996</v>
      </c>
      <c r="P645" s="14" t="s">
        <v>3997</v>
      </c>
      <c r="Q645" s="13"/>
      <c r="R645" s="14" t="s">
        <v>3998</v>
      </c>
      <c r="S645" s="14" t="s">
        <v>3999</v>
      </c>
      <c r="T645" s="16">
        <v>41563</v>
      </c>
      <c r="U645" s="13">
        <v>2013</v>
      </c>
    </row>
    <row r="646" spans="1:21" ht="16.899999999999999" hidden="1" customHeight="1" x14ac:dyDescent="0.2">
      <c r="A646" s="13">
        <v>7490</v>
      </c>
      <c r="B646" s="10" t="s">
        <v>7056</v>
      </c>
      <c r="C646" s="151" t="s">
        <v>8040</v>
      </c>
      <c r="D646" s="7" t="s">
        <v>33</v>
      </c>
      <c r="E646" s="7" t="s">
        <v>7057</v>
      </c>
      <c r="F646" s="12" t="s">
        <v>7058</v>
      </c>
      <c r="G646" s="12" t="s">
        <v>6773</v>
      </c>
      <c r="H646" s="12" t="s">
        <v>7059</v>
      </c>
      <c r="I646" s="7" t="s">
        <v>7060</v>
      </c>
      <c r="J646" s="7"/>
      <c r="K646" s="7" t="s">
        <v>7061</v>
      </c>
      <c r="L646" s="7" t="s">
        <v>7062</v>
      </c>
      <c r="M646" s="10" t="s">
        <v>2456</v>
      </c>
      <c r="N646" s="13" t="s">
        <v>5754</v>
      </c>
      <c r="O646" s="13"/>
      <c r="P646" s="14"/>
      <c r="Q646" s="13"/>
      <c r="R646" s="14" t="s">
        <v>2054</v>
      </c>
      <c r="S646" s="14" t="s">
        <v>7063</v>
      </c>
      <c r="T646" s="16">
        <v>41575</v>
      </c>
      <c r="U646" s="13">
        <v>2013</v>
      </c>
    </row>
    <row r="647" spans="1:21" ht="16.899999999999999" hidden="1" customHeight="1" x14ac:dyDescent="0.2">
      <c r="A647" s="42">
        <v>7491</v>
      </c>
      <c r="B647" s="41" t="s">
        <v>1167</v>
      </c>
      <c r="C647" s="150">
        <v>692647009</v>
      </c>
      <c r="D647" s="11" t="s">
        <v>1014</v>
      </c>
      <c r="E647" s="11" t="s">
        <v>227</v>
      </c>
      <c r="F647" s="40" t="s">
        <v>26</v>
      </c>
      <c r="G647" s="40" t="s">
        <v>228</v>
      </c>
      <c r="H647" s="40" t="s">
        <v>27</v>
      </c>
      <c r="I647" s="11"/>
      <c r="J647" s="11"/>
      <c r="K647" s="11" t="s">
        <v>1168</v>
      </c>
      <c r="L647" s="11" t="s">
        <v>1169</v>
      </c>
      <c r="M647" s="41" t="s">
        <v>133</v>
      </c>
      <c r="N647" s="42" t="s">
        <v>1171</v>
      </c>
      <c r="O647" s="42" t="s">
        <v>1170</v>
      </c>
      <c r="P647" s="43"/>
      <c r="Q647" s="42"/>
      <c r="R647" s="43">
        <v>91001</v>
      </c>
      <c r="S647" s="43" t="s">
        <v>222</v>
      </c>
      <c r="T647" s="44">
        <v>41596</v>
      </c>
      <c r="U647" s="13" t="s">
        <v>1490</v>
      </c>
    </row>
    <row r="648" spans="1:21" ht="16.899999999999999" hidden="1" customHeight="1" x14ac:dyDescent="0.2">
      <c r="A648" s="13">
        <v>7492</v>
      </c>
      <c r="B648" s="10" t="s">
        <v>2600</v>
      </c>
      <c r="C648" s="151">
        <v>650744136</v>
      </c>
      <c r="D648" s="7" t="s">
        <v>33</v>
      </c>
      <c r="E648" s="7" t="s">
        <v>351</v>
      </c>
      <c r="F648" s="17" t="s">
        <v>8124</v>
      </c>
      <c r="G648" s="12" t="s">
        <v>352</v>
      </c>
      <c r="H648" s="17" t="s">
        <v>8125</v>
      </c>
      <c r="I648" s="22" t="s">
        <v>8126</v>
      </c>
      <c r="J648" s="22" t="s">
        <v>8127</v>
      </c>
      <c r="K648" s="22" t="s">
        <v>3075</v>
      </c>
      <c r="L648" s="173" t="s">
        <v>3077</v>
      </c>
      <c r="M648" s="10" t="s">
        <v>2457</v>
      </c>
      <c r="N648" s="13" t="s">
        <v>353</v>
      </c>
      <c r="O648" s="13" t="s">
        <v>2508</v>
      </c>
      <c r="P648" s="23" t="s">
        <v>3076</v>
      </c>
      <c r="Q648" s="13"/>
      <c r="R648" s="14" t="s">
        <v>354</v>
      </c>
      <c r="S648" s="15" t="s">
        <v>8128</v>
      </c>
      <c r="T648" s="16">
        <v>41599</v>
      </c>
      <c r="U648" s="13">
        <v>2019</v>
      </c>
    </row>
    <row r="649" spans="1:21" ht="16.899999999999999" hidden="1" customHeight="1" x14ac:dyDescent="0.2">
      <c r="A649" s="13">
        <v>7493</v>
      </c>
      <c r="B649" s="10" t="s">
        <v>7651</v>
      </c>
      <c r="C649" s="151">
        <v>652251900</v>
      </c>
      <c r="D649" s="7" t="s">
        <v>33</v>
      </c>
      <c r="E649" s="7" t="s">
        <v>7652</v>
      </c>
      <c r="F649" s="12" t="s">
        <v>7653</v>
      </c>
      <c r="G649" s="12" t="s">
        <v>6773</v>
      </c>
      <c r="H649" s="12" t="s">
        <v>7654</v>
      </c>
      <c r="I649" s="7" t="s">
        <v>7655</v>
      </c>
      <c r="J649" s="7" t="s">
        <v>55</v>
      </c>
      <c r="K649" s="7" t="s">
        <v>7656</v>
      </c>
      <c r="L649" s="7" t="s">
        <v>7657</v>
      </c>
      <c r="M649" s="10" t="s">
        <v>226</v>
      </c>
      <c r="N649" s="13" t="s">
        <v>164</v>
      </c>
      <c r="O649" s="13"/>
      <c r="P649" s="14"/>
      <c r="Q649" s="13"/>
      <c r="R649" s="14" t="s">
        <v>2054</v>
      </c>
      <c r="S649" s="14" t="s">
        <v>7658</v>
      </c>
      <c r="T649" s="16">
        <v>41600</v>
      </c>
      <c r="U649" s="13">
        <v>2012</v>
      </c>
    </row>
    <row r="650" spans="1:21" ht="16.899999999999999" hidden="1" customHeight="1" x14ac:dyDescent="0.2">
      <c r="A650" s="13">
        <v>7494</v>
      </c>
      <c r="B650" s="10" t="s">
        <v>4682</v>
      </c>
      <c r="C650" s="151">
        <v>650702913</v>
      </c>
      <c r="D650" s="7" t="s">
        <v>565</v>
      </c>
      <c r="E650" s="7" t="s">
        <v>4683</v>
      </c>
      <c r="F650" s="12" t="s">
        <v>4684</v>
      </c>
      <c r="G650" s="12" t="s">
        <v>4685</v>
      </c>
      <c r="H650" s="12" t="s">
        <v>4686</v>
      </c>
      <c r="I650" s="7" t="s">
        <v>4687</v>
      </c>
      <c r="J650" s="7" t="s">
        <v>4688</v>
      </c>
      <c r="K650" s="7" t="s">
        <v>4689</v>
      </c>
      <c r="L650" s="7" t="s">
        <v>4690</v>
      </c>
      <c r="M650" s="13" t="s">
        <v>31</v>
      </c>
      <c r="N650" s="13" t="s">
        <v>4691</v>
      </c>
      <c r="O650" s="13" t="s">
        <v>4692</v>
      </c>
      <c r="P650" s="14" t="s">
        <v>4693</v>
      </c>
      <c r="Q650" s="13"/>
      <c r="R650" s="14">
        <v>93401</v>
      </c>
      <c r="S650" s="14" t="s">
        <v>4694</v>
      </c>
      <c r="T650" s="16">
        <v>41600</v>
      </c>
      <c r="U650" s="13">
        <v>2014</v>
      </c>
    </row>
    <row r="651" spans="1:21" ht="16.899999999999999" hidden="1" customHeight="1" x14ac:dyDescent="0.2">
      <c r="A651" s="13">
        <v>7495</v>
      </c>
      <c r="B651" s="7" t="s">
        <v>1600</v>
      </c>
      <c r="C651" s="151">
        <v>619550005</v>
      </c>
      <c r="D651" s="7" t="s">
        <v>1014</v>
      </c>
      <c r="E651" s="7" t="s">
        <v>227</v>
      </c>
      <c r="F651" s="12" t="s">
        <v>26</v>
      </c>
      <c r="G651" s="12" t="s">
        <v>228</v>
      </c>
      <c r="H651" s="12" t="s">
        <v>27</v>
      </c>
      <c r="I651" s="7"/>
      <c r="J651" s="7"/>
      <c r="K651" s="7" t="s">
        <v>1601</v>
      </c>
      <c r="L651" s="7" t="s">
        <v>1603</v>
      </c>
      <c r="M651" s="10" t="s">
        <v>32</v>
      </c>
      <c r="N651" s="13" t="s">
        <v>1605</v>
      </c>
      <c r="O651" s="13" t="s">
        <v>1604</v>
      </c>
      <c r="P651" s="14" t="s">
        <v>1602</v>
      </c>
      <c r="Q651" s="13"/>
      <c r="R651" s="14">
        <v>91001</v>
      </c>
      <c r="S651" s="14" t="s">
        <v>1172</v>
      </c>
      <c r="T651" s="16">
        <v>41614</v>
      </c>
      <c r="U651" s="13" t="s">
        <v>1490</v>
      </c>
    </row>
    <row r="652" spans="1:21" ht="16.899999999999999" hidden="1" customHeight="1" x14ac:dyDescent="0.2">
      <c r="A652" s="13">
        <v>7496</v>
      </c>
      <c r="B652" s="10" t="s">
        <v>4907</v>
      </c>
      <c r="C652" s="151" t="s">
        <v>8015</v>
      </c>
      <c r="D652" s="7" t="s">
        <v>565</v>
      </c>
      <c r="E652" s="7" t="s">
        <v>4908</v>
      </c>
      <c r="F652" s="12" t="s">
        <v>4909</v>
      </c>
      <c r="G652" s="12" t="s">
        <v>4910</v>
      </c>
      <c r="H652" s="12" t="s">
        <v>4911</v>
      </c>
      <c r="I652" s="7" t="s">
        <v>4912</v>
      </c>
      <c r="J652" s="7" t="s">
        <v>4913</v>
      </c>
      <c r="K652" s="7" t="s">
        <v>4914</v>
      </c>
      <c r="L652" s="7" t="s">
        <v>4915</v>
      </c>
      <c r="M652" s="10" t="s">
        <v>31</v>
      </c>
      <c r="N652" s="13" t="s">
        <v>539</v>
      </c>
      <c r="O652" s="13" t="s">
        <v>4916</v>
      </c>
      <c r="P652" s="14" t="s">
        <v>4917</v>
      </c>
      <c r="Q652" s="13"/>
      <c r="R652" s="14" t="s">
        <v>470</v>
      </c>
      <c r="S652" s="14" t="s">
        <v>4918</v>
      </c>
      <c r="T652" s="16">
        <v>41668</v>
      </c>
      <c r="U652" s="13">
        <v>2017</v>
      </c>
    </row>
    <row r="653" spans="1:21" ht="16.899999999999999" hidden="1" customHeight="1" x14ac:dyDescent="0.2">
      <c r="A653" s="13">
        <v>7497</v>
      </c>
      <c r="B653" s="10" t="s">
        <v>922</v>
      </c>
      <c r="C653" s="151" t="s">
        <v>3391</v>
      </c>
      <c r="D653" s="7" t="s">
        <v>567</v>
      </c>
      <c r="E653" s="7" t="s">
        <v>923</v>
      </c>
      <c r="F653" s="7" t="s">
        <v>2530</v>
      </c>
      <c r="G653" s="12" t="s">
        <v>924</v>
      </c>
      <c r="H653" s="12" t="s">
        <v>925</v>
      </c>
      <c r="I653" s="7" t="s">
        <v>926</v>
      </c>
      <c r="J653" s="7" t="s">
        <v>927</v>
      </c>
      <c r="K653" s="7" t="s">
        <v>2534</v>
      </c>
      <c r="L653" s="7" t="s">
        <v>2531</v>
      </c>
      <c r="M653" s="10" t="s">
        <v>31</v>
      </c>
      <c r="N653" s="13" t="s">
        <v>801</v>
      </c>
      <c r="O653" s="13" t="s">
        <v>2532</v>
      </c>
      <c r="P653" s="14" t="s">
        <v>2533</v>
      </c>
      <c r="Q653" s="13"/>
      <c r="R653" s="14" t="s">
        <v>30</v>
      </c>
      <c r="S653" s="14" t="s">
        <v>2646</v>
      </c>
      <c r="T653" s="16">
        <v>41676</v>
      </c>
      <c r="U653" s="30">
        <v>2019</v>
      </c>
    </row>
    <row r="654" spans="1:21" ht="16.899999999999999" hidden="1" customHeight="1" x14ac:dyDescent="0.2">
      <c r="A654" s="42">
        <v>7498</v>
      </c>
      <c r="B654" s="41" t="s">
        <v>2168</v>
      </c>
      <c r="C654" s="150">
        <v>650789776</v>
      </c>
      <c r="D654" s="11" t="s">
        <v>157</v>
      </c>
      <c r="E654" s="11" t="s">
        <v>2169</v>
      </c>
      <c r="F654" s="40" t="s">
        <v>8441</v>
      </c>
      <c r="G654" s="40" t="s">
        <v>2170</v>
      </c>
      <c r="H654" s="40" t="s">
        <v>2171</v>
      </c>
      <c r="I654" s="11" t="s">
        <v>184</v>
      </c>
      <c r="J654" s="11" t="s">
        <v>8442</v>
      </c>
      <c r="K654" s="11" t="s">
        <v>2173</v>
      </c>
      <c r="L654" s="11" t="s">
        <v>2175</v>
      </c>
      <c r="M654" s="41" t="s">
        <v>226</v>
      </c>
      <c r="N654" s="42" t="s">
        <v>1304</v>
      </c>
      <c r="O654" s="42" t="s">
        <v>2176</v>
      </c>
      <c r="P654" s="43" t="s">
        <v>2174</v>
      </c>
      <c r="Q654" s="42"/>
      <c r="R654" s="43" t="s">
        <v>162</v>
      </c>
      <c r="S654" s="43" t="s">
        <v>8443</v>
      </c>
      <c r="T654" s="44">
        <v>41717</v>
      </c>
      <c r="U654" s="13">
        <v>2019</v>
      </c>
    </row>
    <row r="655" spans="1:21" ht="16.899999999999999" hidden="1" customHeight="1" x14ac:dyDescent="0.2">
      <c r="A655" s="13">
        <v>7499</v>
      </c>
      <c r="B655" s="10" t="s">
        <v>540</v>
      </c>
      <c r="C655" s="151">
        <v>650794826</v>
      </c>
      <c r="D655" s="7" t="s">
        <v>541</v>
      </c>
      <c r="E655" s="7" t="s">
        <v>542</v>
      </c>
      <c r="F655" s="12" t="s">
        <v>2647</v>
      </c>
      <c r="G655" s="12" t="s">
        <v>543</v>
      </c>
      <c r="H655" s="12" t="s">
        <v>2648</v>
      </c>
      <c r="I655" s="7" t="s">
        <v>544</v>
      </c>
      <c r="J655" s="7" t="s">
        <v>2649</v>
      </c>
      <c r="K655" s="7" t="s">
        <v>545</v>
      </c>
      <c r="L655" s="7" t="s">
        <v>546</v>
      </c>
      <c r="M655" s="10" t="s">
        <v>2453</v>
      </c>
      <c r="N655" s="13" t="s">
        <v>547</v>
      </c>
      <c r="O655" s="13">
        <v>67036066</v>
      </c>
      <c r="P655" s="14"/>
      <c r="Q655" s="13"/>
      <c r="R655" s="14" t="s">
        <v>162</v>
      </c>
      <c r="S655" s="14" t="s">
        <v>2773</v>
      </c>
      <c r="T655" s="16">
        <v>41739</v>
      </c>
      <c r="U655" s="30">
        <v>2019</v>
      </c>
    </row>
    <row r="656" spans="1:21" ht="16.899999999999999" hidden="1" customHeight="1" x14ac:dyDescent="0.2">
      <c r="A656" s="42">
        <v>7500</v>
      </c>
      <c r="B656" s="41" t="s">
        <v>5862</v>
      </c>
      <c r="C656" s="150">
        <v>692545001</v>
      </c>
      <c r="D656" s="11" t="s">
        <v>1014</v>
      </c>
      <c r="E656" s="11" t="s">
        <v>1031</v>
      </c>
      <c r="F656" s="40" t="s">
        <v>5863</v>
      </c>
      <c r="G656" s="40" t="s">
        <v>1032</v>
      </c>
      <c r="H656" s="40" t="s">
        <v>27</v>
      </c>
      <c r="I656" s="11"/>
      <c r="J656" s="11"/>
      <c r="K656" s="11" t="s">
        <v>5864</v>
      </c>
      <c r="L656" s="11" t="s">
        <v>5865</v>
      </c>
      <c r="M656" s="42" t="s">
        <v>303</v>
      </c>
      <c r="N656" s="41" t="s">
        <v>5866</v>
      </c>
      <c r="O656" s="42"/>
      <c r="P656" s="43" t="s">
        <v>5867</v>
      </c>
      <c r="Q656" s="42"/>
      <c r="R656" s="43">
        <v>91001</v>
      </c>
      <c r="S656" s="43" t="s">
        <v>222</v>
      </c>
      <c r="T656" s="44">
        <v>41793</v>
      </c>
      <c r="U656" s="13" t="s">
        <v>1490</v>
      </c>
    </row>
    <row r="657" spans="1:21" ht="16.899999999999999" hidden="1" customHeight="1" x14ac:dyDescent="0.2">
      <c r="A657" s="42">
        <v>7501</v>
      </c>
      <c r="B657" s="41" t="s">
        <v>6041</v>
      </c>
      <c r="C657" s="150">
        <v>692508009</v>
      </c>
      <c r="D657" s="11" t="s">
        <v>1014</v>
      </c>
      <c r="E657" s="11" t="s">
        <v>227</v>
      </c>
      <c r="F657" s="40" t="s">
        <v>26</v>
      </c>
      <c r="G657" s="40" t="s">
        <v>228</v>
      </c>
      <c r="H657" s="40" t="s">
        <v>27</v>
      </c>
      <c r="I657" s="11"/>
      <c r="J657" s="11"/>
      <c r="K657" s="11" t="s">
        <v>6042</v>
      </c>
      <c r="L657" s="11" t="s">
        <v>6043</v>
      </c>
      <c r="M657" s="41" t="s">
        <v>90</v>
      </c>
      <c r="N657" s="11" t="s">
        <v>1007</v>
      </c>
      <c r="O657" s="42" t="s">
        <v>6044</v>
      </c>
      <c r="P657" s="42" t="s">
        <v>6045</v>
      </c>
      <c r="Q657" s="42"/>
      <c r="R657" s="43">
        <v>91001</v>
      </c>
      <c r="S657" s="43" t="s">
        <v>1172</v>
      </c>
      <c r="T657" s="44">
        <v>41807</v>
      </c>
      <c r="U657" s="13" t="s">
        <v>1490</v>
      </c>
    </row>
    <row r="658" spans="1:21" ht="16.899999999999999" hidden="1" customHeight="1" x14ac:dyDescent="0.2">
      <c r="A658" s="42">
        <v>7502</v>
      </c>
      <c r="B658" s="41" t="s">
        <v>1436</v>
      </c>
      <c r="C658" s="150">
        <v>690706008</v>
      </c>
      <c r="D658" s="11" t="s">
        <v>1014</v>
      </c>
      <c r="E658" s="11" t="s">
        <v>227</v>
      </c>
      <c r="F658" s="40" t="s">
        <v>26</v>
      </c>
      <c r="G658" s="40" t="s">
        <v>228</v>
      </c>
      <c r="H658" s="40" t="s">
        <v>27</v>
      </c>
      <c r="I658" s="11"/>
      <c r="J658" s="11"/>
      <c r="K658" s="11" t="s">
        <v>1437</v>
      </c>
      <c r="L658" s="11" t="s">
        <v>2611</v>
      </c>
      <c r="M658" s="41" t="s">
        <v>31</v>
      </c>
      <c r="N658" s="42" t="s">
        <v>1438</v>
      </c>
      <c r="O658" s="42" t="s">
        <v>2612</v>
      </c>
      <c r="P658" s="43" t="s">
        <v>2613</v>
      </c>
      <c r="Q658" s="42"/>
      <c r="R658" s="43">
        <v>91001</v>
      </c>
      <c r="S658" s="43" t="s">
        <v>1435</v>
      </c>
      <c r="T658" s="44">
        <v>41848</v>
      </c>
      <c r="U658" s="13" t="s">
        <v>1490</v>
      </c>
    </row>
    <row r="659" spans="1:21" ht="16.899999999999999" hidden="1" customHeight="1" x14ac:dyDescent="0.2">
      <c r="A659" s="13">
        <v>7503</v>
      </c>
      <c r="B659" s="10" t="s">
        <v>5911</v>
      </c>
      <c r="C659" s="151">
        <v>692003004</v>
      </c>
      <c r="D659" s="7" t="s">
        <v>1014</v>
      </c>
      <c r="E659" s="7" t="s">
        <v>227</v>
      </c>
      <c r="F659" s="12" t="s">
        <v>26</v>
      </c>
      <c r="G659" s="12" t="s">
        <v>228</v>
      </c>
      <c r="H659" s="12" t="s">
        <v>27</v>
      </c>
      <c r="I659" s="7"/>
      <c r="J659" s="7"/>
      <c r="K659" s="7" t="s">
        <v>5912</v>
      </c>
      <c r="L659" s="7" t="s">
        <v>5913</v>
      </c>
      <c r="M659" s="10" t="s">
        <v>2458</v>
      </c>
      <c r="N659" s="13" t="s">
        <v>5914</v>
      </c>
      <c r="O659" s="13" t="s">
        <v>5915</v>
      </c>
      <c r="P659" s="14" t="s">
        <v>5916</v>
      </c>
      <c r="Q659" s="13"/>
      <c r="R659" s="14">
        <v>91001</v>
      </c>
      <c r="S659" s="14" t="s">
        <v>222</v>
      </c>
      <c r="T659" s="16">
        <v>41872</v>
      </c>
      <c r="U659" s="13" t="s">
        <v>1490</v>
      </c>
    </row>
    <row r="660" spans="1:21" ht="16.899999999999999" hidden="1" customHeight="1" x14ac:dyDescent="0.2">
      <c r="A660" s="42">
        <v>7504</v>
      </c>
      <c r="B660" s="41" t="s">
        <v>1610</v>
      </c>
      <c r="C660" s="150">
        <v>692009002</v>
      </c>
      <c r="D660" s="11" t="s">
        <v>1014</v>
      </c>
      <c r="E660" s="11" t="s">
        <v>227</v>
      </c>
      <c r="F660" s="40" t="s">
        <v>26</v>
      </c>
      <c r="G660" s="40" t="s">
        <v>228</v>
      </c>
      <c r="H660" s="40" t="s">
        <v>27</v>
      </c>
      <c r="I660" s="11"/>
      <c r="J660" s="11"/>
      <c r="K660" s="11" t="s">
        <v>1611</v>
      </c>
      <c r="L660" s="11" t="s">
        <v>1613</v>
      </c>
      <c r="M660" s="41" t="s">
        <v>2458</v>
      </c>
      <c r="N660" s="42" t="s">
        <v>1615</v>
      </c>
      <c r="O660" s="42" t="s">
        <v>1614</v>
      </c>
      <c r="P660" s="43" t="s">
        <v>1612</v>
      </c>
      <c r="Q660" s="42"/>
      <c r="R660" s="43">
        <v>91001</v>
      </c>
      <c r="S660" s="43" t="s">
        <v>1172</v>
      </c>
      <c r="T660" s="44">
        <v>41872</v>
      </c>
      <c r="U660" s="13" t="s">
        <v>1490</v>
      </c>
    </row>
    <row r="661" spans="1:21" ht="16.899999999999999" hidden="1" customHeight="1" x14ac:dyDescent="0.2">
      <c r="A661" s="13">
        <v>7505</v>
      </c>
      <c r="B661" s="10" t="s">
        <v>7064</v>
      </c>
      <c r="C661" s="151">
        <v>650790448</v>
      </c>
      <c r="D661" s="7" t="s">
        <v>51</v>
      </c>
      <c r="E661" s="7" t="s">
        <v>7065</v>
      </c>
      <c r="F661" s="12" t="s">
        <v>7066</v>
      </c>
      <c r="G661" s="12" t="s">
        <v>7067</v>
      </c>
      <c r="H661" s="12" t="s">
        <v>7068</v>
      </c>
      <c r="I661" s="7" t="s">
        <v>4045</v>
      </c>
      <c r="J661" s="7" t="s">
        <v>7069</v>
      </c>
      <c r="K661" s="14" t="s">
        <v>7070</v>
      </c>
      <c r="L661" s="7" t="s">
        <v>7071</v>
      </c>
      <c r="M661" s="10" t="s">
        <v>133</v>
      </c>
      <c r="N661" s="13" t="s">
        <v>7072</v>
      </c>
      <c r="O661" s="13" t="s">
        <v>7073</v>
      </c>
      <c r="P661" s="14" t="s">
        <v>7074</v>
      </c>
      <c r="Q661" s="13"/>
      <c r="R661" s="14" t="s">
        <v>162</v>
      </c>
      <c r="S661" s="7" t="s">
        <v>7075</v>
      </c>
      <c r="T661" s="16">
        <v>41877</v>
      </c>
      <c r="U661" s="13">
        <v>2014</v>
      </c>
    </row>
    <row r="662" spans="1:21" ht="16.899999999999999" hidden="1" customHeight="1" x14ac:dyDescent="0.2">
      <c r="A662" s="13">
        <v>7506</v>
      </c>
      <c r="B662" s="107" t="s">
        <v>4148</v>
      </c>
      <c r="C662" s="156">
        <v>650153464</v>
      </c>
      <c r="D662" s="7" t="s">
        <v>51</v>
      </c>
      <c r="E662" s="7" t="s">
        <v>4149</v>
      </c>
      <c r="F662" s="12" t="s">
        <v>4150</v>
      </c>
      <c r="G662" s="12" t="s">
        <v>4151</v>
      </c>
      <c r="H662" s="12" t="s">
        <v>4152</v>
      </c>
      <c r="I662" s="7" t="s">
        <v>4153</v>
      </c>
      <c r="J662" s="7" t="s">
        <v>4154</v>
      </c>
      <c r="K662" s="7" t="s">
        <v>4155</v>
      </c>
      <c r="L662" s="7" t="s">
        <v>4156</v>
      </c>
      <c r="M662" s="10" t="s">
        <v>31</v>
      </c>
      <c r="N662" s="13" t="s">
        <v>538</v>
      </c>
      <c r="O662" s="13"/>
      <c r="P662" s="14"/>
      <c r="Q662" s="13"/>
      <c r="R662" s="14" t="s">
        <v>162</v>
      </c>
      <c r="S662" s="14" t="s">
        <v>4157</v>
      </c>
      <c r="T662" s="16">
        <v>41890</v>
      </c>
      <c r="U662" s="13">
        <v>2013</v>
      </c>
    </row>
    <row r="663" spans="1:21" ht="16.899999999999999" hidden="1" customHeight="1" x14ac:dyDescent="0.2">
      <c r="A663" s="42">
        <v>7507</v>
      </c>
      <c r="B663" s="41" t="s">
        <v>5883</v>
      </c>
      <c r="C663" s="150">
        <v>690806002</v>
      </c>
      <c r="D663" s="11" t="s">
        <v>1014</v>
      </c>
      <c r="E663" s="11" t="s">
        <v>227</v>
      </c>
      <c r="F663" s="40" t="s">
        <v>26</v>
      </c>
      <c r="G663" s="40" t="s">
        <v>228</v>
      </c>
      <c r="H663" s="40" t="s">
        <v>27</v>
      </c>
      <c r="I663" s="11"/>
      <c r="J663" s="11"/>
      <c r="K663" s="11" t="s">
        <v>5884</v>
      </c>
      <c r="L663" s="11" t="s">
        <v>5885</v>
      </c>
      <c r="M663" s="41" t="s">
        <v>2456</v>
      </c>
      <c r="N663" s="42" t="s">
        <v>5886</v>
      </c>
      <c r="O663" s="42">
        <v>722462921</v>
      </c>
      <c r="P663" s="43"/>
      <c r="Q663" s="42"/>
      <c r="R663" s="43">
        <v>91001</v>
      </c>
      <c r="S663" s="43" t="s">
        <v>222</v>
      </c>
      <c r="T663" s="44" t="s">
        <v>5887</v>
      </c>
      <c r="U663" s="13" t="s">
        <v>1490</v>
      </c>
    </row>
    <row r="664" spans="1:21" ht="16.899999999999999" hidden="1" customHeight="1" x14ac:dyDescent="0.2">
      <c r="A664" s="42">
        <v>7508</v>
      </c>
      <c r="B664" s="41" t="s">
        <v>1523</v>
      </c>
      <c r="C664" s="150">
        <v>690815001</v>
      </c>
      <c r="D664" s="11" t="s">
        <v>1014</v>
      </c>
      <c r="E664" s="11" t="s">
        <v>227</v>
      </c>
      <c r="F664" s="40" t="s">
        <v>26</v>
      </c>
      <c r="G664" s="40" t="s">
        <v>228</v>
      </c>
      <c r="H664" s="40" t="s">
        <v>27</v>
      </c>
      <c r="I664" s="11"/>
      <c r="J664" s="11"/>
      <c r="K664" s="11" t="s">
        <v>2625</v>
      </c>
      <c r="L664" s="11" t="s">
        <v>1524</v>
      </c>
      <c r="M664" s="41" t="s">
        <v>2456</v>
      </c>
      <c r="N664" s="42" t="s">
        <v>1525</v>
      </c>
      <c r="O664" s="42" t="s">
        <v>2626</v>
      </c>
      <c r="P664" s="43" t="s">
        <v>2627</v>
      </c>
      <c r="Q664" s="42"/>
      <c r="R664" s="43">
        <v>91001</v>
      </c>
      <c r="S664" s="43" t="s">
        <v>1172</v>
      </c>
      <c r="T664" s="44">
        <v>41906</v>
      </c>
      <c r="U664" s="13" t="s">
        <v>1490</v>
      </c>
    </row>
    <row r="665" spans="1:21" ht="16.899999999999999" hidden="1" customHeight="1" x14ac:dyDescent="0.2">
      <c r="A665" s="13">
        <v>7510</v>
      </c>
      <c r="B665" s="10" t="s">
        <v>633</v>
      </c>
      <c r="C665" s="151" t="s">
        <v>3392</v>
      </c>
      <c r="D665" s="7" t="s">
        <v>565</v>
      </c>
      <c r="E665" s="7" t="s">
        <v>274</v>
      </c>
      <c r="F665" s="12" t="s">
        <v>2734</v>
      </c>
      <c r="G665" s="12" t="s">
        <v>634</v>
      </c>
      <c r="H665" s="12" t="s">
        <v>635</v>
      </c>
      <c r="I665" s="7" t="s">
        <v>493</v>
      </c>
      <c r="J665" s="7" t="s">
        <v>2737</v>
      </c>
      <c r="K665" s="7" t="s">
        <v>636</v>
      </c>
      <c r="L665" s="7" t="s">
        <v>637</v>
      </c>
      <c r="M665" s="10" t="s">
        <v>31</v>
      </c>
      <c r="N665" s="13" t="s">
        <v>271</v>
      </c>
      <c r="O665" s="13" t="s">
        <v>2735</v>
      </c>
      <c r="P665" s="14" t="s">
        <v>2736</v>
      </c>
      <c r="Q665" s="13"/>
      <c r="R665" s="14" t="s">
        <v>52</v>
      </c>
      <c r="S665" s="14" t="s">
        <v>2596</v>
      </c>
      <c r="T665" s="16">
        <v>41908</v>
      </c>
      <c r="U665" s="30">
        <v>2019</v>
      </c>
    </row>
    <row r="666" spans="1:21" ht="16.899999999999999" hidden="1" customHeight="1" x14ac:dyDescent="0.2">
      <c r="A666" s="13">
        <v>7511</v>
      </c>
      <c r="B666" s="10" t="s">
        <v>4448</v>
      </c>
      <c r="C666" s="151">
        <v>650602730</v>
      </c>
      <c r="D666" s="7" t="s">
        <v>157</v>
      </c>
      <c r="E666" s="7" t="s">
        <v>274</v>
      </c>
      <c r="F666" s="12" t="s">
        <v>4449</v>
      </c>
      <c r="G666" s="12" t="s">
        <v>4450</v>
      </c>
      <c r="H666" s="12" t="s">
        <v>4451</v>
      </c>
      <c r="I666" s="7" t="s">
        <v>493</v>
      </c>
      <c r="J666" s="7" t="s">
        <v>4452</v>
      </c>
      <c r="K666" s="7" t="s">
        <v>4453</v>
      </c>
      <c r="L666" s="7" t="s">
        <v>4454</v>
      </c>
      <c r="M666" s="10" t="s">
        <v>2454</v>
      </c>
      <c r="N666" s="13" t="s">
        <v>494</v>
      </c>
      <c r="O666" s="13" t="s">
        <v>4455</v>
      </c>
      <c r="P666" s="14" t="s">
        <v>4456</v>
      </c>
      <c r="Q666" s="13"/>
      <c r="R666" s="14" t="s">
        <v>52</v>
      </c>
      <c r="S666" s="14" t="s">
        <v>4457</v>
      </c>
      <c r="T666" s="16">
        <v>41919</v>
      </c>
      <c r="U666" s="13">
        <v>2014</v>
      </c>
    </row>
    <row r="667" spans="1:21" ht="16.899999999999999" hidden="1" customHeight="1" x14ac:dyDescent="0.2">
      <c r="A667" s="42">
        <v>7512</v>
      </c>
      <c r="B667" s="41" t="s">
        <v>1815</v>
      </c>
      <c r="C667" s="150">
        <v>692531000</v>
      </c>
      <c r="D667" s="11" t="s">
        <v>1014</v>
      </c>
      <c r="E667" s="11" t="s">
        <v>1031</v>
      </c>
      <c r="F667" s="40" t="s">
        <v>592</v>
      </c>
      <c r="G667" s="40" t="s">
        <v>1032</v>
      </c>
      <c r="H667" s="40" t="s">
        <v>27</v>
      </c>
      <c r="I667" s="11"/>
      <c r="J667" s="11"/>
      <c r="K667" s="11" t="s">
        <v>1816</v>
      </c>
      <c r="L667" s="11" t="s">
        <v>1818</v>
      </c>
      <c r="M667" s="41" t="s">
        <v>303</v>
      </c>
      <c r="N667" s="42" t="s">
        <v>1820</v>
      </c>
      <c r="O667" s="42" t="s">
        <v>1819</v>
      </c>
      <c r="P667" s="43" t="s">
        <v>1817</v>
      </c>
      <c r="Q667" s="42"/>
      <c r="R667" s="43">
        <v>91001</v>
      </c>
      <c r="S667" s="43" t="s">
        <v>1030</v>
      </c>
      <c r="T667" s="44">
        <v>41925</v>
      </c>
      <c r="U667" s="13" t="s">
        <v>1490</v>
      </c>
    </row>
    <row r="668" spans="1:21" ht="16.899999999999999" hidden="1" customHeight="1" x14ac:dyDescent="0.2">
      <c r="A668" s="42">
        <v>7513</v>
      </c>
      <c r="B668" s="41" t="s">
        <v>1365</v>
      </c>
      <c r="C668" s="150">
        <v>690102005</v>
      </c>
      <c r="D668" s="11" t="s">
        <v>1014</v>
      </c>
      <c r="E668" s="11" t="s">
        <v>227</v>
      </c>
      <c r="F668" s="40" t="s">
        <v>26</v>
      </c>
      <c r="G668" s="40" t="s">
        <v>228</v>
      </c>
      <c r="H668" s="40" t="s">
        <v>27</v>
      </c>
      <c r="I668" s="11"/>
      <c r="J668" s="11"/>
      <c r="K668" s="11" t="s">
        <v>1366</v>
      </c>
      <c r="L668" s="11" t="s">
        <v>1368</v>
      </c>
      <c r="M668" s="42" t="s">
        <v>224</v>
      </c>
      <c r="N668" s="42" t="s">
        <v>1369</v>
      </c>
      <c r="O668" s="42" t="s">
        <v>1367</v>
      </c>
      <c r="P668" s="43"/>
      <c r="Q668" s="42"/>
      <c r="R668" s="43">
        <v>91001</v>
      </c>
      <c r="S668" s="43" t="s">
        <v>1172</v>
      </c>
      <c r="T668" s="44">
        <v>41927</v>
      </c>
      <c r="U668" s="13" t="s">
        <v>1490</v>
      </c>
    </row>
    <row r="669" spans="1:21" ht="16.899999999999999" hidden="1" customHeight="1" x14ac:dyDescent="0.2">
      <c r="A669" s="42">
        <v>7514</v>
      </c>
      <c r="B669" s="41" t="s">
        <v>1407</v>
      </c>
      <c r="C669" s="150">
        <v>692011007</v>
      </c>
      <c r="D669" s="11" t="s">
        <v>1014</v>
      </c>
      <c r="E669" s="11" t="s">
        <v>227</v>
      </c>
      <c r="F669" s="40" t="s">
        <v>26</v>
      </c>
      <c r="G669" s="40" t="s">
        <v>228</v>
      </c>
      <c r="H669" s="40" t="s">
        <v>27</v>
      </c>
      <c r="I669" s="11"/>
      <c r="J669" s="11"/>
      <c r="K669" s="11" t="s">
        <v>1408</v>
      </c>
      <c r="L669" s="11" t="s">
        <v>1409</v>
      </c>
      <c r="M669" s="41" t="s">
        <v>2452</v>
      </c>
      <c r="N669" s="42" t="s">
        <v>1410</v>
      </c>
      <c r="O669" s="42"/>
      <c r="P669" s="43"/>
      <c r="Q669" s="42"/>
      <c r="R669" s="43">
        <v>91001</v>
      </c>
      <c r="S669" s="43" t="s">
        <v>222</v>
      </c>
      <c r="T669" s="44">
        <v>41939</v>
      </c>
      <c r="U669" s="13" t="s">
        <v>1490</v>
      </c>
    </row>
    <row r="670" spans="1:21" ht="16.899999999999999" hidden="1" customHeight="1" x14ac:dyDescent="0.2">
      <c r="A670" s="42">
        <v>7515</v>
      </c>
      <c r="B670" s="11" t="s">
        <v>5957</v>
      </c>
      <c r="C670" s="150">
        <v>692005007</v>
      </c>
      <c r="D670" s="11" t="s">
        <v>1014</v>
      </c>
      <c r="E670" s="11" t="s">
        <v>227</v>
      </c>
      <c r="F670" s="40" t="s">
        <v>26</v>
      </c>
      <c r="G670" s="40" t="s">
        <v>228</v>
      </c>
      <c r="H670" s="40" t="s">
        <v>27</v>
      </c>
      <c r="I670" s="11"/>
      <c r="J670" s="11"/>
      <c r="K670" s="11" t="s">
        <v>5958</v>
      </c>
      <c r="L670" s="11" t="s">
        <v>5959</v>
      </c>
      <c r="M670" s="41" t="s">
        <v>2458</v>
      </c>
      <c r="N670" s="42" t="s">
        <v>5960</v>
      </c>
      <c r="O670" s="42"/>
      <c r="P670" s="43"/>
      <c r="Q670" s="42"/>
      <c r="R670" s="43">
        <v>91001</v>
      </c>
      <c r="S670" s="43" t="s">
        <v>1172</v>
      </c>
      <c r="T670" s="44">
        <v>41939</v>
      </c>
      <c r="U670" s="13" t="s">
        <v>1490</v>
      </c>
    </row>
    <row r="671" spans="1:21" ht="16.899999999999999" hidden="1" customHeight="1" x14ac:dyDescent="0.2">
      <c r="A671" s="13">
        <v>7516</v>
      </c>
      <c r="B671" s="10" t="s">
        <v>6688</v>
      </c>
      <c r="C671" s="151" t="s">
        <v>8526</v>
      </c>
      <c r="D671" s="7" t="s">
        <v>157</v>
      </c>
      <c r="E671" s="7" t="s">
        <v>6689</v>
      </c>
      <c r="F671" s="12" t="s">
        <v>6690</v>
      </c>
      <c r="G671" s="12" t="s">
        <v>6691</v>
      </c>
      <c r="H671" s="12" t="s">
        <v>6692</v>
      </c>
      <c r="I671" s="7" t="s">
        <v>4045</v>
      </c>
      <c r="J671" s="7" t="s">
        <v>6693</v>
      </c>
      <c r="K671" s="7" t="s">
        <v>6694</v>
      </c>
      <c r="L671" s="7" t="s">
        <v>6695</v>
      </c>
      <c r="M671" s="10" t="s">
        <v>133</v>
      </c>
      <c r="N671" s="13"/>
      <c r="O671" s="13" t="s">
        <v>6696</v>
      </c>
      <c r="P671" s="14" t="s">
        <v>6697</v>
      </c>
      <c r="Q671" s="13"/>
      <c r="R671" s="14" t="s">
        <v>162</v>
      </c>
      <c r="S671" s="14" t="s">
        <v>6698</v>
      </c>
      <c r="T671" s="16">
        <v>41949</v>
      </c>
      <c r="U671" s="13">
        <v>2016</v>
      </c>
    </row>
    <row r="672" spans="1:21" ht="16.899999999999999" hidden="1" customHeight="1" x14ac:dyDescent="0.2">
      <c r="A672" s="13">
        <v>7517</v>
      </c>
      <c r="B672" s="10" t="s">
        <v>683</v>
      </c>
      <c r="C672" s="151">
        <v>650846699</v>
      </c>
      <c r="D672" s="7" t="s">
        <v>565</v>
      </c>
      <c r="E672" s="7" t="s">
        <v>684</v>
      </c>
      <c r="F672" s="12" t="s">
        <v>685</v>
      </c>
      <c r="G672" s="12" t="s">
        <v>2432</v>
      </c>
      <c r="H672" s="12" t="s">
        <v>2482</v>
      </c>
      <c r="I672" s="7" t="s">
        <v>686</v>
      </c>
      <c r="J672" s="7" t="s">
        <v>2483</v>
      </c>
      <c r="K672" s="7" t="s">
        <v>687</v>
      </c>
      <c r="L672" s="7" t="s">
        <v>2481</v>
      </c>
      <c r="M672" s="10" t="s">
        <v>31</v>
      </c>
      <c r="N672" s="13" t="s">
        <v>673</v>
      </c>
      <c r="O672" s="13" t="s">
        <v>2479</v>
      </c>
      <c r="P672" s="14" t="s">
        <v>2480</v>
      </c>
      <c r="Q672" s="13"/>
      <c r="R672" s="14" t="s">
        <v>470</v>
      </c>
      <c r="S672" s="14" t="s">
        <v>2638</v>
      </c>
      <c r="T672" s="16">
        <v>41950</v>
      </c>
      <c r="U672" s="30">
        <v>2019</v>
      </c>
    </row>
    <row r="673" spans="1:21" ht="16.899999999999999" hidden="1" customHeight="1" x14ac:dyDescent="0.2">
      <c r="A673" s="42">
        <v>7518</v>
      </c>
      <c r="B673" s="41" t="s">
        <v>6699</v>
      </c>
      <c r="C673" s="150" t="s">
        <v>8527</v>
      </c>
      <c r="D673" s="11" t="s">
        <v>157</v>
      </c>
      <c r="E673" s="11" t="s">
        <v>6700</v>
      </c>
      <c r="F673" s="40" t="s">
        <v>8389</v>
      </c>
      <c r="G673" s="40" t="s">
        <v>6702</v>
      </c>
      <c r="H673" s="40" t="s">
        <v>8390</v>
      </c>
      <c r="I673" s="11" t="s">
        <v>8391</v>
      </c>
      <c r="J673" s="11" t="s">
        <v>8392</v>
      </c>
      <c r="K673" s="11" t="s">
        <v>6705</v>
      </c>
      <c r="L673" s="41" t="s">
        <v>6706</v>
      </c>
      <c r="M673" s="11" t="s">
        <v>31</v>
      </c>
      <c r="N673" s="42" t="s">
        <v>392</v>
      </c>
      <c r="O673" s="42" t="s">
        <v>8393</v>
      </c>
      <c r="P673" s="43" t="s">
        <v>8394</v>
      </c>
      <c r="Q673" s="42"/>
      <c r="R673" s="43" t="s">
        <v>162</v>
      </c>
      <c r="S673" s="43" t="s">
        <v>8395</v>
      </c>
      <c r="T673" s="44">
        <v>41975</v>
      </c>
      <c r="U673" s="13">
        <v>2019</v>
      </c>
    </row>
    <row r="674" spans="1:21" ht="16.899999999999999" hidden="1" customHeight="1" x14ac:dyDescent="0.2">
      <c r="A674" s="13">
        <v>7519</v>
      </c>
      <c r="B674" s="10" t="s">
        <v>3855</v>
      </c>
      <c r="C674" s="151">
        <v>707862009</v>
      </c>
      <c r="D674" s="7" t="s">
        <v>3856</v>
      </c>
      <c r="E674" s="7" t="s">
        <v>227</v>
      </c>
      <c r="F674" s="12" t="s">
        <v>26</v>
      </c>
      <c r="G674" s="12" t="s">
        <v>228</v>
      </c>
      <c r="H674" s="12" t="s">
        <v>3857</v>
      </c>
      <c r="I674" s="7" t="s">
        <v>3858</v>
      </c>
      <c r="J674" s="7" t="s">
        <v>3859</v>
      </c>
      <c r="K674" s="7" t="s">
        <v>3860</v>
      </c>
      <c r="L674" s="7" t="s">
        <v>3861</v>
      </c>
      <c r="M674" s="10" t="s">
        <v>31</v>
      </c>
      <c r="N674" s="13" t="s">
        <v>111</v>
      </c>
      <c r="O674" s="13" t="s">
        <v>3862</v>
      </c>
      <c r="P674" s="14" t="s">
        <v>3863</v>
      </c>
      <c r="Q674" s="13"/>
      <c r="R674" s="14">
        <v>91001</v>
      </c>
      <c r="S674" s="173" t="s">
        <v>3864</v>
      </c>
      <c r="T674" s="16">
        <v>41985</v>
      </c>
      <c r="U674" s="13" t="s">
        <v>1490</v>
      </c>
    </row>
    <row r="675" spans="1:21" ht="16.899999999999999" hidden="1" customHeight="1" x14ac:dyDescent="0.2">
      <c r="A675" s="13">
        <v>7520</v>
      </c>
      <c r="B675" s="10" t="s">
        <v>1532</v>
      </c>
      <c r="C675" s="151">
        <v>692004000</v>
      </c>
      <c r="D675" s="7" t="s">
        <v>1014</v>
      </c>
      <c r="E675" s="7" t="s">
        <v>227</v>
      </c>
      <c r="F675" s="12" t="s">
        <v>26</v>
      </c>
      <c r="G675" s="12" t="s">
        <v>228</v>
      </c>
      <c r="H675" s="12" t="s">
        <v>1533</v>
      </c>
      <c r="I675" s="7"/>
      <c r="J675" s="7"/>
      <c r="K675" s="7" t="s">
        <v>1534</v>
      </c>
      <c r="L675" s="7" t="s">
        <v>1536</v>
      </c>
      <c r="M675" s="10" t="s">
        <v>2458</v>
      </c>
      <c r="N675" s="13" t="s">
        <v>1538</v>
      </c>
      <c r="O675" s="13" t="s">
        <v>1537</v>
      </c>
      <c r="P675" s="14" t="s">
        <v>1535</v>
      </c>
      <c r="Q675" s="13"/>
      <c r="R675" s="14">
        <v>91001</v>
      </c>
      <c r="S675" s="14" t="s">
        <v>1172</v>
      </c>
      <c r="T675" s="16">
        <v>41996</v>
      </c>
      <c r="U675" s="13" t="s">
        <v>1490</v>
      </c>
    </row>
    <row r="676" spans="1:21" ht="16.899999999999999" hidden="1" customHeight="1" x14ac:dyDescent="0.2">
      <c r="A676" s="42">
        <v>7521</v>
      </c>
      <c r="B676" s="41" t="s">
        <v>1246</v>
      </c>
      <c r="C676" s="150">
        <v>692002008</v>
      </c>
      <c r="D676" s="11" t="s">
        <v>1014</v>
      </c>
      <c r="E676" s="11" t="s">
        <v>227</v>
      </c>
      <c r="F676" s="40" t="s">
        <v>26</v>
      </c>
      <c r="G676" s="40" t="s">
        <v>228</v>
      </c>
      <c r="H676" s="40" t="s">
        <v>27</v>
      </c>
      <c r="I676" s="11"/>
      <c r="J676" s="11"/>
      <c r="K676" s="11" t="s">
        <v>1247</v>
      </c>
      <c r="L676" s="11" t="s">
        <v>1248</v>
      </c>
      <c r="M676" s="41" t="s">
        <v>2458</v>
      </c>
      <c r="N676" s="42" t="s">
        <v>1250</v>
      </c>
      <c r="O676" s="42" t="s">
        <v>1249</v>
      </c>
      <c r="P676" s="43" t="s">
        <v>2583</v>
      </c>
      <c r="Q676" s="42"/>
      <c r="R676" s="43">
        <v>91001</v>
      </c>
      <c r="S676" s="43" t="s">
        <v>222</v>
      </c>
      <c r="T676" s="44">
        <v>41996</v>
      </c>
      <c r="U676" s="13" t="s">
        <v>1490</v>
      </c>
    </row>
    <row r="677" spans="1:21" ht="16.899999999999999" hidden="1" customHeight="1" x14ac:dyDescent="0.2">
      <c r="A677" s="11">
        <v>7522</v>
      </c>
      <c r="B677" s="11" t="s">
        <v>6069</v>
      </c>
      <c r="C677" s="150">
        <v>692010000</v>
      </c>
      <c r="D677" s="11" t="s">
        <v>1014</v>
      </c>
      <c r="E677" s="11" t="s">
        <v>227</v>
      </c>
      <c r="F677" s="11" t="s">
        <v>26</v>
      </c>
      <c r="G677" s="11" t="s">
        <v>228</v>
      </c>
      <c r="H677" s="11" t="s">
        <v>27</v>
      </c>
      <c r="I677" s="11"/>
      <c r="J677" s="11"/>
      <c r="K677" s="11" t="s">
        <v>6070</v>
      </c>
      <c r="L677" s="11" t="s">
        <v>6071</v>
      </c>
      <c r="M677" s="11" t="s">
        <v>2458</v>
      </c>
      <c r="N677" s="11" t="s">
        <v>6072</v>
      </c>
      <c r="O677" s="11" t="s">
        <v>6073</v>
      </c>
      <c r="P677" s="11" t="s">
        <v>6074</v>
      </c>
      <c r="Q677" s="11"/>
      <c r="R677" s="11" t="s">
        <v>6072</v>
      </c>
      <c r="S677" s="11" t="s">
        <v>1172</v>
      </c>
      <c r="T677" s="91">
        <v>42027</v>
      </c>
      <c r="U677" s="13" t="s">
        <v>1490</v>
      </c>
    </row>
    <row r="678" spans="1:21" ht="16.899999999999999" hidden="1" customHeight="1" x14ac:dyDescent="0.2">
      <c r="A678" s="42">
        <v>7523</v>
      </c>
      <c r="B678" s="41" t="s">
        <v>1335</v>
      </c>
      <c r="C678" s="150" t="s">
        <v>3393</v>
      </c>
      <c r="D678" s="11" t="s">
        <v>1014</v>
      </c>
      <c r="E678" s="11" t="s">
        <v>227</v>
      </c>
      <c r="F678" s="40" t="s">
        <v>26</v>
      </c>
      <c r="G678" s="40" t="s">
        <v>228</v>
      </c>
      <c r="H678" s="40" t="s">
        <v>27</v>
      </c>
      <c r="I678" s="11"/>
      <c r="J678" s="11"/>
      <c r="K678" s="11" t="s">
        <v>1336</v>
      </c>
      <c r="L678" s="11" t="s">
        <v>1338</v>
      </c>
      <c r="M678" s="41" t="s">
        <v>2458</v>
      </c>
      <c r="N678" s="42" t="s">
        <v>2475</v>
      </c>
      <c r="O678" s="42"/>
      <c r="P678" s="43" t="s">
        <v>1337</v>
      </c>
      <c r="Q678" s="42"/>
      <c r="R678" s="43">
        <v>91001</v>
      </c>
      <c r="S678" s="43" t="s">
        <v>1049</v>
      </c>
      <c r="T678" s="44">
        <v>42032</v>
      </c>
      <c r="U678" s="13" t="s">
        <v>1490</v>
      </c>
    </row>
    <row r="679" spans="1:21" ht="16.899999999999999" customHeight="1" x14ac:dyDescent="0.2">
      <c r="A679" s="186">
        <v>6720</v>
      </c>
      <c r="B679" s="41" t="s">
        <v>6016</v>
      </c>
      <c r="C679" s="150">
        <v>690811006</v>
      </c>
      <c r="D679" s="11" t="s">
        <v>1014</v>
      </c>
      <c r="E679" s="11" t="s">
        <v>227</v>
      </c>
      <c r="F679" s="40" t="s">
        <v>26</v>
      </c>
      <c r="G679" s="40" t="s">
        <v>228</v>
      </c>
      <c r="H679" s="40" t="s">
        <v>27</v>
      </c>
      <c r="I679" s="11"/>
      <c r="J679" s="11"/>
      <c r="K679" s="11" t="s">
        <v>6017</v>
      </c>
      <c r="L679" s="11" t="s">
        <v>6018</v>
      </c>
      <c r="M679" s="41" t="s">
        <v>31</v>
      </c>
      <c r="N679" s="42" t="s">
        <v>538</v>
      </c>
      <c r="O679" s="42" t="s">
        <v>6019</v>
      </c>
      <c r="P679" s="43" t="s">
        <v>6020</v>
      </c>
      <c r="Q679" s="42"/>
      <c r="R679" s="43">
        <v>91001</v>
      </c>
      <c r="S679" s="43" t="s">
        <v>1172</v>
      </c>
      <c r="T679" s="44">
        <v>42032</v>
      </c>
      <c r="U679" s="13" t="s">
        <v>1490</v>
      </c>
    </row>
    <row r="680" spans="1:21" ht="16.899999999999999" hidden="1" customHeight="1" x14ac:dyDescent="0.2">
      <c r="A680" s="13">
        <v>7525</v>
      </c>
      <c r="B680" s="10" t="s">
        <v>5815</v>
      </c>
      <c r="C680" s="151">
        <v>690732009</v>
      </c>
      <c r="D680" s="7" t="s">
        <v>1014</v>
      </c>
      <c r="E680" s="7" t="s">
        <v>227</v>
      </c>
      <c r="F680" s="12" t="s">
        <v>26</v>
      </c>
      <c r="G680" s="12" t="s">
        <v>228</v>
      </c>
      <c r="H680" s="12" t="s">
        <v>27</v>
      </c>
      <c r="I680" s="7"/>
      <c r="J680" s="7"/>
      <c r="K680" s="7" t="s">
        <v>5816</v>
      </c>
      <c r="L680" s="7" t="s">
        <v>5817</v>
      </c>
      <c r="M680" s="10" t="s">
        <v>31</v>
      </c>
      <c r="N680" s="13" t="s">
        <v>5818</v>
      </c>
      <c r="O680" s="13" t="s">
        <v>5819</v>
      </c>
      <c r="P680" s="14" t="s">
        <v>5820</v>
      </c>
      <c r="Q680" s="13"/>
      <c r="R680" s="14">
        <v>91001</v>
      </c>
      <c r="S680" s="14" t="s">
        <v>222</v>
      </c>
      <c r="T680" s="16">
        <v>42045</v>
      </c>
      <c r="U680" s="13" t="s">
        <v>1490</v>
      </c>
    </row>
    <row r="681" spans="1:21" ht="16.899999999999999" hidden="1" customHeight="1" x14ac:dyDescent="0.2">
      <c r="A681" s="42">
        <v>7526</v>
      </c>
      <c r="B681" s="41" t="s">
        <v>1732</v>
      </c>
      <c r="C681" s="150">
        <v>691802000</v>
      </c>
      <c r="D681" s="11" t="s">
        <v>1014</v>
      </c>
      <c r="E681" s="11" t="s">
        <v>227</v>
      </c>
      <c r="F681" s="40" t="s">
        <v>26</v>
      </c>
      <c r="G681" s="40" t="s">
        <v>228</v>
      </c>
      <c r="H681" s="40" t="s">
        <v>27</v>
      </c>
      <c r="I681" s="11"/>
      <c r="J681" s="11"/>
      <c r="K681" s="11" t="s">
        <v>1733</v>
      </c>
      <c r="L681" s="11" t="s">
        <v>1735</v>
      </c>
      <c r="M681" s="41" t="s">
        <v>32</v>
      </c>
      <c r="N681" s="42" t="s">
        <v>1737</v>
      </c>
      <c r="O681" s="42" t="s">
        <v>1736</v>
      </c>
      <c r="P681" s="43" t="s">
        <v>1734</v>
      </c>
      <c r="Q681" s="42"/>
      <c r="R681" s="43">
        <v>91001</v>
      </c>
      <c r="S681" s="43" t="s">
        <v>222</v>
      </c>
      <c r="T681" s="44">
        <v>42047</v>
      </c>
      <c r="U681" s="13" t="s">
        <v>1490</v>
      </c>
    </row>
    <row r="682" spans="1:21" ht="16.899999999999999" hidden="1" customHeight="1" x14ac:dyDescent="0.2">
      <c r="A682" s="42">
        <v>7527</v>
      </c>
      <c r="B682" s="41" t="s">
        <v>1102</v>
      </c>
      <c r="C682" s="150">
        <v>690413000</v>
      </c>
      <c r="D682" s="11" t="s">
        <v>1014</v>
      </c>
      <c r="E682" s="11" t="s">
        <v>227</v>
      </c>
      <c r="F682" s="40" t="s">
        <v>26</v>
      </c>
      <c r="G682" s="40" t="s">
        <v>228</v>
      </c>
      <c r="H682" s="40"/>
      <c r="I682" s="11"/>
      <c r="J682" s="11"/>
      <c r="K682" s="11" t="s">
        <v>1103</v>
      </c>
      <c r="L682" s="11" t="s">
        <v>1105</v>
      </c>
      <c r="M682" s="41" t="s">
        <v>2453</v>
      </c>
      <c r="N682" s="42" t="s">
        <v>1107</v>
      </c>
      <c r="O682" s="42" t="s">
        <v>1106</v>
      </c>
      <c r="P682" s="43" t="s">
        <v>1104</v>
      </c>
      <c r="Q682" s="42"/>
      <c r="R682" s="43">
        <v>91001</v>
      </c>
      <c r="S682" s="43" t="s">
        <v>1049</v>
      </c>
      <c r="T682" s="44">
        <v>42047</v>
      </c>
      <c r="U682" s="13" t="s">
        <v>1490</v>
      </c>
    </row>
    <row r="683" spans="1:21" ht="16.899999999999999" hidden="1" customHeight="1" x14ac:dyDescent="0.2">
      <c r="A683" s="42">
        <v>7528</v>
      </c>
      <c r="B683" s="41" t="s">
        <v>1715</v>
      </c>
      <c r="C683" s="150">
        <v>690409003</v>
      </c>
      <c r="D683" s="11" t="s">
        <v>1014</v>
      </c>
      <c r="E683" s="11" t="s">
        <v>227</v>
      </c>
      <c r="F683" s="40" t="s">
        <v>26</v>
      </c>
      <c r="G683" s="40" t="s">
        <v>228</v>
      </c>
      <c r="H683" s="40" t="s">
        <v>27</v>
      </c>
      <c r="I683" s="11"/>
      <c r="J683" s="11"/>
      <c r="K683" s="11" t="s">
        <v>1716</v>
      </c>
      <c r="L683" s="11" t="s">
        <v>1718</v>
      </c>
      <c r="M683" s="41" t="s">
        <v>2455</v>
      </c>
      <c r="N683" s="42" t="s">
        <v>1720</v>
      </c>
      <c r="O683" s="42" t="s">
        <v>1719</v>
      </c>
      <c r="P683" s="43" t="s">
        <v>1717</v>
      </c>
      <c r="Q683" s="42"/>
      <c r="R683" s="43">
        <v>91001</v>
      </c>
      <c r="S683" s="43" t="s">
        <v>1172</v>
      </c>
      <c r="T683" s="44">
        <v>42052</v>
      </c>
      <c r="U683" s="13" t="s">
        <v>1490</v>
      </c>
    </row>
    <row r="684" spans="1:21" ht="16.899999999999999" hidden="1" customHeight="1" x14ac:dyDescent="0.2">
      <c r="A684" s="13">
        <v>7529</v>
      </c>
      <c r="B684" s="10" t="s">
        <v>986</v>
      </c>
      <c r="C684" s="151">
        <v>605111130</v>
      </c>
      <c r="D684" s="7" t="s">
        <v>974</v>
      </c>
      <c r="E684" s="7" t="s">
        <v>975</v>
      </c>
      <c r="F684" s="12" t="s">
        <v>26</v>
      </c>
      <c r="G684" s="12" t="s">
        <v>976</v>
      </c>
      <c r="H684" s="12" t="s">
        <v>27</v>
      </c>
      <c r="I684" s="7"/>
      <c r="J684" s="7"/>
      <c r="K684" s="7" t="s">
        <v>2536</v>
      </c>
      <c r="L684" s="7" t="s">
        <v>987</v>
      </c>
      <c r="M684" s="10" t="s">
        <v>303</v>
      </c>
      <c r="N684" s="13" t="s">
        <v>988</v>
      </c>
      <c r="O684" s="13" t="s">
        <v>2537</v>
      </c>
      <c r="P684" s="14" t="s">
        <v>2538</v>
      </c>
      <c r="Q684" s="13"/>
      <c r="R684" s="14">
        <v>91001</v>
      </c>
      <c r="S684" s="14" t="s">
        <v>222</v>
      </c>
      <c r="T684" s="16">
        <v>42052</v>
      </c>
      <c r="U684" s="13" t="s">
        <v>1490</v>
      </c>
    </row>
    <row r="685" spans="1:21" ht="16.899999999999999" hidden="1" customHeight="1" x14ac:dyDescent="0.2">
      <c r="A685" s="13">
        <v>7530</v>
      </c>
      <c r="B685" s="10" t="s">
        <v>6749</v>
      </c>
      <c r="C685" s="151" t="s">
        <v>8528</v>
      </c>
      <c r="D685" s="7" t="s">
        <v>51</v>
      </c>
      <c r="E685" s="7" t="s">
        <v>6750</v>
      </c>
      <c r="F685" s="12" t="s">
        <v>6751</v>
      </c>
      <c r="G685" s="12" t="s">
        <v>6691</v>
      </c>
      <c r="H685" s="12" t="s">
        <v>6752</v>
      </c>
      <c r="I685" s="7" t="s">
        <v>2145</v>
      </c>
      <c r="J685" s="7" t="s">
        <v>6753</v>
      </c>
      <c r="K685" s="7" t="s">
        <v>6754</v>
      </c>
      <c r="L685" s="7" t="s">
        <v>6755</v>
      </c>
      <c r="M685" s="10" t="s">
        <v>31</v>
      </c>
      <c r="N685" s="13" t="s">
        <v>271</v>
      </c>
      <c r="O685" s="13" t="s">
        <v>6756</v>
      </c>
      <c r="P685" s="14" t="s">
        <v>6757</v>
      </c>
      <c r="Q685" s="13"/>
      <c r="R685" s="14" t="s">
        <v>162</v>
      </c>
      <c r="S685" s="14" t="s">
        <v>6758</v>
      </c>
      <c r="T685" s="16">
        <v>42052</v>
      </c>
      <c r="U685" s="13">
        <v>2015</v>
      </c>
    </row>
    <row r="686" spans="1:21" ht="16.899999999999999" hidden="1" customHeight="1" x14ac:dyDescent="0.2">
      <c r="A686" s="42">
        <v>7531</v>
      </c>
      <c r="B686" s="41" t="s">
        <v>1069</v>
      </c>
      <c r="C686" s="150">
        <v>692544005</v>
      </c>
      <c r="D686" s="11" t="s">
        <v>1014</v>
      </c>
      <c r="E686" s="11" t="s">
        <v>227</v>
      </c>
      <c r="F686" s="40" t="s">
        <v>26</v>
      </c>
      <c r="G686" s="40" t="s">
        <v>228</v>
      </c>
      <c r="H686" s="40" t="s">
        <v>27</v>
      </c>
      <c r="I686" s="11"/>
      <c r="J686" s="11"/>
      <c r="K686" s="11" t="s">
        <v>1070</v>
      </c>
      <c r="L686" s="11" t="s">
        <v>1072</v>
      </c>
      <c r="M686" s="41" t="s">
        <v>2474</v>
      </c>
      <c r="N686" s="42" t="s">
        <v>1074</v>
      </c>
      <c r="O686" s="42" t="s">
        <v>1073</v>
      </c>
      <c r="P686" s="43" t="s">
        <v>1071</v>
      </c>
      <c r="Q686" s="42"/>
      <c r="R686" s="43">
        <v>91001</v>
      </c>
      <c r="S686" s="43" t="s">
        <v>222</v>
      </c>
      <c r="T686" s="44">
        <v>42053</v>
      </c>
      <c r="U686" s="13" t="s">
        <v>1490</v>
      </c>
    </row>
    <row r="687" spans="1:21" ht="16.899999999999999" hidden="1" customHeight="1" x14ac:dyDescent="0.2">
      <c r="A687" s="42">
        <v>7532</v>
      </c>
      <c r="B687" s="41" t="s">
        <v>1254</v>
      </c>
      <c r="C687" s="150">
        <v>691910008</v>
      </c>
      <c r="D687" s="11" t="s">
        <v>1014</v>
      </c>
      <c r="E687" s="11" t="s">
        <v>227</v>
      </c>
      <c r="F687" s="40" t="s">
        <v>26</v>
      </c>
      <c r="G687" s="40" t="s">
        <v>228</v>
      </c>
      <c r="H687" s="40" t="s">
        <v>27</v>
      </c>
      <c r="I687" s="11"/>
      <c r="J687" s="11"/>
      <c r="K687" s="11" t="s">
        <v>1255</v>
      </c>
      <c r="L687" s="11" t="s">
        <v>1257</v>
      </c>
      <c r="M687" s="41" t="s">
        <v>32</v>
      </c>
      <c r="N687" s="42" t="s">
        <v>1259</v>
      </c>
      <c r="O687" s="42" t="s">
        <v>1258</v>
      </c>
      <c r="P687" s="43" t="s">
        <v>1256</v>
      </c>
      <c r="Q687" s="42"/>
      <c r="R687" s="43">
        <v>91001</v>
      </c>
      <c r="S687" s="43" t="s">
        <v>1049</v>
      </c>
      <c r="T687" s="44">
        <v>42053</v>
      </c>
      <c r="U687" s="13" t="s">
        <v>1490</v>
      </c>
    </row>
    <row r="688" spans="1:21" ht="16.899999999999999" hidden="1" customHeight="1" x14ac:dyDescent="0.2">
      <c r="A688" s="13">
        <v>7533</v>
      </c>
      <c r="B688" s="10" t="s">
        <v>2012</v>
      </c>
      <c r="C688" s="151">
        <v>691809005</v>
      </c>
      <c r="D688" s="7" t="s">
        <v>1014</v>
      </c>
      <c r="E688" s="7" t="s">
        <v>227</v>
      </c>
      <c r="F688" s="12" t="s">
        <v>26</v>
      </c>
      <c r="G688" s="12" t="s">
        <v>228</v>
      </c>
      <c r="H688" s="12" t="s">
        <v>27</v>
      </c>
      <c r="I688" s="7"/>
      <c r="J688" s="7"/>
      <c r="K688" s="7" t="s">
        <v>2013</v>
      </c>
      <c r="L688" s="7" t="s">
        <v>2015</v>
      </c>
      <c r="M688" s="10" t="s">
        <v>32</v>
      </c>
      <c r="N688" s="13" t="s">
        <v>2017</v>
      </c>
      <c r="O688" s="13" t="s">
        <v>2016</v>
      </c>
      <c r="P688" s="14" t="s">
        <v>2014</v>
      </c>
      <c r="Q688" s="13"/>
      <c r="R688" s="14">
        <v>91001</v>
      </c>
      <c r="S688" s="14" t="s">
        <v>1172</v>
      </c>
      <c r="T688" s="16">
        <v>42053</v>
      </c>
      <c r="U688" s="13" t="s">
        <v>1490</v>
      </c>
    </row>
    <row r="689" spans="1:21" ht="16.899999999999999" hidden="1" customHeight="1" x14ac:dyDescent="0.2">
      <c r="A689" s="42">
        <v>7534</v>
      </c>
      <c r="B689" s="41" t="s">
        <v>1491</v>
      </c>
      <c r="C689" s="150">
        <v>690415003</v>
      </c>
      <c r="D689" s="11" t="s">
        <v>1014</v>
      </c>
      <c r="E689" s="11" t="s">
        <v>227</v>
      </c>
      <c r="F689" s="40" t="s">
        <v>26</v>
      </c>
      <c r="G689" s="40" t="s">
        <v>228</v>
      </c>
      <c r="H689" s="40" t="s">
        <v>27</v>
      </c>
      <c r="I689" s="11"/>
      <c r="J689" s="11"/>
      <c r="K689" s="11" t="s">
        <v>1492</v>
      </c>
      <c r="L689" s="11" t="s">
        <v>1494</v>
      </c>
      <c r="M689" s="41" t="s">
        <v>2455</v>
      </c>
      <c r="N689" s="42"/>
      <c r="O689" s="42" t="s">
        <v>1495</v>
      </c>
      <c r="P689" s="43" t="s">
        <v>1493</v>
      </c>
      <c r="Q689" s="42"/>
      <c r="R689" s="43">
        <v>91001</v>
      </c>
      <c r="S689" s="43" t="s">
        <v>1084</v>
      </c>
      <c r="T689" s="44">
        <v>42053</v>
      </c>
      <c r="U689" s="13" t="s">
        <v>1490</v>
      </c>
    </row>
    <row r="690" spans="1:21" ht="16.899999999999999" hidden="1" customHeight="1" x14ac:dyDescent="0.2">
      <c r="A690" s="42">
        <v>7535</v>
      </c>
      <c r="B690" s="41" t="s">
        <v>1270</v>
      </c>
      <c r="C690" s="150">
        <v>690739003</v>
      </c>
      <c r="D690" s="11" t="s">
        <v>1014</v>
      </c>
      <c r="E690" s="11" t="s">
        <v>227</v>
      </c>
      <c r="F690" s="40" t="s">
        <v>26</v>
      </c>
      <c r="G690" s="40" t="s">
        <v>228</v>
      </c>
      <c r="H690" s="40" t="s">
        <v>27</v>
      </c>
      <c r="I690" s="11"/>
      <c r="J690" s="11"/>
      <c r="K690" s="11" t="s">
        <v>1271</v>
      </c>
      <c r="L690" s="11" t="s">
        <v>1273</v>
      </c>
      <c r="M690" s="41" t="s">
        <v>31</v>
      </c>
      <c r="N690" s="42" t="s">
        <v>1275</v>
      </c>
      <c r="O690" s="42" t="s">
        <v>1274</v>
      </c>
      <c r="P690" s="43" t="s">
        <v>1272</v>
      </c>
      <c r="Q690" s="42"/>
      <c r="R690" s="43">
        <v>91001</v>
      </c>
      <c r="S690" s="43" t="s">
        <v>222</v>
      </c>
      <c r="T690" s="44">
        <v>42053</v>
      </c>
      <c r="U690" s="13" t="s">
        <v>1490</v>
      </c>
    </row>
    <row r="691" spans="1:21" ht="16.899999999999999" hidden="1" customHeight="1" x14ac:dyDescent="0.2">
      <c r="A691" s="42">
        <v>7536</v>
      </c>
      <c r="B691" s="41" t="s">
        <v>1925</v>
      </c>
      <c r="C691" s="150">
        <v>691514005</v>
      </c>
      <c r="D691" s="11" t="s">
        <v>1014</v>
      </c>
      <c r="E691" s="11" t="s">
        <v>227</v>
      </c>
      <c r="F691" s="40" t="s">
        <v>26</v>
      </c>
      <c r="G691" s="40" t="s">
        <v>228</v>
      </c>
      <c r="H691" s="40" t="s">
        <v>27</v>
      </c>
      <c r="I691" s="11"/>
      <c r="J691" s="11"/>
      <c r="K691" s="11" t="s">
        <v>1926</v>
      </c>
      <c r="L691" s="11" t="s">
        <v>1927</v>
      </c>
      <c r="M691" s="41" t="s">
        <v>133</v>
      </c>
      <c r="N691" s="42" t="s">
        <v>1928</v>
      </c>
      <c r="O691" s="42" t="s">
        <v>2619</v>
      </c>
      <c r="P691" s="43" t="s">
        <v>2620</v>
      </c>
      <c r="Q691" s="42"/>
      <c r="R691" s="43">
        <v>91001</v>
      </c>
      <c r="S691" s="43" t="s">
        <v>222</v>
      </c>
      <c r="T691" s="44">
        <v>42053</v>
      </c>
      <c r="U691" s="13" t="s">
        <v>1490</v>
      </c>
    </row>
    <row r="692" spans="1:21" ht="16.899999999999999" hidden="1" customHeight="1" x14ac:dyDescent="0.2">
      <c r="A692" s="42">
        <v>7537</v>
      </c>
      <c r="B692" s="41" t="s">
        <v>1562</v>
      </c>
      <c r="C692" s="150">
        <v>691705005</v>
      </c>
      <c r="D692" s="11" t="s">
        <v>1014</v>
      </c>
      <c r="E692" s="11" t="s">
        <v>227</v>
      </c>
      <c r="F692" s="40" t="s">
        <v>26</v>
      </c>
      <c r="G692" s="40" t="s">
        <v>228</v>
      </c>
      <c r="H692" s="40" t="s">
        <v>27</v>
      </c>
      <c r="I692" s="11"/>
      <c r="J692" s="11"/>
      <c r="K692" s="11" t="s">
        <v>1563</v>
      </c>
      <c r="L692" s="11" t="s">
        <v>1564</v>
      </c>
      <c r="M692" s="41" t="s">
        <v>133</v>
      </c>
      <c r="N692" s="42" t="s">
        <v>1566</v>
      </c>
      <c r="O692" s="42" t="s">
        <v>1565</v>
      </c>
      <c r="P692" s="43"/>
      <c r="Q692" s="42"/>
      <c r="R692" s="43">
        <v>91001</v>
      </c>
      <c r="S692" s="43" t="s">
        <v>222</v>
      </c>
      <c r="T692" s="44">
        <v>42053</v>
      </c>
      <c r="U692" s="13" t="s">
        <v>1490</v>
      </c>
    </row>
    <row r="693" spans="1:21" ht="16.899999999999999" hidden="1" customHeight="1" x14ac:dyDescent="0.2">
      <c r="A693" s="42">
        <v>7538</v>
      </c>
      <c r="B693" s="41" t="s">
        <v>1204</v>
      </c>
      <c r="C693" s="150">
        <v>691411001</v>
      </c>
      <c r="D693" s="11" t="s">
        <v>1014</v>
      </c>
      <c r="E693" s="11" t="s">
        <v>227</v>
      </c>
      <c r="F693" s="40" t="s">
        <v>26</v>
      </c>
      <c r="G693" s="40" t="s">
        <v>228</v>
      </c>
      <c r="H693" s="40" t="s">
        <v>27</v>
      </c>
      <c r="I693" s="11"/>
      <c r="J693" s="11"/>
      <c r="K693" s="11" t="s">
        <v>1205</v>
      </c>
      <c r="L693" s="11" t="s">
        <v>2465</v>
      </c>
      <c r="M693" s="41" t="s">
        <v>2454</v>
      </c>
      <c r="N693" s="42" t="s">
        <v>1207</v>
      </c>
      <c r="O693" s="42" t="s">
        <v>1206</v>
      </c>
      <c r="P693" s="43"/>
      <c r="Q693" s="42"/>
      <c r="R693" s="43">
        <v>91001</v>
      </c>
      <c r="S693" s="43" t="s">
        <v>222</v>
      </c>
      <c r="T693" s="44">
        <v>42053</v>
      </c>
      <c r="U693" s="13" t="s">
        <v>1490</v>
      </c>
    </row>
    <row r="694" spans="1:21" ht="16.899999999999999" hidden="1" customHeight="1" x14ac:dyDescent="0.2">
      <c r="A694" s="13">
        <v>7539</v>
      </c>
      <c r="B694" s="10" t="s">
        <v>7480</v>
      </c>
      <c r="C694" s="151" t="s">
        <v>8531</v>
      </c>
      <c r="D694" s="7" t="s">
        <v>157</v>
      </c>
      <c r="E694" s="7" t="s">
        <v>7481</v>
      </c>
      <c r="F694" s="64" t="s">
        <v>7482</v>
      </c>
      <c r="G694" s="12" t="s">
        <v>7483</v>
      </c>
      <c r="H694" s="12" t="s">
        <v>7484</v>
      </c>
      <c r="I694" s="7" t="s">
        <v>3920</v>
      </c>
      <c r="J694" s="7" t="s">
        <v>7485</v>
      </c>
      <c r="K694" s="7" t="s">
        <v>7486</v>
      </c>
      <c r="L694" s="7" t="s">
        <v>7487</v>
      </c>
      <c r="M694" s="10" t="s">
        <v>31</v>
      </c>
      <c r="N694" s="13" t="s">
        <v>5972</v>
      </c>
      <c r="O694" s="13" t="s">
        <v>7488</v>
      </c>
      <c r="P694" s="14" t="s">
        <v>7489</v>
      </c>
      <c r="Q694" s="13"/>
      <c r="R694" s="14" t="s">
        <v>162</v>
      </c>
      <c r="S694" s="14" t="s">
        <v>7490</v>
      </c>
      <c r="T694" s="16">
        <v>42053</v>
      </c>
      <c r="U694" s="13">
        <v>2015</v>
      </c>
    </row>
    <row r="695" spans="1:21" ht="16.899999999999999" hidden="1" customHeight="1" x14ac:dyDescent="0.2">
      <c r="A695" s="42">
        <v>7540</v>
      </c>
      <c r="B695" s="41" t="s">
        <v>1075</v>
      </c>
      <c r="C695" s="150" t="s">
        <v>3394</v>
      </c>
      <c r="D695" s="11" t="s">
        <v>1014</v>
      </c>
      <c r="E695" s="11" t="s">
        <v>227</v>
      </c>
      <c r="F695" s="40" t="s">
        <v>26</v>
      </c>
      <c r="G695" s="40" t="s">
        <v>228</v>
      </c>
      <c r="H695" s="40" t="s">
        <v>27</v>
      </c>
      <c r="I695" s="11"/>
      <c r="J695" s="11"/>
      <c r="K695" s="11" t="s">
        <v>1076</v>
      </c>
      <c r="L695" s="11" t="s">
        <v>1078</v>
      </c>
      <c r="M695" s="41" t="s">
        <v>133</v>
      </c>
      <c r="N695" s="42" t="s">
        <v>1080</v>
      </c>
      <c r="O695" s="42" t="s">
        <v>1079</v>
      </c>
      <c r="P695" s="43" t="s">
        <v>1077</v>
      </c>
      <c r="Q695" s="42"/>
      <c r="R695" s="43">
        <v>91001</v>
      </c>
      <c r="S695" s="43" t="s">
        <v>222</v>
      </c>
      <c r="T695" s="44">
        <v>42053</v>
      </c>
      <c r="U695" s="13" t="s">
        <v>1490</v>
      </c>
    </row>
    <row r="696" spans="1:21" ht="16.899999999999999" hidden="1" customHeight="1" x14ac:dyDescent="0.2">
      <c r="A696" s="13">
        <v>7541</v>
      </c>
      <c r="B696" s="10" t="s">
        <v>5742</v>
      </c>
      <c r="C696" s="151">
        <v>605111246</v>
      </c>
      <c r="D696" s="7" t="s">
        <v>974</v>
      </c>
      <c r="E696" s="7" t="s">
        <v>975</v>
      </c>
      <c r="F696" s="12" t="s">
        <v>26</v>
      </c>
      <c r="G696" s="12" t="s">
        <v>976</v>
      </c>
      <c r="H696" s="12" t="s">
        <v>27</v>
      </c>
      <c r="I696" s="7"/>
      <c r="J696" s="7"/>
      <c r="K696" s="7" t="s">
        <v>5743</v>
      </c>
      <c r="L696" s="7" t="s">
        <v>5744</v>
      </c>
      <c r="M696" s="10" t="s">
        <v>2474</v>
      </c>
      <c r="N696" s="13" t="s">
        <v>5745</v>
      </c>
      <c r="O696" s="13" t="s">
        <v>5746</v>
      </c>
      <c r="P696" s="14" t="s">
        <v>5747</v>
      </c>
      <c r="Q696" s="13"/>
      <c r="R696" s="14">
        <v>91001</v>
      </c>
      <c r="S696" s="14" t="s">
        <v>222</v>
      </c>
      <c r="T696" s="16">
        <v>42053</v>
      </c>
      <c r="U696" s="13" t="s">
        <v>1490</v>
      </c>
    </row>
    <row r="697" spans="1:21" ht="16.899999999999999" hidden="1" customHeight="1" x14ac:dyDescent="0.2">
      <c r="A697" s="13">
        <v>7542</v>
      </c>
      <c r="B697" s="10" t="s">
        <v>981</v>
      </c>
      <c r="C697" s="151">
        <v>605110118</v>
      </c>
      <c r="D697" s="7" t="s">
        <v>974</v>
      </c>
      <c r="E697" s="7" t="s">
        <v>975</v>
      </c>
      <c r="F697" s="12" t="s">
        <v>26</v>
      </c>
      <c r="G697" s="12" t="s">
        <v>976</v>
      </c>
      <c r="H697" s="12" t="s">
        <v>27</v>
      </c>
      <c r="I697" s="7"/>
      <c r="J697" s="7"/>
      <c r="K697" s="7" t="s">
        <v>982</v>
      </c>
      <c r="L697" s="7" t="s">
        <v>983</v>
      </c>
      <c r="M697" s="10" t="s">
        <v>90</v>
      </c>
      <c r="N697" s="13" t="s">
        <v>252</v>
      </c>
      <c r="O697" s="13" t="s">
        <v>984</v>
      </c>
      <c r="P697" s="14"/>
      <c r="Q697" s="13"/>
      <c r="R697" s="14">
        <v>91001</v>
      </c>
      <c r="S697" s="14" t="s">
        <v>222</v>
      </c>
      <c r="T697" s="16">
        <v>42054</v>
      </c>
      <c r="U697" s="13" t="s">
        <v>1490</v>
      </c>
    </row>
    <row r="698" spans="1:21" ht="16.899999999999999" hidden="1" customHeight="1" x14ac:dyDescent="0.2">
      <c r="A698" s="42">
        <v>7543</v>
      </c>
      <c r="B698" s="41" t="s">
        <v>1969</v>
      </c>
      <c r="C698" s="150">
        <v>690716003</v>
      </c>
      <c r="D698" s="11" t="s">
        <v>1014</v>
      </c>
      <c r="E698" s="11" t="s">
        <v>227</v>
      </c>
      <c r="F698" s="40" t="s">
        <v>26</v>
      </c>
      <c r="G698" s="40" t="s">
        <v>228</v>
      </c>
      <c r="H698" s="40" t="s">
        <v>27</v>
      </c>
      <c r="I698" s="11"/>
      <c r="J698" s="11"/>
      <c r="K698" s="11" t="s">
        <v>8366</v>
      </c>
      <c r="L698" s="11" t="s">
        <v>1972</v>
      </c>
      <c r="M698" s="41" t="s">
        <v>31</v>
      </c>
      <c r="N698" s="42" t="s">
        <v>1974</v>
      </c>
      <c r="O698" s="42" t="s">
        <v>8367</v>
      </c>
      <c r="P698" s="83" t="s">
        <v>8368</v>
      </c>
      <c r="Q698" s="42"/>
      <c r="R698" s="43">
        <v>91001</v>
      </c>
      <c r="S698" s="43" t="s">
        <v>222</v>
      </c>
      <c r="T698" s="44">
        <v>42058</v>
      </c>
      <c r="U698" s="13" t="s">
        <v>1490</v>
      </c>
    </row>
    <row r="699" spans="1:21" ht="16.899999999999999" hidden="1" customHeight="1" x14ac:dyDescent="0.2">
      <c r="A699" s="42">
        <v>7544</v>
      </c>
      <c r="B699" s="41" t="s">
        <v>1222</v>
      </c>
      <c r="C699" s="150">
        <v>735686003</v>
      </c>
      <c r="D699" s="11" t="s">
        <v>1014</v>
      </c>
      <c r="E699" s="11" t="s">
        <v>227</v>
      </c>
      <c r="F699" s="40" t="s">
        <v>26</v>
      </c>
      <c r="G699" s="40" t="s">
        <v>228</v>
      </c>
      <c r="H699" s="40" t="s">
        <v>27</v>
      </c>
      <c r="I699" s="11"/>
      <c r="J699" s="11"/>
      <c r="K699" s="11" t="s">
        <v>1223</v>
      </c>
      <c r="L699" s="11" t="s">
        <v>1225</v>
      </c>
      <c r="M699" s="41" t="s">
        <v>226</v>
      </c>
      <c r="N699" s="42" t="s">
        <v>1227</v>
      </c>
      <c r="O699" s="42" t="s">
        <v>1224</v>
      </c>
      <c r="P699" s="43" t="s">
        <v>1226</v>
      </c>
      <c r="Q699" s="42"/>
      <c r="R699" s="43">
        <v>91001</v>
      </c>
      <c r="S699" s="43" t="s">
        <v>222</v>
      </c>
      <c r="T699" s="44">
        <v>42059</v>
      </c>
      <c r="U699" s="13" t="s">
        <v>1490</v>
      </c>
    </row>
    <row r="700" spans="1:21" ht="16.899999999999999" hidden="1" customHeight="1" x14ac:dyDescent="0.2">
      <c r="A700" s="42">
        <v>7545</v>
      </c>
      <c r="B700" s="41" t="s">
        <v>1700</v>
      </c>
      <c r="C700" s="150">
        <v>690608006</v>
      </c>
      <c r="D700" s="11" t="s">
        <v>1014</v>
      </c>
      <c r="E700" s="11" t="s">
        <v>227</v>
      </c>
      <c r="F700" s="40" t="s">
        <v>26</v>
      </c>
      <c r="G700" s="40" t="s">
        <v>228</v>
      </c>
      <c r="H700" s="40" t="s">
        <v>27</v>
      </c>
      <c r="I700" s="11"/>
      <c r="J700" s="11"/>
      <c r="K700" s="11" t="s">
        <v>1701</v>
      </c>
      <c r="L700" s="11" t="s">
        <v>1702</v>
      </c>
      <c r="M700" s="41" t="s">
        <v>226</v>
      </c>
      <c r="N700" s="42" t="s">
        <v>1704</v>
      </c>
      <c r="O700" s="42" t="s">
        <v>2845</v>
      </c>
      <c r="P700" s="43" t="s">
        <v>2846</v>
      </c>
      <c r="Q700" s="42"/>
      <c r="R700" s="43">
        <v>91001</v>
      </c>
      <c r="S700" s="43" t="s">
        <v>222</v>
      </c>
      <c r="T700" s="44">
        <v>42059</v>
      </c>
      <c r="U700" s="13" t="s">
        <v>1490</v>
      </c>
    </row>
    <row r="701" spans="1:21" ht="16.899999999999999" hidden="1" customHeight="1" x14ac:dyDescent="0.2">
      <c r="A701" s="42">
        <v>7546</v>
      </c>
      <c r="B701" s="41" t="s">
        <v>1319</v>
      </c>
      <c r="C701" s="150" t="s">
        <v>3395</v>
      </c>
      <c r="D701" s="11" t="s">
        <v>1014</v>
      </c>
      <c r="E701" s="11" t="s">
        <v>227</v>
      </c>
      <c r="F701" s="40" t="s">
        <v>26</v>
      </c>
      <c r="G701" s="40" t="s">
        <v>228</v>
      </c>
      <c r="H701" s="40" t="s">
        <v>27</v>
      </c>
      <c r="I701" s="11"/>
      <c r="J701" s="11"/>
      <c r="K701" s="11" t="s">
        <v>1320</v>
      </c>
      <c r="L701" s="11" t="s">
        <v>1322</v>
      </c>
      <c r="M701" s="41" t="s">
        <v>2453</v>
      </c>
      <c r="N701" s="42" t="s">
        <v>1324</v>
      </c>
      <c r="O701" s="42" t="s">
        <v>1323</v>
      </c>
      <c r="P701" s="43" t="s">
        <v>1321</v>
      </c>
      <c r="Q701" s="42"/>
      <c r="R701" s="43">
        <v>91001</v>
      </c>
      <c r="S701" s="43" t="s">
        <v>222</v>
      </c>
      <c r="T701" s="44">
        <v>42059</v>
      </c>
      <c r="U701" s="13" t="s">
        <v>1490</v>
      </c>
    </row>
    <row r="702" spans="1:21" ht="16.899999999999999" hidden="1" customHeight="1" x14ac:dyDescent="0.2">
      <c r="A702" s="42">
        <v>7547</v>
      </c>
      <c r="B702" s="41" t="s">
        <v>1020</v>
      </c>
      <c r="C702" s="150">
        <v>692519000</v>
      </c>
      <c r="D702" s="11" t="s">
        <v>1014</v>
      </c>
      <c r="E702" s="11" t="s">
        <v>227</v>
      </c>
      <c r="F702" s="40" t="s">
        <v>26</v>
      </c>
      <c r="G702" s="40" t="s">
        <v>228</v>
      </c>
      <c r="H702" s="40" t="s">
        <v>27</v>
      </c>
      <c r="I702" s="11"/>
      <c r="J702" s="11"/>
      <c r="K702" s="11" t="s">
        <v>1021</v>
      </c>
      <c r="L702" s="11" t="s">
        <v>1022</v>
      </c>
      <c r="M702" s="41" t="s">
        <v>2453</v>
      </c>
      <c r="N702" s="42" t="s">
        <v>1024</v>
      </c>
      <c r="O702" s="42" t="s">
        <v>1023</v>
      </c>
      <c r="P702" s="43"/>
      <c r="Q702" s="42"/>
      <c r="R702" s="43">
        <v>91001</v>
      </c>
      <c r="S702" s="43" t="s">
        <v>222</v>
      </c>
      <c r="T702" s="44">
        <v>42059</v>
      </c>
      <c r="U702" s="13" t="s">
        <v>1490</v>
      </c>
    </row>
    <row r="703" spans="1:21" ht="16.899999999999999" hidden="1" customHeight="1" x14ac:dyDescent="0.2">
      <c r="A703" s="42">
        <v>7548</v>
      </c>
      <c r="B703" s="41" t="s">
        <v>1966</v>
      </c>
      <c r="C703" s="150">
        <v>690304007</v>
      </c>
      <c r="D703" s="11" t="s">
        <v>1014</v>
      </c>
      <c r="E703" s="11" t="s">
        <v>227</v>
      </c>
      <c r="F703" s="40" t="s">
        <v>227</v>
      </c>
      <c r="G703" s="40" t="s">
        <v>228</v>
      </c>
      <c r="H703" s="40" t="s">
        <v>27</v>
      </c>
      <c r="I703" s="11"/>
      <c r="J703" s="11"/>
      <c r="K703" s="11" t="s">
        <v>2778</v>
      </c>
      <c r="L703" s="11" t="s">
        <v>1968</v>
      </c>
      <c r="M703" s="41" t="s">
        <v>2453</v>
      </c>
      <c r="N703" s="42" t="s">
        <v>688</v>
      </c>
      <c r="O703" s="42" t="s">
        <v>2779</v>
      </c>
      <c r="P703" s="43" t="s">
        <v>1967</v>
      </c>
      <c r="Q703" s="42"/>
      <c r="R703" s="43">
        <v>91001</v>
      </c>
      <c r="S703" s="43" t="s">
        <v>222</v>
      </c>
      <c r="T703" s="44">
        <v>42059</v>
      </c>
      <c r="U703" s="13" t="s">
        <v>1490</v>
      </c>
    </row>
    <row r="704" spans="1:21" ht="16.899999999999999" hidden="1" customHeight="1" x14ac:dyDescent="0.2">
      <c r="A704" s="42">
        <v>7549</v>
      </c>
      <c r="B704" s="41" t="s">
        <v>1151</v>
      </c>
      <c r="C704" s="150">
        <v>690301008</v>
      </c>
      <c r="D704" s="11" t="s">
        <v>1014</v>
      </c>
      <c r="E704" s="11" t="s">
        <v>227</v>
      </c>
      <c r="F704" s="40" t="s">
        <v>26</v>
      </c>
      <c r="G704" s="40" t="s">
        <v>228</v>
      </c>
      <c r="H704" s="40" t="s">
        <v>27</v>
      </c>
      <c r="I704" s="11"/>
      <c r="J704" s="11"/>
      <c r="K704" s="11" t="s">
        <v>1152</v>
      </c>
      <c r="L704" s="11" t="s">
        <v>1154</v>
      </c>
      <c r="M704" s="41" t="s">
        <v>2453</v>
      </c>
      <c r="N704" s="42" t="s">
        <v>1156</v>
      </c>
      <c r="O704" s="42" t="s">
        <v>1155</v>
      </c>
      <c r="P704" s="43" t="s">
        <v>1153</v>
      </c>
      <c r="Q704" s="42"/>
      <c r="R704" s="43">
        <v>91001</v>
      </c>
      <c r="S704" s="43" t="s">
        <v>222</v>
      </c>
      <c r="T704" s="44">
        <v>42059</v>
      </c>
      <c r="U704" s="13" t="s">
        <v>1490</v>
      </c>
    </row>
    <row r="705" spans="1:21" ht="16.899999999999999" hidden="1" customHeight="1" x14ac:dyDescent="0.2">
      <c r="A705" s="42">
        <v>7550</v>
      </c>
      <c r="B705" s="41" t="s">
        <v>1686</v>
      </c>
      <c r="C705" s="150">
        <v>692503007</v>
      </c>
      <c r="D705" s="11" t="s">
        <v>1014</v>
      </c>
      <c r="E705" s="11" t="s">
        <v>227</v>
      </c>
      <c r="F705" s="40" t="s">
        <v>26</v>
      </c>
      <c r="G705" s="40" t="s">
        <v>228</v>
      </c>
      <c r="H705" s="40" t="s">
        <v>27</v>
      </c>
      <c r="I705" s="11"/>
      <c r="J705" s="11"/>
      <c r="K705" s="11" t="s">
        <v>1687</v>
      </c>
      <c r="L705" s="11" t="s">
        <v>1689</v>
      </c>
      <c r="M705" s="41" t="s">
        <v>2474</v>
      </c>
      <c r="N705" s="42" t="s">
        <v>1691</v>
      </c>
      <c r="O705" s="42" t="s">
        <v>1690</v>
      </c>
      <c r="P705" s="43" t="s">
        <v>1688</v>
      </c>
      <c r="Q705" s="42"/>
      <c r="R705" s="43">
        <v>91001</v>
      </c>
      <c r="S705" s="43" t="s">
        <v>1172</v>
      </c>
      <c r="T705" s="44">
        <v>42059</v>
      </c>
      <c r="U705" s="13" t="s">
        <v>1490</v>
      </c>
    </row>
    <row r="706" spans="1:21" ht="16.899999999999999" hidden="1" customHeight="1" x14ac:dyDescent="0.2">
      <c r="A706" s="13">
        <v>7551</v>
      </c>
      <c r="B706" s="10" t="s">
        <v>5761</v>
      </c>
      <c r="C706" s="151">
        <v>605110126</v>
      </c>
      <c r="D706" s="7" t="s">
        <v>974</v>
      </c>
      <c r="E706" s="7" t="s">
        <v>975</v>
      </c>
      <c r="F706" s="12" t="s">
        <v>26</v>
      </c>
      <c r="G706" s="12" t="s">
        <v>976</v>
      </c>
      <c r="H706" s="12" t="s">
        <v>27</v>
      </c>
      <c r="I706" s="7"/>
      <c r="J706" s="7"/>
      <c r="K706" s="7" t="s">
        <v>5762</v>
      </c>
      <c r="L706" s="7" t="s">
        <v>5763</v>
      </c>
      <c r="M706" s="13" t="s">
        <v>224</v>
      </c>
      <c r="N706" s="13" t="s">
        <v>905</v>
      </c>
      <c r="O706" s="13" t="s">
        <v>5764</v>
      </c>
      <c r="P706" s="14"/>
      <c r="Q706" s="13"/>
      <c r="R706" s="14">
        <v>91001</v>
      </c>
      <c r="S706" s="14" t="s">
        <v>222</v>
      </c>
      <c r="T706" s="16">
        <v>42059</v>
      </c>
      <c r="U706" s="13" t="s">
        <v>1490</v>
      </c>
    </row>
    <row r="707" spans="1:21" ht="16.899999999999999" hidden="1" customHeight="1" x14ac:dyDescent="0.2">
      <c r="A707" s="42">
        <v>7552</v>
      </c>
      <c r="B707" s="41" t="s">
        <v>5779</v>
      </c>
      <c r="C707" s="150" t="s">
        <v>8024</v>
      </c>
      <c r="D707" s="11" t="s">
        <v>974</v>
      </c>
      <c r="E707" s="11" t="s">
        <v>975</v>
      </c>
      <c r="F707" s="40" t="s">
        <v>26</v>
      </c>
      <c r="G707" s="40" t="s">
        <v>976</v>
      </c>
      <c r="H707" s="40" t="s">
        <v>27</v>
      </c>
      <c r="I707" s="11"/>
      <c r="J707" s="11"/>
      <c r="K707" s="11" t="s">
        <v>8352</v>
      </c>
      <c r="L707" s="11" t="s">
        <v>5781</v>
      </c>
      <c r="M707" s="41" t="s">
        <v>2474</v>
      </c>
      <c r="N707" s="42" t="s">
        <v>5782</v>
      </c>
      <c r="O707" s="42" t="s">
        <v>8353</v>
      </c>
      <c r="P707" s="43" t="s">
        <v>8354</v>
      </c>
      <c r="Q707" s="42"/>
      <c r="R707" s="43">
        <v>91001</v>
      </c>
      <c r="S707" s="43" t="s">
        <v>222</v>
      </c>
      <c r="T707" s="44">
        <v>42060</v>
      </c>
      <c r="U707" s="13" t="s">
        <v>1490</v>
      </c>
    </row>
    <row r="708" spans="1:21" ht="16.899999999999999" hidden="1" customHeight="1" x14ac:dyDescent="0.2">
      <c r="A708" s="42">
        <v>7553</v>
      </c>
      <c r="B708" s="41" t="s">
        <v>1883</v>
      </c>
      <c r="C708" s="150">
        <v>692518004</v>
      </c>
      <c r="D708" s="11" t="s">
        <v>1014</v>
      </c>
      <c r="E708" s="11" t="s">
        <v>227</v>
      </c>
      <c r="F708" s="40" t="s">
        <v>26</v>
      </c>
      <c r="G708" s="40" t="s">
        <v>228</v>
      </c>
      <c r="H708" s="40" t="s">
        <v>27</v>
      </c>
      <c r="I708" s="11"/>
      <c r="J708" s="11"/>
      <c r="K708" s="11" t="s">
        <v>1884</v>
      </c>
      <c r="L708" s="11" t="s">
        <v>1886</v>
      </c>
      <c r="M708" s="41" t="s">
        <v>2452</v>
      </c>
      <c r="N708" s="42" t="s">
        <v>1888</v>
      </c>
      <c r="O708" s="42" t="s">
        <v>1887</v>
      </c>
      <c r="P708" s="43" t="s">
        <v>1885</v>
      </c>
      <c r="Q708" s="42"/>
      <c r="R708" s="43">
        <v>91001</v>
      </c>
      <c r="S708" s="43" t="s">
        <v>1172</v>
      </c>
      <c r="T708" s="44">
        <v>42061</v>
      </c>
      <c r="U708" s="13" t="s">
        <v>1490</v>
      </c>
    </row>
    <row r="709" spans="1:21" ht="16.899999999999999" hidden="1" customHeight="1" x14ac:dyDescent="0.2">
      <c r="A709" s="42">
        <v>7554</v>
      </c>
      <c r="B709" s="41" t="s">
        <v>1696</v>
      </c>
      <c r="C709" s="150">
        <v>690703009</v>
      </c>
      <c r="D709" s="11" t="s">
        <v>1014</v>
      </c>
      <c r="E709" s="11" t="s">
        <v>227</v>
      </c>
      <c r="F709" s="40" t="s">
        <v>26</v>
      </c>
      <c r="G709" s="40" t="s">
        <v>228</v>
      </c>
      <c r="H709" s="40" t="s">
        <v>27</v>
      </c>
      <c r="I709" s="11"/>
      <c r="J709" s="11"/>
      <c r="K709" s="11" t="s">
        <v>1697</v>
      </c>
      <c r="L709" s="11" t="s">
        <v>1698</v>
      </c>
      <c r="M709" s="41" t="s">
        <v>31</v>
      </c>
      <c r="N709" s="42" t="s">
        <v>300</v>
      </c>
      <c r="O709" s="42" t="s">
        <v>1699</v>
      </c>
      <c r="P709" s="43" t="s">
        <v>2888</v>
      </c>
      <c r="Q709" s="42"/>
      <c r="R709" s="43">
        <v>91001</v>
      </c>
      <c r="S709" s="43" t="s">
        <v>1172</v>
      </c>
      <c r="T709" s="44">
        <v>42061</v>
      </c>
      <c r="U709" s="13" t="s">
        <v>1490</v>
      </c>
    </row>
    <row r="710" spans="1:21" ht="16.899999999999999" hidden="1" customHeight="1" x14ac:dyDescent="0.2">
      <c r="A710" s="13">
        <v>7555</v>
      </c>
      <c r="B710" s="10" t="s">
        <v>1469</v>
      </c>
      <c r="C710" s="151">
        <v>692203003</v>
      </c>
      <c r="D710" s="7" t="s">
        <v>1014</v>
      </c>
      <c r="E710" s="7" t="s">
        <v>227</v>
      </c>
      <c r="F710" s="12" t="s">
        <v>26</v>
      </c>
      <c r="G710" s="12" t="s">
        <v>228</v>
      </c>
      <c r="H710" s="12" t="s">
        <v>27</v>
      </c>
      <c r="I710" s="7"/>
      <c r="J710" s="7"/>
      <c r="K710" s="7" t="s">
        <v>1470</v>
      </c>
      <c r="L710" s="7" t="s">
        <v>1471</v>
      </c>
      <c r="M710" s="10" t="s">
        <v>2452</v>
      </c>
      <c r="N710" s="13" t="s">
        <v>1473</v>
      </c>
      <c r="O710" s="13" t="s">
        <v>1472</v>
      </c>
      <c r="P710" s="14" t="s">
        <v>1474</v>
      </c>
      <c r="Q710" s="13"/>
      <c r="R710" s="14">
        <v>91001</v>
      </c>
      <c r="S710" s="14" t="s">
        <v>1172</v>
      </c>
      <c r="T710" s="16">
        <v>42061</v>
      </c>
      <c r="U710" s="13" t="s">
        <v>1490</v>
      </c>
    </row>
    <row r="711" spans="1:21" ht="16.899999999999999" hidden="1" customHeight="1" x14ac:dyDescent="0.2">
      <c r="A711" s="13">
        <v>7556</v>
      </c>
      <c r="B711" s="10" t="s">
        <v>5748</v>
      </c>
      <c r="C711" s="151">
        <v>605111114</v>
      </c>
      <c r="D711" s="7" t="s">
        <v>974</v>
      </c>
      <c r="E711" s="7" t="s">
        <v>975</v>
      </c>
      <c r="F711" s="12" t="s">
        <v>26</v>
      </c>
      <c r="G711" s="12" t="s">
        <v>976</v>
      </c>
      <c r="H711" s="12" t="s">
        <v>27</v>
      </c>
      <c r="I711" s="7"/>
      <c r="J711" s="7"/>
      <c r="K711" s="7" t="s">
        <v>5749</v>
      </c>
      <c r="L711" s="7" t="s">
        <v>5750</v>
      </c>
      <c r="M711" s="10" t="s">
        <v>303</v>
      </c>
      <c r="N711" s="13" t="s">
        <v>985</v>
      </c>
      <c r="O711" s="13"/>
      <c r="P711" s="14"/>
      <c r="Q711" s="13"/>
      <c r="R711" s="14">
        <v>91001</v>
      </c>
      <c r="S711" s="14" t="s">
        <v>222</v>
      </c>
      <c r="T711" s="16">
        <v>42062</v>
      </c>
      <c r="U711" s="13" t="s">
        <v>1490</v>
      </c>
    </row>
    <row r="712" spans="1:21" ht="16.899999999999999" hidden="1" customHeight="1" x14ac:dyDescent="0.2">
      <c r="A712" s="42">
        <v>7557</v>
      </c>
      <c r="B712" s="41" t="s">
        <v>1276</v>
      </c>
      <c r="C712" s="150">
        <v>691103005</v>
      </c>
      <c r="D712" s="11" t="s">
        <v>1014</v>
      </c>
      <c r="E712" s="11" t="s">
        <v>227</v>
      </c>
      <c r="F712" s="40" t="s">
        <v>26</v>
      </c>
      <c r="G712" s="40" t="s">
        <v>228</v>
      </c>
      <c r="H712" s="40" t="s">
        <v>27</v>
      </c>
      <c r="I712" s="11"/>
      <c r="J712" s="11"/>
      <c r="K712" s="11" t="s">
        <v>1277</v>
      </c>
      <c r="L712" s="11" t="s">
        <v>1278</v>
      </c>
      <c r="M712" s="41" t="s">
        <v>2457</v>
      </c>
      <c r="N712" s="42" t="s">
        <v>476</v>
      </c>
      <c r="O712" s="42" t="s">
        <v>1279</v>
      </c>
      <c r="P712" s="43"/>
      <c r="Q712" s="42"/>
      <c r="R712" s="43">
        <v>91001</v>
      </c>
      <c r="S712" s="43" t="s">
        <v>222</v>
      </c>
      <c r="T712" s="44">
        <v>42068</v>
      </c>
      <c r="U712" s="13" t="s">
        <v>1490</v>
      </c>
    </row>
    <row r="713" spans="1:21" ht="16.899999999999999" hidden="1" customHeight="1" x14ac:dyDescent="0.2">
      <c r="A713" s="13">
        <v>7558</v>
      </c>
      <c r="B713" s="10" t="s">
        <v>1147</v>
      </c>
      <c r="C713" s="151" t="s">
        <v>3396</v>
      </c>
      <c r="D713" s="7" t="s">
        <v>1014</v>
      </c>
      <c r="E713" s="7" t="s">
        <v>227</v>
      </c>
      <c r="F713" s="12" t="s">
        <v>26</v>
      </c>
      <c r="G713" s="12" t="s">
        <v>228</v>
      </c>
      <c r="H713" s="12" t="s">
        <v>27</v>
      </c>
      <c r="I713" s="7"/>
      <c r="J713" s="7"/>
      <c r="K713" s="7" t="s">
        <v>1148</v>
      </c>
      <c r="L713" s="7" t="s">
        <v>1149</v>
      </c>
      <c r="M713" s="10" t="s">
        <v>2457</v>
      </c>
      <c r="N713" s="13" t="s">
        <v>476</v>
      </c>
      <c r="O713" s="13" t="s">
        <v>1150</v>
      </c>
      <c r="P713" s="14"/>
      <c r="Q713" s="13"/>
      <c r="R713" s="14">
        <v>91001</v>
      </c>
      <c r="S713" s="14" t="s">
        <v>222</v>
      </c>
      <c r="T713" s="16">
        <v>42068</v>
      </c>
      <c r="U713" s="13" t="s">
        <v>1490</v>
      </c>
    </row>
    <row r="714" spans="1:21" ht="16.899999999999999" hidden="1" customHeight="1" x14ac:dyDescent="0.2">
      <c r="A714" s="42">
        <v>7559</v>
      </c>
      <c r="B714" s="41" t="s">
        <v>1623</v>
      </c>
      <c r="C714" s="150">
        <v>690910004</v>
      </c>
      <c r="D714" s="11" t="s">
        <v>1014</v>
      </c>
      <c r="E714" s="11" t="s">
        <v>227</v>
      </c>
      <c r="F714" s="40" t="s">
        <v>26</v>
      </c>
      <c r="G714" s="40" t="s">
        <v>228</v>
      </c>
      <c r="H714" s="40" t="s">
        <v>27</v>
      </c>
      <c r="I714" s="11"/>
      <c r="J714" s="11"/>
      <c r="K714" s="11" t="s">
        <v>1624</v>
      </c>
      <c r="L714" s="11" t="s">
        <v>1626</v>
      </c>
      <c r="M714" s="41" t="s">
        <v>2456</v>
      </c>
      <c r="N714" s="42" t="s">
        <v>1627</v>
      </c>
      <c r="O714" s="42"/>
      <c r="P714" s="43" t="s">
        <v>1625</v>
      </c>
      <c r="Q714" s="42"/>
      <c r="R714" s="43">
        <v>91001</v>
      </c>
      <c r="S714" s="43" t="s">
        <v>222</v>
      </c>
      <c r="T714" s="44">
        <v>42080</v>
      </c>
      <c r="U714" s="13" t="s">
        <v>1490</v>
      </c>
    </row>
    <row r="715" spans="1:21" ht="16.899999999999999" hidden="1" customHeight="1" x14ac:dyDescent="0.2">
      <c r="A715" s="13">
        <v>7560</v>
      </c>
      <c r="B715" s="10" t="s">
        <v>1981</v>
      </c>
      <c r="C715" s="151">
        <v>690201003</v>
      </c>
      <c r="D715" s="7" t="s">
        <v>1014</v>
      </c>
      <c r="E715" s="7" t="s">
        <v>227</v>
      </c>
      <c r="F715" s="64" t="s">
        <v>26</v>
      </c>
      <c r="G715" s="12" t="s">
        <v>228</v>
      </c>
      <c r="H715" s="12" t="s">
        <v>27</v>
      </c>
      <c r="I715" s="7"/>
      <c r="J715" s="7"/>
      <c r="K715" s="7" t="s">
        <v>1982</v>
      </c>
      <c r="L715" s="7" t="s">
        <v>1984</v>
      </c>
      <c r="M715" s="10" t="s">
        <v>2453</v>
      </c>
      <c r="N715" s="13" t="s">
        <v>1986</v>
      </c>
      <c r="O715" s="13" t="s">
        <v>1985</v>
      </c>
      <c r="P715" s="14" t="s">
        <v>1983</v>
      </c>
      <c r="Q715" s="13"/>
      <c r="R715" s="14">
        <v>91001</v>
      </c>
      <c r="S715" s="14" t="s">
        <v>222</v>
      </c>
      <c r="T715" s="16">
        <v>42087</v>
      </c>
      <c r="U715" s="13" t="s">
        <v>1490</v>
      </c>
    </row>
    <row r="716" spans="1:21" ht="16.899999999999999" hidden="1" customHeight="1" x14ac:dyDescent="0.2">
      <c r="A716" s="13">
        <v>7561</v>
      </c>
      <c r="B716" s="10" t="s">
        <v>5751</v>
      </c>
      <c r="C716" s="151">
        <v>605110614</v>
      </c>
      <c r="D716" s="7" t="s">
        <v>974</v>
      </c>
      <c r="E716" s="7" t="s">
        <v>975</v>
      </c>
      <c r="F716" s="64" t="s">
        <v>26</v>
      </c>
      <c r="G716" s="12" t="s">
        <v>976</v>
      </c>
      <c r="H716" s="12" t="s">
        <v>27</v>
      </c>
      <c r="I716" s="7"/>
      <c r="J716" s="7"/>
      <c r="K716" s="7" t="s">
        <v>5752</v>
      </c>
      <c r="L716" s="7" t="s">
        <v>5753</v>
      </c>
      <c r="M716" s="10" t="s">
        <v>2456</v>
      </c>
      <c r="N716" s="13" t="s">
        <v>5754</v>
      </c>
      <c r="O716" s="13" t="s">
        <v>5755</v>
      </c>
      <c r="P716" s="14"/>
      <c r="Q716" s="13"/>
      <c r="R716" s="14">
        <v>91001</v>
      </c>
      <c r="S716" s="14" t="s">
        <v>222</v>
      </c>
      <c r="T716" s="16">
        <v>42101</v>
      </c>
      <c r="U716" s="13" t="s">
        <v>1490</v>
      </c>
    </row>
    <row r="717" spans="1:21" ht="16.899999999999999" hidden="1" customHeight="1" x14ac:dyDescent="0.2">
      <c r="A717" s="42">
        <v>7562</v>
      </c>
      <c r="B717" s="41" t="s">
        <v>1763</v>
      </c>
      <c r="C717" s="150">
        <v>692309006</v>
      </c>
      <c r="D717" s="11" t="s">
        <v>1014</v>
      </c>
      <c r="E717" s="11" t="s">
        <v>227</v>
      </c>
      <c r="F717" s="40" t="s">
        <v>26</v>
      </c>
      <c r="G717" s="40" t="s">
        <v>228</v>
      </c>
      <c r="H717" s="40" t="s">
        <v>27</v>
      </c>
      <c r="I717" s="11"/>
      <c r="J717" s="11"/>
      <c r="K717" s="11" t="s">
        <v>1764</v>
      </c>
      <c r="L717" s="11" t="s">
        <v>1766</v>
      </c>
      <c r="M717" s="41" t="s">
        <v>2452</v>
      </c>
      <c r="N717" s="42" t="s">
        <v>1768</v>
      </c>
      <c r="O717" s="42" t="s">
        <v>1765</v>
      </c>
      <c r="P717" s="43" t="s">
        <v>1767</v>
      </c>
      <c r="Q717" s="42"/>
      <c r="R717" s="43">
        <v>91001</v>
      </c>
      <c r="S717" s="43" t="s">
        <v>222</v>
      </c>
      <c r="T717" s="44">
        <v>42110</v>
      </c>
      <c r="U717" s="13" t="s">
        <v>1490</v>
      </c>
    </row>
    <row r="718" spans="1:21" ht="16.899999999999999" hidden="1" customHeight="1" x14ac:dyDescent="0.2">
      <c r="A718" s="13">
        <v>7563</v>
      </c>
      <c r="B718" s="10" t="s">
        <v>4013</v>
      </c>
      <c r="C718" s="151">
        <v>650797825</v>
      </c>
      <c r="D718" s="7" t="s">
        <v>157</v>
      </c>
      <c r="E718" s="7" t="s">
        <v>4014</v>
      </c>
      <c r="F718" s="12" t="s">
        <v>4015</v>
      </c>
      <c r="G718" s="12" t="s">
        <v>4016</v>
      </c>
      <c r="H718" s="12" t="s">
        <v>4017</v>
      </c>
      <c r="I718" s="7" t="s">
        <v>4018</v>
      </c>
      <c r="J718" s="7" t="s">
        <v>4019</v>
      </c>
      <c r="K718" s="7" t="s">
        <v>4020</v>
      </c>
      <c r="L718" s="7" t="s">
        <v>4021</v>
      </c>
      <c r="M718" s="10" t="s">
        <v>31</v>
      </c>
      <c r="N718" s="13"/>
      <c r="O718" s="13" t="s">
        <v>4022</v>
      </c>
      <c r="P718" s="14" t="s">
        <v>4023</v>
      </c>
      <c r="Q718" s="13"/>
      <c r="R718" s="14" t="s">
        <v>52</v>
      </c>
      <c r="S718" s="14" t="s">
        <v>4024</v>
      </c>
      <c r="T718" s="16">
        <v>42118</v>
      </c>
      <c r="U718" s="13">
        <v>2014</v>
      </c>
    </row>
    <row r="719" spans="1:21" ht="16.899999999999999" hidden="1" customHeight="1" x14ac:dyDescent="0.2">
      <c r="A719" s="13">
        <v>7564</v>
      </c>
      <c r="B719" s="10" t="s">
        <v>5765</v>
      </c>
      <c r="C719" s="151">
        <v>619798503</v>
      </c>
      <c r="D719" s="7" t="s">
        <v>974</v>
      </c>
      <c r="E719" s="7" t="s">
        <v>978</v>
      </c>
      <c r="F719" s="12" t="s">
        <v>26</v>
      </c>
      <c r="G719" s="12" t="s">
        <v>976</v>
      </c>
      <c r="H719" s="12" t="s">
        <v>27</v>
      </c>
      <c r="I719" s="7"/>
      <c r="J719" s="7"/>
      <c r="K719" s="7" t="s">
        <v>5766</v>
      </c>
      <c r="L719" s="7" t="s">
        <v>5767</v>
      </c>
      <c r="M719" s="10" t="s">
        <v>226</v>
      </c>
      <c r="N719" s="13" t="s">
        <v>4402</v>
      </c>
      <c r="O719" s="13"/>
      <c r="P719" s="23" t="s">
        <v>5768</v>
      </c>
      <c r="Q719" s="14"/>
      <c r="R719" s="14">
        <v>91001</v>
      </c>
      <c r="S719" s="7" t="s">
        <v>222</v>
      </c>
      <c r="T719" s="16">
        <v>42122</v>
      </c>
      <c r="U719" s="13" t="s">
        <v>1490</v>
      </c>
    </row>
    <row r="720" spans="1:21" ht="16.899999999999999" hidden="1" customHeight="1" x14ac:dyDescent="0.2">
      <c r="A720" s="13">
        <v>7565</v>
      </c>
      <c r="B720" s="10" t="s">
        <v>2206</v>
      </c>
      <c r="C720" s="151">
        <v>650980085</v>
      </c>
      <c r="D720" s="7" t="s">
        <v>2207</v>
      </c>
      <c r="E720" s="7" t="s">
        <v>2208</v>
      </c>
      <c r="F720" s="12" t="s">
        <v>2722</v>
      </c>
      <c r="G720" s="12" t="s">
        <v>2434</v>
      </c>
      <c r="H720" s="12" t="s">
        <v>2209</v>
      </c>
      <c r="I720" s="7" t="s">
        <v>566</v>
      </c>
      <c r="J720" s="7" t="s">
        <v>2724</v>
      </c>
      <c r="K720" s="7" t="s">
        <v>2210</v>
      </c>
      <c r="L720" s="7" t="s">
        <v>2757</v>
      </c>
      <c r="M720" s="10" t="s">
        <v>226</v>
      </c>
      <c r="N720" s="13" t="s">
        <v>87</v>
      </c>
      <c r="O720" s="13" t="s">
        <v>2756</v>
      </c>
      <c r="P720" s="14" t="s">
        <v>2211</v>
      </c>
      <c r="Q720" s="13"/>
      <c r="R720" s="14" t="s">
        <v>162</v>
      </c>
      <c r="S720" s="14" t="s">
        <v>2723</v>
      </c>
      <c r="T720" s="16">
        <v>42131</v>
      </c>
      <c r="U720" s="30">
        <v>2019</v>
      </c>
    </row>
    <row r="721" spans="1:21" ht="16.899999999999999" hidden="1" customHeight="1" x14ac:dyDescent="0.2">
      <c r="A721" s="13">
        <v>7566</v>
      </c>
      <c r="B721" s="10" t="s">
        <v>1002</v>
      </c>
      <c r="C721" s="151">
        <v>605111394</v>
      </c>
      <c r="D721" s="7" t="s">
        <v>974</v>
      </c>
      <c r="E721" s="7" t="s">
        <v>978</v>
      </c>
      <c r="F721" s="12" t="s">
        <v>26</v>
      </c>
      <c r="G721" s="12" t="s">
        <v>976</v>
      </c>
      <c r="H721" s="12" t="s">
        <v>27</v>
      </c>
      <c r="I721" s="7"/>
      <c r="J721" s="7"/>
      <c r="K721" s="7" t="s">
        <v>1003</v>
      </c>
      <c r="L721" s="7" t="s">
        <v>1005</v>
      </c>
      <c r="M721" s="10" t="s">
        <v>90</v>
      </c>
      <c r="N721" s="13" t="s">
        <v>1007</v>
      </c>
      <c r="O721" s="13" t="s">
        <v>1006</v>
      </c>
      <c r="P721" s="14" t="s">
        <v>1004</v>
      </c>
      <c r="Q721" s="13"/>
      <c r="R721" s="14">
        <v>91001</v>
      </c>
      <c r="S721" s="14" t="s">
        <v>222</v>
      </c>
      <c r="T721" s="16">
        <v>42136</v>
      </c>
      <c r="U721" s="13" t="s">
        <v>1490</v>
      </c>
    </row>
    <row r="722" spans="1:21" ht="16.899999999999999" hidden="1" customHeight="1" x14ac:dyDescent="0.2">
      <c r="A722" s="13">
        <v>7567</v>
      </c>
      <c r="B722" s="10" t="s">
        <v>4841</v>
      </c>
      <c r="C722" s="151">
        <v>651512808</v>
      </c>
      <c r="D722" s="7" t="s">
        <v>565</v>
      </c>
      <c r="E722" s="7" t="s">
        <v>4842</v>
      </c>
      <c r="F722" s="12" t="s">
        <v>4843</v>
      </c>
      <c r="G722" s="12" t="s">
        <v>4844</v>
      </c>
      <c r="H722" s="12" t="s">
        <v>4845</v>
      </c>
      <c r="I722" s="7" t="s">
        <v>638</v>
      </c>
      <c r="J722" s="7" t="s">
        <v>4846</v>
      </c>
      <c r="K722" s="7" t="s">
        <v>4847</v>
      </c>
      <c r="L722" s="7" t="s">
        <v>4848</v>
      </c>
      <c r="M722" s="10" t="s">
        <v>31</v>
      </c>
      <c r="N722" s="13" t="s">
        <v>271</v>
      </c>
      <c r="O722" s="13" t="s">
        <v>4849</v>
      </c>
      <c r="P722" s="14" t="s">
        <v>4850</v>
      </c>
      <c r="Q722" s="13"/>
      <c r="R722" s="14">
        <v>93401</v>
      </c>
      <c r="S722" s="14" t="s">
        <v>4851</v>
      </c>
      <c r="T722" s="16">
        <v>42146</v>
      </c>
      <c r="U722" s="13">
        <v>2014</v>
      </c>
    </row>
    <row r="723" spans="1:21" ht="16.899999999999999" hidden="1" customHeight="1" x14ac:dyDescent="0.2">
      <c r="A723" s="13">
        <v>7568</v>
      </c>
      <c r="B723" s="10" t="s">
        <v>4479</v>
      </c>
      <c r="C723" s="151">
        <v>651800501</v>
      </c>
      <c r="D723" s="7" t="s">
        <v>51</v>
      </c>
      <c r="E723" s="7" t="s">
        <v>4480</v>
      </c>
      <c r="F723" s="12" t="s">
        <v>4481</v>
      </c>
      <c r="G723" s="12" t="s">
        <v>4180</v>
      </c>
      <c r="H723" s="12" t="s">
        <v>4482</v>
      </c>
      <c r="I723" s="7" t="s">
        <v>4483</v>
      </c>
      <c r="J723" s="7" t="s">
        <v>4484</v>
      </c>
      <c r="K723" s="7" t="s">
        <v>4485</v>
      </c>
      <c r="L723" s="7" t="s">
        <v>4486</v>
      </c>
      <c r="M723" s="10" t="s">
        <v>31</v>
      </c>
      <c r="N723" s="13" t="s">
        <v>435</v>
      </c>
      <c r="O723" s="13" t="s">
        <v>4487</v>
      </c>
      <c r="P723" s="14" t="s">
        <v>4488</v>
      </c>
      <c r="Q723" s="13"/>
      <c r="R723" s="14">
        <v>93401</v>
      </c>
      <c r="S723" s="14" t="s">
        <v>4489</v>
      </c>
      <c r="T723" s="16">
        <v>42158</v>
      </c>
      <c r="U723" s="13">
        <v>2015</v>
      </c>
    </row>
    <row r="724" spans="1:21" ht="16.899999999999999" hidden="1" customHeight="1" x14ac:dyDescent="0.2">
      <c r="A724" s="13">
        <v>7569</v>
      </c>
      <c r="B724" s="10" t="s">
        <v>7557</v>
      </c>
      <c r="C724" s="151" t="s">
        <v>8532</v>
      </c>
      <c r="D724" s="7" t="s">
        <v>51</v>
      </c>
      <c r="E724" s="7" t="s">
        <v>7558</v>
      </c>
      <c r="F724" s="12" t="s">
        <v>7559</v>
      </c>
      <c r="G724" s="12" t="s">
        <v>7560</v>
      </c>
      <c r="H724" s="12" t="s">
        <v>7561</v>
      </c>
      <c r="I724" s="7" t="s">
        <v>2145</v>
      </c>
      <c r="J724" s="7" t="s">
        <v>7562</v>
      </c>
      <c r="K724" s="7" t="s">
        <v>7563</v>
      </c>
      <c r="L724" s="7" t="s">
        <v>7564</v>
      </c>
      <c r="M724" s="10" t="s">
        <v>133</v>
      </c>
      <c r="N724" s="13" t="s">
        <v>393</v>
      </c>
      <c r="O724" s="13" t="s">
        <v>7565</v>
      </c>
      <c r="P724" s="23" t="s">
        <v>7566</v>
      </c>
      <c r="Q724" s="13"/>
      <c r="R724" s="14" t="s">
        <v>162</v>
      </c>
      <c r="S724" s="14" t="s">
        <v>7386</v>
      </c>
      <c r="T724" s="16">
        <v>42158</v>
      </c>
      <c r="U724" s="13">
        <v>2014</v>
      </c>
    </row>
    <row r="725" spans="1:21" ht="16.899999999999999" hidden="1" customHeight="1" x14ac:dyDescent="0.2">
      <c r="A725" s="13">
        <v>7570</v>
      </c>
      <c r="B725" s="10" t="s">
        <v>4648</v>
      </c>
      <c r="C725" s="151">
        <v>650719832</v>
      </c>
      <c r="D725" s="7" t="s">
        <v>565</v>
      </c>
      <c r="E725" s="7" t="s">
        <v>4649</v>
      </c>
      <c r="F725" s="12" t="s">
        <v>4650</v>
      </c>
      <c r="G725" s="12" t="s">
        <v>4651</v>
      </c>
      <c r="H725" s="12" t="s">
        <v>4652</v>
      </c>
      <c r="I725" s="7" t="s">
        <v>566</v>
      </c>
      <c r="J725" s="7" t="s">
        <v>4653</v>
      </c>
      <c r="K725" s="7" t="s">
        <v>4654</v>
      </c>
      <c r="L725" s="7" t="s">
        <v>4655</v>
      </c>
      <c r="M725" s="10" t="s">
        <v>31</v>
      </c>
      <c r="N725" s="13" t="s">
        <v>271</v>
      </c>
      <c r="O725" s="13" t="s">
        <v>4656</v>
      </c>
      <c r="P725" s="14" t="s">
        <v>4657</v>
      </c>
      <c r="Q725" s="13"/>
      <c r="R725" s="14">
        <v>93401</v>
      </c>
      <c r="S725" s="14" t="s">
        <v>4658</v>
      </c>
      <c r="T725" s="16">
        <v>42180</v>
      </c>
      <c r="U725" s="13">
        <v>2015</v>
      </c>
    </row>
    <row r="726" spans="1:21" ht="16.899999999999999" hidden="1" customHeight="1" x14ac:dyDescent="0.2">
      <c r="A726" s="13">
        <v>7571</v>
      </c>
      <c r="B726" s="10" t="s">
        <v>4885</v>
      </c>
      <c r="C726" s="151" t="s">
        <v>8525</v>
      </c>
      <c r="D726" s="7" t="s">
        <v>157</v>
      </c>
      <c r="E726" s="7" t="s">
        <v>4886</v>
      </c>
      <c r="F726" s="12" t="s">
        <v>4887</v>
      </c>
      <c r="G726" s="12" t="s">
        <v>4888</v>
      </c>
      <c r="H726" s="12" t="s">
        <v>4889</v>
      </c>
      <c r="I726" s="7" t="s">
        <v>184</v>
      </c>
      <c r="J726" s="7" t="s">
        <v>4890</v>
      </c>
      <c r="K726" s="7" t="s">
        <v>4891</v>
      </c>
      <c r="L726" s="7" t="s">
        <v>4892</v>
      </c>
      <c r="M726" s="10" t="s">
        <v>2453</v>
      </c>
      <c r="N726" s="13"/>
      <c r="O726" s="13" t="s">
        <v>4893</v>
      </c>
      <c r="P726" s="14" t="s">
        <v>4894</v>
      </c>
      <c r="Q726" s="13"/>
      <c r="R726" s="14" t="s">
        <v>162</v>
      </c>
      <c r="S726" s="14" t="s">
        <v>4895</v>
      </c>
      <c r="T726" s="16">
        <v>42187</v>
      </c>
      <c r="U726" s="13">
        <v>2014</v>
      </c>
    </row>
    <row r="727" spans="1:21" ht="16.899999999999999" hidden="1" customHeight="1" x14ac:dyDescent="0.2">
      <c r="A727" s="42">
        <v>7572</v>
      </c>
      <c r="B727" s="41" t="s">
        <v>1929</v>
      </c>
      <c r="C727" s="150">
        <v>690510006</v>
      </c>
      <c r="D727" s="11" t="s">
        <v>1014</v>
      </c>
      <c r="E727" s="11" t="s">
        <v>1300</v>
      </c>
      <c r="F727" s="40" t="s">
        <v>26</v>
      </c>
      <c r="G727" s="40" t="s">
        <v>228</v>
      </c>
      <c r="H727" s="40" t="s">
        <v>27</v>
      </c>
      <c r="I727" s="11"/>
      <c r="J727" s="11"/>
      <c r="K727" s="11" t="s">
        <v>1930</v>
      </c>
      <c r="L727" s="11" t="s">
        <v>2542</v>
      </c>
      <c r="M727" s="41" t="s">
        <v>226</v>
      </c>
      <c r="N727" s="42" t="s">
        <v>1932</v>
      </c>
      <c r="O727" s="42" t="s">
        <v>2543</v>
      </c>
      <c r="P727" s="43" t="s">
        <v>1931</v>
      </c>
      <c r="Q727" s="42"/>
      <c r="R727" s="43">
        <v>91001</v>
      </c>
      <c r="S727" s="43" t="s">
        <v>222</v>
      </c>
      <c r="T727" s="44">
        <v>42195</v>
      </c>
      <c r="U727" s="13" t="s">
        <v>1490</v>
      </c>
    </row>
    <row r="728" spans="1:21" ht="16.899999999999999" hidden="1" customHeight="1" x14ac:dyDescent="0.2">
      <c r="A728" s="13">
        <v>7573</v>
      </c>
      <c r="B728" s="10" t="s">
        <v>7043</v>
      </c>
      <c r="C728" s="151">
        <v>650776003</v>
      </c>
      <c r="D728" s="7" t="s">
        <v>51</v>
      </c>
      <c r="E728" s="7" t="s">
        <v>7044</v>
      </c>
      <c r="F728" s="7" t="s">
        <v>7045</v>
      </c>
      <c r="G728" s="12" t="s">
        <v>7046</v>
      </c>
      <c r="H728" s="12" t="s">
        <v>7047</v>
      </c>
      <c r="I728" s="7" t="s">
        <v>7048</v>
      </c>
      <c r="J728" s="7" t="s">
        <v>7049</v>
      </c>
      <c r="K728" s="7" t="s">
        <v>7050</v>
      </c>
      <c r="L728" s="7" t="s">
        <v>7051</v>
      </c>
      <c r="M728" s="10" t="s">
        <v>32</v>
      </c>
      <c r="N728" s="13" t="s">
        <v>521</v>
      </c>
      <c r="O728" s="13" t="s">
        <v>7052</v>
      </c>
      <c r="P728" s="14" t="s">
        <v>7053</v>
      </c>
      <c r="Q728" s="13"/>
      <c r="R728" s="14" t="s">
        <v>7054</v>
      </c>
      <c r="S728" s="14" t="s">
        <v>7055</v>
      </c>
      <c r="T728" s="16">
        <v>42199</v>
      </c>
      <c r="U728" s="13">
        <v>2014</v>
      </c>
    </row>
    <row r="729" spans="1:21" ht="16.899999999999999" hidden="1" customHeight="1" x14ac:dyDescent="0.2">
      <c r="A729" s="13">
        <v>7574</v>
      </c>
      <c r="B729" s="10" t="s">
        <v>835</v>
      </c>
      <c r="C729" s="151">
        <v>650856899</v>
      </c>
      <c r="D729" s="7" t="s">
        <v>565</v>
      </c>
      <c r="E729" s="7" t="s">
        <v>836</v>
      </c>
      <c r="F729" s="17" t="s">
        <v>8321</v>
      </c>
      <c r="G729" s="12" t="s">
        <v>837</v>
      </c>
      <c r="H729" s="12" t="s">
        <v>838</v>
      </c>
      <c r="I729" s="7" t="s">
        <v>638</v>
      </c>
      <c r="J729" s="7" t="s">
        <v>55</v>
      </c>
      <c r="K729" s="7" t="s">
        <v>839</v>
      </c>
      <c r="L729" s="7" t="s">
        <v>8322</v>
      </c>
      <c r="M729" s="10" t="s">
        <v>2454</v>
      </c>
      <c r="N729" s="13" t="s">
        <v>842</v>
      </c>
      <c r="O729" s="30" t="s">
        <v>8323</v>
      </c>
      <c r="P729" s="15" t="s">
        <v>8324</v>
      </c>
      <c r="Q729" s="13"/>
      <c r="R729" s="14">
        <v>93401</v>
      </c>
      <c r="S729" s="15" t="s">
        <v>8325</v>
      </c>
      <c r="T729" s="16">
        <v>42202</v>
      </c>
      <c r="U729" s="13">
        <v>2019</v>
      </c>
    </row>
    <row r="730" spans="1:21" ht="16.899999999999999" hidden="1" customHeight="1" x14ac:dyDescent="0.2">
      <c r="A730" s="13">
        <v>7575</v>
      </c>
      <c r="B730" s="10" t="s">
        <v>989</v>
      </c>
      <c r="C730" s="151">
        <v>605110231</v>
      </c>
      <c r="D730" s="7" t="s">
        <v>974</v>
      </c>
      <c r="E730" s="7" t="s">
        <v>978</v>
      </c>
      <c r="F730" s="12" t="s">
        <v>26</v>
      </c>
      <c r="G730" s="12" t="s">
        <v>976</v>
      </c>
      <c r="H730" s="12" t="s">
        <v>27</v>
      </c>
      <c r="I730" s="7"/>
      <c r="J730" s="7"/>
      <c r="K730" s="7" t="s">
        <v>990</v>
      </c>
      <c r="L730" s="7" t="s">
        <v>991</v>
      </c>
      <c r="M730" s="10" t="s">
        <v>2453</v>
      </c>
      <c r="N730" s="13" t="s">
        <v>993</v>
      </c>
      <c r="O730" s="13" t="s">
        <v>992</v>
      </c>
      <c r="P730" s="14"/>
      <c r="Q730" s="13"/>
      <c r="R730" s="14">
        <v>91001</v>
      </c>
      <c r="S730" s="14" t="s">
        <v>222</v>
      </c>
      <c r="T730" s="16">
        <v>42206</v>
      </c>
      <c r="U730" s="13" t="s">
        <v>1490</v>
      </c>
    </row>
    <row r="731" spans="1:21" ht="16.899999999999999" hidden="1" customHeight="1" x14ac:dyDescent="0.2">
      <c r="A731" s="13">
        <v>7576</v>
      </c>
      <c r="B731" s="10" t="s">
        <v>4177</v>
      </c>
      <c r="C731" s="151">
        <v>653213700</v>
      </c>
      <c r="D731" s="7" t="s">
        <v>51</v>
      </c>
      <c r="E731" s="7" t="s">
        <v>4178</v>
      </c>
      <c r="F731" s="12" t="s">
        <v>4179</v>
      </c>
      <c r="G731" s="12" t="s">
        <v>4180</v>
      </c>
      <c r="H731" s="12" t="s">
        <v>4181</v>
      </c>
      <c r="I731" s="7" t="s">
        <v>4182</v>
      </c>
      <c r="J731" s="7" t="s">
        <v>4183</v>
      </c>
      <c r="K731" s="7" t="s">
        <v>4184</v>
      </c>
      <c r="L731" s="7" t="s">
        <v>4185</v>
      </c>
      <c r="M731" s="10" t="s">
        <v>2457</v>
      </c>
      <c r="N731" s="13" t="s">
        <v>4186</v>
      </c>
      <c r="O731" s="13" t="s">
        <v>4187</v>
      </c>
      <c r="P731" s="14" t="s">
        <v>4188</v>
      </c>
      <c r="Q731" s="13"/>
      <c r="R731" s="14">
        <v>93401</v>
      </c>
      <c r="S731" s="14" t="s">
        <v>4189</v>
      </c>
      <c r="T731" s="16">
        <v>42209</v>
      </c>
      <c r="U731" s="13">
        <v>2014</v>
      </c>
    </row>
    <row r="732" spans="1:21" ht="16.899999999999999" hidden="1" customHeight="1" x14ac:dyDescent="0.2">
      <c r="A732" s="42">
        <v>7577</v>
      </c>
      <c r="B732" s="41" t="s">
        <v>1299</v>
      </c>
      <c r="C732" s="150">
        <v>690617005</v>
      </c>
      <c r="D732" s="11" t="s">
        <v>1014</v>
      </c>
      <c r="E732" s="11" t="s">
        <v>1300</v>
      </c>
      <c r="F732" s="40" t="s">
        <v>26</v>
      </c>
      <c r="G732" s="40" t="s">
        <v>228</v>
      </c>
      <c r="H732" s="40" t="s">
        <v>27</v>
      </c>
      <c r="I732" s="11"/>
      <c r="J732" s="11"/>
      <c r="K732" s="11" t="s">
        <v>1301</v>
      </c>
      <c r="L732" s="11" t="s">
        <v>1302</v>
      </c>
      <c r="M732" s="41" t="s">
        <v>226</v>
      </c>
      <c r="N732" s="42" t="s">
        <v>1304</v>
      </c>
      <c r="O732" s="42" t="s">
        <v>2614</v>
      </c>
      <c r="P732" s="43" t="s">
        <v>1303</v>
      </c>
      <c r="Q732" s="42"/>
      <c r="R732" s="43">
        <v>91001</v>
      </c>
      <c r="S732" s="43" t="s">
        <v>222</v>
      </c>
      <c r="T732" s="44">
        <v>42215</v>
      </c>
      <c r="U732" s="13" t="s">
        <v>1490</v>
      </c>
    </row>
    <row r="733" spans="1:21" ht="16.899999999999999" hidden="1" customHeight="1" x14ac:dyDescent="0.2">
      <c r="A733" s="42">
        <v>7578</v>
      </c>
      <c r="B733" s="41" t="s">
        <v>6087</v>
      </c>
      <c r="C733" s="150">
        <v>692546008</v>
      </c>
      <c r="D733" s="11" t="s">
        <v>1014</v>
      </c>
      <c r="E733" s="11" t="s">
        <v>1300</v>
      </c>
      <c r="F733" s="40" t="s">
        <v>26</v>
      </c>
      <c r="G733" s="40" t="s">
        <v>228</v>
      </c>
      <c r="H733" s="40" t="s">
        <v>27</v>
      </c>
      <c r="I733" s="11"/>
      <c r="J733" s="11"/>
      <c r="K733" s="11" t="s">
        <v>6088</v>
      </c>
      <c r="L733" s="11" t="s">
        <v>6089</v>
      </c>
      <c r="M733" s="41" t="s">
        <v>31</v>
      </c>
      <c r="N733" s="42" t="s">
        <v>443</v>
      </c>
      <c r="O733" s="42" t="s">
        <v>6090</v>
      </c>
      <c r="P733" s="43" t="s">
        <v>6091</v>
      </c>
      <c r="Q733" s="42"/>
      <c r="R733" s="43">
        <v>91001</v>
      </c>
      <c r="S733" s="43" t="s">
        <v>222</v>
      </c>
      <c r="T733" s="44">
        <v>42215</v>
      </c>
      <c r="U733" s="13" t="s">
        <v>1490</v>
      </c>
    </row>
    <row r="734" spans="1:21" ht="16.899999999999999" hidden="1" customHeight="1" x14ac:dyDescent="0.2">
      <c r="A734" s="42">
        <v>7579</v>
      </c>
      <c r="B734" s="41" t="s">
        <v>6002</v>
      </c>
      <c r="C734" s="150">
        <v>690508001</v>
      </c>
      <c r="D734" s="11" t="s">
        <v>1014</v>
      </c>
      <c r="E734" s="11" t="s">
        <v>1300</v>
      </c>
      <c r="F734" s="40" t="s">
        <v>26</v>
      </c>
      <c r="G734" s="40" t="s">
        <v>228</v>
      </c>
      <c r="H734" s="40" t="s">
        <v>27</v>
      </c>
      <c r="I734" s="11"/>
      <c r="J734" s="11"/>
      <c r="K734" s="11" t="s">
        <v>6003</v>
      </c>
      <c r="L734" s="11" t="s">
        <v>6004</v>
      </c>
      <c r="M734" s="41" t="s">
        <v>226</v>
      </c>
      <c r="N734" s="42" t="s">
        <v>6005</v>
      </c>
      <c r="O734" s="42"/>
      <c r="P734" s="43"/>
      <c r="Q734" s="42"/>
      <c r="R734" s="43">
        <v>91001</v>
      </c>
      <c r="S734" s="43" t="s">
        <v>222</v>
      </c>
      <c r="T734" s="44">
        <v>42216</v>
      </c>
      <c r="U734" s="13" t="s">
        <v>1490</v>
      </c>
    </row>
    <row r="735" spans="1:21" ht="16.899999999999999" hidden="1" customHeight="1" x14ac:dyDescent="0.2">
      <c r="A735" s="13">
        <v>7580</v>
      </c>
      <c r="B735" s="10" t="s">
        <v>977</v>
      </c>
      <c r="C735" s="151">
        <v>605110223</v>
      </c>
      <c r="D735" s="7" t="s">
        <v>974</v>
      </c>
      <c r="E735" s="7" t="s">
        <v>978</v>
      </c>
      <c r="F735" s="12" t="s">
        <v>26</v>
      </c>
      <c r="G735" s="12" t="s">
        <v>976</v>
      </c>
      <c r="H735" s="12" t="s">
        <v>27</v>
      </c>
      <c r="I735" s="7"/>
      <c r="J735" s="7"/>
      <c r="K735" s="7" t="s">
        <v>979</v>
      </c>
      <c r="L735" s="7" t="s">
        <v>980</v>
      </c>
      <c r="M735" s="10" t="s">
        <v>2453</v>
      </c>
      <c r="N735" s="13" t="s">
        <v>647</v>
      </c>
      <c r="O735" s="13"/>
      <c r="P735" s="14"/>
      <c r="Q735" s="13"/>
      <c r="R735" s="14">
        <v>91001</v>
      </c>
      <c r="S735" s="14" t="s">
        <v>222</v>
      </c>
      <c r="T735" s="16">
        <v>42226</v>
      </c>
      <c r="U735" s="13" t="s">
        <v>1490</v>
      </c>
    </row>
    <row r="736" spans="1:21" ht="16.899999999999999" hidden="1" customHeight="1" x14ac:dyDescent="0.2">
      <c r="A736" s="13">
        <v>7581</v>
      </c>
      <c r="B736" s="10" t="s">
        <v>7375</v>
      </c>
      <c r="C736" s="151" t="s">
        <v>8530</v>
      </c>
      <c r="D736" s="7" t="s">
        <v>51</v>
      </c>
      <c r="E736" s="7" t="s">
        <v>7376</v>
      </c>
      <c r="F736" s="12" t="s">
        <v>7377</v>
      </c>
      <c r="G736" s="12" t="s">
        <v>7378</v>
      </c>
      <c r="H736" s="12" t="s">
        <v>7379</v>
      </c>
      <c r="I736" s="7" t="s">
        <v>566</v>
      </c>
      <c r="J736" s="7" t="s">
        <v>7380</v>
      </c>
      <c r="K736" s="7" t="s">
        <v>7381</v>
      </c>
      <c r="L736" s="7" t="s">
        <v>7382</v>
      </c>
      <c r="M736" s="10" t="s">
        <v>133</v>
      </c>
      <c r="N736" s="13" t="s">
        <v>7383</v>
      </c>
      <c r="O736" s="13" t="s">
        <v>7384</v>
      </c>
      <c r="P736" s="14" t="s">
        <v>7385</v>
      </c>
      <c r="Q736" s="13"/>
      <c r="R736" s="14" t="s">
        <v>241</v>
      </c>
      <c r="S736" s="14" t="s">
        <v>7386</v>
      </c>
      <c r="T736" s="16">
        <v>42248</v>
      </c>
      <c r="U736" s="13">
        <v>2014</v>
      </c>
    </row>
    <row r="737" spans="1:21" ht="16.899999999999999" hidden="1" customHeight="1" x14ac:dyDescent="0.2">
      <c r="A737" s="13">
        <v>7582</v>
      </c>
      <c r="B737" s="10" t="s">
        <v>5769</v>
      </c>
      <c r="C737" s="151">
        <v>619790103</v>
      </c>
      <c r="D737" s="7" t="s">
        <v>974</v>
      </c>
      <c r="E737" s="7" t="s">
        <v>978</v>
      </c>
      <c r="F737" s="12" t="s">
        <v>26</v>
      </c>
      <c r="G737" s="12" t="s">
        <v>976</v>
      </c>
      <c r="H737" s="12" t="s">
        <v>27</v>
      </c>
      <c r="I737" s="7"/>
      <c r="J737" s="7"/>
      <c r="K737" s="7" t="s">
        <v>5770</v>
      </c>
      <c r="L737" s="7" t="s">
        <v>5771</v>
      </c>
      <c r="M737" s="10" t="s">
        <v>224</v>
      </c>
      <c r="N737" s="13" t="s">
        <v>1360</v>
      </c>
      <c r="O737" s="13" t="s">
        <v>5772</v>
      </c>
      <c r="P737" s="14"/>
      <c r="Q737" s="14"/>
      <c r="R737" s="14">
        <v>91001</v>
      </c>
      <c r="S737" s="7" t="s">
        <v>222</v>
      </c>
      <c r="T737" s="16">
        <v>42250</v>
      </c>
      <c r="U737" s="13" t="s">
        <v>1490</v>
      </c>
    </row>
    <row r="738" spans="1:21" ht="16.899999999999999" hidden="1" customHeight="1" x14ac:dyDescent="0.2">
      <c r="A738" s="13">
        <v>7583</v>
      </c>
      <c r="B738" s="10" t="s">
        <v>1789</v>
      </c>
      <c r="C738" s="151">
        <v>691804003</v>
      </c>
      <c r="D738" s="7" t="s">
        <v>1014</v>
      </c>
      <c r="E738" s="7" t="s">
        <v>1300</v>
      </c>
      <c r="F738" s="12" t="s">
        <v>26</v>
      </c>
      <c r="G738" s="12" t="s">
        <v>228</v>
      </c>
      <c r="H738" s="12" t="s">
        <v>27</v>
      </c>
      <c r="I738" s="7"/>
      <c r="J738" s="7"/>
      <c r="K738" s="7" t="s">
        <v>1790</v>
      </c>
      <c r="L738" s="13" t="s">
        <v>1792</v>
      </c>
      <c r="M738" s="10" t="s">
        <v>32</v>
      </c>
      <c r="N738" s="13" t="s">
        <v>1794</v>
      </c>
      <c r="O738" s="13" t="s">
        <v>1793</v>
      </c>
      <c r="P738" s="14" t="s">
        <v>1791</v>
      </c>
      <c r="Q738" s="13"/>
      <c r="R738" s="14">
        <v>91001</v>
      </c>
      <c r="S738" s="14" t="s">
        <v>222</v>
      </c>
      <c r="T738" s="16">
        <v>42262</v>
      </c>
      <c r="U738" s="13" t="s">
        <v>1490</v>
      </c>
    </row>
    <row r="739" spans="1:21" ht="16.899999999999999" hidden="1" customHeight="1" x14ac:dyDescent="0.2">
      <c r="A739" s="42">
        <v>7584</v>
      </c>
      <c r="B739" s="41" t="s">
        <v>1742</v>
      </c>
      <c r="C739" s="150">
        <v>690507005</v>
      </c>
      <c r="D739" s="11" t="s">
        <v>1014</v>
      </c>
      <c r="E739" s="11" t="s">
        <v>1300</v>
      </c>
      <c r="F739" s="40" t="s">
        <v>26</v>
      </c>
      <c r="G739" s="40" t="s">
        <v>228</v>
      </c>
      <c r="H739" s="40" t="s">
        <v>27</v>
      </c>
      <c r="I739" s="11"/>
      <c r="J739" s="11"/>
      <c r="K739" s="11" t="s">
        <v>1743</v>
      </c>
      <c r="L739" s="11" t="s">
        <v>1745</v>
      </c>
      <c r="M739" s="41" t="s">
        <v>226</v>
      </c>
      <c r="N739" s="42" t="s">
        <v>1747</v>
      </c>
      <c r="O739" s="42" t="s">
        <v>1744</v>
      </c>
      <c r="P739" s="43" t="s">
        <v>1746</v>
      </c>
      <c r="Q739" s="42"/>
      <c r="R739" s="43">
        <v>91001</v>
      </c>
      <c r="S739" s="43" t="s">
        <v>222</v>
      </c>
      <c r="T739" s="44">
        <v>38641</v>
      </c>
      <c r="U739" s="13" t="s">
        <v>1490</v>
      </c>
    </row>
    <row r="740" spans="1:21" ht="16.899999999999999" hidden="1" customHeight="1" x14ac:dyDescent="0.2">
      <c r="A740" s="13">
        <v>7585</v>
      </c>
      <c r="B740" s="10" t="s">
        <v>5248</v>
      </c>
      <c r="C740" s="151">
        <v>651096642</v>
      </c>
      <c r="D740" s="7" t="s">
        <v>5249</v>
      </c>
      <c r="E740" s="7" t="s">
        <v>5250</v>
      </c>
      <c r="F740" s="12" t="s">
        <v>5251</v>
      </c>
      <c r="G740" s="12" t="s">
        <v>5252</v>
      </c>
      <c r="H740" s="7" t="s">
        <v>5253</v>
      </c>
      <c r="I740" s="12" t="s">
        <v>5254</v>
      </c>
      <c r="J740" s="7" t="s">
        <v>5255</v>
      </c>
      <c r="K740" s="7" t="s">
        <v>5256</v>
      </c>
      <c r="L740" s="7" t="s">
        <v>5257</v>
      </c>
      <c r="M740" s="10" t="s">
        <v>31</v>
      </c>
      <c r="N740" s="13" t="s">
        <v>271</v>
      </c>
      <c r="O740" s="13" t="s">
        <v>5258</v>
      </c>
      <c r="P740" s="14" t="s">
        <v>5259</v>
      </c>
      <c r="Q740" s="13"/>
      <c r="R740" s="14">
        <v>93401</v>
      </c>
      <c r="S740" s="14" t="s">
        <v>5260</v>
      </c>
      <c r="T740" s="16">
        <v>42306</v>
      </c>
      <c r="U740" s="13">
        <v>2017</v>
      </c>
    </row>
    <row r="741" spans="1:21" ht="16.899999999999999" hidden="1" customHeight="1" x14ac:dyDescent="0.2">
      <c r="A741" s="42">
        <v>7586</v>
      </c>
      <c r="B741" s="41" t="s">
        <v>1370</v>
      </c>
      <c r="C741" s="150">
        <v>690307006</v>
      </c>
      <c r="D741" s="11" t="s">
        <v>1014</v>
      </c>
      <c r="E741" s="11" t="s">
        <v>1300</v>
      </c>
      <c r="F741" s="40" t="s">
        <v>26</v>
      </c>
      <c r="G741" s="40" t="s">
        <v>228</v>
      </c>
      <c r="H741" s="40" t="s">
        <v>27</v>
      </c>
      <c r="I741" s="11"/>
      <c r="J741" s="11"/>
      <c r="K741" s="11" t="s">
        <v>1371</v>
      </c>
      <c r="L741" s="11" t="s">
        <v>1373</v>
      </c>
      <c r="M741" s="41" t="s">
        <v>2453</v>
      </c>
      <c r="N741" s="42" t="s">
        <v>1375</v>
      </c>
      <c r="O741" s="42" t="s">
        <v>1372</v>
      </c>
      <c r="P741" s="43" t="s">
        <v>1374</v>
      </c>
      <c r="Q741" s="42"/>
      <c r="R741" s="43">
        <v>91001</v>
      </c>
      <c r="S741" s="43" t="s">
        <v>222</v>
      </c>
      <c r="T741" s="44">
        <v>42347</v>
      </c>
      <c r="U741" s="13" t="s">
        <v>1490</v>
      </c>
    </row>
    <row r="742" spans="1:21" ht="16.899999999999999" hidden="1" customHeight="1" x14ac:dyDescent="0.2">
      <c r="A742" s="13">
        <v>7587</v>
      </c>
      <c r="B742" s="10" t="s">
        <v>994</v>
      </c>
      <c r="C742" s="151">
        <v>605110533</v>
      </c>
      <c r="D742" s="7" t="s">
        <v>974</v>
      </c>
      <c r="E742" s="7" t="s">
        <v>978</v>
      </c>
      <c r="F742" s="12" t="s">
        <v>26</v>
      </c>
      <c r="G742" s="12" t="s">
        <v>976</v>
      </c>
      <c r="H742" s="12" t="s">
        <v>27</v>
      </c>
      <c r="I742" s="7"/>
      <c r="J742" s="7"/>
      <c r="K742" s="7" t="s">
        <v>995</v>
      </c>
      <c r="L742" s="7" t="s">
        <v>996</v>
      </c>
      <c r="M742" s="10" t="s">
        <v>226</v>
      </c>
      <c r="N742" s="13" t="s">
        <v>997</v>
      </c>
      <c r="O742" s="13"/>
      <c r="P742" s="14"/>
      <c r="Q742" s="13"/>
      <c r="R742" s="14">
        <v>91001</v>
      </c>
      <c r="S742" s="14" t="s">
        <v>222</v>
      </c>
      <c r="T742" s="16">
        <v>42348</v>
      </c>
      <c r="U742" s="13" t="s">
        <v>1490</v>
      </c>
    </row>
    <row r="743" spans="1:21" ht="16.899999999999999" hidden="1" customHeight="1" x14ac:dyDescent="0.2">
      <c r="A743" s="13">
        <v>7588</v>
      </c>
      <c r="B743" s="10" t="s">
        <v>4040</v>
      </c>
      <c r="C743" s="151">
        <v>651114535</v>
      </c>
      <c r="D743" s="7" t="s">
        <v>51</v>
      </c>
      <c r="E743" s="7" t="s">
        <v>4041</v>
      </c>
      <c r="F743" s="12" t="s">
        <v>4042</v>
      </c>
      <c r="G743" s="12" t="s">
        <v>4043</v>
      </c>
      <c r="H743" s="12" t="s">
        <v>4044</v>
      </c>
      <c r="I743" s="7" t="s">
        <v>4045</v>
      </c>
      <c r="J743" s="7" t="s">
        <v>4046</v>
      </c>
      <c r="K743" s="7" t="s">
        <v>4047</v>
      </c>
      <c r="L743" s="7" t="s">
        <v>4048</v>
      </c>
      <c r="M743" s="10" t="s">
        <v>90</v>
      </c>
      <c r="N743" s="13" t="s">
        <v>185</v>
      </c>
      <c r="O743" s="13" t="s">
        <v>4049</v>
      </c>
      <c r="P743" s="14" t="s">
        <v>4050</v>
      </c>
      <c r="Q743" s="13"/>
      <c r="R743" s="14" t="s">
        <v>162</v>
      </c>
      <c r="S743" s="14" t="s">
        <v>4051</v>
      </c>
      <c r="T743" s="16">
        <v>42349</v>
      </c>
      <c r="U743" s="13">
        <v>2017</v>
      </c>
    </row>
    <row r="744" spans="1:21" ht="16.899999999999999" hidden="1" customHeight="1" x14ac:dyDescent="0.2">
      <c r="A744" s="13">
        <v>7589</v>
      </c>
      <c r="B744" s="7" t="s">
        <v>3422</v>
      </c>
      <c r="C744" s="151">
        <v>651076188</v>
      </c>
      <c r="D744" s="7" t="s">
        <v>33</v>
      </c>
      <c r="E744" s="7" t="s">
        <v>3423</v>
      </c>
      <c r="F744" s="12" t="s">
        <v>3424</v>
      </c>
      <c r="G744" s="12" t="s">
        <v>3425</v>
      </c>
      <c r="H744" s="12" t="s">
        <v>3426</v>
      </c>
      <c r="I744" s="7" t="s">
        <v>3427</v>
      </c>
      <c r="J744" s="12" t="s">
        <v>3428</v>
      </c>
      <c r="K744" s="7" t="s">
        <v>3429</v>
      </c>
      <c r="L744" s="7" t="s">
        <v>3430</v>
      </c>
      <c r="M744" s="10" t="s">
        <v>2453</v>
      </c>
      <c r="N744" s="13" t="s">
        <v>34</v>
      </c>
      <c r="O744" s="13" t="s">
        <v>3431</v>
      </c>
      <c r="P744" s="14" t="s">
        <v>3431</v>
      </c>
      <c r="Q744" s="13" t="s">
        <v>3431</v>
      </c>
      <c r="R744" s="14">
        <v>93401</v>
      </c>
      <c r="S744" s="14" t="s">
        <v>3432</v>
      </c>
      <c r="T744" s="16">
        <v>42352</v>
      </c>
      <c r="U744" s="13">
        <v>2014</v>
      </c>
    </row>
    <row r="745" spans="1:21" ht="16.899999999999999" hidden="1" customHeight="1" x14ac:dyDescent="0.2">
      <c r="A745" s="13">
        <v>7590</v>
      </c>
      <c r="B745" s="10" t="s">
        <v>5923</v>
      </c>
      <c r="C745" s="151">
        <v>692530004</v>
      </c>
      <c r="D745" s="7" t="s">
        <v>1014</v>
      </c>
      <c r="E745" s="7" t="s">
        <v>1300</v>
      </c>
      <c r="F745" s="12" t="s">
        <v>26</v>
      </c>
      <c r="G745" s="12" t="s">
        <v>228</v>
      </c>
      <c r="H745" s="12" t="s">
        <v>27</v>
      </c>
      <c r="I745" s="7"/>
      <c r="J745" s="7"/>
      <c r="K745" s="7" t="s">
        <v>5924</v>
      </c>
      <c r="L745" s="7" t="s">
        <v>5925</v>
      </c>
      <c r="M745" s="10" t="s">
        <v>303</v>
      </c>
      <c r="N745" s="13" t="s">
        <v>5926</v>
      </c>
      <c r="O745" s="13" t="s">
        <v>5927</v>
      </c>
      <c r="P745" s="14" t="s">
        <v>5928</v>
      </c>
      <c r="Q745" s="13"/>
      <c r="R745" s="14">
        <v>91001</v>
      </c>
      <c r="S745" s="14" t="s">
        <v>222</v>
      </c>
      <c r="T745" s="16">
        <v>42356</v>
      </c>
      <c r="U745" s="13" t="s">
        <v>1490</v>
      </c>
    </row>
    <row r="746" spans="1:21" ht="16.899999999999999" hidden="1" customHeight="1" x14ac:dyDescent="0.2">
      <c r="A746" s="42">
        <v>7591</v>
      </c>
      <c r="B746" s="41" t="s">
        <v>2002</v>
      </c>
      <c r="C746" s="150">
        <v>691007006</v>
      </c>
      <c r="D746" s="11" t="s">
        <v>1014</v>
      </c>
      <c r="E746" s="11" t="s">
        <v>227</v>
      </c>
      <c r="F746" s="40" t="s">
        <v>26</v>
      </c>
      <c r="G746" s="40" t="s">
        <v>228</v>
      </c>
      <c r="H746" s="40" t="s">
        <v>27</v>
      </c>
      <c r="I746" s="11"/>
      <c r="J746" s="11"/>
      <c r="K746" s="11" t="s">
        <v>8369</v>
      </c>
      <c r="L746" s="11" t="s">
        <v>2005</v>
      </c>
      <c r="M746" s="41" t="s">
        <v>2457</v>
      </c>
      <c r="N746" s="42" t="s">
        <v>2007</v>
      </c>
      <c r="O746" s="42" t="s">
        <v>2006</v>
      </c>
      <c r="P746" s="43" t="s">
        <v>2004</v>
      </c>
      <c r="Q746" s="42"/>
      <c r="R746" s="43">
        <v>91001</v>
      </c>
      <c r="S746" s="43" t="s">
        <v>222</v>
      </c>
      <c r="T746" s="44">
        <v>42383</v>
      </c>
      <c r="U746" s="13" t="s">
        <v>1490</v>
      </c>
    </row>
    <row r="747" spans="1:21" ht="16.899999999999999" hidden="1" customHeight="1" x14ac:dyDescent="0.2">
      <c r="A747" s="42">
        <v>7592</v>
      </c>
      <c r="B747" s="41" t="s">
        <v>1916</v>
      </c>
      <c r="C747" s="150">
        <v>692645006</v>
      </c>
      <c r="D747" s="11" t="s">
        <v>1014</v>
      </c>
      <c r="E747" s="11" t="s">
        <v>227</v>
      </c>
      <c r="F747" s="40" t="s">
        <v>26</v>
      </c>
      <c r="G747" s="40" t="s">
        <v>228</v>
      </c>
      <c r="H747" s="40" t="s">
        <v>27</v>
      </c>
      <c r="I747" s="11"/>
      <c r="J747" s="11"/>
      <c r="K747" s="11" t="s">
        <v>1917</v>
      </c>
      <c r="L747" s="11" t="s">
        <v>1918</v>
      </c>
      <c r="M747" s="41" t="s">
        <v>2457</v>
      </c>
      <c r="N747" s="42" t="s">
        <v>1920</v>
      </c>
      <c r="O747" s="42" t="s">
        <v>2568</v>
      </c>
      <c r="P747" s="43" t="s">
        <v>1919</v>
      </c>
      <c r="Q747" s="42"/>
      <c r="R747" s="43">
        <v>91001</v>
      </c>
      <c r="S747" s="43" t="s">
        <v>222</v>
      </c>
      <c r="T747" s="44">
        <v>42397</v>
      </c>
      <c r="U747" s="13" t="s">
        <v>1490</v>
      </c>
    </row>
    <row r="748" spans="1:21" ht="16.899999999999999" hidden="1" customHeight="1" x14ac:dyDescent="0.2">
      <c r="A748" s="42">
        <v>7593</v>
      </c>
      <c r="B748" s="41" t="s">
        <v>1821</v>
      </c>
      <c r="C748" s="150">
        <v>690513005</v>
      </c>
      <c r="D748" s="11" t="s">
        <v>1014</v>
      </c>
      <c r="E748" s="11" t="s">
        <v>227</v>
      </c>
      <c r="F748" s="40" t="s">
        <v>26</v>
      </c>
      <c r="G748" s="40" t="s">
        <v>228</v>
      </c>
      <c r="H748" s="40" t="s">
        <v>27</v>
      </c>
      <c r="I748" s="11"/>
      <c r="J748" s="11"/>
      <c r="K748" s="11" t="s">
        <v>1822</v>
      </c>
      <c r="L748" s="11" t="s">
        <v>1823</v>
      </c>
      <c r="M748" s="41" t="s">
        <v>226</v>
      </c>
      <c r="N748" s="42" t="s">
        <v>1825</v>
      </c>
      <c r="O748" s="42" t="s">
        <v>1824</v>
      </c>
      <c r="P748" s="43"/>
      <c r="Q748" s="42"/>
      <c r="R748" s="43">
        <v>91001</v>
      </c>
      <c r="S748" s="43" t="s">
        <v>222</v>
      </c>
      <c r="T748" s="44">
        <v>42402</v>
      </c>
      <c r="U748" s="13" t="s">
        <v>1490</v>
      </c>
    </row>
    <row r="749" spans="1:21" ht="16.899999999999999" hidden="1" customHeight="1" x14ac:dyDescent="0.2">
      <c r="A749" s="13">
        <v>7594</v>
      </c>
      <c r="B749" s="10" t="s">
        <v>1826</v>
      </c>
      <c r="C749" s="151">
        <v>691002004</v>
      </c>
      <c r="D749" s="7" t="s">
        <v>1014</v>
      </c>
      <c r="E749" s="7" t="s">
        <v>227</v>
      </c>
      <c r="F749" s="12" t="s">
        <v>26</v>
      </c>
      <c r="G749" s="12" t="s">
        <v>228</v>
      </c>
      <c r="H749" s="12" t="s">
        <v>27</v>
      </c>
      <c r="I749" s="7"/>
      <c r="J749" s="7"/>
      <c r="K749" s="7" t="s">
        <v>1827</v>
      </c>
      <c r="L749" s="7" t="s">
        <v>1829</v>
      </c>
      <c r="M749" s="10" t="s">
        <v>2457</v>
      </c>
      <c r="N749" s="13" t="s">
        <v>1831</v>
      </c>
      <c r="O749" s="13" t="s">
        <v>1828</v>
      </c>
      <c r="P749" s="14" t="s">
        <v>1830</v>
      </c>
      <c r="Q749" s="13"/>
      <c r="R749" s="14">
        <v>91001</v>
      </c>
      <c r="S749" s="14" t="s">
        <v>222</v>
      </c>
      <c r="T749" s="16">
        <v>42402</v>
      </c>
      <c r="U749" s="13" t="s">
        <v>1490</v>
      </c>
    </row>
    <row r="750" spans="1:21" ht="16.899999999999999" hidden="1" customHeight="1" x14ac:dyDescent="0.2">
      <c r="A750" s="13">
        <v>7595</v>
      </c>
      <c r="B750" s="10" t="s">
        <v>998</v>
      </c>
      <c r="C750" s="151">
        <v>605111211</v>
      </c>
      <c r="D750" s="7" t="s">
        <v>974</v>
      </c>
      <c r="E750" s="7" t="s">
        <v>978</v>
      </c>
      <c r="F750" s="12" t="s">
        <v>26</v>
      </c>
      <c r="G750" s="12" t="s">
        <v>976</v>
      </c>
      <c r="H750" s="12" t="s">
        <v>27</v>
      </c>
      <c r="I750" s="7"/>
      <c r="J750" s="7"/>
      <c r="K750" s="7" t="s">
        <v>999</v>
      </c>
      <c r="L750" s="7" t="s">
        <v>1000</v>
      </c>
      <c r="M750" s="10" t="s">
        <v>2474</v>
      </c>
      <c r="N750" s="13" t="s">
        <v>302</v>
      </c>
      <c r="O750" s="13" t="s">
        <v>1001</v>
      </c>
      <c r="P750" s="14"/>
      <c r="Q750" s="13"/>
      <c r="R750" s="14">
        <v>91001</v>
      </c>
      <c r="S750" s="14" t="s">
        <v>222</v>
      </c>
      <c r="T750" s="16">
        <v>42405</v>
      </c>
      <c r="U750" s="13" t="s">
        <v>1490</v>
      </c>
    </row>
    <row r="751" spans="1:21" ht="16.899999999999999" hidden="1" customHeight="1" x14ac:dyDescent="0.2">
      <c r="A751" s="42">
        <v>7596</v>
      </c>
      <c r="B751" s="41" t="s">
        <v>1305</v>
      </c>
      <c r="C751" s="150">
        <v>690737000</v>
      </c>
      <c r="D751" s="11" t="s">
        <v>1014</v>
      </c>
      <c r="E751" s="11" t="s">
        <v>227</v>
      </c>
      <c r="F751" s="40" t="s">
        <v>26</v>
      </c>
      <c r="G751" s="40" t="s">
        <v>228</v>
      </c>
      <c r="H751" s="40" t="s">
        <v>27</v>
      </c>
      <c r="I751" s="11"/>
      <c r="J751" s="11"/>
      <c r="K751" s="11" t="s">
        <v>1306</v>
      </c>
      <c r="L751" s="11" t="s">
        <v>1307</v>
      </c>
      <c r="M751" s="41" t="s">
        <v>226</v>
      </c>
      <c r="N751" s="42" t="s">
        <v>1309</v>
      </c>
      <c r="O751" s="42" t="s">
        <v>1308</v>
      </c>
      <c r="P751" s="43"/>
      <c r="Q751" s="42"/>
      <c r="R751" s="43">
        <v>91001</v>
      </c>
      <c r="S751" s="43" t="s">
        <v>222</v>
      </c>
      <c r="T751" s="44">
        <v>42410</v>
      </c>
      <c r="U751" s="13" t="s">
        <v>1490</v>
      </c>
    </row>
    <row r="752" spans="1:21" ht="16.899999999999999" hidden="1" customHeight="1" x14ac:dyDescent="0.2">
      <c r="A752" s="42">
        <v>7597</v>
      </c>
      <c r="B752" s="41" t="s">
        <v>6060</v>
      </c>
      <c r="C752" s="150">
        <v>691004007</v>
      </c>
      <c r="D752" s="11" t="s">
        <v>1014</v>
      </c>
      <c r="E752" s="11" t="s">
        <v>1607</v>
      </c>
      <c r="F752" s="40" t="s">
        <v>26</v>
      </c>
      <c r="G752" s="40" t="s">
        <v>228</v>
      </c>
      <c r="H752" s="40" t="s">
        <v>27</v>
      </c>
      <c r="I752" s="11"/>
      <c r="J752" s="11"/>
      <c r="K752" s="11" t="s">
        <v>6061</v>
      </c>
      <c r="L752" s="11" t="s">
        <v>6062</v>
      </c>
      <c r="M752" s="41" t="s">
        <v>2457</v>
      </c>
      <c r="N752" s="42" t="s">
        <v>6063</v>
      </c>
      <c r="O752" s="42" t="s">
        <v>6064</v>
      </c>
      <c r="P752" s="43"/>
      <c r="Q752" s="42"/>
      <c r="R752" s="43">
        <v>91001</v>
      </c>
      <c r="S752" s="43" t="s">
        <v>222</v>
      </c>
      <c r="T752" s="44">
        <v>42415</v>
      </c>
      <c r="U752" s="13" t="s">
        <v>1490</v>
      </c>
    </row>
    <row r="753" spans="1:21" ht="16.899999999999999" hidden="1" customHeight="1" x14ac:dyDescent="0.2">
      <c r="A753" s="43">
        <v>7598</v>
      </c>
      <c r="B753" s="11" t="s">
        <v>1606</v>
      </c>
      <c r="C753" s="150">
        <v>690406004</v>
      </c>
      <c r="D753" s="11" t="s">
        <v>1014</v>
      </c>
      <c r="E753" s="11" t="s">
        <v>1607</v>
      </c>
      <c r="F753" s="40" t="s">
        <v>26</v>
      </c>
      <c r="G753" s="40" t="s">
        <v>228</v>
      </c>
      <c r="H753" s="40" t="s">
        <v>27</v>
      </c>
      <c r="I753" s="11"/>
      <c r="J753" s="11"/>
      <c r="K753" s="11" t="s">
        <v>2993</v>
      </c>
      <c r="L753" s="11" t="s">
        <v>1608</v>
      </c>
      <c r="M753" s="11" t="s">
        <v>2455</v>
      </c>
      <c r="N753" s="43" t="s">
        <v>2994</v>
      </c>
      <c r="O753" s="43" t="s">
        <v>1609</v>
      </c>
      <c r="P753" s="43" t="s">
        <v>2995</v>
      </c>
      <c r="Q753" s="43"/>
      <c r="R753" s="43">
        <v>91001</v>
      </c>
      <c r="S753" s="43" t="s">
        <v>222</v>
      </c>
      <c r="T753" s="87">
        <v>42416</v>
      </c>
      <c r="U753" s="13" t="s">
        <v>1490</v>
      </c>
    </row>
    <row r="754" spans="1:21" ht="16.899999999999999" hidden="1" customHeight="1" x14ac:dyDescent="0.2">
      <c r="A754" s="42">
        <v>7599</v>
      </c>
      <c r="B754" s="41" t="s">
        <v>6021</v>
      </c>
      <c r="C754" s="150">
        <v>692513002</v>
      </c>
      <c r="D754" s="11" t="s">
        <v>1014</v>
      </c>
      <c r="E754" s="11" t="s">
        <v>1607</v>
      </c>
      <c r="F754" s="40" t="s">
        <v>26</v>
      </c>
      <c r="G754" s="40" t="s">
        <v>228</v>
      </c>
      <c r="H754" s="40" t="s">
        <v>27</v>
      </c>
      <c r="I754" s="11"/>
      <c r="J754" s="11"/>
      <c r="K754" s="11" t="s">
        <v>6022</v>
      </c>
      <c r="L754" s="11" t="s">
        <v>6023</v>
      </c>
      <c r="M754" s="41" t="s">
        <v>2474</v>
      </c>
      <c r="N754" s="11" t="s">
        <v>6024</v>
      </c>
      <c r="O754" s="42" t="s">
        <v>6025</v>
      </c>
      <c r="P754" s="42" t="s">
        <v>6026</v>
      </c>
      <c r="Q754" s="42"/>
      <c r="R754" s="43">
        <v>91001</v>
      </c>
      <c r="S754" s="43" t="s">
        <v>222</v>
      </c>
      <c r="T754" s="44">
        <v>42416</v>
      </c>
      <c r="U754" s="13" t="s">
        <v>1490</v>
      </c>
    </row>
    <row r="755" spans="1:21" ht="16.899999999999999" hidden="1" customHeight="1" x14ac:dyDescent="0.2">
      <c r="A755" s="13">
        <v>7600</v>
      </c>
      <c r="B755" s="10" t="s">
        <v>4581</v>
      </c>
      <c r="C755" s="151" t="s">
        <v>8010</v>
      </c>
      <c r="D755" s="7" t="s">
        <v>51</v>
      </c>
      <c r="E755" s="7" t="s">
        <v>4582</v>
      </c>
      <c r="F755" s="12" t="s">
        <v>4583</v>
      </c>
      <c r="G755" s="12" t="s">
        <v>4584</v>
      </c>
      <c r="H755" s="12" t="s">
        <v>4585</v>
      </c>
      <c r="I755" s="7" t="s">
        <v>3920</v>
      </c>
      <c r="J755" s="7" t="s">
        <v>4586</v>
      </c>
      <c r="K755" s="7" t="s">
        <v>4587</v>
      </c>
      <c r="L755" s="7" t="s">
        <v>4588</v>
      </c>
      <c r="M755" s="10" t="s">
        <v>31</v>
      </c>
      <c r="N755" s="13" t="s">
        <v>539</v>
      </c>
      <c r="O755" s="13" t="s">
        <v>4589</v>
      </c>
      <c r="P755" s="14" t="s">
        <v>4590</v>
      </c>
      <c r="Q755" s="13"/>
      <c r="R755" s="14" t="s">
        <v>162</v>
      </c>
      <c r="S755" s="14" t="s">
        <v>4591</v>
      </c>
      <c r="T755" s="16">
        <v>42417</v>
      </c>
      <c r="U755" s="13">
        <v>2015</v>
      </c>
    </row>
    <row r="756" spans="1:21" ht="16.899999999999999" hidden="1" customHeight="1" x14ac:dyDescent="0.2">
      <c r="A756" s="42">
        <v>7601</v>
      </c>
      <c r="B756" s="41" t="s">
        <v>1422</v>
      </c>
      <c r="C756" s="150">
        <v>690402009</v>
      </c>
      <c r="D756" s="11" t="s">
        <v>1014</v>
      </c>
      <c r="E756" s="11" t="s">
        <v>1423</v>
      </c>
      <c r="F756" s="40" t="s">
        <v>26</v>
      </c>
      <c r="G756" s="40" t="s">
        <v>228</v>
      </c>
      <c r="H756" s="40" t="s">
        <v>27</v>
      </c>
      <c r="I756" s="11"/>
      <c r="J756" s="11"/>
      <c r="K756" s="11" t="s">
        <v>1424</v>
      </c>
      <c r="L756" s="11" t="s">
        <v>1425</v>
      </c>
      <c r="M756" s="41" t="s">
        <v>2455</v>
      </c>
      <c r="N756" s="42" t="s">
        <v>1427</v>
      </c>
      <c r="O756" s="42" t="s">
        <v>1426</v>
      </c>
      <c r="P756" s="43"/>
      <c r="Q756" s="42"/>
      <c r="R756" s="43">
        <v>91001</v>
      </c>
      <c r="S756" s="43" t="s">
        <v>222</v>
      </c>
      <c r="T756" s="44">
        <v>42422</v>
      </c>
      <c r="U756" s="13" t="s">
        <v>1490</v>
      </c>
    </row>
    <row r="757" spans="1:21" ht="16.899999999999999" hidden="1" customHeight="1" x14ac:dyDescent="0.2">
      <c r="A757" s="13">
        <v>7602</v>
      </c>
      <c r="B757" s="10" t="s">
        <v>7623</v>
      </c>
      <c r="C757" s="151" t="s">
        <v>8533</v>
      </c>
      <c r="D757" s="7" t="s">
        <v>51</v>
      </c>
      <c r="E757" s="7" t="s">
        <v>7624</v>
      </c>
      <c r="F757" s="12" t="s">
        <v>7625</v>
      </c>
      <c r="G757" s="12" t="s">
        <v>7626</v>
      </c>
      <c r="H757" s="12" t="s">
        <v>7627</v>
      </c>
      <c r="I757" s="7" t="s">
        <v>2145</v>
      </c>
      <c r="J757" s="7" t="s">
        <v>7628</v>
      </c>
      <c r="K757" s="7" t="s">
        <v>7629</v>
      </c>
      <c r="L757" s="7" t="s">
        <v>7630</v>
      </c>
      <c r="M757" s="10" t="s">
        <v>2454</v>
      </c>
      <c r="N757" s="13" t="s">
        <v>842</v>
      </c>
      <c r="O757" s="13" t="s">
        <v>7631</v>
      </c>
      <c r="P757" s="14" t="s">
        <v>7632</v>
      </c>
      <c r="Q757" s="13"/>
      <c r="R757" s="14" t="s">
        <v>241</v>
      </c>
      <c r="S757" s="14" t="s">
        <v>7386</v>
      </c>
      <c r="T757" s="16">
        <v>42424</v>
      </c>
      <c r="U757" s="13">
        <v>2014</v>
      </c>
    </row>
    <row r="758" spans="1:21" ht="16.899999999999999" hidden="1" customHeight="1" x14ac:dyDescent="0.2">
      <c r="A758" s="42">
        <v>7603</v>
      </c>
      <c r="B758" s="41" t="s">
        <v>1677</v>
      </c>
      <c r="C758" s="150">
        <v>691913007</v>
      </c>
      <c r="D758" s="11" t="s">
        <v>1014</v>
      </c>
      <c r="E758" s="11" t="s">
        <v>1026</v>
      </c>
      <c r="F758" s="40" t="s">
        <v>26</v>
      </c>
      <c r="G758" s="40" t="s">
        <v>1027</v>
      </c>
      <c r="H758" s="40" t="s">
        <v>27</v>
      </c>
      <c r="I758" s="11"/>
      <c r="J758" s="11"/>
      <c r="K758" s="11" t="s">
        <v>1678</v>
      </c>
      <c r="L758" s="11" t="s">
        <v>1679</v>
      </c>
      <c r="M758" s="41" t="s">
        <v>32</v>
      </c>
      <c r="N758" s="42" t="s">
        <v>1680</v>
      </c>
      <c r="O758" s="42" t="s">
        <v>2573</v>
      </c>
      <c r="P758" s="43" t="s">
        <v>2574</v>
      </c>
      <c r="Q758" s="42"/>
      <c r="R758" s="43">
        <v>91001</v>
      </c>
      <c r="S758" s="43" t="s">
        <v>1030</v>
      </c>
      <c r="T758" s="44">
        <v>42446</v>
      </c>
      <c r="U758" s="13" t="s">
        <v>1490</v>
      </c>
    </row>
    <row r="759" spans="1:21" ht="16.899999999999999" hidden="1" customHeight="1" x14ac:dyDescent="0.2">
      <c r="A759" s="13">
        <v>7604</v>
      </c>
      <c r="B759" s="10" t="s">
        <v>6010</v>
      </c>
      <c r="C759" s="151">
        <v>691903001</v>
      </c>
      <c r="D759" s="7" t="s">
        <v>1014</v>
      </c>
      <c r="E759" s="7" t="s">
        <v>1607</v>
      </c>
      <c r="F759" s="12" t="s">
        <v>26</v>
      </c>
      <c r="G759" s="12" t="s">
        <v>228</v>
      </c>
      <c r="H759" s="12" t="s">
        <v>27</v>
      </c>
      <c r="I759" s="7"/>
      <c r="J759" s="7"/>
      <c r="K759" s="7" t="s">
        <v>6011</v>
      </c>
      <c r="L759" s="7" t="s">
        <v>6012</v>
      </c>
      <c r="M759" s="10" t="s">
        <v>32</v>
      </c>
      <c r="N759" s="13" t="s">
        <v>6013</v>
      </c>
      <c r="O759" s="13" t="s">
        <v>6014</v>
      </c>
      <c r="P759" s="14" t="s">
        <v>6015</v>
      </c>
      <c r="Q759" s="13"/>
      <c r="R759" s="14">
        <v>91001</v>
      </c>
      <c r="S759" s="14" t="s">
        <v>222</v>
      </c>
      <c r="T759" s="16">
        <v>42451</v>
      </c>
      <c r="U759" s="13" t="s">
        <v>1490</v>
      </c>
    </row>
    <row r="760" spans="1:21" ht="16.899999999999999" hidden="1" customHeight="1" x14ac:dyDescent="0.2">
      <c r="A760" s="13">
        <v>7605</v>
      </c>
      <c r="B760" s="10" t="s">
        <v>253</v>
      </c>
      <c r="C760" s="151">
        <v>651131154</v>
      </c>
      <c r="D760" s="7" t="s">
        <v>51</v>
      </c>
      <c r="E760" s="7" t="s">
        <v>254</v>
      </c>
      <c r="F760" s="12" t="s">
        <v>2977</v>
      </c>
      <c r="G760" s="12" t="s">
        <v>255</v>
      </c>
      <c r="H760" s="12" t="s">
        <v>256</v>
      </c>
      <c r="I760" s="7" t="s">
        <v>184</v>
      </c>
      <c r="J760" s="7" t="s">
        <v>257</v>
      </c>
      <c r="K760" s="7" t="s">
        <v>258</v>
      </c>
      <c r="L760" s="7" t="s">
        <v>260</v>
      </c>
      <c r="M760" s="10" t="s">
        <v>2457</v>
      </c>
      <c r="N760" s="13" t="s">
        <v>232</v>
      </c>
      <c r="O760" s="23" t="s">
        <v>261</v>
      </c>
      <c r="P760" s="14" t="s">
        <v>259</v>
      </c>
      <c r="Q760" s="13"/>
      <c r="R760" s="14" t="s">
        <v>162</v>
      </c>
      <c r="S760" s="15" t="s">
        <v>3903</v>
      </c>
      <c r="T760" s="16">
        <v>42472</v>
      </c>
      <c r="U760" s="13">
        <v>2019</v>
      </c>
    </row>
    <row r="761" spans="1:21" ht="16.899999999999999" hidden="1" customHeight="1" x14ac:dyDescent="0.2">
      <c r="A761" s="13">
        <v>7606</v>
      </c>
      <c r="B761" s="10" t="s">
        <v>5334</v>
      </c>
      <c r="C761" s="151">
        <v>651137691</v>
      </c>
      <c r="D761" s="14" t="s">
        <v>5335</v>
      </c>
      <c r="E761" s="7" t="s">
        <v>5336</v>
      </c>
      <c r="F761" s="12" t="s">
        <v>5337</v>
      </c>
      <c r="G761" s="12" t="s">
        <v>5338</v>
      </c>
      <c r="H761" s="12" t="s">
        <v>5339</v>
      </c>
      <c r="I761" s="7" t="s">
        <v>5340</v>
      </c>
      <c r="J761" s="7" t="s">
        <v>5341</v>
      </c>
      <c r="K761" s="7" t="s">
        <v>5342</v>
      </c>
      <c r="L761" s="7" t="s">
        <v>5343</v>
      </c>
      <c r="M761" s="10" t="s">
        <v>226</v>
      </c>
      <c r="N761" s="13" t="s">
        <v>5344</v>
      </c>
      <c r="O761" s="13" t="s">
        <v>5345</v>
      </c>
      <c r="P761" s="14" t="s">
        <v>5346</v>
      </c>
      <c r="Q761" s="13"/>
      <c r="R761" s="14">
        <v>93401</v>
      </c>
      <c r="S761" s="14" t="s">
        <v>4658</v>
      </c>
      <c r="T761" s="16">
        <v>42489</v>
      </c>
      <c r="U761" s="13">
        <v>2015</v>
      </c>
    </row>
    <row r="762" spans="1:21" ht="16.899999999999999" hidden="1" customHeight="1" x14ac:dyDescent="0.2">
      <c r="A762" s="13">
        <v>7607</v>
      </c>
      <c r="B762" s="10" t="s">
        <v>6989</v>
      </c>
      <c r="C762" s="151" t="s">
        <v>8529</v>
      </c>
      <c r="D762" s="7" t="s">
        <v>51</v>
      </c>
      <c r="E762" s="7" t="s">
        <v>6990</v>
      </c>
      <c r="F762" s="12" t="s">
        <v>6991</v>
      </c>
      <c r="G762" s="12" t="s">
        <v>6992</v>
      </c>
      <c r="H762" s="12" t="s">
        <v>6993</v>
      </c>
      <c r="I762" s="7" t="s">
        <v>6994</v>
      </c>
      <c r="J762" s="7" t="s">
        <v>6995</v>
      </c>
      <c r="K762" s="7" t="s">
        <v>6996</v>
      </c>
      <c r="L762" s="7" t="s">
        <v>6997</v>
      </c>
      <c r="M762" s="10" t="s">
        <v>133</v>
      </c>
      <c r="N762" s="13" t="s">
        <v>6998</v>
      </c>
      <c r="O762" s="13" t="s">
        <v>6999</v>
      </c>
      <c r="P762" s="14" t="s">
        <v>7000</v>
      </c>
      <c r="Q762" s="13"/>
      <c r="R762" s="14" t="s">
        <v>241</v>
      </c>
      <c r="S762" s="14" t="s">
        <v>7001</v>
      </c>
      <c r="T762" s="16">
        <v>42501</v>
      </c>
      <c r="U762" s="13">
        <v>2015</v>
      </c>
    </row>
    <row r="763" spans="1:21" ht="16.899999999999999" hidden="1" customHeight="1" x14ac:dyDescent="0.2">
      <c r="A763" s="13">
        <v>7608</v>
      </c>
      <c r="B763" s="10" t="s">
        <v>3730</v>
      </c>
      <c r="C763" s="151">
        <v>650984447</v>
      </c>
      <c r="D763" s="7" t="s">
        <v>51</v>
      </c>
      <c r="E763" s="7" t="s">
        <v>3731</v>
      </c>
      <c r="F763" s="12" t="s">
        <v>3732</v>
      </c>
      <c r="G763" s="12" t="s">
        <v>3733</v>
      </c>
      <c r="H763" s="12" t="s">
        <v>3734</v>
      </c>
      <c r="I763" s="7" t="s">
        <v>184</v>
      </c>
      <c r="J763" s="7" t="s">
        <v>3735</v>
      </c>
      <c r="K763" s="7" t="s">
        <v>3736</v>
      </c>
      <c r="L763" s="7" t="s">
        <v>3737</v>
      </c>
      <c r="M763" s="10" t="s">
        <v>31</v>
      </c>
      <c r="N763" s="13"/>
      <c r="O763" s="13" t="s">
        <v>3738</v>
      </c>
      <c r="P763" s="14" t="s">
        <v>3739</v>
      </c>
      <c r="Q763" s="13"/>
      <c r="R763" s="14" t="s">
        <v>162</v>
      </c>
      <c r="S763" s="14" t="s">
        <v>3740</v>
      </c>
      <c r="T763" s="16">
        <v>42538</v>
      </c>
      <c r="U763" s="13">
        <v>2015</v>
      </c>
    </row>
    <row r="764" spans="1:21" ht="16.899999999999999" hidden="1" customHeight="1" x14ac:dyDescent="0.2">
      <c r="A764" s="13">
        <v>7609</v>
      </c>
      <c r="B764" s="10" t="s">
        <v>495</v>
      </c>
      <c r="C764" s="151" t="s">
        <v>3397</v>
      </c>
      <c r="D764" s="7" t="s">
        <v>33</v>
      </c>
      <c r="E764" s="7" t="s">
        <v>496</v>
      </c>
      <c r="F764" s="12" t="s">
        <v>2699</v>
      </c>
      <c r="G764" s="12" t="s">
        <v>497</v>
      </c>
      <c r="H764" s="12" t="s">
        <v>2509</v>
      </c>
      <c r="I764" s="7" t="s">
        <v>208</v>
      </c>
      <c r="J764" s="7" t="s">
        <v>2510</v>
      </c>
      <c r="K764" s="7" t="s">
        <v>498</v>
      </c>
      <c r="L764" s="7" t="s">
        <v>499</v>
      </c>
      <c r="M764" s="10" t="s">
        <v>2455</v>
      </c>
      <c r="N764" s="13" t="s">
        <v>500</v>
      </c>
      <c r="O764" s="13" t="s">
        <v>502</v>
      </c>
      <c r="P764" s="14" t="s">
        <v>501</v>
      </c>
      <c r="Q764" s="13"/>
      <c r="R764" s="14" t="s">
        <v>30</v>
      </c>
      <c r="S764" s="14" t="s">
        <v>2700</v>
      </c>
      <c r="T764" s="16">
        <v>42538</v>
      </c>
      <c r="U764" s="30">
        <v>2019</v>
      </c>
    </row>
    <row r="765" spans="1:21" ht="16.899999999999999" hidden="1" customHeight="1" x14ac:dyDescent="0.2">
      <c r="A765" s="13">
        <v>7610</v>
      </c>
      <c r="B765" s="10" t="s">
        <v>7391</v>
      </c>
      <c r="C765" s="151">
        <v>651155924</v>
      </c>
      <c r="D765" s="7" t="s">
        <v>51</v>
      </c>
      <c r="E765" s="7" t="s">
        <v>7392</v>
      </c>
      <c r="F765" s="12" t="s">
        <v>7393</v>
      </c>
      <c r="G765" s="12" t="s">
        <v>7394</v>
      </c>
      <c r="H765" s="12" t="s">
        <v>7395</v>
      </c>
      <c r="I765" s="7" t="s">
        <v>721</v>
      </c>
      <c r="J765" s="7" t="s">
        <v>7396</v>
      </c>
      <c r="K765" s="7" t="s">
        <v>7397</v>
      </c>
      <c r="L765" s="7" t="s">
        <v>7398</v>
      </c>
      <c r="M765" s="10" t="s">
        <v>2458</v>
      </c>
      <c r="N765" s="13" t="s">
        <v>398</v>
      </c>
      <c r="O765" s="13" t="s">
        <v>7399</v>
      </c>
      <c r="P765" s="14" t="s">
        <v>7400</v>
      </c>
      <c r="Q765" s="13"/>
      <c r="R765" s="14" t="s">
        <v>241</v>
      </c>
      <c r="S765" s="14" t="s">
        <v>7001</v>
      </c>
      <c r="T765" s="16">
        <v>42543</v>
      </c>
      <c r="U765" s="13">
        <v>2015</v>
      </c>
    </row>
    <row r="766" spans="1:21" ht="16.899999999999999" hidden="1" customHeight="1" x14ac:dyDescent="0.2">
      <c r="A766" s="13">
        <v>7611</v>
      </c>
      <c r="B766" s="10" t="s">
        <v>5584</v>
      </c>
      <c r="C766" s="151">
        <v>651163854</v>
      </c>
      <c r="D766" s="7" t="s">
        <v>567</v>
      </c>
      <c r="E766" s="7" t="s">
        <v>5585</v>
      </c>
      <c r="F766" s="12" t="s">
        <v>5586</v>
      </c>
      <c r="G766" s="12" t="s">
        <v>5587</v>
      </c>
      <c r="H766" s="12" t="s">
        <v>5588</v>
      </c>
      <c r="I766" s="7" t="s">
        <v>5254</v>
      </c>
      <c r="J766" s="7" t="s">
        <v>5589</v>
      </c>
      <c r="K766" s="7" t="s">
        <v>5590</v>
      </c>
      <c r="L766" s="7" t="s">
        <v>5591</v>
      </c>
      <c r="M766" s="10" t="s">
        <v>31</v>
      </c>
      <c r="N766" s="13" t="s">
        <v>539</v>
      </c>
      <c r="O766" s="13" t="s">
        <v>5592</v>
      </c>
      <c r="P766" s="14" t="s">
        <v>5593</v>
      </c>
      <c r="Q766" s="13"/>
      <c r="R766" s="14" t="s">
        <v>30</v>
      </c>
      <c r="S766" s="14" t="s">
        <v>5594</v>
      </c>
      <c r="T766" s="16">
        <v>42543</v>
      </c>
      <c r="U766" s="13">
        <v>2015</v>
      </c>
    </row>
    <row r="767" spans="1:21" ht="16.899999999999999" hidden="1" customHeight="1" x14ac:dyDescent="0.2">
      <c r="A767" s="13">
        <v>7612</v>
      </c>
      <c r="B767" s="10" t="s">
        <v>7412</v>
      </c>
      <c r="C767" s="151" t="s">
        <v>8044</v>
      </c>
      <c r="D767" s="7" t="s">
        <v>51</v>
      </c>
      <c r="E767" s="7" t="s">
        <v>7413</v>
      </c>
      <c r="F767" s="12" t="s">
        <v>7414</v>
      </c>
      <c r="G767" s="12" t="s">
        <v>7415</v>
      </c>
      <c r="H767" s="12" t="s">
        <v>7416</v>
      </c>
      <c r="I767" s="7" t="s">
        <v>721</v>
      </c>
      <c r="J767" s="7" t="s">
        <v>7417</v>
      </c>
      <c r="K767" s="7" t="s">
        <v>7418</v>
      </c>
      <c r="L767" s="7" t="s">
        <v>7419</v>
      </c>
      <c r="M767" s="10" t="s">
        <v>2452</v>
      </c>
      <c r="N767" s="13" t="s">
        <v>3516</v>
      </c>
      <c r="O767" s="13">
        <v>967621906</v>
      </c>
      <c r="P767" s="23" t="s">
        <v>7420</v>
      </c>
      <c r="Q767" s="13"/>
      <c r="R767" s="14" t="s">
        <v>241</v>
      </c>
      <c r="S767" s="14" t="s">
        <v>7421</v>
      </c>
      <c r="T767" s="16">
        <v>42565</v>
      </c>
      <c r="U767" s="13">
        <v>2018</v>
      </c>
    </row>
    <row r="768" spans="1:21" ht="16.899999999999999" hidden="1" customHeight="1" x14ac:dyDescent="0.2">
      <c r="A768" s="13">
        <v>7613</v>
      </c>
      <c r="B768" s="10" t="s">
        <v>5756</v>
      </c>
      <c r="C768" s="151" t="s">
        <v>8023</v>
      </c>
      <c r="D768" s="7" t="s">
        <v>974</v>
      </c>
      <c r="E768" s="7" t="s">
        <v>978</v>
      </c>
      <c r="F768" s="12" t="s">
        <v>26</v>
      </c>
      <c r="G768" s="12" t="s">
        <v>976</v>
      </c>
      <c r="H768" s="12" t="s">
        <v>27</v>
      </c>
      <c r="I768" s="7"/>
      <c r="J768" s="7"/>
      <c r="K768" s="7" t="s">
        <v>5757</v>
      </c>
      <c r="L768" s="7" t="s">
        <v>5758</v>
      </c>
      <c r="M768" s="10" t="s">
        <v>303</v>
      </c>
      <c r="N768" s="13" t="s">
        <v>304</v>
      </c>
      <c r="O768" s="13" t="s">
        <v>5759</v>
      </c>
      <c r="P768" s="14" t="s">
        <v>5760</v>
      </c>
      <c r="Q768" s="13"/>
      <c r="R768" s="14">
        <v>91001</v>
      </c>
      <c r="S768" s="14" t="s">
        <v>222</v>
      </c>
      <c r="T768" s="16">
        <v>42585</v>
      </c>
      <c r="U768" s="13" t="s">
        <v>1490</v>
      </c>
    </row>
    <row r="769" spans="1:21" ht="16.899999999999999" hidden="1" customHeight="1" x14ac:dyDescent="0.2">
      <c r="A769" s="42">
        <v>7614</v>
      </c>
      <c r="B769" s="41" t="s">
        <v>2147</v>
      </c>
      <c r="C769" s="150">
        <v>651185149</v>
      </c>
      <c r="D769" s="11" t="s">
        <v>51</v>
      </c>
      <c r="E769" s="11" t="s">
        <v>2148</v>
      </c>
      <c r="F769" s="43" t="s">
        <v>8397</v>
      </c>
      <c r="G769" s="40" t="s">
        <v>2149</v>
      </c>
      <c r="H769" s="40" t="s">
        <v>2150</v>
      </c>
      <c r="I769" s="11" t="s">
        <v>2151</v>
      </c>
      <c r="J769" s="11" t="s">
        <v>2152</v>
      </c>
      <c r="K769" s="11" t="s">
        <v>2153</v>
      </c>
      <c r="L769" s="11" t="s">
        <v>8398</v>
      </c>
      <c r="M769" s="41" t="s">
        <v>2452</v>
      </c>
      <c r="N769" s="42" t="s">
        <v>598</v>
      </c>
      <c r="O769" s="42" t="s">
        <v>8399</v>
      </c>
      <c r="P769" s="43" t="s">
        <v>8400</v>
      </c>
      <c r="Q769" s="42"/>
      <c r="R769" s="43" t="s">
        <v>241</v>
      </c>
      <c r="S769" s="43" t="s">
        <v>4906</v>
      </c>
      <c r="T769" s="44">
        <v>42599</v>
      </c>
      <c r="U769" s="13">
        <v>2019</v>
      </c>
    </row>
    <row r="770" spans="1:21" ht="16.899999999999999" hidden="1" customHeight="1" x14ac:dyDescent="0.2">
      <c r="A770" s="13">
        <v>7615</v>
      </c>
      <c r="B770" s="10" t="s">
        <v>1187</v>
      </c>
      <c r="C770" s="151" t="s">
        <v>3398</v>
      </c>
      <c r="D770" s="7" t="s">
        <v>1014</v>
      </c>
      <c r="E770" s="7" t="s">
        <v>1026</v>
      </c>
      <c r="F770" s="12" t="s">
        <v>26</v>
      </c>
      <c r="G770" s="12" t="s">
        <v>1027</v>
      </c>
      <c r="H770" s="12" t="s">
        <v>27</v>
      </c>
      <c r="I770" s="7"/>
      <c r="J770" s="7"/>
      <c r="K770" s="7" t="s">
        <v>1188</v>
      </c>
      <c r="L770" s="7" t="s">
        <v>1189</v>
      </c>
      <c r="M770" s="10" t="s">
        <v>32</v>
      </c>
      <c r="N770" s="13" t="s">
        <v>1190</v>
      </c>
      <c r="O770" s="13"/>
      <c r="P770" s="14" t="s">
        <v>1191</v>
      </c>
      <c r="Q770" s="13"/>
      <c r="R770" s="14">
        <v>91001</v>
      </c>
      <c r="S770" s="14" t="s">
        <v>1030</v>
      </c>
      <c r="T770" s="16">
        <v>42615</v>
      </c>
      <c r="U770" s="13" t="s">
        <v>1490</v>
      </c>
    </row>
    <row r="771" spans="1:21" ht="16.899999999999999" hidden="1" customHeight="1" x14ac:dyDescent="0.2">
      <c r="A771" s="13">
        <v>7616</v>
      </c>
      <c r="B771" s="10" t="s">
        <v>4201</v>
      </c>
      <c r="C771" s="151">
        <v>650651170</v>
      </c>
      <c r="D771" s="7" t="s">
        <v>33</v>
      </c>
      <c r="E771" s="7" t="s">
        <v>4202</v>
      </c>
      <c r="F771" s="12" t="s">
        <v>4203</v>
      </c>
      <c r="G771" s="12" t="s">
        <v>4204</v>
      </c>
      <c r="H771" s="12" t="s">
        <v>4205</v>
      </c>
      <c r="I771" s="7" t="s">
        <v>184</v>
      </c>
      <c r="J771" s="7" t="s">
        <v>4206</v>
      </c>
      <c r="K771" s="7" t="s">
        <v>4207</v>
      </c>
      <c r="L771" s="7" t="s">
        <v>4208</v>
      </c>
      <c r="M771" s="10" t="s">
        <v>31</v>
      </c>
      <c r="N771" s="13" t="s">
        <v>271</v>
      </c>
      <c r="O771" s="13">
        <v>954202602</v>
      </c>
      <c r="P771" s="14" t="s">
        <v>4209</v>
      </c>
      <c r="Q771" s="13"/>
      <c r="R771" s="14" t="s">
        <v>30</v>
      </c>
      <c r="S771" s="14" t="s">
        <v>4210</v>
      </c>
      <c r="T771" s="16">
        <v>42618</v>
      </c>
      <c r="U771" s="13">
        <v>2016</v>
      </c>
    </row>
    <row r="772" spans="1:21" ht="16.899999999999999" hidden="1" customHeight="1" x14ac:dyDescent="0.2">
      <c r="A772" s="13">
        <v>7617</v>
      </c>
      <c r="B772" s="10" t="s">
        <v>4087</v>
      </c>
      <c r="C772" s="151">
        <v>651018196</v>
      </c>
      <c r="D772" s="12" t="s">
        <v>51</v>
      </c>
      <c r="E772" s="7" t="s">
        <v>4088</v>
      </c>
      <c r="F772" s="12" t="s">
        <v>4089</v>
      </c>
      <c r="G772" s="12" t="s">
        <v>4090</v>
      </c>
      <c r="H772" s="12" t="s">
        <v>4091</v>
      </c>
      <c r="I772" s="7" t="s">
        <v>4045</v>
      </c>
      <c r="J772" s="7" t="s">
        <v>4092</v>
      </c>
      <c r="K772" s="7" t="s">
        <v>4093</v>
      </c>
      <c r="L772" s="7" t="s">
        <v>4094</v>
      </c>
      <c r="M772" s="10" t="s">
        <v>2453</v>
      </c>
      <c r="N772" s="13" t="s">
        <v>34</v>
      </c>
      <c r="O772" s="13" t="s">
        <v>4095</v>
      </c>
      <c r="P772" s="14" t="s">
        <v>4096</v>
      </c>
      <c r="Q772" s="13"/>
      <c r="R772" s="13" t="s">
        <v>162</v>
      </c>
      <c r="S772" s="14" t="s">
        <v>3740</v>
      </c>
      <c r="T772" s="16">
        <v>42626</v>
      </c>
      <c r="U772" s="13">
        <v>2015</v>
      </c>
    </row>
    <row r="773" spans="1:21" ht="16.899999999999999" hidden="1" customHeight="1" x14ac:dyDescent="0.2">
      <c r="A773" s="13">
        <v>7618</v>
      </c>
      <c r="B773" s="10" t="s">
        <v>5653</v>
      </c>
      <c r="C773" s="151">
        <v>653380682</v>
      </c>
      <c r="D773" s="7" t="s">
        <v>565</v>
      </c>
      <c r="E773" s="7" t="s">
        <v>5654</v>
      </c>
      <c r="F773" s="12" t="s">
        <v>5655</v>
      </c>
      <c r="G773" s="12" t="s">
        <v>5656</v>
      </c>
      <c r="H773" s="12" t="s">
        <v>5657</v>
      </c>
      <c r="I773" s="7" t="s">
        <v>721</v>
      </c>
      <c r="J773" s="18">
        <v>43556</v>
      </c>
      <c r="K773" s="7" t="s">
        <v>5658</v>
      </c>
      <c r="L773" s="7" t="s">
        <v>5659</v>
      </c>
      <c r="M773" s="10" t="s">
        <v>31</v>
      </c>
      <c r="N773" s="13" t="s">
        <v>5660</v>
      </c>
      <c r="O773" s="13" t="s">
        <v>5661</v>
      </c>
      <c r="P773" s="14" t="s">
        <v>5662</v>
      </c>
      <c r="Q773" s="13"/>
      <c r="R773" s="14">
        <v>93401</v>
      </c>
      <c r="S773" s="14" t="s">
        <v>5663</v>
      </c>
      <c r="T773" s="16">
        <v>42646</v>
      </c>
      <c r="U773" s="13">
        <v>2017</v>
      </c>
    </row>
    <row r="774" spans="1:21" ht="16.899999999999999" hidden="1" customHeight="1" x14ac:dyDescent="0.2">
      <c r="A774" s="13">
        <v>7619</v>
      </c>
      <c r="B774" s="10" t="s">
        <v>5821</v>
      </c>
      <c r="C774" s="151">
        <v>692646002</v>
      </c>
      <c r="D774" s="7" t="s">
        <v>1014</v>
      </c>
      <c r="E774" s="7" t="s">
        <v>1026</v>
      </c>
      <c r="F774" s="12" t="s">
        <v>26</v>
      </c>
      <c r="G774" s="12" t="s">
        <v>1027</v>
      </c>
      <c r="H774" s="12" t="s">
        <v>27</v>
      </c>
      <c r="I774" s="7"/>
      <c r="J774" s="7"/>
      <c r="K774" s="7" t="s">
        <v>5822</v>
      </c>
      <c r="L774" s="7" t="s">
        <v>5823</v>
      </c>
      <c r="M774" s="10" t="s">
        <v>133</v>
      </c>
      <c r="N774" s="13" t="s">
        <v>5824</v>
      </c>
      <c r="O774" s="13" t="s">
        <v>5825</v>
      </c>
      <c r="P774" s="14" t="s">
        <v>5826</v>
      </c>
      <c r="Q774" s="13"/>
      <c r="R774" s="14">
        <v>91001</v>
      </c>
      <c r="S774" s="14" t="s">
        <v>1030</v>
      </c>
      <c r="T774" s="16">
        <v>42650</v>
      </c>
      <c r="U774" s="13" t="s">
        <v>1490</v>
      </c>
    </row>
    <row r="775" spans="1:21" ht="16.899999999999999" hidden="1" customHeight="1" x14ac:dyDescent="0.2">
      <c r="A775" s="13">
        <v>7620</v>
      </c>
      <c r="B775" s="10" t="s">
        <v>752</v>
      </c>
      <c r="C775" s="151">
        <v>732384006</v>
      </c>
      <c r="D775" s="7" t="s">
        <v>565</v>
      </c>
      <c r="E775" s="7" t="s">
        <v>753</v>
      </c>
      <c r="F775" s="12" t="s">
        <v>2976</v>
      </c>
      <c r="G775" s="12" t="s">
        <v>754</v>
      </c>
      <c r="H775" s="12" t="s">
        <v>755</v>
      </c>
      <c r="I775" s="7" t="s">
        <v>756</v>
      </c>
      <c r="J775" s="7" t="s">
        <v>757</v>
      </c>
      <c r="K775" s="7" t="s">
        <v>758</v>
      </c>
      <c r="L775" s="7" t="s">
        <v>759</v>
      </c>
      <c r="M775" s="10" t="s">
        <v>31</v>
      </c>
      <c r="N775" s="13" t="s">
        <v>760</v>
      </c>
      <c r="O775" s="13" t="s">
        <v>761</v>
      </c>
      <c r="P775" s="14" t="s">
        <v>762</v>
      </c>
      <c r="Q775" s="13"/>
      <c r="R775" s="14" t="s">
        <v>241</v>
      </c>
      <c r="S775" s="14" t="s">
        <v>2643</v>
      </c>
      <c r="T775" s="16">
        <v>42688</v>
      </c>
      <c r="U775" s="30">
        <v>2019</v>
      </c>
    </row>
    <row r="776" spans="1:21" ht="16.899999999999999" hidden="1" customHeight="1" x14ac:dyDescent="0.2">
      <c r="A776" s="13">
        <v>7621</v>
      </c>
      <c r="B776" s="10" t="s">
        <v>7212</v>
      </c>
      <c r="C776" s="151">
        <v>650464451</v>
      </c>
      <c r="D776" s="7" t="s">
        <v>51</v>
      </c>
      <c r="E776" s="7" t="s">
        <v>7213</v>
      </c>
      <c r="F776" s="12" t="s">
        <v>7214</v>
      </c>
      <c r="G776" s="12" t="s">
        <v>7215</v>
      </c>
      <c r="H776" s="12" t="s">
        <v>7216</v>
      </c>
      <c r="I776" s="7" t="s">
        <v>7217</v>
      </c>
      <c r="J776" s="7" t="s">
        <v>7218</v>
      </c>
      <c r="K776" s="7" t="s">
        <v>7219</v>
      </c>
      <c r="L776" s="7" t="s">
        <v>7220</v>
      </c>
      <c r="M776" s="10" t="s">
        <v>31</v>
      </c>
      <c r="N776" s="13" t="s">
        <v>300</v>
      </c>
      <c r="O776" s="13"/>
      <c r="P776" s="14" t="s">
        <v>7221</v>
      </c>
      <c r="Q776" s="13"/>
      <c r="R776" s="14" t="s">
        <v>241</v>
      </c>
      <c r="S776" s="14" t="s">
        <v>7001</v>
      </c>
      <c r="T776" s="16">
        <v>42702</v>
      </c>
      <c r="U776" s="13">
        <v>2015</v>
      </c>
    </row>
    <row r="777" spans="1:21" ht="16.899999999999999" hidden="1" customHeight="1" x14ac:dyDescent="0.2">
      <c r="A777" s="13">
        <v>7622</v>
      </c>
      <c r="B777" s="10" t="s">
        <v>7547</v>
      </c>
      <c r="C777" s="151">
        <v>650345029</v>
      </c>
      <c r="D777" s="7" t="s">
        <v>51</v>
      </c>
      <c r="E777" s="7" t="s">
        <v>7548</v>
      </c>
      <c r="F777" s="12" t="s">
        <v>7549</v>
      </c>
      <c r="G777" s="12" t="s">
        <v>7550</v>
      </c>
      <c r="H777" s="12" t="s">
        <v>7551</v>
      </c>
      <c r="I777" s="7" t="s">
        <v>345</v>
      </c>
      <c r="J777" s="7" t="s">
        <v>7552</v>
      </c>
      <c r="K777" s="7" t="s">
        <v>7553</v>
      </c>
      <c r="L777" s="7" t="s">
        <v>7554</v>
      </c>
      <c r="M777" s="10" t="s">
        <v>31</v>
      </c>
      <c r="N777" s="13" t="s">
        <v>7555</v>
      </c>
      <c r="O777" s="13"/>
      <c r="P777" s="14"/>
      <c r="Q777" s="13"/>
      <c r="R777" s="14" t="s">
        <v>241</v>
      </c>
      <c r="S777" s="14" t="s">
        <v>7556</v>
      </c>
      <c r="T777" s="16">
        <v>42720</v>
      </c>
      <c r="U777" s="13">
        <v>2016</v>
      </c>
    </row>
    <row r="778" spans="1:21" ht="16.899999999999999" hidden="1" customHeight="1" x14ac:dyDescent="0.2">
      <c r="A778" s="13">
        <v>7623</v>
      </c>
      <c r="B778" s="10" t="s">
        <v>6850</v>
      </c>
      <c r="C778" s="151">
        <v>651265479</v>
      </c>
      <c r="D778" s="7" t="s">
        <v>51</v>
      </c>
      <c r="E778" s="7" t="s">
        <v>6851</v>
      </c>
      <c r="F778" s="12" t="s">
        <v>6852</v>
      </c>
      <c r="G778" s="12" t="s">
        <v>6853</v>
      </c>
      <c r="H778" s="12" t="s">
        <v>6854</v>
      </c>
      <c r="I778" s="7" t="s">
        <v>6855</v>
      </c>
      <c r="J778" s="7" t="s">
        <v>6856</v>
      </c>
      <c r="K778" s="7" t="s">
        <v>6857</v>
      </c>
      <c r="L778" s="7" t="s">
        <v>6858</v>
      </c>
      <c r="M778" s="10" t="s">
        <v>2458</v>
      </c>
      <c r="N778" s="13" t="s">
        <v>398</v>
      </c>
      <c r="O778" s="13" t="s">
        <v>6859</v>
      </c>
      <c r="P778" s="14" t="s">
        <v>6860</v>
      </c>
      <c r="Q778" s="13"/>
      <c r="R778" s="14" t="s">
        <v>52</v>
      </c>
      <c r="S778" s="12" t="s">
        <v>6861</v>
      </c>
      <c r="T778" s="16">
        <v>42730</v>
      </c>
      <c r="U778" s="13">
        <v>2015</v>
      </c>
    </row>
    <row r="779" spans="1:21" ht="16.899999999999999" hidden="1" customHeight="1" x14ac:dyDescent="0.2">
      <c r="A779" s="42">
        <v>7624</v>
      </c>
      <c r="B779" s="41" t="s">
        <v>5981</v>
      </c>
      <c r="C779" s="150">
        <v>690606003</v>
      </c>
      <c r="D779" s="11" t="s">
        <v>1014</v>
      </c>
      <c r="E779" s="11" t="s">
        <v>1026</v>
      </c>
      <c r="F779" s="40" t="s">
        <v>26</v>
      </c>
      <c r="G779" s="40" t="s">
        <v>1027</v>
      </c>
      <c r="H779" s="40" t="s">
        <v>27</v>
      </c>
      <c r="I779" s="11"/>
      <c r="J779" s="11"/>
      <c r="K779" s="11" t="s">
        <v>5982</v>
      </c>
      <c r="L779" s="11" t="s">
        <v>5983</v>
      </c>
      <c r="M779" s="41" t="s">
        <v>226</v>
      </c>
      <c r="N779" s="42" t="s">
        <v>5984</v>
      </c>
      <c r="O779" s="42"/>
      <c r="P779" s="43"/>
      <c r="Q779" s="42"/>
      <c r="R779" s="43">
        <v>91001</v>
      </c>
      <c r="S779" s="43" t="s">
        <v>1030</v>
      </c>
      <c r="T779" s="44">
        <v>42739</v>
      </c>
      <c r="U779" s="13" t="s">
        <v>1490</v>
      </c>
    </row>
    <row r="780" spans="1:21" ht="16.899999999999999" hidden="1" customHeight="1" x14ac:dyDescent="0.2">
      <c r="A780" s="13">
        <v>7625</v>
      </c>
      <c r="B780" s="10" t="s">
        <v>6602</v>
      </c>
      <c r="C780" s="151">
        <v>650199650</v>
      </c>
      <c r="D780" s="7" t="s">
        <v>6603</v>
      </c>
      <c r="E780" s="7" t="s">
        <v>6604</v>
      </c>
      <c r="F780" s="12" t="s">
        <v>6605</v>
      </c>
      <c r="G780" s="12" t="s">
        <v>6606</v>
      </c>
      <c r="H780" s="12" t="s">
        <v>6607</v>
      </c>
      <c r="I780" s="7" t="s">
        <v>345</v>
      </c>
      <c r="J780" s="7" t="s">
        <v>6608</v>
      </c>
      <c r="K780" s="7" t="s">
        <v>6609</v>
      </c>
      <c r="L780" s="7" t="s">
        <v>6610</v>
      </c>
      <c r="M780" s="10" t="s">
        <v>226</v>
      </c>
      <c r="N780" s="13" t="s">
        <v>6611</v>
      </c>
      <c r="O780" s="13" t="s">
        <v>6612</v>
      </c>
      <c r="P780" s="14" t="s">
        <v>6613</v>
      </c>
      <c r="Q780" s="13"/>
      <c r="R780" s="14">
        <v>93401</v>
      </c>
      <c r="S780" s="14" t="s">
        <v>6614</v>
      </c>
      <c r="T780" s="16">
        <v>42762</v>
      </c>
      <c r="U780" s="13">
        <v>2017</v>
      </c>
    </row>
    <row r="781" spans="1:21" ht="16.899999999999999" hidden="1" customHeight="1" x14ac:dyDescent="0.2">
      <c r="A781" s="13">
        <v>7626</v>
      </c>
      <c r="B781" s="10" t="s">
        <v>2158</v>
      </c>
      <c r="C781" s="151" t="s">
        <v>3399</v>
      </c>
      <c r="D781" s="7" t="s">
        <v>51</v>
      </c>
      <c r="E781" s="7" t="s">
        <v>2159</v>
      </c>
      <c r="F781" s="17" t="s">
        <v>6942</v>
      </c>
      <c r="G781" s="12" t="s">
        <v>2160</v>
      </c>
      <c r="H781" s="12" t="s">
        <v>2161</v>
      </c>
      <c r="I781" s="22" t="s">
        <v>721</v>
      </c>
      <c r="J781" s="22" t="s">
        <v>8435</v>
      </c>
      <c r="K781" s="7" t="s">
        <v>2162</v>
      </c>
      <c r="L781" s="7" t="s">
        <v>2163</v>
      </c>
      <c r="M781" s="10" t="s">
        <v>133</v>
      </c>
      <c r="N781" s="13" t="s">
        <v>2164</v>
      </c>
      <c r="O781" s="13" t="s">
        <v>2165</v>
      </c>
      <c r="P781" s="15" t="s">
        <v>6943</v>
      </c>
      <c r="Q781" s="13"/>
      <c r="R781" s="14" t="s">
        <v>241</v>
      </c>
      <c r="S781" s="15" t="s">
        <v>6944</v>
      </c>
      <c r="T781" s="16">
        <v>42762</v>
      </c>
      <c r="U781" s="13">
        <v>2019</v>
      </c>
    </row>
    <row r="782" spans="1:21" ht="16.899999999999999" hidden="1" customHeight="1" x14ac:dyDescent="0.2">
      <c r="A782" s="42">
        <v>7627</v>
      </c>
      <c r="B782" s="11" t="s">
        <v>3401</v>
      </c>
      <c r="C782" s="150">
        <v>650548949</v>
      </c>
      <c r="D782" s="11" t="s">
        <v>25</v>
      </c>
      <c r="E782" s="40" t="s">
        <v>3402</v>
      </c>
      <c r="F782" s="11" t="s">
        <v>26</v>
      </c>
      <c r="G782" s="40" t="s">
        <v>3403</v>
      </c>
      <c r="H782" s="40" t="s">
        <v>27</v>
      </c>
      <c r="I782" s="11" t="s">
        <v>27</v>
      </c>
      <c r="J782" s="11" t="s">
        <v>27</v>
      </c>
      <c r="K782" s="11" t="s">
        <v>3404</v>
      </c>
      <c r="L782" s="11" t="s">
        <v>29</v>
      </c>
      <c r="M782" s="41" t="s">
        <v>31</v>
      </c>
      <c r="N782" s="42" t="s">
        <v>28</v>
      </c>
      <c r="O782" s="42" t="s">
        <v>3405</v>
      </c>
      <c r="P782" s="43" t="s">
        <v>3406</v>
      </c>
      <c r="Q782" s="42"/>
      <c r="R782" s="43">
        <v>93401</v>
      </c>
      <c r="S782" s="43" t="s">
        <v>3407</v>
      </c>
      <c r="T782" s="44">
        <v>42772</v>
      </c>
      <c r="U782" s="13">
        <v>2019</v>
      </c>
    </row>
    <row r="783" spans="1:21" ht="16.899999999999999" hidden="1" customHeight="1" x14ac:dyDescent="0.2">
      <c r="A783" s="13">
        <v>7628</v>
      </c>
      <c r="B783" s="10" t="s">
        <v>6910</v>
      </c>
      <c r="C783" s="151">
        <v>736521008</v>
      </c>
      <c r="D783" s="7" t="s">
        <v>3811</v>
      </c>
      <c r="E783" s="7" t="s">
        <v>6911</v>
      </c>
      <c r="F783" s="12" t="s">
        <v>6912</v>
      </c>
      <c r="G783" s="12" t="s">
        <v>6913</v>
      </c>
      <c r="H783" s="12" t="s">
        <v>6914</v>
      </c>
      <c r="I783" s="7" t="s">
        <v>6915</v>
      </c>
      <c r="J783" s="7" t="s">
        <v>6916</v>
      </c>
      <c r="K783" s="7" t="s">
        <v>6917</v>
      </c>
      <c r="L783" s="7" t="s">
        <v>6918</v>
      </c>
      <c r="M783" s="10" t="s">
        <v>31</v>
      </c>
      <c r="N783" s="13"/>
      <c r="O783" s="13"/>
      <c r="P783" s="14" t="s">
        <v>6919</v>
      </c>
      <c r="Q783" s="13"/>
      <c r="R783" s="14" t="s">
        <v>162</v>
      </c>
      <c r="S783" s="14" t="s">
        <v>6920</v>
      </c>
      <c r="T783" s="16">
        <v>42790</v>
      </c>
      <c r="U783" s="13">
        <v>2015</v>
      </c>
    </row>
    <row r="784" spans="1:21" ht="16.899999999999999" hidden="1" customHeight="1" x14ac:dyDescent="0.2">
      <c r="A784" s="42">
        <v>7629</v>
      </c>
      <c r="B784" s="41" t="s">
        <v>5842</v>
      </c>
      <c r="C784" s="150">
        <v>690512009</v>
      </c>
      <c r="D784" s="11" t="s">
        <v>1014</v>
      </c>
      <c r="E784" s="11" t="s">
        <v>1026</v>
      </c>
      <c r="F784" s="40" t="s">
        <v>26</v>
      </c>
      <c r="G784" s="40" t="s">
        <v>1027</v>
      </c>
      <c r="H784" s="40"/>
      <c r="I784" s="11"/>
      <c r="J784" s="11"/>
      <c r="K784" s="11" t="s">
        <v>5843</v>
      </c>
      <c r="L784" s="11" t="s">
        <v>5844</v>
      </c>
      <c r="M784" s="41" t="s">
        <v>226</v>
      </c>
      <c r="N784" s="42" t="s">
        <v>5845</v>
      </c>
      <c r="O784" s="42"/>
      <c r="P784" s="43"/>
      <c r="Q784" s="42"/>
      <c r="R784" s="43">
        <v>91001</v>
      </c>
      <c r="S784" s="43" t="s">
        <v>1030</v>
      </c>
      <c r="T784" s="44">
        <v>42808</v>
      </c>
      <c r="U784" s="13" t="s">
        <v>1490</v>
      </c>
    </row>
    <row r="785" spans="1:21" ht="16.899999999999999" hidden="1" customHeight="1" x14ac:dyDescent="0.2">
      <c r="A785" s="13">
        <v>7630</v>
      </c>
      <c r="B785" s="10" t="s">
        <v>4671</v>
      </c>
      <c r="C785" s="151">
        <v>651023297</v>
      </c>
      <c r="D785" s="7" t="s">
        <v>567</v>
      </c>
      <c r="E785" s="7" t="s">
        <v>4672</v>
      </c>
      <c r="F785" s="12" t="s">
        <v>4673</v>
      </c>
      <c r="G785" s="12" t="s">
        <v>4674</v>
      </c>
      <c r="H785" s="12" t="s">
        <v>4675</v>
      </c>
      <c r="I785" s="7" t="s">
        <v>4676</v>
      </c>
      <c r="J785" s="7" t="s">
        <v>4677</v>
      </c>
      <c r="K785" s="7" t="s">
        <v>4678</v>
      </c>
      <c r="L785" s="7" t="s">
        <v>4679</v>
      </c>
      <c r="M785" s="10" t="s">
        <v>226</v>
      </c>
      <c r="N785" s="13" t="s">
        <v>570</v>
      </c>
      <c r="O785" s="13">
        <v>998761252</v>
      </c>
      <c r="P785" s="14" t="s">
        <v>4680</v>
      </c>
      <c r="Q785" s="13"/>
      <c r="R785" s="14" t="s">
        <v>569</v>
      </c>
      <c r="S785" s="14" t="s">
        <v>4681</v>
      </c>
      <c r="T785" s="16">
        <v>42818</v>
      </c>
      <c r="U785" s="13">
        <v>2016</v>
      </c>
    </row>
    <row r="786" spans="1:21" ht="16.899999999999999" hidden="1" customHeight="1" x14ac:dyDescent="0.2">
      <c r="A786" s="13">
        <v>7631</v>
      </c>
      <c r="B786" s="10" t="s">
        <v>6805</v>
      </c>
      <c r="C786" s="151">
        <v>650987497</v>
      </c>
      <c r="D786" s="7" t="s">
        <v>157</v>
      </c>
      <c r="E786" s="7" t="s">
        <v>6806</v>
      </c>
      <c r="F786" s="12" t="s">
        <v>6807</v>
      </c>
      <c r="G786" s="12" t="s">
        <v>6808</v>
      </c>
      <c r="H786" s="12" t="s">
        <v>6809</v>
      </c>
      <c r="I786" s="7" t="s">
        <v>6810</v>
      </c>
      <c r="J786" s="7" t="s">
        <v>6811</v>
      </c>
      <c r="K786" s="7" t="s">
        <v>6812</v>
      </c>
      <c r="L786" s="10" t="s">
        <v>6813</v>
      </c>
      <c r="M786" s="10" t="s">
        <v>226</v>
      </c>
      <c r="N786" s="13" t="s">
        <v>2157</v>
      </c>
      <c r="O786" s="13" t="s">
        <v>6814</v>
      </c>
      <c r="P786" s="14" t="s">
        <v>6815</v>
      </c>
      <c r="Q786" s="13"/>
      <c r="R786" s="14" t="s">
        <v>52</v>
      </c>
      <c r="S786" s="14" t="s">
        <v>6816</v>
      </c>
      <c r="T786" s="16">
        <v>42850</v>
      </c>
      <c r="U786" s="13">
        <v>2016</v>
      </c>
    </row>
    <row r="787" spans="1:21" ht="16.899999999999999" hidden="1" customHeight="1" x14ac:dyDescent="0.2">
      <c r="A787" s="13">
        <v>7632</v>
      </c>
      <c r="B787" s="10" t="s">
        <v>5045</v>
      </c>
      <c r="C787" s="151" t="s">
        <v>8017</v>
      </c>
      <c r="D787" s="7" t="s">
        <v>567</v>
      </c>
      <c r="E787" s="7" t="s">
        <v>5046</v>
      </c>
      <c r="F787" s="12" t="s">
        <v>5047</v>
      </c>
      <c r="G787" s="12" t="s">
        <v>5048</v>
      </c>
      <c r="H787" s="12" t="s">
        <v>5049</v>
      </c>
      <c r="I787" s="7" t="s">
        <v>4712</v>
      </c>
      <c r="J787" s="7" t="s">
        <v>5050</v>
      </c>
      <c r="K787" s="7" t="s">
        <v>5051</v>
      </c>
      <c r="L787" s="7" t="s">
        <v>5052</v>
      </c>
      <c r="M787" s="10" t="s">
        <v>226</v>
      </c>
      <c r="N787" s="13" t="s">
        <v>87</v>
      </c>
      <c r="O787" s="13">
        <v>978799677</v>
      </c>
      <c r="P787" s="14" t="s">
        <v>5053</v>
      </c>
      <c r="Q787" s="13"/>
      <c r="R787" s="14" t="s">
        <v>569</v>
      </c>
      <c r="S787" s="14" t="s">
        <v>5054</v>
      </c>
      <c r="T787" s="16">
        <v>42902</v>
      </c>
      <c r="U787" s="13">
        <v>2018</v>
      </c>
    </row>
    <row r="788" spans="1:21" ht="16.899999999999999" hidden="1" customHeight="1" x14ac:dyDescent="0.2">
      <c r="A788" s="13">
        <v>7633</v>
      </c>
      <c r="B788" s="10" t="s">
        <v>6931</v>
      </c>
      <c r="C788" s="151">
        <v>653057709</v>
      </c>
      <c r="D788" s="7" t="s">
        <v>51</v>
      </c>
      <c r="E788" s="7" t="s">
        <v>6932</v>
      </c>
      <c r="F788" s="12" t="s">
        <v>6933</v>
      </c>
      <c r="G788" s="12" t="s">
        <v>6934</v>
      </c>
      <c r="H788" s="12" t="s">
        <v>6935</v>
      </c>
      <c r="I788" s="7" t="s">
        <v>6936</v>
      </c>
      <c r="J788" s="7" t="s">
        <v>6937</v>
      </c>
      <c r="K788" s="7" t="s">
        <v>6938</v>
      </c>
      <c r="L788" s="7" t="s">
        <v>6939</v>
      </c>
      <c r="M788" s="10" t="s">
        <v>2453</v>
      </c>
      <c r="N788" s="13" t="s">
        <v>6940</v>
      </c>
      <c r="O788" s="13">
        <v>994420699</v>
      </c>
      <c r="P788" s="14" t="s">
        <v>6941</v>
      </c>
      <c r="Q788" s="13"/>
      <c r="R788" s="14" t="s">
        <v>262</v>
      </c>
      <c r="S788" s="14" t="s">
        <v>4884</v>
      </c>
      <c r="T788" s="16">
        <v>42968</v>
      </c>
      <c r="U788" s="13">
        <v>2016</v>
      </c>
    </row>
    <row r="789" spans="1:21" ht="16.899999999999999" hidden="1" customHeight="1" x14ac:dyDescent="0.2">
      <c r="A789" s="13">
        <v>7634</v>
      </c>
      <c r="B789" s="10" t="s">
        <v>5773</v>
      </c>
      <c r="C789" s="151">
        <v>605110215</v>
      </c>
      <c r="D789" s="7" t="s">
        <v>974</v>
      </c>
      <c r="E789" s="7" t="s">
        <v>975</v>
      </c>
      <c r="F789" s="12" t="s">
        <v>26</v>
      </c>
      <c r="G789" s="12" t="s">
        <v>976</v>
      </c>
      <c r="H789" s="12" t="s">
        <v>27</v>
      </c>
      <c r="I789" s="7"/>
      <c r="J789" s="7"/>
      <c r="K789" s="7" t="s">
        <v>5774</v>
      </c>
      <c r="L789" s="7" t="s">
        <v>5775</v>
      </c>
      <c r="M789" s="10" t="s">
        <v>2453</v>
      </c>
      <c r="N789" s="13" t="s">
        <v>5776</v>
      </c>
      <c r="O789" s="13" t="s">
        <v>5777</v>
      </c>
      <c r="P789" s="14" t="s">
        <v>5778</v>
      </c>
      <c r="Q789" s="13"/>
      <c r="R789" s="14">
        <v>91001</v>
      </c>
      <c r="S789" s="14" t="s">
        <v>222</v>
      </c>
      <c r="T789" s="16">
        <v>42971</v>
      </c>
      <c r="U789" s="13" t="s">
        <v>1490</v>
      </c>
    </row>
    <row r="790" spans="1:21" ht="16.899999999999999" hidden="1" customHeight="1" x14ac:dyDescent="0.2">
      <c r="A790" s="13">
        <v>7635</v>
      </c>
      <c r="B790" s="10" t="s">
        <v>4659</v>
      </c>
      <c r="C790" s="151" t="s">
        <v>8011</v>
      </c>
      <c r="D790" s="7" t="s">
        <v>567</v>
      </c>
      <c r="E790" s="7" t="s">
        <v>4660</v>
      </c>
      <c r="F790" s="12" t="s">
        <v>4661</v>
      </c>
      <c r="G790" s="12" t="s">
        <v>4662</v>
      </c>
      <c r="H790" s="12" t="s">
        <v>4663</v>
      </c>
      <c r="I790" s="7" t="s">
        <v>4664</v>
      </c>
      <c r="J790" s="7" t="s">
        <v>4665</v>
      </c>
      <c r="K790" s="7" t="s">
        <v>4666</v>
      </c>
      <c r="L790" s="7" t="s">
        <v>4667</v>
      </c>
      <c r="M790" s="10" t="s">
        <v>2455</v>
      </c>
      <c r="N790" s="13" t="s">
        <v>568</v>
      </c>
      <c r="O790" s="13" t="s">
        <v>4668</v>
      </c>
      <c r="P790" s="14" t="s">
        <v>4669</v>
      </c>
      <c r="Q790" s="13"/>
      <c r="R790" s="14" t="s">
        <v>569</v>
      </c>
      <c r="S790" s="14" t="s">
        <v>4670</v>
      </c>
      <c r="T790" s="16">
        <v>42982</v>
      </c>
      <c r="U790" s="13">
        <v>2017</v>
      </c>
    </row>
    <row r="791" spans="1:21" ht="16.899999999999999" hidden="1" customHeight="1" x14ac:dyDescent="0.2">
      <c r="A791" s="42">
        <v>7636</v>
      </c>
      <c r="B791" s="41" t="s">
        <v>5951</v>
      </c>
      <c r="C791" s="150">
        <v>692006003</v>
      </c>
      <c r="D791" s="11" t="s">
        <v>1014</v>
      </c>
      <c r="E791" s="11" t="s">
        <v>1026</v>
      </c>
      <c r="F791" s="40" t="s">
        <v>26</v>
      </c>
      <c r="G791" s="40" t="s">
        <v>1027</v>
      </c>
      <c r="H791" s="40" t="s">
        <v>27</v>
      </c>
      <c r="I791" s="11"/>
      <c r="J791" s="11"/>
      <c r="K791" s="11" t="s">
        <v>5952</v>
      </c>
      <c r="L791" s="11" t="s">
        <v>5953</v>
      </c>
      <c r="M791" s="41" t="s">
        <v>2458</v>
      </c>
      <c r="N791" s="42" t="s">
        <v>5954</v>
      </c>
      <c r="O791" s="42" t="s">
        <v>5955</v>
      </c>
      <c r="P791" s="43" t="s">
        <v>5956</v>
      </c>
      <c r="Q791" s="42"/>
      <c r="R791" s="43">
        <v>91001</v>
      </c>
      <c r="S791" s="43" t="s">
        <v>1030</v>
      </c>
      <c r="T791" s="44">
        <v>42991</v>
      </c>
      <c r="U791" s="13" t="s">
        <v>1490</v>
      </c>
    </row>
    <row r="792" spans="1:21" ht="16.899999999999999" hidden="1" customHeight="1" x14ac:dyDescent="0.2">
      <c r="A792" s="13">
        <v>7637</v>
      </c>
      <c r="B792" s="10" t="s">
        <v>7132</v>
      </c>
      <c r="C792" s="151">
        <v>651271738</v>
      </c>
      <c r="D792" s="7" t="s">
        <v>7133</v>
      </c>
      <c r="E792" s="7" t="s">
        <v>5654</v>
      </c>
      <c r="F792" s="12" t="s">
        <v>7134</v>
      </c>
      <c r="G792" s="12" t="s">
        <v>7135</v>
      </c>
      <c r="H792" s="12" t="s">
        <v>7136</v>
      </c>
      <c r="I792" s="7" t="s">
        <v>721</v>
      </c>
      <c r="J792" s="7" t="s">
        <v>7137</v>
      </c>
      <c r="K792" s="7" t="s">
        <v>7138</v>
      </c>
      <c r="L792" s="7" t="s">
        <v>7139</v>
      </c>
      <c r="M792" s="10" t="s">
        <v>2457</v>
      </c>
      <c r="N792" s="13" t="s">
        <v>4702</v>
      </c>
      <c r="O792" s="13" t="s">
        <v>7140</v>
      </c>
      <c r="P792" s="14" t="s">
        <v>7141</v>
      </c>
      <c r="Q792" s="13"/>
      <c r="R792" s="14">
        <v>93401</v>
      </c>
      <c r="S792" s="14" t="s">
        <v>7142</v>
      </c>
      <c r="T792" s="16">
        <v>43003</v>
      </c>
      <c r="U792" s="13">
        <v>2017</v>
      </c>
    </row>
    <row r="793" spans="1:21" ht="16.899999999999999" hidden="1" customHeight="1" x14ac:dyDescent="0.2">
      <c r="A793" s="13">
        <v>7638</v>
      </c>
      <c r="B793" s="10" t="s">
        <v>340</v>
      </c>
      <c r="C793" s="151" t="s">
        <v>3400</v>
      </c>
      <c r="D793" s="7" t="s">
        <v>341</v>
      </c>
      <c r="E793" s="7" t="s">
        <v>342</v>
      </c>
      <c r="F793" s="12" t="s">
        <v>2830</v>
      </c>
      <c r="G793" s="12" t="s">
        <v>343</v>
      </c>
      <c r="H793" s="12" t="s">
        <v>344</v>
      </c>
      <c r="I793" s="7" t="s">
        <v>345</v>
      </c>
      <c r="J793" s="7" t="s">
        <v>2831</v>
      </c>
      <c r="K793" s="7" t="s">
        <v>346</v>
      </c>
      <c r="L793" s="7" t="s">
        <v>348</v>
      </c>
      <c r="M793" s="10" t="s">
        <v>2457</v>
      </c>
      <c r="N793" s="13" t="s">
        <v>350</v>
      </c>
      <c r="O793" s="13" t="s">
        <v>349</v>
      </c>
      <c r="P793" s="14" t="s">
        <v>347</v>
      </c>
      <c r="Q793" s="13"/>
      <c r="R793" s="14">
        <v>93401</v>
      </c>
      <c r="S793" s="14" t="s">
        <v>2944</v>
      </c>
      <c r="T793" s="16">
        <v>43014</v>
      </c>
      <c r="U793" s="30">
        <v>2019</v>
      </c>
    </row>
    <row r="794" spans="1:21" ht="16.899999999999999" hidden="1" customHeight="1" x14ac:dyDescent="0.2">
      <c r="A794" s="13">
        <v>7639</v>
      </c>
      <c r="B794" s="10" t="s">
        <v>3904</v>
      </c>
      <c r="C794" s="151">
        <v>650926250</v>
      </c>
      <c r="D794" s="7" t="s">
        <v>51</v>
      </c>
      <c r="E794" s="7" t="s">
        <v>3905</v>
      </c>
      <c r="F794" s="12" t="s">
        <v>3906</v>
      </c>
      <c r="G794" s="12" t="s">
        <v>3907</v>
      </c>
      <c r="H794" s="12" t="s">
        <v>3908</v>
      </c>
      <c r="I794" s="7" t="s">
        <v>3909</v>
      </c>
      <c r="J794" s="7" t="s">
        <v>3910</v>
      </c>
      <c r="K794" s="7" t="s">
        <v>3911</v>
      </c>
      <c r="L794" s="7" t="s">
        <v>3912</v>
      </c>
      <c r="M794" s="10" t="s">
        <v>133</v>
      </c>
      <c r="N794" s="13" t="s">
        <v>3913</v>
      </c>
      <c r="O794" s="13"/>
      <c r="P794" s="14"/>
      <c r="Q794" s="13"/>
      <c r="R794" s="14" t="s">
        <v>262</v>
      </c>
      <c r="S794" s="14" t="s">
        <v>3914</v>
      </c>
      <c r="T794" s="16">
        <v>43048</v>
      </c>
      <c r="U794" s="13">
        <v>2017</v>
      </c>
    </row>
    <row r="795" spans="1:21" ht="16.899999999999999" hidden="1" customHeight="1" x14ac:dyDescent="0.2">
      <c r="A795" s="13">
        <v>7640</v>
      </c>
      <c r="B795" s="10" t="s">
        <v>6839</v>
      </c>
      <c r="C795" s="151">
        <v>651203732</v>
      </c>
      <c r="D795" s="7" t="s">
        <v>51</v>
      </c>
      <c r="E795" s="7" t="s">
        <v>6840</v>
      </c>
      <c r="F795" s="12" t="s">
        <v>6841</v>
      </c>
      <c r="G795" s="12" t="s">
        <v>6842</v>
      </c>
      <c r="H795" s="12" t="s">
        <v>6843</v>
      </c>
      <c r="I795" s="7" t="s">
        <v>2270</v>
      </c>
      <c r="J795" s="7" t="s">
        <v>6844</v>
      </c>
      <c r="K795" s="7" t="s">
        <v>6845</v>
      </c>
      <c r="L795" s="7" t="s">
        <v>6846</v>
      </c>
      <c r="M795" s="10" t="s">
        <v>31</v>
      </c>
      <c r="N795" s="13" t="s">
        <v>6847</v>
      </c>
      <c r="O795" s="13">
        <f>56964313880</f>
        <v>56964313880</v>
      </c>
      <c r="P795" s="14" t="s">
        <v>6848</v>
      </c>
      <c r="Q795" s="13"/>
      <c r="R795" s="14" t="s">
        <v>262</v>
      </c>
      <c r="S795" s="14" t="s">
        <v>6849</v>
      </c>
      <c r="T795" s="16">
        <v>43048</v>
      </c>
      <c r="U795" s="13">
        <v>2018</v>
      </c>
    </row>
    <row r="796" spans="1:21" ht="16.899999999999999" hidden="1" customHeight="1" x14ac:dyDescent="0.2">
      <c r="A796" s="13">
        <v>7641</v>
      </c>
      <c r="B796" s="10" t="s">
        <v>7514</v>
      </c>
      <c r="C796" s="151">
        <v>650206193</v>
      </c>
      <c r="D796" s="7" t="s">
        <v>51</v>
      </c>
      <c r="E796" s="7" t="s">
        <v>7515</v>
      </c>
      <c r="F796" s="12" t="s">
        <v>7516</v>
      </c>
      <c r="G796" s="12" t="s">
        <v>7517</v>
      </c>
      <c r="H796" s="12" t="s">
        <v>7518</v>
      </c>
      <c r="I796" s="7" t="s">
        <v>7519</v>
      </c>
      <c r="J796" s="7" t="s">
        <v>7520</v>
      </c>
      <c r="K796" s="7" t="s">
        <v>7521</v>
      </c>
      <c r="L796" s="7" t="s">
        <v>7522</v>
      </c>
      <c r="M796" s="10" t="s">
        <v>31</v>
      </c>
      <c r="N796" s="7" t="s">
        <v>7523</v>
      </c>
      <c r="O796" s="13" t="s">
        <v>7524</v>
      </c>
      <c r="P796" s="23" t="s">
        <v>7525</v>
      </c>
      <c r="Q796" s="13"/>
      <c r="R796" s="14" t="s">
        <v>241</v>
      </c>
      <c r="S796" s="14" t="s">
        <v>7526</v>
      </c>
      <c r="T796" s="16">
        <v>43062</v>
      </c>
      <c r="U796" s="13">
        <v>2017</v>
      </c>
    </row>
    <row r="797" spans="1:21" ht="16.899999999999999" hidden="1" customHeight="1" x14ac:dyDescent="0.2">
      <c r="A797" s="42">
        <v>7642</v>
      </c>
      <c r="B797" s="41" t="s">
        <v>4873</v>
      </c>
      <c r="C797" s="150">
        <v>650847326</v>
      </c>
      <c r="D797" s="11" t="s">
        <v>565</v>
      </c>
      <c r="E797" s="11" t="s">
        <v>8226</v>
      </c>
      <c r="F797" s="40" t="s">
        <v>8227</v>
      </c>
      <c r="G797" s="40" t="s">
        <v>4876</v>
      </c>
      <c r="H797" s="40" t="s">
        <v>8228</v>
      </c>
      <c r="I797" s="11" t="s">
        <v>301</v>
      </c>
      <c r="J797" s="11" t="s">
        <v>8229</v>
      </c>
      <c r="K797" s="11" t="s">
        <v>8230</v>
      </c>
      <c r="L797" s="11" t="s">
        <v>8231</v>
      </c>
      <c r="M797" s="41" t="s">
        <v>31</v>
      </c>
      <c r="N797" s="42" t="s">
        <v>4881</v>
      </c>
      <c r="O797" s="42" t="s">
        <v>8232</v>
      </c>
      <c r="P797" s="43" t="s">
        <v>8233</v>
      </c>
      <c r="Q797" s="42"/>
      <c r="R797" s="43" t="s">
        <v>262</v>
      </c>
      <c r="S797" s="43" t="s">
        <v>8234</v>
      </c>
      <c r="T797" s="44">
        <v>43063</v>
      </c>
      <c r="U797" s="13">
        <v>2019</v>
      </c>
    </row>
    <row r="798" spans="1:21" ht="16.899999999999999" hidden="1" customHeight="1" x14ac:dyDescent="0.2">
      <c r="A798" s="42">
        <v>7643</v>
      </c>
      <c r="B798" s="41" t="s">
        <v>6081</v>
      </c>
      <c r="C798" s="150">
        <v>691407004</v>
      </c>
      <c r="D798" s="11" t="s">
        <v>1014</v>
      </c>
      <c r="E798" s="11" t="s">
        <v>1026</v>
      </c>
      <c r="F798" s="40" t="s">
        <v>26</v>
      </c>
      <c r="G798" s="40" t="s">
        <v>1027</v>
      </c>
      <c r="H798" s="40" t="s">
        <v>27</v>
      </c>
      <c r="I798" s="11"/>
      <c r="J798" s="11"/>
      <c r="K798" s="11" t="s">
        <v>6082</v>
      </c>
      <c r="L798" s="11" t="s">
        <v>6083</v>
      </c>
      <c r="M798" s="41" t="s">
        <v>133</v>
      </c>
      <c r="N798" s="42" t="s">
        <v>6084</v>
      </c>
      <c r="O798" s="42" t="s">
        <v>6085</v>
      </c>
      <c r="P798" s="43" t="s">
        <v>6086</v>
      </c>
      <c r="Q798" s="42"/>
      <c r="R798" s="43">
        <v>91001</v>
      </c>
      <c r="S798" s="43" t="s">
        <v>1030</v>
      </c>
      <c r="T798" s="44">
        <v>43165</v>
      </c>
      <c r="U798" s="13" t="s">
        <v>1490</v>
      </c>
    </row>
    <row r="799" spans="1:21" ht="16.899999999999999" hidden="1" customHeight="1" x14ac:dyDescent="0.2">
      <c r="A799" s="13">
        <v>7644</v>
      </c>
      <c r="B799" s="10" t="s">
        <v>2266</v>
      </c>
      <c r="C799" s="151">
        <v>651519810</v>
      </c>
      <c r="D799" s="7" t="s">
        <v>157</v>
      </c>
      <c r="E799" s="7" t="s">
        <v>2267</v>
      </c>
      <c r="F799" s="12" t="s">
        <v>2268</v>
      </c>
      <c r="G799" s="12" t="s">
        <v>2435</v>
      </c>
      <c r="H799" s="12" t="s">
        <v>2269</v>
      </c>
      <c r="I799" s="7" t="s">
        <v>2270</v>
      </c>
      <c r="J799" s="7" t="s">
        <v>2271</v>
      </c>
      <c r="K799" s="7" t="s">
        <v>2272</v>
      </c>
      <c r="L799" s="7" t="s">
        <v>2273</v>
      </c>
      <c r="M799" s="10" t="s">
        <v>133</v>
      </c>
      <c r="N799" s="13" t="s">
        <v>2274</v>
      </c>
      <c r="O799" s="13"/>
      <c r="P799" s="14"/>
      <c r="Q799" s="13"/>
      <c r="R799" s="14" t="s">
        <v>262</v>
      </c>
      <c r="S799" s="15" t="s">
        <v>3066</v>
      </c>
      <c r="T799" s="16">
        <v>43165</v>
      </c>
      <c r="U799" s="13">
        <v>2019</v>
      </c>
    </row>
    <row r="800" spans="1:21" ht="16.899999999999999" hidden="1" customHeight="1" x14ac:dyDescent="0.2">
      <c r="A800" s="13">
        <v>7645</v>
      </c>
      <c r="B800" s="10" t="s">
        <v>951</v>
      </c>
      <c r="C800" s="151">
        <v>651539161</v>
      </c>
      <c r="D800" s="7" t="s">
        <v>567</v>
      </c>
      <c r="E800" s="7" t="s">
        <v>2440</v>
      </c>
      <c r="F800" s="17" t="s">
        <v>5708</v>
      </c>
      <c r="G800" s="12" t="s">
        <v>952</v>
      </c>
      <c r="H800" s="12" t="s">
        <v>5709</v>
      </c>
      <c r="I800" s="7" t="s">
        <v>953</v>
      </c>
      <c r="J800" s="7" t="s">
        <v>954</v>
      </c>
      <c r="K800" s="52" t="s">
        <v>5710</v>
      </c>
      <c r="L800" s="7" t="s">
        <v>2752</v>
      </c>
      <c r="M800" s="10" t="s">
        <v>226</v>
      </c>
      <c r="N800" s="13" t="s">
        <v>164</v>
      </c>
      <c r="O800" s="13" t="s">
        <v>2751</v>
      </c>
      <c r="P800" s="14" t="s">
        <v>2753</v>
      </c>
      <c r="Q800" s="13"/>
      <c r="R800" s="14" t="s">
        <v>569</v>
      </c>
      <c r="S800" s="15" t="s">
        <v>5711</v>
      </c>
      <c r="T800" s="16">
        <v>43180</v>
      </c>
      <c r="U800" s="13">
        <v>2019</v>
      </c>
    </row>
    <row r="801" spans="1:21" ht="16.899999999999999" hidden="1" customHeight="1" x14ac:dyDescent="0.2">
      <c r="A801" s="13">
        <v>7646</v>
      </c>
      <c r="B801" s="10" t="s">
        <v>7679</v>
      </c>
      <c r="C801" s="151">
        <v>651062020</v>
      </c>
      <c r="D801" s="7" t="s">
        <v>356</v>
      </c>
      <c r="E801" s="7" t="s">
        <v>7680</v>
      </c>
      <c r="F801" s="17" t="s">
        <v>8492</v>
      </c>
      <c r="G801" s="12" t="s">
        <v>7682</v>
      </c>
      <c r="H801" s="17" t="s">
        <v>8493</v>
      </c>
      <c r="I801" s="7" t="s">
        <v>7684</v>
      </c>
      <c r="J801" s="22" t="s">
        <v>8494</v>
      </c>
      <c r="K801" s="7" t="s">
        <v>7686</v>
      </c>
      <c r="L801" s="7" t="s">
        <v>7687</v>
      </c>
      <c r="M801" s="10" t="s">
        <v>226</v>
      </c>
      <c r="N801" s="13" t="s">
        <v>7688</v>
      </c>
      <c r="O801" s="13" t="s">
        <v>7689</v>
      </c>
      <c r="P801" s="14" t="s">
        <v>7690</v>
      </c>
      <c r="Q801" s="13"/>
      <c r="R801" s="14" t="s">
        <v>52</v>
      </c>
      <c r="S801" s="15" t="s">
        <v>8495</v>
      </c>
      <c r="T801" s="16">
        <v>43182</v>
      </c>
      <c r="U801" s="13">
        <v>2019</v>
      </c>
    </row>
    <row r="802" spans="1:21" ht="16.899999999999999" hidden="1" customHeight="1" x14ac:dyDescent="0.2">
      <c r="A802" s="13">
        <v>7647</v>
      </c>
      <c r="B802" s="10" t="s">
        <v>5556</v>
      </c>
      <c r="C802" s="151" t="s">
        <v>8021</v>
      </c>
      <c r="D802" s="7" t="s">
        <v>567</v>
      </c>
      <c r="E802" s="7" t="s">
        <v>5557</v>
      </c>
      <c r="F802" s="12" t="s">
        <v>5558</v>
      </c>
      <c r="G802" s="12" t="s">
        <v>5559</v>
      </c>
      <c r="H802" s="12" t="s">
        <v>5560</v>
      </c>
      <c r="I802" s="7" t="s">
        <v>4664</v>
      </c>
      <c r="J802" s="7" t="s">
        <v>5561</v>
      </c>
      <c r="K802" s="7" t="s">
        <v>5562</v>
      </c>
      <c r="L802" s="7" t="s">
        <v>5563</v>
      </c>
      <c r="M802" s="10" t="s">
        <v>224</v>
      </c>
      <c r="N802" s="13" t="s">
        <v>905</v>
      </c>
      <c r="O802" s="13" t="s">
        <v>5564</v>
      </c>
      <c r="P802" s="14" t="s">
        <v>5565</v>
      </c>
      <c r="Q802" s="13"/>
      <c r="R802" s="14" t="s">
        <v>569</v>
      </c>
      <c r="S802" s="14" t="s">
        <v>5566</v>
      </c>
      <c r="T802" s="16">
        <v>43196</v>
      </c>
      <c r="U802" s="13">
        <v>2016</v>
      </c>
    </row>
    <row r="803" spans="1:21" ht="16.899999999999999" hidden="1" customHeight="1" x14ac:dyDescent="0.2">
      <c r="A803" s="42">
        <v>7648</v>
      </c>
      <c r="B803" s="41" t="s">
        <v>5838</v>
      </c>
      <c r="C803" s="150">
        <v>691412008</v>
      </c>
      <c r="D803" s="11" t="s">
        <v>1014</v>
      </c>
      <c r="E803" s="11" t="s">
        <v>1026</v>
      </c>
      <c r="F803" s="40" t="s">
        <v>26</v>
      </c>
      <c r="G803" s="40" t="s">
        <v>1027</v>
      </c>
      <c r="H803" s="40" t="s">
        <v>27</v>
      </c>
      <c r="I803" s="11"/>
      <c r="J803" s="11"/>
      <c r="K803" s="11" t="s">
        <v>5839</v>
      </c>
      <c r="L803" s="11" t="s">
        <v>5840</v>
      </c>
      <c r="M803" s="41" t="s">
        <v>2454</v>
      </c>
      <c r="N803" s="42" t="s">
        <v>5841</v>
      </c>
      <c r="O803" s="42">
        <v>422204002</v>
      </c>
      <c r="P803" s="43"/>
      <c r="Q803" s="42"/>
      <c r="R803" s="43">
        <v>91001</v>
      </c>
      <c r="S803" s="43" t="s">
        <v>1030</v>
      </c>
      <c r="T803" s="44">
        <v>43209</v>
      </c>
      <c r="U803" s="13" t="s">
        <v>1490</v>
      </c>
    </row>
    <row r="804" spans="1:21" ht="16.899999999999999" hidden="1" customHeight="1" x14ac:dyDescent="0.2">
      <c r="A804" s="13">
        <v>7649</v>
      </c>
      <c r="B804" s="10" t="s">
        <v>4604</v>
      </c>
      <c r="C804" s="151">
        <v>651559219</v>
      </c>
      <c r="D804" s="7" t="s">
        <v>234</v>
      </c>
      <c r="E804" s="7" t="s">
        <v>4605</v>
      </c>
      <c r="F804" s="12" t="s">
        <v>4606</v>
      </c>
      <c r="G804" s="12" t="s">
        <v>4607</v>
      </c>
      <c r="H804" s="12" t="s">
        <v>4608</v>
      </c>
      <c r="I804" s="7" t="s">
        <v>4609</v>
      </c>
      <c r="J804" s="7" t="s">
        <v>4610</v>
      </c>
      <c r="K804" s="7" t="s">
        <v>4611</v>
      </c>
      <c r="L804" s="7" t="s">
        <v>4612</v>
      </c>
      <c r="M804" s="10" t="s">
        <v>31</v>
      </c>
      <c r="N804" s="13" t="s">
        <v>4293</v>
      </c>
      <c r="O804" s="13">
        <v>56930800728</v>
      </c>
      <c r="P804" s="14" t="s">
        <v>4613</v>
      </c>
      <c r="Q804" s="13"/>
      <c r="R804" s="14" t="s">
        <v>262</v>
      </c>
      <c r="S804" s="14" t="s">
        <v>4614</v>
      </c>
      <c r="T804" s="16">
        <v>43227</v>
      </c>
      <c r="U804" s="13">
        <v>2016</v>
      </c>
    </row>
    <row r="805" spans="1:21" ht="16.899999999999999" hidden="1" customHeight="1" x14ac:dyDescent="0.2">
      <c r="A805" s="13">
        <v>7650</v>
      </c>
      <c r="B805" s="10" t="s">
        <v>355</v>
      </c>
      <c r="C805" s="151">
        <v>651589657</v>
      </c>
      <c r="D805" s="7" t="s">
        <v>356</v>
      </c>
      <c r="E805" s="7" t="s">
        <v>357</v>
      </c>
      <c r="F805" s="12" t="s">
        <v>358</v>
      </c>
      <c r="G805" s="12" t="s">
        <v>359</v>
      </c>
      <c r="H805" s="12" t="s">
        <v>362</v>
      </c>
      <c r="I805" s="7" t="s">
        <v>360</v>
      </c>
      <c r="J805" s="7" t="s">
        <v>361</v>
      </c>
      <c r="K805" s="7" t="s">
        <v>363</v>
      </c>
      <c r="L805" s="7" t="s">
        <v>365</v>
      </c>
      <c r="M805" s="10" t="s">
        <v>31</v>
      </c>
      <c r="N805" s="13" t="s">
        <v>271</v>
      </c>
      <c r="O805" s="13" t="s">
        <v>366</v>
      </c>
      <c r="P805" s="14" t="s">
        <v>364</v>
      </c>
      <c r="Q805" s="13"/>
      <c r="R805" s="14" t="s">
        <v>52</v>
      </c>
      <c r="S805" s="14" t="s">
        <v>367</v>
      </c>
      <c r="T805" s="16">
        <v>43276</v>
      </c>
      <c r="U805" s="30">
        <v>2019</v>
      </c>
    </row>
    <row r="806" spans="1:21" ht="16.899999999999999" hidden="1" customHeight="1" x14ac:dyDescent="0.2">
      <c r="A806" s="13">
        <v>7651</v>
      </c>
      <c r="B806" s="10" t="s">
        <v>6677</v>
      </c>
      <c r="C806" s="151">
        <v>651121620</v>
      </c>
      <c r="D806" s="7" t="s">
        <v>51</v>
      </c>
      <c r="E806" s="7" t="s">
        <v>6678</v>
      </c>
      <c r="F806" s="12" t="s">
        <v>6679</v>
      </c>
      <c r="G806" s="12" t="s">
        <v>6680</v>
      </c>
      <c r="H806" s="12" t="s">
        <v>6681</v>
      </c>
      <c r="I806" s="7" t="s">
        <v>345</v>
      </c>
      <c r="J806" s="7" t="s">
        <v>6682</v>
      </c>
      <c r="K806" s="7" t="s">
        <v>6683</v>
      </c>
      <c r="L806" s="7" t="s">
        <v>6684</v>
      </c>
      <c r="M806" s="10" t="s">
        <v>226</v>
      </c>
      <c r="N806" s="13" t="s">
        <v>6685</v>
      </c>
      <c r="O806" s="13" t="s">
        <v>6686</v>
      </c>
      <c r="P806" s="14" t="s">
        <v>6687</v>
      </c>
      <c r="Q806" s="13"/>
      <c r="R806" s="14" t="s">
        <v>262</v>
      </c>
      <c r="S806" s="14" t="s">
        <v>4636</v>
      </c>
      <c r="T806" s="16">
        <v>43299</v>
      </c>
      <c r="U806" s="13">
        <v>2017</v>
      </c>
    </row>
    <row r="807" spans="1:21" ht="16.899999999999999" hidden="1" customHeight="1" x14ac:dyDescent="0.2">
      <c r="A807" s="13">
        <v>7652</v>
      </c>
      <c r="B807" s="10" t="s">
        <v>233</v>
      </c>
      <c r="C807" s="151">
        <v>659070006</v>
      </c>
      <c r="D807" s="7" t="s">
        <v>234</v>
      </c>
      <c r="E807" s="7" t="s">
        <v>235</v>
      </c>
      <c r="F807" s="12" t="s">
        <v>236</v>
      </c>
      <c r="G807" s="12" t="s">
        <v>237</v>
      </c>
      <c r="H807" s="12" t="s">
        <v>238</v>
      </c>
      <c r="I807" s="7" t="s">
        <v>239</v>
      </c>
      <c r="J807" s="22" t="s">
        <v>3865</v>
      </c>
      <c r="K807" s="7" t="s">
        <v>2880</v>
      </c>
      <c r="L807" s="7" t="s">
        <v>3866</v>
      </c>
      <c r="M807" s="10" t="s">
        <v>2455</v>
      </c>
      <c r="N807" s="13" t="s">
        <v>240</v>
      </c>
      <c r="O807" s="13" t="s">
        <v>3867</v>
      </c>
      <c r="P807" s="14" t="s">
        <v>3868</v>
      </c>
      <c r="Q807" s="13" t="s">
        <v>2879</v>
      </c>
      <c r="R807" s="14" t="s">
        <v>241</v>
      </c>
      <c r="S807" s="15" t="s">
        <v>3054</v>
      </c>
      <c r="T807" s="16">
        <v>43307</v>
      </c>
      <c r="U807" s="13">
        <v>2019</v>
      </c>
    </row>
    <row r="808" spans="1:21" ht="16.899999999999999" hidden="1" customHeight="1" x14ac:dyDescent="0.2">
      <c r="A808" s="13">
        <v>7653</v>
      </c>
      <c r="B808" s="10" t="s">
        <v>6794</v>
      </c>
      <c r="C808" s="151">
        <v>651482887</v>
      </c>
      <c r="D808" s="7" t="s">
        <v>6795</v>
      </c>
      <c r="E808" s="7" t="s">
        <v>6796</v>
      </c>
      <c r="F808" s="12" t="s">
        <v>6797</v>
      </c>
      <c r="G808" s="12" t="s">
        <v>6798</v>
      </c>
      <c r="H808" s="12" t="s">
        <v>6799</v>
      </c>
      <c r="I808" s="7" t="s">
        <v>301</v>
      </c>
      <c r="J808" s="7" t="s">
        <v>6800</v>
      </c>
      <c r="K808" s="7" t="s">
        <v>6801</v>
      </c>
      <c r="L808" s="7" t="s">
        <v>6802</v>
      </c>
      <c r="M808" s="10" t="s">
        <v>133</v>
      </c>
      <c r="N808" s="13" t="s">
        <v>2156</v>
      </c>
      <c r="O808" s="13" t="s">
        <v>6803</v>
      </c>
      <c r="P808" s="14" t="s">
        <v>6804</v>
      </c>
      <c r="Q808" s="13"/>
      <c r="R808" s="14">
        <v>93401</v>
      </c>
      <c r="S808" s="14" t="s">
        <v>6614</v>
      </c>
      <c r="T808" s="16">
        <v>43311</v>
      </c>
      <c r="U808" s="13">
        <v>2017</v>
      </c>
    </row>
    <row r="809" spans="1:21" ht="16.899999999999999" hidden="1" customHeight="1" x14ac:dyDescent="0.2">
      <c r="A809" s="13">
        <v>7654</v>
      </c>
      <c r="B809" s="10" t="s">
        <v>4063</v>
      </c>
      <c r="C809" s="151">
        <v>651578310</v>
      </c>
      <c r="D809" s="7" t="s">
        <v>51</v>
      </c>
      <c r="E809" s="7" t="s">
        <v>4064</v>
      </c>
      <c r="F809" s="12" t="s">
        <v>4065</v>
      </c>
      <c r="G809" s="12" t="s">
        <v>4066</v>
      </c>
      <c r="H809" s="12" t="s">
        <v>4067</v>
      </c>
      <c r="I809" s="7" t="s">
        <v>721</v>
      </c>
      <c r="J809" s="7" t="s">
        <v>4068</v>
      </c>
      <c r="K809" s="7" t="s">
        <v>4069</v>
      </c>
      <c r="L809" s="7" t="s">
        <v>4070</v>
      </c>
      <c r="M809" s="10" t="s">
        <v>226</v>
      </c>
      <c r="N809" s="13" t="s">
        <v>4071</v>
      </c>
      <c r="O809" s="13" t="s">
        <v>4072</v>
      </c>
      <c r="P809" s="14" t="s">
        <v>4073</v>
      </c>
      <c r="Q809" s="13"/>
      <c r="R809" s="14" t="s">
        <v>262</v>
      </c>
      <c r="S809" s="14" t="s">
        <v>4074</v>
      </c>
      <c r="T809" s="16">
        <v>43343</v>
      </c>
      <c r="U809" s="13">
        <v>2018</v>
      </c>
    </row>
    <row r="810" spans="1:21" ht="20.25" hidden="1" customHeight="1" x14ac:dyDescent="0.2">
      <c r="A810" s="13">
        <v>7655</v>
      </c>
      <c r="B810" s="10" t="s">
        <v>893</v>
      </c>
      <c r="C810" s="151">
        <v>652942806</v>
      </c>
      <c r="D810" s="7" t="s">
        <v>567</v>
      </c>
      <c r="E810" s="7" t="s">
        <v>894</v>
      </c>
      <c r="F810" s="12" t="s">
        <v>895</v>
      </c>
      <c r="G810" s="12" t="s">
        <v>896</v>
      </c>
      <c r="H810" s="12" t="s">
        <v>897</v>
      </c>
      <c r="I810" s="7" t="s">
        <v>898</v>
      </c>
      <c r="J810" s="7" t="s">
        <v>899</v>
      </c>
      <c r="K810" s="7" t="s">
        <v>900</v>
      </c>
      <c r="L810" s="7" t="s">
        <v>901</v>
      </c>
      <c r="M810" s="10" t="s">
        <v>31</v>
      </c>
      <c r="N810" s="13" t="s">
        <v>902</v>
      </c>
      <c r="O810" s="13" t="s">
        <v>903</v>
      </c>
      <c r="P810" s="14" t="s">
        <v>904</v>
      </c>
      <c r="Q810" s="13"/>
      <c r="R810" s="14" t="s">
        <v>569</v>
      </c>
      <c r="S810" s="15" t="s">
        <v>8334</v>
      </c>
      <c r="T810" s="16">
        <v>43353</v>
      </c>
      <c r="U810" s="13">
        <v>2019</v>
      </c>
    </row>
    <row r="811" spans="1:21" ht="16.899999999999999" hidden="1" customHeight="1" x14ac:dyDescent="0.2">
      <c r="A811" s="13">
        <v>7656</v>
      </c>
      <c r="B811" s="10" t="s">
        <v>5425</v>
      </c>
      <c r="C811" s="151">
        <v>651086930</v>
      </c>
      <c r="D811" s="7" t="s">
        <v>565</v>
      </c>
      <c r="E811" s="7" t="s">
        <v>5426</v>
      </c>
      <c r="F811" s="12" t="s">
        <v>5427</v>
      </c>
      <c r="G811" s="12" t="s">
        <v>5428</v>
      </c>
      <c r="H811" s="12" t="s">
        <v>5429</v>
      </c>
      <c r="I811" s="7" t="s">
        <v>5430</v>
      </c>
      <c r="J811" s="7" t="s">
        <v>5431</v>
      </c>
      <c r="K811" s="7" t="s">
        <v>5432</v>
      </c>
      <c r="L811" s="7" t="s">
        <v>5433</v>
      </c>
      <c r="M811" s="10" t="s">
        <v>31</v>
      </c>
      <c r="N811" s="13" t="s">
        <v>5434</v>
      </c>
      <c r="O811" s="13" t="s">
        <v>5435</v>
      </c>
      <c r="P811" s="14" t="s">
        <v>5436</v>
      </c>
      <c r="Q811" s="13"/>
      <c r="R811" s="14" t="s">
        <v>262</v>
      </c>
      <c r="S811" s="14" t="s">
        <v>3881</v>
      </c>
      <c r="T811" s="16">
        <v>43357</v>
      </c>
      <c r="U811" s="13">
        <v>2017</v>
      </c>
    </row>
    <row r="812" spans="1:21" ht="16.899999999999999" hidden="1" customHeight="1" x14ac:dyDescent="0.2">
      <c r="A812" s="13">
        <v>7657</v>
      </c>
      <c r="B812" s="10" t="s">
        <v>156</v>
      </c>
      <c r="C812" s="151">
        <v>651354765</v>
      </c>
      <c r="D812" s="7" t="s">
        <v>157</v>
      </c>
      <c r="E812" s="7" t="s">
        <v>158</v>
      </c>
      <c r="F812" s="12" t="s">
        <v>2877</v>
      </c>
      <c r="G812" s="12" t="s">
        <v>159</v>
      </c>
      <c r="H812" s="17" t="s">
        <v>3670</v>
      </c>
      <c r="I812" s="7" t="s">
        <v>160</v>
      </c>
      <c r="J812" s="22" t="s">
        <v>3671</v>
      </c>
      <c r="K812" s="7" t="s">
        <v>161</v>
      </c>
      <c r="L812" s="7" t="s">
        <v>3010</v>
      </c>
      <c r="M812" s="10" t="s">
        <v>226</v>
      </c>
      <c r="N812" s="13" t="s">
        <v>153</v>
      </c>
      <c r="O812" s="13">
        <v>984478316</v>
      </c>
      <c r="P812" s="23" t="s">
        <v>2878</v>
      </c>
      <c r="Q812" s="13"/>
      <c r="R812" s="14" t="s">
        <v>52</v>
      </c>
      <c r="S812" s="15" t="s">
        <v>3672</v>
      </c>
      <c r="T812" s="16">
        <v>43374</v>
      </c>
      <c r="U812" s="13">
        <v>2019</v>
      </c>
    </row>
    <row r="813" spans="1:21" ht="16.899999999999999" hidden="1" customHeight="1" x14ac:dyDescent="0.2">
      <c r="A813" s="13">
        <v>7658</v>
      </c>
      <c r="B813" s="10" t="s">
        <v>781</v>
      </c>
      <c r="C813" s="151">
        <v>650964950</v>
      </c>
      <c r="D813" s="7" t="s">
        <v>565</v>
      </c>
      <c r="E813" s="7" t="s">
        <v>782</v>
      </c>
      <c r="F813" s="12" t="s">
        <v>783</v>
      </c>
      <c r="G813" s="12" t="s">
        <v>784</v>
      </c>
      <c r="H813" s="12" t="s">
        <v>785</v>
      </c>
      <c r="I813" s="7" t="s">
        <v>786</v>
      </c>
      <c r="J813" s="7" t="s">
        <v>787</v>
      </c>
      <c r="K813" s="7" t="s">
        <v>788</v>
      </c>
      <c r="L813" s="7" t="s">
        <v>2460</v>
      </c>
      <c r="M813" s="10" t="s">
        <v>2454</v>
      </c>
      <c r="N813" s="13" t="s">
        <v>790</v>
      </c>
      <c r="O813" s="13"/>
      <c r="P813" s="14" t="s">
        <v>789</v>
      </c>
      <c r="Q813" s="13"/>
      <c r="R813" s="14" t="s">
        <v>52</v>
      </c>
      <c r="S813" s="15" t="s">
        <v>3085</v>
      </c>
      <c r="T813" s="16">
        <v>43374</v>
      </c>
      <c r="U813" s="13">
        <v>2019</v>
      </c>
    </row>
    <row r="814" spans="1:21" ht="16.899999999999999" hidden="1" customHeight="1" x14ac:dyDescent="0.2">
      <c r="A814" s="13">
        <v>7659</v>
      </c>
      <c r="B814" s="10" t="s">
        <v>6635</v>
      </c>
      <c r="C814" s="151" t="s">
        <v>8035</v>
      </c>
      <c r="D814" s="7" t="s">
        <v>6603</v>
      </c>
      <c r="E814" s="7" t="s">
        <v>6636</v>
      </c>
      <c r="F814" s="12" t="s">
        <v>6637</v>
      </c>
      <c r="G814" s="12" t="s">
        <v>6638</v>
      </c>
      <c r="H814" s="12" t="s">
        <v>6639</v>
      </c>
      <c r="I814" s="7" t="s">
        <v>721</v>
      </c>
      <c r="J814" s="7" t="s">
        <v>6640</v>
      </c>
      <c r="K814" s="7" t="s">
        <v>6641</v>
      </c>
      <c r="L814" s="7" t="s">
        <v>6642</v>
      </c>
      <c r="M814" s="10" t="s">
        <v>2453</v>
      </c>
      <c r="N814" s="13" t="s">
        <v>6643</v>
      </c>
      <c r="O814" s="13" t="s">
        <v>6644</v>
      </c>
      <c r="P814" s="14" t="s">
        <v>6645</v>
      </c>
      <c r="Q814" s="13"/>
      <c r="R814" s="14">
        <v>93401</v>
      </c>
      <c r="S814" s="14" t="s">
        <v>6614</v>
      </c>
      <c r="T814" s="16">
        <v>43376</v>
      </c>
      <c r="U814" s="13">
        <v>2017</v>
      </c>
    </row>
    <row r="815" spans="1:21" ht="16.899999999999999" hidden="1" customHeight="1" x14ac:dyDescent="0.2">
      <c r="A815" s="13">
        <v>7660</v>
      </c>
      <c r="B815" s="10" t="s">
        <v>5009</v>
      </c>
      <c r="C815" s="151">
        <v>651619912</v>
      </c>
      <c r="D815" s="7" t="s">
        <v>5010</v>
      </c>
      <c r="E815" s="7" t="s">
        <v>5011</v>
      </c>
      <c r="F815" s="12" t="s">
        <v>5012</v>
      </c>
      <c r="G815" s="12" t="s">
        <v>5013</v>
      </c>
      <c r="H815" s="12" t="s">
        <v>5014</v>
      </c>
      <c r="I815" s="7" t="s">
        <v>5015</v>
      </c>
      <c r="J815" s="7"/>
      <c r="K815" s="7" t="s">
        <v>5016</v>
      </c>
      <c r="L815" s="7" t="s">
        <v>5017</v>
      </c>
      <c r="M815" s="10" t="s">
        <v>226</v>
      </c>
      <c r="N815" s="13" t="s">
        <v>164</v>
      </c>
      <c r="O815" s="13" t="s">
        <v>5018</v>
      </c>
      <c r="P815" s="14" t="s">
        <v>5019</v>
      </c>
      <c r="Q815" s="13"/>
      <c r="R815" s="14">
        <v>93401</v>
      </c>
      <c r="S815" s="14" t="s">
        <v>5020</v>
      </c>
      <c r="T815" s="16">
        <v>43395</v>
      </c>
      <c r="U815" s="13">
        <v>2018</v>
      </c>
    </row>
    <row r="816" spans="1:21" ht="16.899999999999999" hidden="1" customHeight="1" x14ac:dyDescent="0.2">
      <c r="A816" s="13">
        <v>7662</v>
      </c>
      <c r="B816" s="10" t="s">
        <v>7076</v>
      </c>
      <c r="C816" s="151">
        <v>651685265</v>
      </c>
      <c r="D816" s="7" t="s">
        <v>3684</v>
      </c>
      <c r="E816" s="7" t="s">
        <v>7077</v>
      </c>
      <c r="F816" s="12" t="s">
        <v>7078</v>
      </c>
      <c r="G816" s="12" t="s">
        <v>7079</v>
      </c>
      <c r="H816" s="12" t="s">
        <v>7080</v>
      </c>
      <c r="I816" s="7" t="s">
        <v>7081</v>
      </c>
      <c r="J816" s="7" t="s">
        <v>7082</v>
      </c>
      <c r="K816" s="7" t="s">
        <v>7083</v>
      </c>
      <c r="L816" s="7" t="s">
        <v>7084</v>
      </c>
      <c r="M816" s="10" t="s">
        <v>31</v>
      </c>
      <c r="N816" s="13" t="s">
        <v>4242</v>
      </c>
      <c r="O816" s="13" t="s">
        <v>7085</v>
      </c>
      <c r="P816" s="14" t="s">
        <v>7086</v>
      </c>
      <c r="Q816" s="13"/>
      <c r="R816" s="14" t="s">
        <v>52</v>
      </c>
      <c r="S816" s="14" t="s">
        <v>7087</v>
      </c>
      <c r="T816" s="16" t="s">
        <v>7088</v>
      </c>
      <c r="U816" s="13">
        <v>2018</v>
      </c>
    </row>
    <row r="817" spans="1:21" ht="16.899999999999999" hidden="1" customHeight="1" x14ac:dyDescent="0.2">
      <c r="A817" s="13">
        <v>7663</v>
      </c>
      <c r="B817" s="10" t="s">
        <v>5545</v>
      </c>
      <c r="C817" s="151">
        <v>651018846</v>
      </c>
      <c r="D817" s="7" t="s">
        <v>565</v>
      </c>
      <c r="E817" s="7" t="s">
        <v>5546</v>
      </c>
      <c r="F817" s="12" t="s">
        <v>5547</v>
      </c>
      <c r="G817" s="12" t="s">
        <v>5548</v>
      </c>
      <c r="H817" s="12" t="s">
        <v>5549</v>
      </c>
      <c r="I817" s="7" t="s">
        <v>301</v>
      </c>
      <c r="J817" s="7" t="s">
        <v>5550</v>
      </c>
      <c r="K817" s="7" t="s">
        <v>5551</v>
      </c>
      <c r="L817" s="7" t="s">
        <v>5552</v>
      </c>
      <c r="M817" s="10" t="s">
        <v>31</v>
      </c>
      <c r="N817" s="13" t="s">
        <v>271</v>
      </c>
      <c r="O817" s="13" t="s">
        <v>5553</v>
      </c>
      <c r="P817" s="14" t="s">
        <v>5554</v>
      </c>
      <c r="Q817" s="13"/>
      <c r="R817" s="14" t="s">
        <v>262</v>
      </c>
      <c r="S817" s="14" t="s">
        <v>5555</v>
      </c>
      <c r="T817" s="16">
        <v>43416</v>
      </c>
      <c r="U817" s="13">
        <v>2018</v>
      </c>
    </row>
    <row r="818" spans="1:21" ht="16.899999999999999" hidden="1" customHeight="1" x14ac:dyDescent="0.2">
      <c r="A818" s="13">
        <v>7664</v>
      </c>
      <c r="B818" s="10" t="s">
        <v>3683</v>
      </c>
      <c r="C818" s="151" t="s">
        <v>8524</v>
      </c>
      <c r="D818" s="7" t="s">
        <v>3684</v>
      </c>
      <c r="E818" s="7" t="s">
        <v>3685</v>
      </c>
      <c r="F818" s="12" t="s">
        <v>3686</v>
      </c>
      <c r="G818" s="12" t="s">
        <v>3687</v>
      </c>
      <c r="H818" s="12" t="s">
        <v>3688</v>
      </c>
      <c r="I818" s="7" t="s">
        <v>3689</v>
      </c>
      <c r="J818" s="7" t="s">
        <v>3690</v>
      </c>
      <c r="K818" s="7" t="s">
        <v>3691</v>
      </c>
      <c r="L818" s="7" t="s">
        <v>3692</v>
      </c>
      <c r="M818" s="10" t="s">
        <v>2458</v>
      </c>
      <c r="N818" s="13" t="s">
        <v>3693</v>
      </c>
      <c r="O818" s="13" t="s">
        <v>3694</v>
      </c>
      <c r="P818" s="14" t="s">
        <v>3695</v>
      </c>
      <c r="Q818" s="13"/>
      <c r="R818" s="14" t="s">
        <v>52</v>
      </c>
      <c r="S818" s="14" t="s">
        <v>3696</v>
      </c>
      <c r="T818" s="16">
        <v>43453</v>
      </c>
      <c r="U818" s="13">
        <v>2018</v>
      </c>
    </row>
    <row r="819" spans="1:21" ht="16.899999999999999" hidden="1" customHeight="1" x14ac:dyDescent="0.2">
      <c r="A819" s="13">
        <v>7665</v>
      </c>
      <c r="B819" s="10" t="s">
        <v>7589</v>
      </c>
      <c r="C819" s="151">
        <v>651667038</v>
      </c>
      <c r="D819" s="7" t="s">
        <v>157</v>
      </c>
      <c r="E819" s="7" t="s">
        <v>7590</v>
      </c>
      <c r="F819" s="12" t="s">
        <v>7591</v>
      </c>
      <c r="G819" s="12" t="s">
        <v>7592</v>
      </c>
      <c r="H819" s="12" t="s">
        <v>7593</v>
      </c>
      <c r="I819" s="7" t="s">
        <v>7594</v>
      </c>
      <c r="J819" s="7" t="s">
        <v>7595</v>
      </c>
      <c r="K819" s="7" t="s">
        <v>7596</v>
      </c>
      <c r="L819" s="7" t="s">
        <v>7597</v>
      </c>
      <c r="M819" s="10" t="s">
        <v>2452</v>
      </c>
      <c r="N819" s="13" t="s">
        <v>7598</v>
      </c>
      <c r="O819" s="13">
        <f>996457485 - 997756020</f>
        <v>-1298535</v>
      </c>
      <c r="P819" s="23" t="s">
        <v>7599</v>
      </c>
      <c r="Q819" s="13"/>
      <c r="R819" s="14" t="s">
        <v>55</v>
      </c>
      <c r="S819" s="14" t="s">
        <v>3881</v>
      </c>
      <c r="T819" s="16">
        <v>43455</v>
      </c>
      <c r="U819" s="13">
        <v>2017</v>
      </c>
    </row>
    <row r="820" spans="1:21" ht="16.899999999999999" hidden="1" customHeight="1" x14ac:dyDescent="0.2">
      <c r="A820" s="13">
        <v>7666</v>
      </c>
      <c r="B820" s="10" t="s">
        <v>3026</v>
      </c>
      <c r="C820" s="151">
        <v>651746019</v>
      </c>
      <c r="D820" s="7" t="s">
        <v>51</v>
      </c>
      <c r="E820" s="7" t="s">
        <v>2305</v>
      </c>
      <c r="F820" s="12" t="s">
        <v>2306</v>
      </c>
      <c r="G820" s="12" t="s">
        <v>2436</v>
      </c>
      <c r="H820" s="12" t="s">
        <v>2307</v>
      </c>
      <c r="I820" s="7" t="s">
        <v>301</v>
      </c>
      <c r="J820" s="7" t="s">
        <v>2308</v>
      </c>
      <c r="K820" s="7" t="s">
        <v>2309</v>
      </c>
      <c r="L820" s="7" t="s">
        <v>2310</v>
      </c>
      <c r="M820" s="10" t="s">
        <v>31</v>
      </c>
      <c r="N820" s="13" t="s">
        <v>763</v>
      </c>
      <c r="O820" s="13" t="s">
        <v>2311</v>
      </c>
      <c r="P820" s="23" t="s">
        <v>2312</v>
      </c>
      <c r="Q820" s="13"/>
      <c r="R820" s="14" t="s">
        <v>262</v>
      </c>
      <c r="S820" s="14" t="s">
        <v>2313</v>
      </c>
      <c r="T820" s="16">
        <v>43461</v>
      </c>
      <c r="U820" s="13">
        <v>2018</v>
      </c>
    </row>
    <row r="821" spans="1:21" ht="16.899999999999999" hidden="1" customHeight="1" x14ac:dyDescent="0.2">
      <c r="A821" s="13">
        <v>7667</v>
      </c>
      <c r="B821" s="10" t="s">
        <v>5312</v>
      </c>
      <c r="C821" s="151">
        <v>650992660</v>
      </c>
      <c r="D821" s="7" t="s">
        <v>51</v>
      </c>
      <c r="E821" s="7" t="s">
        <v>5313</v>
      </c>
      <c r="F821" s="12" t="s">
        <v>5314</v>
      </c>
      <c r="G821" s="12" t="s">
        <v>5315</v>
      </c>
      <c r="H821" s="12" t="s">
        <v>5316</v>
      </c>
      <c r="I821" s="7" t="s">
        <v>301</v>
      </c>
      <c r="J821" s="7" t="s">
        <v>5317</v>
      </c>
      <c r="K821" s="7" t="s">
        <v>5318</v>
      </c>
      <c r="L821" s="7" t="s">
        <v>5319</v>
      </c>
      <c r="M821" s="10" t="s">
        <v>31</v>
      </c>
      <c r="N821" s="13" t="s">
        <v>763</v>
      </c>
      <c r="O821" s="13" t="s">
        <v>5320</v>
      </c>
      <c r="P821" s="14" t="s">
        <v>5321</v>
      </c>
      <c r="Q821" s="13"/>
      <c r="R821" s="14" t="s">
        <v>262</v>
      </c>
      <c r="S821" s="14" t="s">
        <v>4636</v>
      </c>
      <c r="T821" s="16">
        <v>43472</v>
      </c>
      <c r="U821" s="13">
        <v>2017</v>
      </c>
    </row>
    <row r="822" spans="1:21" ht="16.899999999999999" hidden="1" customHeight="1" x14ac:dyDescent="0.2">
      <c r="A822" s="42">
        <v>7668</v>
      </c>
      <c r="B822" s="41" t="s">
        <v>5103</v>
      </c>
      <c r="C822" s="150">
        <v>651515092</v>
      </c>
      <c r="D822" s="11" t="s">
        <v>565</v>
      </c>
      <c r="E822" s="11" t="s">
        <v>5104</v>
      </c>
      <c r="F822" s="40" t="s">
        <v>8274</v>
      </c>
      <c r="G822" s="40" t="s">
        <v>5106</v>
      </c>
      <c r="H822" s="40" t="s">
        <v>5107</v>
      </c>
      <c r="I822" s="11" t="s">
        <v>721</v>
      </c>
      <c r="J822" s="11" t="s">
        <v>8275</v>
      </c>
      <c r="K822" s="11" t="s">
        <v>5109</v>
      </c>
      <c r="L822" s="11" t="s">
        <v>8276</v>
      </c>
      <c r="M822" s="41" t="s">
        <v>226</v>
      </c>
      <c r="N822" s="42" t="s">
        <v>5111</v>
      </c>
      <c r="O822" s="42" t="s">
        <v>8277</v>
      </c>
      <c r="P822" s="43" t="s">
        <v>8278</v>
      </c>
      <c r="Q822" s="42"/>
      <c r="R822" s="43" t="s">
        <v>262</v>
      </c>
      <c r="S822" s="43" t="s">
        <v>8279</v>
      </c>
      <c r="T822" s="44">
        <v>43482</v>
      </c>
      <c r="U822" s="13">
        <v>2019</v>
      </c>
    </row>
    <row r="823" spans="1:21" ht="16.899999999999999" hidden="1" customHeight="1" x14ac:dyDescent="0.2">
      <c r="A823" s="13">
        <v>7669</v>
      </c>
      <c r="B823" s="10" t="s">
        <v>4626</v>
      </c>
      <c r="C823" s="151">
        <v>651384842</v>
      </c>
      <c r="D823" s="7" t="s">
        <v>51</v>
      </c>
      <c r="E823" s="7" t="s">
        <v>4627</v>
      </c>
      <c r="F823" s="12" t="s">
        <v>4628</v>
      </c>
      <c r="G823" s="12" t="s">
        <v>4629</v>
      </c>
      <c r="H823" s="12" t="s">
        <v>4630</v>
      </c>
      <c r="I823" s="7" t="s">
        <v>345</v>
      </c>
      <c r="J823" s="7" t="s">
        <v>4631</v>
      </c>
      <c r="K823" s="7" t="s">
        <v>4632</v>
      </c>
      <c r="L823" s="7" t="s">
        <v>4633</v>
      </c>
      <c r="M823" s="10" t="s">
        <v>2457</v>
      </c>
      <c r="N823" s="13" t="s">
        <v>477</v>
      </c>
      <c r="O823" s="13" t="s">
        <v>4634</v>
      </c>
      <c r="P823" s="14" t="s">
        <v>4635</v>
      </c>
      <c r="Q823" s="13"/>
      <c r="R823" s="14" t="s">
        <v>262</v>
      </c>
      <c r="S823" s="14" t="s">
        <v>4636</v>
      </c>
      <c r="T823" s="16">
        <v>43501</v>
      </c>
      <c r="U823" s="13">
        <v>2017</v>
      </c>
    </row>
    <row r="824" spans="1:21" ht="16.899999999999999" hidden="1" customHeight="1" x14ac:dyDescent="0.2">
      <c r="A824" s="13">
        <v>7670</v>
      </c>
      <c r="B824" s="10" t="s">
        <v>3025</v>
      </c>
      <c r="C824" s="151">
        <v>651747023</v>
      </c>
      <c r="D824" s="7" t="s">
        <v>51</v>
      </c>
      <c r="E824" s="7" t="s">
        <v>2980</v>
      </c>
      <c r="F824" s="17" t="s">
        <v>8281</v>
      </c>
      <c r="G824" s="12" t="s">
        <v>723</v>
      </c>
      <c r="H824" s="12" t="s">
        <v>722</v>
      </c>
      <c r="I824" s="7" t="s">
        <v>721</v>
      </c>
      <c r="J824" s="7" t="s">
        <v>724</v>
      </c>
      <c r="K824" s="7" t="s">
        <v>725</v>
      </c>
      <c r="L824" s="22" t="s">
        <v>8282</v>
      </c>
      <c r="M824" s="10" t="s">
        <v>31</v>
      </c>
      <c r="N824" s="13" t="s">
        <v>539</v>
      </c>
      <c r="O824" s="30">
        <v>226698697</v>
      </c>
      <c r="P824" s="14" t="s">
        <v>728</v>
      </c>
      <c r="Q824" s="13"/>
      <c r="R824" s="14" t="s">
        <v>262</v>
      </c>
      <c r="S824" s="15" t="s">
        <v>8283</v>
      </c>
      <c r="T824" s="16">
        <v>43503</v>
      </c>
      <c r="U824" s="13">
        <v>2019</v>
      </c>
    </row>
    <row r="825" spans="1:21" ht="16.899999999999999" hidden="1" customHeight="1" x14ac:dyDescent="0.2">
      <c r="A825" s="13">
        <v>7671</v>
      </c>
      <c r="B825" s="10" t="s">
        <v>3869</v>
      </c>
      <c r="C825" s="151">
        <v>651653096</v>
      </c>
      <c r="D825" s="7" t="s">
        <v>51</v>
      </c>
      <c r="E825" s="7" t="s">
        <v>3870</v>
      </c>
      <c r="F825" s="12" t="s">
        <v>3871</v>
      </c>
      <c r="G825" s="12" t="s">
        <v>3872</v>
      </c>
      <c r="H825" s="12" t="s">
        <v>3873</v>
      </c>
      <c r="I825" s="7" t="s">
        <v>3874</v>
      </c>
      <c r="J825" s="7" t="s">
        <v>3875</v>
      </c>
      <c r="K825" s="7" t="s">
        <v>3876</v>
      </c>
      <c r="L825" s="7" t="s">
        <v>3877</v>
      </c>
      <c r="M825" s="10" t="s">
        <v>32</v>
      </c>
      <c r="N825" s="13" t="s">
        <v>3878</v>
      </c>
      <c r="O825" s="13" t="s">
        <v>3879</v>
      </c>
      <c r="P825" s="14" t="s">
        <v>3880</v>
      </c>
      <c r="Q825" s="13"/>
      <c r="R825" s="14" t="s">
        <v>55</v>
      </c>
      <c r="S825" s="14" t="s">
        <v>3881</v>
      </c>
      <c r="T825" s="16">
        <v>43516</v>
      </c>
      <c r="U825" s="13">
        <v>2017</v>
      </c>
    </row>
    <row r="826" spans="1:21" ht="16.899999999999999" hidden="1" customHeight="1" x14ac:dyDescent="0.2">
      <c r="A826" s="13">
        <v>7672</v>
      </c>
      <c r="B826" s="10" t="s">
        <v>1161</v>
      </c>
      <c r="C826" s="151">
        <v>605110436</v>
      </c>
      <c r="D826" s="7" t="s">
        <v>974</v>
      </c>
      <c r="E826" s="7" t="s">
        <v>975</v>
      </c>
      <c r="F826" s="12" t="s">
        <v>26</v>
      </c>
      <c r="G826" s="12" t="s">
        <v>1162</v>
      </c>
      <c r="H826" s="12" t="s">
        <v>27</v>
      </c>
      <c r="I826" s="7"/>
      <c r="J826" s="7"/>
      <c r="K826" s="7" t="s">
        <v>1163</v>
      </c>
      <c r="L826" s="7" t="s">
        <v>1164</v>
      </c>
      <c r="M826" s="10" t="s">
        <v>2455</v>
      </c>
      <c r="N826" s="13" t="s">
        <v>1166</v>
      </c>
      <c r="O826" s="13" t="s">
        <v>1165</v>
      </c>
      <c r="P826" s="14"/>
      <c r="Q826" s="13"/>
      <c r="R826" s="14">
        <v>91001</v>
      </c>
      <c r="S826" s="14" t="s">
        <v>225</v>
      </c>
      <c r="T826" s="16">
        <v>43553</v>
      </c>
      <c r="U826" s="13" t="s">
        <v>1490</v>
      </c>
    </row>
    <row r="827" spans="1:21" ht="16.899999999999999" hidden="1" customHeight="1" x14ac:dyDescent="0.2">
      <c r="A827" s="13">
        <v>7673</v>
      </c>
      <c r="B827" s="10" t="s">
        <v>7659</v>
      </c>
      <c r="C827" s="151" t="s">
        <v>8045</v>
      </c>
      <c r="D827" s="7" t="s">
        <v>3856</v>
      </c>
      <c r="E827" s="7" t="s">
        <v>7660</v>
      </c>
      <c r="F827" s="12" t="s">
        <v>7661</v>
      </c>
      <c r="G827" s="12" t="s">
        <v>7662</v>
      </c>
      <c r="H827" s="12" t="s">
        <v>7663</v>
      </c>
      <c r="I827" s="7" t="s">
        <v>3920</v>
      </c>
      <c r="J827" s="18">
        <v>43418</v>
      </c>
      <c r="K827" s="7" t="s">
        <v>7664</v>
      </c>
      <c r="L827" s="7" t="s">
        <v>7665</v>
      </c>
      <c r="M827" s="10" t="s">
        <v>31</v>
      </c>
      <c r="N827" s="13" t="s">
        <v>7666</v>
      </c>
      <c r="O827" s="13" t="s">
        <v>7667</v>
      </c>
      <c r="P827" s="14" t="s">
        <v>7668</v>
      </c>
      <c r="Q827" s="13"/>
      <c r="R827" s="14" t="s">
        <v>445</v>
      </c>
      <c r="S827" s="14" t="s">
        <v>6885</v>
      </c>
      <c r="T827" s="16">
        <v>43564</v>
      </c>
      <c r="U827" s="13">
        <v>2018</v>
      </c>
    </row>
    <row r="828" spans="1:21" ht="16.899999999999999" hidden="1" customHeight="1" x14ac:dyDescent="0.2">
      <c r="A828" s="42">
        <v>7674</v>
      </c>
      <c r="B828" s="93" t="s">
        <v>4560</v>
      </c>
      <c r="C828" s="170">
        <v>657495808</v>
      </c>
      <c r="D828" s="11" t="s">
        <v>51</v>
      </c>
      <c r="E828" s="11" t="s">
        <v>4561</v>
      </c>
      <c r="F828" s="40" t="s">
        <v>8168</v>
      </c>
      <c r="G828" s="40" t="s">
        <v>4563</v>
      </c>
      <c r="H828" s="40" t="s">
        <v>8169</v>
      </c>
      <c r="I828" s="11" t="s">
        <v>4553</v>
      </c>
      <c r="J828" s="11" t="s">
        <v>8170</v>
      </c>
      <c r="K828" s="11" t="s">
        <v>4566</v>
      </c>
      <c r="L828" s="11" t="s">
        <v>4567</v>
      </c>
      <c r="M828" s="41" t="s">
        <v>2452</v>
      </c>
      <c r="N828" s="42" t="s">
        <v>598</v>
      </c>
      <c r="O828" s="42" t="s">
        <v>4568</v>
      </c>
      <c r="P828" s="83" t="s">
        <v>4569</v>
      </c>
      <c r="Q828" s="42"/>
      <c r="R828" s="43" t="s">
        <v>162</v>
      </c>
      <c r="S828" s="43" t="s">
        <v>8171</v>
      </c>
      <c r="T828" s="44">
        <v>43567</v>
      </c>
      <c r="U828" s="13">
        <v>2019</v>
      </c>
    </row>
    <row r="829" spans="1:21" ht="16.899999999999999" hidden="1" customHeight="1" x14ac:dyDescent="0.2">
      <c r="A829" s="13">
        <v>7675</v>
      </c>
      <c r="B829" s="10" t="s">
        <v>5664</v>
      </c>
      <c r="C829" s="151" t="s">
        <v>8022</v>
      </c>
      <c r="D829" s="7" t="s">
        <v>5665</v>
      </c>
      <c r="E829" s="7" t="s">
        <v>5666</v>
      </c>
      <c r="F829" s="7" t="s">
        <v>55</v>
      </c>
      <c r="G829" s="12" t="s">
        <v>5667</v>
      </c>
      <c r="H829" s="12" t="s">
        <v>5668</v>
      </c>
      <c r="I829" s="7" t="s">
        <v>4483</v>
      </c>
      <c r="J829" s="7" t="s">
        <v>5669</v>
      </c>
      <c r="K829" s="7" t="s">
        <v>5670</v>
      </c>
      <c r="L829" s="7" t="s">
        <v>5671</v>
      </c>
      <c r="M829" s="10" t="s">
        <v>31</v>
      </c>
      <c r="N829" s="13" t="s">
        <v>429</v>
      </c>
      <c r="O829" s="13" t="s">
        <v>5672</v>
      </c>
      <c r="P829" s="23" t="s">
        <v>5673</v>
      </c>
      <c r="Q829" s="13"/>
      <c r="R829" s="14" t="s">
        <v>445</v>
      </c>
      <c r="S829" s="14" t="s">
        <v>5674</v>
      </c>
      <c r="T829" s="16">
        <v>43570</v>
      </c>
      <c r="U829" s="13">
        <v>2017</v>
      </c>
    </row>
    <row r="830" spans="1:21" ht="16.899999999999999" hidden="1" customHeight="1" x14ac:dyDescent="0.2">
      <c r="A830" s="14">
        <v>7676</v>
      </c>
      <c r="B830" s="7" t="s">
        <v>5055</v>
      </c>
      <c r="C830" s="151">
        <v>651705223</v>
      </c>
      <c r="D830" s="7"/>
      <c r="E830" s="7" t="s">
        <v>5056</v>
      </c>
      <c r="F830" s="17" t="s">
        <v>8262</v>
      </c>
      <c r="G830" s="12" t="s">
        <v>5058</v>
      </c>
      <c r="H830" s="12" t="s">
        <v>5059</v>
      </c>
      <c r="I830" s="7" t="s">
        <v>5060</v>
      </c>
      <c r="J830" s="7" t="s">
        <v>5061</v>
      </c>
      <c r="K830" s="7" t="s">
        <v>5062</v>
      </c>
      <c r="L830" s="22" t="s">
        <v>8263</v>
      </c>
      <c r="M830" s="7" t="s">
        <v>2457</v>
      </c>
      <c r="N830" s="14" t="s">
        <v>380</v>
      </c>
      <c r="O830" s="14" t="s">
        <v>5064</v>
      </c>
      <c r="P830" s="177" t="s">
        <v>5065</v>
      </c>
      <c r="Q830" s="14"/>
      <c r="R830" s="14" t="s">
        <v>30</v>
      </c>
      <c r="S830" s="15" t="s">
        <v>8264</v>
      </c>
      <c r="T830" s="39">
        <v>43595</v>
      </c>
      <c r="U830" s="13">
        <v>2019</v>
      </c>
    </row>
    <row r="831" spans="1:21" ht="16.899999999999999" hidden="1" customHeight="1" x14ac:dyDescent="0.2">
      <c r="A831" s="13">
        <v>7677</v>
      </c>
      <c r="B831" s="10" t="s">
        <v>6875</v>
      </c>
      <c r="C831" s="151">
        <v>651775035</v>
      </c>
      <c r="D831" s="7"/>
      <c r="E831" s="7" t="s">
        <v>6876</v>
      </c>
      <c r="F831" s="173" t="s">
        <v>6877</v>
      </c>
      <c r="G831" s="12" t="s">
        <v>6878</v>
      </c>
      <c r="H831" s="12" t="s">
        <v>6879</v>
      </c>
      <c r="I831" s="7" t="s">
        <v>3920</v>
      </c>
      <c r="J831" s="7" t="s">
        <v>6880</v>
      </c>
      <c r="K831" s="7" t="s">
        <v>6881</v>
      </c>
      <c r="L831" s="7" t="s">
        <v>6882</v>
      </c>
      <c r="M831" s="10" t="s">
        <v>31</v>
      </c>
      <c r="N831" s="13" t="s">
        <v>271</v>
      </c>
      <c r="O831" s="13" t="s">
        <v>6883</v>
      </c>
      <c r="P831" s="14" t="s">
        <v>6884</v>
      </c>
      <c r="Q831" s="13"/>
      <c r="R831" s="14" t="s">
        <v>52</v>
      </c>
      <c r="S831" s="14" t="s">
        <v>6885</v>
      </c>
      <c r="T831" s="16">
        <v>43626</v>
      </c>
      <c r="U831" s="13">
        <v>2018</v>
      </c>
    </row>
    <row r="832" spans="1:21" ht="16.899999999999999" hidden="1" customHeight="1" x14ac:dyDescent="0.2">
      <c r="A832" s="13">
        <v>7678</v>
      </c>
      <c r="B832" s="10" t="s">
        <v>6886</v>
      </c>
      <c r="C832" s="151" t="s">
        <v>8038</v>
      </c>
      <c r="D832" s="7"/>
      <c r="E832" s="7" t="s">
        <v>6887</v>
      </c>
      <c r="F832" s="171" t="s">
        <v>8424</v>
      </c>
      <c r="G832" s="12" t="s">
        <v>6889</v>
      </c>
      <c r="H832" s="12" t="s">
        <v>6890</v>
      </c>
      <c r="I832" s="7" t="s">
        <v>6891</v>
      </c>
      <c r="J832" s="7" t="s">
        <v>6892</v>
      </c>
      <c r="K832" s="7" t="s">
        <v>6893</v>
      </c>
      <c r="L832" s="7" t="s">
        <v>6894</v>
      </c>
      <c r="M832" s="10" t="s">
        <v>2457</v>
      </c>
      <c r="N832" s="13" t="s">
        <v>477</v>
      </c>
      <c r="O832" s="13">
        <v>91444090</v>
      </c>
      <c r="P832" s="23" t="s">
        <v>6895</v>
      </c>
      <c r="Q832" s="13"/>
      <c r="R832" s="14" t="s">
        <v>52</v>
      </c>
      <c r="S832" s="14" t="s">
        <v>6896</v>
      </c>
      <c r="T832" s="16">
        <v>43627</v>
      </c>
      <c r="U832" s="13">
        <v>2018</v>
      </c>
    </row>
    <row r="833" spans="1:21" ht="16.899999999999999" hidden="1" customHeight="1" x14ac:dyDescent="0.2">
      <c r="A833" s="13">
        <v>7679</v>
      </c>
      <c r="B833" s="10" t="s">
        <v>5146</v>
      </c>
      <c r="C833" s="151" t="s">
        <v>8018</v>
      </c>
      <c r="D833" s="7"/>
      <c r="E833" s="7" t="s">
        <v>5147</v>
      </c>
      <c r="F833" s="12" t="s">
        <v>5148</v>
      </c>
      <c r="G833" s="12" t="s">
        <v>5149</v>
      </c>
      <c r="H833" s="12" t="s">
        <v>5150</v>
      </c>
      <c r="I833" s="7" t="s">
        <v>3920</v>
      </c>
      <c r="J833" s="7" t="s">
        <v>5151</v>
      </c>
      <c r="K833" s="7" t="s">
        <v>5152</v>
      </c>
      <c r="L833" s="7" t="s">
        <v>5153</v>
      </c>
      <c r="M833" s="10" t="s">
        <v>31</v>
      </c>
      <c r="N833" s="13" t="s">
        <v>5154</v>
      </c>
      <c r="O833" s="13">
        <v>56226261423</v>
      </c>
      <c r="P833" s="176" t="s">
        <v>5155</v>
      </c>
      <c r="Q833" s="13"/>
      <c r="R833" s="14">
        <v>93401</v>
      </c>
      <c r="S833" s="14" t="s">
        <v>5156</v>
      </c>
      <c r="T833" s="16">
        <v>43635</v>
      </c>
      <c r="U833" s="13">
        <v>2018</v>
      </c>
    </row>
    <row r="834" spans="1:21" ht="16.899999999999999" hidden="1" customHeight="1" x14ac:dyDescent="0.2">
      <c r="A834" s="13">
        <v>7680</v>
      </c>
      <c r="B834" s="10" t="s">
        <v>4025</v>
      </c>
      <c r="C834" s="151">
        <v>651484367</v>
      </c>
      <c r="D834" s="7"/>
      <c r="E834" s="7" t="s">
        <v>4026</v>
      </c>
      <c r="F834" s="12" t="s">
        <v>4027</v>
      </c>
      <c r="G834" s="12" t="s">
        <v>4028</v>
      </c>
      <c r="H834" s="12" t="s">
        <v>4029</v>
      </c>
      <c r="I834" s="7" t="s">
        <v>612</v>
      </c>
      <c r="J834" s="7" t="s">
        <v>4030</v>
      </c>
      <c r="K834" s="7" t="s">
        <v>4031</v>
      </c>
      <c r="L834" s="7" t="s">
        <v>4032</v>
      </c>
      <c r="M834" s="10" t="s">
        <v>4033</v>
      </c>
      <c r="N834" s="13" t="s">
        <v>1334</v>
      </c>
      <c r="O834" s="13" t="s">
        <v>4034</v>
      </c>
      <c r="P834" s="14" t="s">
        <v>4035</v>
      </c>
      <c r="Q834" s="13"/>
      <c r="R834" s="14">
        <v>93401</v>
      </c>
      <c r="S834" s="14" t="s">
        <v>2636</v>
      </c>
      <c r="T834" s="16">
        <v>43635</v>
      </c>
      <c r="U834" s="13">
        <v>2018</v>
      </c>
    </row>
    <row r="835" spans="1:21" ht="16.899999999999999" hidden="1" customHeight="1" x14ac:dyDescent="0.2">
      <c r="A835" s="13">
        <v>7681</v>
      </c>
      <c r="B835" s="107" t="s">
        <v>4570</v>
      </c>
      <c r="C835" s="156">
        <v>651773733</v>
      </c>
      <c r="D835" s="7"/>
      <c r="E835" s="7" t="s">
        <v>4571</v>
      </c>
      <c r="F835" s="12" t="s">
        <v>4572</v>
      </c>
      <c r="G835" s="12" t="s">
        <v>4573</v>
      </c>
      <c r="H835" s="12" t="s">
        <v>4574</v>
      </c>
      <c r="I835" s="7" t="s">
        <v>4080</v>
      </c>
      <c r="J835" s="7" t="s">
        <v>4575</v>
      </c>
      <c r="K835" s="7" t="s">
        <v>4576</v>
      </c>
      <c r="L835" s="7" t="s">
        <v>4577</v>
      </c>
      <c r="M835" s="10" t="s">
        <v>2456</v>
      </c>
      <c r="N835" s="13" t="s">
        <v>1671</v>
      </c>
      <c r="O835" s="13" t="s">
        <v>4578</v>
      </c>
      <c r="P835" s="23" t="s">
        <v>4579</v>
      </c>
      <c r="Q835" s="13"/>
      <c r="R835" s="14">
        <v>93401</v>
      </c>
      <c r="S835" s="14" t="s">
        <v>4086</v>
      </c>
      <c r="T835" s="16" t="s">
        <v>4580</v>
      </c>
      <c r="U835" s="13">
        <v>2018</v>
      </c>
    </row>
    <row r="836" spans="1:21" ht="16.899999999999999" hidden="1" customHeight="1" x14ac:dyDescent="0.2">
      <c r="A836" s="14">
        <v>7682</v>
      </c>
      <c r="B836" s="7" t="s">
        <v>6921</v>
      </c>
      <c r="C836" s="151">
        <v>651591058</v>
      </c>
      <c r="D836" s="7"/>
      <c r="E836" s="7" t="s">
        <v>6922</v>
      </c>
      <c r="F836" s="12" t="s">
        <v>6923</v>
      </c>
      <c r="G836" s="12" t="s">
        <v>6924</v>
      </c>
      <c r="H836" s="12" t="s">
        <v>6925</v>
      </c>
      <c r="I836" s="7" t="s">
        <v>4080</v>
      </c>
      <c r="J836" s="7" t="s">
        <v>6926</v>
      </c>
      <c r="K836" s="7" t="s">
        <v>6927</v>
      </c>
      <c r="L836" s="7" t="s">
        <v>6928</v>
      </c>
      <c r="M836" s="7" t="s">
        <v>2457</v>
      </c>
      <c r="N836" s="14" t="s">
        <v>812</v>
      </c>
      <c r="O836" s="14" t="s">
        <v>6929</v>
      </c>
      <c r="P836" s="14" t="s">
        <v>6930</v>
      </c>
      <c r="Q836" s="14"/>
      <c r="R836" s="14">
        <v>93401</v>
      </c>
      <c r="S836" s="14" t="s">
        <v>6769</v>
      </c>
      <c r="T836" s="39">
        <v>43644</v>
      </c>
      <c r="U836" s="13">
        <v>2018</v>
      </c>
    </row>
    <row r="837" spans="1:21" ht="16.899999999999999" hidden="1" customHeight="1" x14ac:dyDescent="0.2">
      <c r="A837" s="13">
        <v>7684</v>
      </c>
      <c r="B837" s="10" t="s">
        <v>4500</v>
      </c>
      <c r="C837" s="151">
        <v>651775523</v>
      </c>
      <c r="D837" s="7"/>
      <c r="E837" s="7" t="s">
        <v>4501</v>
      </c>
      <c r="F837" s="12" t="s">
        <v>4502</v>
      </c>
      <c r="G837" s="12" t="s">
        <v>4503</v>
      </c>
      <c r="H837" s="12" t="s">
        <v>4504</v>
      </c>
      <c r="I837" s="7" t="s">
        <v>3920</v>
      </c>
      <c r="J837" s="7" t="s">
        <v>4505</v>
      </c>
      <c r="K837" s="7" t="s">
        <v>4506</v>
      </c>
      <c r="L837" s="7" t="s">
        <v>4507</v>
      </c>
      <c r="M837" s="10" t="s">
        <v>2453</v>
      </c>
      <c r="N837" s="13" t="s">
        <v>74</v>
      </c>
      <c r="O837" s="13" t="s">
        <v>4508</v>
      </c>
      <c r="P837" s="23" t="s">
        <v>4509</v>
      </c>
      <c r="Q837" s="13"/>
      <c r="R837" s="14">
        <v>93401</v>
      </c>
      <c r="S837" s="14" t="s">
        <v>4510</v>
      </c>
      <c r="T837" s="16">
        <v>43644</v>
      </c>
      <c r="U837" s="13">
        <v>2018</v>
      </c>
    </row>
    <row r="838" spans="1:21" ht="16.899999999999999" hidden="1" customHeight="1" x14ac:dyDescent="0.2">
      <c r="A838" s="13">
        <v>7684</v>
      </c>
      <c r="B838" s="10" t="s">
        <v>6759</v>
      </c>
      <c r="C838" s="151">
        <v>651822580</v>
      </c>
      <c r="D838" s="7"/>
      <c r="E838" s="7" t="s">
        <v>6760</v>
      </c>
      <c r="F838" s="12" t="s">
        <v>6761</v>
      </c>
      <c r="G838" s="12" t="s">
        <v>6762</v>
      </c>
      <c r="H838" s="12" t="s">
        <v>6763</v>
      </c>
      <c r="I838" s="7" t="s">
        <v>4080</v>
      </c>
      <c r="J838" s="7" t="s">
        <v>6764</v>
      </c>
      <c r="K838" s="7" t="s">
        <v>6765</v>
      </c>
      <c r="L838" s="7" t="s">
        <v>6766</v>
      </c>
      <c r="M838" s="10" t="s">
        <v>226</v>
      </c>
      <c r="N838" s="13" t="s">
        <v>570</v>
      </c>
      <c r="O838" s="13" t="s">
        <v>6767</v>
      </c>
      <c r="P838" s="14" t="s">
        <v>6768</v>
      </c>
      <c r="Q838" s="13"/>
      <c r="R838" s="14">
        <v>93401</v>
      </c>
      <c r="S838" s="14" t="s">
        <v>6769</v>
      </c>
      <c r="T838" s="16">
        <v>43644</v>
      </c>
      <c r="U838" s="13">
        <v>2018</v>
      </c>
    </row>
    <row r="839" spans="1:21" ht="16.899999999999999" hidden="1" customHeight="1" x14ac:dyDescent="0.2">
      <c r="A839" s="13">
        <v>7685</v>
      </c>
      <c r="B839" s="10" t="s">
        <v>5575</v>
      </c>
      <c r="C839" s="151">
        <v>651838118</v>
      </c>
      <c r="D839" s="7"/>
      <c r="E839" s="7" t="s">
        <v>5576</v>
      </c>
      <c r="F839" s="12" t="s">
        <v>5577</v>
      </c>
      <c r="G839" s="12" t="s">
        <v>5578</v>
      </c>
      <c r="H839" s="12" t="s">
        <v>5579</v>
      </c>
      <c r="I839" s="7" t="s">
        <v>3920</v>
      </c>
      <c r="J839" s="7" t="s">
        <v>5580</v>
      </c>
      <c r="K839" s="7" t="s">
        <v>5581</v>
      </c>
      <c r="L839" s="7" t="s">
        <v>5582</v>
      </c>
      <c r="M839" s="10" t="s">
        <v>2453</v>
      </c>
      <c r="N839" s="13" t="s">
        <v>74</v>
      </c>
      <c r="O839" s="13">
        <v>56994420699</v>
      </c>
      <c r="P839" s="23" t="s">
        <v>5583</v>
      </c>
      <c r="Q839" s="13"/>
      <c r="R839" s="14">
        <v>93401</v>
      </c>
      <c r="S839" s="14" t="s">
        <v>4778</v>
      </c>
      <c r="T839" s="16">
        <v>43686</v>
      </c>
      <c r="U839" s="13">
        <v>2018</v>
      </c>
    </row>
    <row r="840" spans="1:21" ht="16.899999999999999" hidden="1" customHeight="1" x14ac:dyDescent="0.2">
      <c r="A840" s="13">
        <v>7686</v>
      </c>
      <c r="B840" s="10" t="s">
        <v>4075</v>
      </c>
      <c r="C840" s="151">
        <v>651753546</v>
      </c>
      <c r="D840" s="7"/>
      <c r="E840" s="7" t="s">
        <v>4076</v>
      </c>
      <c r="F840" s="12" t="s">
        <v>4077</v>
      </c>
      <c r="G840" s="12" t="s">
        <v>4078</v>
      </c>
      <c r="H840" s="12" t="s">
        <v>4079</v>
      </c>
      <c r="I840" s="7" t="s">
        <v>4080</v>
      </c>
      <c r="J840" s="7" t="s">
        <v>4081</v>
      </c>
      <c r="K840" s="7" t="s">
        <v>4082</v>
      </c>
      <c r="L840" s="7" t="s">
        <v>4083</v>
      </c>
      <c r="M840" s="10" t="s">
        <v>224</v>
      </c>
      <c r="N840" s="13" t="s">
        <v>905</v>
      </c>
      <c r="O840" s="13" t="s">
        <v>4084</v>
      </c>
      <c r="P840" s="23" t="s">
        <v>4085</v>
      </c>
      <c r="Q840" s="13"/>
      <c r="R840" s="14">
        <v>93401</v>
      </c>
      <c r="S840" s="14" t="s">
        <v>4086</v>
      </c>
      <c r="T840" s="16">
        <v>43707</v>
      </c>
      <c r="U840" s="13">
        <v>2018</v>
      </c>
    </row>
    <row r="841" spans="1:21" ht="16.899999999999999" hidden="1" customHeight="1" x14ac:dyDescent="0.2">
      <c r="A841" s="13">
        <v>7687</v>
      </c>
      <c r="B841" s="10" t="s">
        <v>7692</v>
      </c>
      <c r="C841" s="151">
        <v>656700807</v>
      </c>
      <c r="D841" s="7"/>
      <c r="E841" s="7" t="s">
        <v>7693</v>
      </c>
      <c r="F841" s="17" t="s">
        <v>8496</v>
      </c>
      <c r="G841" s="12" t="s">
        <v>7695</v>
      </c>
      <c r="H841" s="12" t="s">
        <v>7696</v>
      </c>
      <c r="I841" s="7" t="s">
        <v>7697</v>
      </c>
      <c r="J841" s="7" t="s">
        <v>7698</v>
      </c>
      <c r="K841" s="7" t="s">
        <v>7699</v>
      </c>
      <c r="L841" s="7" t="s">
        <v>7700</v>
      </c>
      <c r="M841" s="10" t="s">
        <v>31</v>
      </c>
      <c r="N841" s="13" t="s">
        <v>271</v>
      </c>
      <c r="O841" s="13">
        <v>56966462572</v>
      </c>
      <c r="P841" s="23" t="s">
        <v>7701</v>
      </c>
      <c r="Q841" s="13"/>
      <c r="R841" s="14">
        <v>93401</v>
      </c>
      <c r="S841" s="15" t="s">
        <v>8497</v>
      </c>
      <c r="T841" s="16">
        <v>43707</v>
      </c>
      <c r="U841" s="13">
        <v>2019</v>
      </c>
    </row>
    <row r="842" spans="1:21" ht="16.899999999999999" hidden="1" customHeight="1" x14ac:dyDescent="0.2">
      <c r="A842" s="59">
        <v>7688</v>
      </c>
      <c r="B842" s="58" t="s">
        <v>5996</v>
      </c>
      <c r="C842" s="155">
        <v>690814005</v>
      </c>
      <c r="D842" s="55"/>
      <c r="E842" s="55" t="s">
        <v>227</v>
      </c>
      <c r="F842" s="57" t="s">
        <v>26</v>
      </c>
      <c r="G842" s="57" t="s">
        <v>228</v>
      </c>
      <c r="H842" s="57" t="s">
        <v>27</v>
      </c>
      <c r="I842" s="55"/>
      <c r="J842" s="55"/>
      <c r="K842" s="55" t="s">
        <v>5997</v>
      </c>
      <c r="L842" s="55" t="s">
        <v>5998</v>
      </c>
      <c r="M842" s="58" t="s">
        <v>2456</v>
      </c>
      <c r="N842" s="59" t="s">
        <v>5999</v>
      </c>
      <c r="O842" s="59" t="s">
        <v>6000</v>
      </c>
      <c r="P842" s="60" t="s">
        <v>6001</v>
      </c>
      <c r="Q842" s="59"/>
      <c r="R842" s="61">
        <v>91001</v>
      </c>
      <c r="S842" s="61" t="s">
        <v>1353</v>
      </c>
      <c r="T842" s="62">
        <v>43717</v>
      </c>
      <c r="U842" s="13" t="s">
        <v>1490</v>
      </c>
    </row>
    <row r="843" spans="1:21" ht="16.899999999999999" hidden="1" customHeight="1" x14ac:dyDescent="0.2">
      <c r="A843" s="13">
        <v>7689</v>
      </c>
      <c r="B843" s="10" t="s">
        <v>4768</v>
      </c>
      <c r="C843" s="151">
        <v>651239339</v>
      </c>
      <c r="D843" s="7"/>
      <c r="E843" s="7" t="s">
        <v>4769</v>
      </c>
      <c r="F843" s="12" t="s">
        <v>4770</v>
      </c>
      <c r="G843" s="12" t="s">
        <v>4771</v>
      </c>
      <c r="H843" s="12" t="s">
        <v>4772</v>
      </c>
      <c r="I843" s="7" t="s">
        <v>4762</v>
      </c>
      <c r="J843" s="7" t="s">
        <v>4773</v>
      </c>
      <c r="K843" s="7" t="s">
        <v>4774</v>
      </c>
      <c r="L843" s="7" t="s">
        <v>4775</v>
      </c>
      <c r="M843" s="10" t="s">
        <v>31</v>
      </c>
      <c r="N843" s="13" t="s">
        <v>1062</v>
      </c>
      <c r="O843" s="13" t="s">
        <v>4776</v>
      </c>
      <c r="P843" s="14" t="s">
        <v>4777</v>
      </c>
      <c r="Q843" s="13"/>
      <c r="R843" s="14">
        <v>93401</v>
      </c>
      <c r="S843" s="14" t="s">
        <v>4778</v>
      </c>
      <c r="T843" s="16">
        <v>43745</v>
      </c>
      <c r="U843" s="13">
        <v>2018</v>
      </c>
    </row>
    <row r="844" spans="1:21" ht="16.899999999999999" hidden="1" customHeight="1" x14ac:dyDescent="0.2">
      <c r="A844" s="13">
        <v>7690</v>
      </c>
      <c r="B844" s="10" t="s">
        <v>7669</v>
      </c>
      <c r="C844" s="151">
        <v>651896223</v>
      </c>
      <c r="D844" s="7"/>
      <c r="E844" s="7" t="s">
        <v>7670</v>
      </c>
      <c r="F844" s="17" t="s">
        <v>8486</v>
      </c>
      <c r="G844" s="12" t="s">
        <v>7672</v>
      </c>
      <c r="H844" s="17" t="s">
        <v>8487</v>
      </c>
      <c r="I844" s="7" t="s">
        <v>4080</v>
      </c>
      <c r="J844" s="145" t="s">
        <v>8488</v>
      </c>
      <c r="K844" s="7" t="s">
        <v>7675</v>
      </c>
      <c r="L844" s="7" t="s">
        <v>7676</v>
      </c>
      <c r="M844" s="10" t="s">
        <v>31</v>
      </c>
      <c r="N844" s="13" t="s">
        <v>1676</v>
      </c>
      <c r="O844" s="30" t="s">
        <v>8489</v>
      </c>
      <c r="P844" s="15" t="s">
        <v>8490</v>
      </c>
      <c r="Q844" s="13"/>
      <c r="R844" s="14">
        <v>93401</v>
      </c>
      <c r="S844" s="15" t="s">
        <v>8491</v>
      </c>
      <c r="T844" s="16">
        <v>43789</v>
      </c>
      <c r="U844" s="13">
        <v>2019</v>
      </c>
    </row>
    <row r="845" spans="1:21" ht="16.899999999999999" hidden="1" customHeight="1" x14ac:dyDescent="0.2">
      <c r="A845" s="13">
        <v>7691</v>
      </c>
      <c r="B845" s="10" t="s">
        <v>5567</v>
      </c>
      <c r="C845" s="151">
        <v>651539544</v>
      </c>
      <c r="D845" s="7"/>
      <c r="E845" s="7" t="s">
        <v>5568</v>
      </c>
      <c r="F845" s="12" t="s">
        <v>5569</v>
      </c>
      <c r="G845" s="12" t="s">
        <v>5570</v>
      </c>
      <c r="H845" s="12" t="s">
        <v>5571</v>
      </c>
      <c r="I845" s="7" t="s">
        <v>612</v>
      </c>
      <c r="J845" s="18">
        <v>43095</v>
      </c>
      <c r="K845" s="7" t="s">
        <v>5572</v>
      </c>
      <c r="L845" s="7" t="s">
        <v>5573</v>
      </c>
      <c r="M845" s="10" t="s">
        <v>90</v>
      </c>
      <c r="N845" s="13" t="s">
        <v>252</v>
      </c>
      <c r="O845" s="13">
        <v>582262569</v>
      </c>
      <c r="P845" s="23" t="s">
        <v>5574</v>
      </c>
      <c r="Q845" s="13"/>
      <c r="R845" s="14">
        <v>93401</v>
      </c>
      <c r="S845" s="14" t="s">
        <v>4086</v>
      </c>
      <c r="T845" s="16">
        <v>43798</v>
      </c>
      <c r="U845" s="13">
        <v>2018</v>
      </c>
    </row>
    <row r="846" spans="1:21" ht="16.899999999999999" hidden="1" customHeight="1" x14ac:dyDescent="0.2">
      <c r="A846" s="13">
        <v>7692</v>
      </c>
      <c r="B846" s="10" t="s">
        <v>5513</v>
      </c>
      <c r="C846" s="151">
        <v>651883474</v>
      </c>
      <c r="D846" s="7"/>
      <c r="E846" s="7" t="s">
        <v>5514</v>
      </c>
      <c r="F846" s="12" t="s">
        <v>5515</v>
      </c>
      <c r="G846" s="12" t="s">
        <v>5516</v>
      </c>
      <c r="H846" s="12" t="s">
        <v>5517</v>
      </c>
      <c r="I846" s="7" t="s">
        <v>5518</v>
      </c>
      <c r="J846" s="18" t="s">
        <v>5519</v>
      </c>
      <c r="K846" s="7" t="s">
        <v>5520</v>
      </c>
      <c r="L846" s="7" t="s">
        <v>5521</v>
      </c>
      <c r="M846" s="10" t="s">
        <v>226</v>
      </c>
      <c r="N846" s="13" t="s">
        <v>280</v>
      </c>
      <c r="O846" s="13" t="s">
        <v>5522</v>
      </c>
      <c r="P846" s="14" t="s">
        <v>5523</v>
      </c>
      <c r="Q846" s="13"/>
      <c r="R846" s="14">
        <v>93401</v>
      </c>
      <c r="S846" s="14" t="s">
        <v>5524</v>
      </c>
      <c r="T846" s="16">
        <v>43802</v>
      </c>
      <c r="U846" s="13">
        <v>2019</v>
      </c>
    </row>
    <row r="847" spans="1:21" ht="16.899999999999999" hidden="1" customHeight="1" x14ac:dyDescent="0.2">
      <c r="A847" s="13">
        <v>7694</v>
      </c>
      <c r="B847" s="10" t="s">
        <v>7579</v>
      </c>
      <c r="C847" s="151">
        <v>732489002</v>
      </c>
      <c r="D847" s="7"/>
      <c r="E847" s="7" t="s">
        <v>7580</v>
      </c>
      <c r="F847" s="12" t="s">
        <v>7581</v>
      </c>
      <c r="G847" s="12" t="s">
        <v>7582</v>
      </c>
      <c r="H847" s="17" t="s">
        <v>7583</v>
      </c>
      <c r="I847" s="7" t="s">
        <v>2145</v>
      </c>
      <c r="J847" s="18" t="s">
        <v>7584</v>
      </c>
      <c r="K847" s="22" t="s">
        <v>7585</v>
      </c>
      <c r="L847" s="7" t="s">
        <v>7586</v>
      </c>
      <c r="M847" s="10" t="s">
        <v>2457</v>
      </c>
      <c r="N847" s="13" t="s">
        <v>380</v>
      </c>
      <c r="O847" s="13" t="s">
        <v>7587</v>
      </c>
      <c r="P847" s="14" t="s">
        <v>7588</v>
      </c>
      <c r="Q847" s="13"/>
      <c r="R847" s="14">
        <v>93401</v>
      </c>
      <c r="S847" s="14" t="s">
        <v>6769</v>
      </c>
      <c r="T847" s="16">
        <v>43812</v>
      </c>
      <c r="U847" s="13">
        <v>2018</v>
      </c>
    </row>
    <row r="848" spans="1:21" ht="16.899999999999999" hidden="1" customHeight="1" x14ac:dyDescent="0.2">
      <c r="A848" s="59">
        <v>7696</v>
      </c>
      <c r="B848" s="58" t="s">
        <v>6945</v>
      </c>
      <c r="C848" s="155">
        <v>651902215</v>
      </c>
      <c r="D848" s="55"/>
      <c r="E848" s="55" t="s">
        <v>6946</v>
      </c>
      <c r="F848" s="57" t="s">
        <v>6947</v>
      </c>
      <c r="G848" s="57" t="s">
        <v>6948</v>
      </c>
      <c r="H848" s="57" t="s">
        <v>6949</v>
      </c>
      <c r="I848" s="55" t="s">
        <v>4483</v>
      </c>
      <c r="J848" s="55" t="s">
        <v>6950</v>
      </c>
      <c r="K848" s="55" t="s">
        <v>6951</v>
      </c>
      <c r="L848" s="55" t="s">
        <v>6952</v>
      </c>
      <c r="M848" s="58" t="s">
        <v>2454</v>
      </c>
      <c r="N848" s="59" t="s">
        <v>1182</v>
      </c>
      <c r="O848" s="59" t="s">
        <v>6953</v>
      </c>
      <c r="P848" s="60" t="s">
        <v>6954</v>
      </c>
      <c r="Q848" s="59"/>
      <c r="R848" s="61">
        <v>93401</v>
      </c>
      <c r="S848" s="61" t="s">
        <v>6769</v>
      </c>
      <c r="T848" s="62">
        <v>43858</v>
      </c>
      <c r="U848" s="13">
        <v>2018</v>
      </c>
    </row>
    <row r="849" spans="1:21" ht="16.899999999999999" hidden="1" customHeight="1" x14ac:dyDescent="0.2">
      <c r="A849" s="59">
        <v>7697</v>
      </c>
      <c r="B849" s="58" t="s">
        <v>5373</v>
      </c>
      <c r="C849" s="155">
        <v>651907179</v>
      </c>
      <c r="D849" s="55"/>
      <c r="E849" s="55" t="s">
        <v>5374</v>
      </c>
      <c r="F849" s="57" t="s">
        <v>5375</v>
      </c>
      <c r="G849" s="57" t="s">
        <v>5376</v>
      </c>
      <c r="H849" s="57" t="s">
        <v>5377</v>
      </c>
      <c r="I849" s="55" t="s">
        <v>566</v>
      </c>
      <c r="J849" s="75" t="s">
        <v>5378</v>
      </c>
      <c r="K849" s="55" t="s">
        <v>5379</v>
      </c>
      <c r="L849" s="55" t="s">
        <v>5380</v>
      </c>
      <c r="M849" s="58" t="s">
        <v>226</v>
      </c>
      <c r="N849" s="59" t="s">
        <v>164</v>
      </c>
      <c r="O849" s="59" t="s">
        <v>5381</v>
      </c>
      <c r="P849" s="60" t="s">
        <v>5382</v>
      </c>
      <c r="Q849" s="59"/>
      <c r="R849" s="61">
        <v>93401</v>
      </c>
      <c r="S849" s="61" t="s">
        <v>4499</v>
      </c>
      <c r="T849" s="62">
        <v>43887</v>
      </c>
      <c r="U849" s="13">
        <v>2019</v>
      </c>
    </row>
    <row r="850" spans="1:21" ht="16.899999999999999" hidden="1" customHeight="1" x14ac:dyDescent="0.2">
      <c r="A850" s="59">
        <v>7698</v>
      </c>
      <c r="B850" s="58" t="s">
        <v>5469</v>
      </c>
      <c r="C850" s="155">
        <v>651884764</v>
      </c>
      <c r="D850" s="55"/>
      <c r="E850" s="55" t="s">
        <v>5470</v>
      </c>
      <c r="F850" s="57" t="s">
        <v>8326</v>
      </c>
      <c r="G850" s="57" t="s">
        <v>5472</v>
      </c>
      <c r="H850" s="57" t="s">
        <v>5473</v>
      </c>
      <c r="I850" s="55" t="s">
        <v>5474</v>
      </c>
      <c r="J850" s="75">
        <v>43636</v>
      </c>
      <c r="K850" s="55" t="s">
        <v>5475</v>
      </c>
      <c r="L850" s="55" t="s">
        <v>5476</v>
      </c>
      <c r="M850" s="58" t="s">
        <v>2455</v>
      </c>
      <c r="N850" s="59" t="s">
        <v>372</v>
      </c>
      <c r="O850" s="59" t="s">
        <v>5477</v>
      </c>
      <c r="P850" s="61" t="s">
        <v>5478</v>
      </c>
      <c r="Q850" s="59"/>
      <c r="R850" s="61">
        <v>93401</v>
      </c>
      <c r="S850" s="15" t="s">
        <v>8327</v>
      </c>
      <c r="T850" s="62">
        <v>43893</v>
      </c>
      <c r="U850" s="13">
        <v>2019</v>
      </c>
    </row>
    <row r="851" spans="1:21" ht="16.899999999999999" hidden="1" customHeight="1" x14ac:dyDescent="0.2">
      <c r="A851" s="42">
        <v>7699</v>
      </c>
      <c r="B851" s="94" t="s">
        <v>4458</v>
      </c>
      <c r="C851" s="150">
        <v>651920485</v>
      </c>
      <c r="D851" s="11"/>
      <c r="E851" s="11" t="s">
        <v>4459</v>
      </c>
      <c r="F851" s="40" t="s">
        <v>8163</v>
      </c>
      <c r="G851" s="40" t="s">
        <v>4461</v>
      </c>
      <c r="H851" s="40" t="s">
        <v>4462</v>
      </c>
      <c r="I851" s="11" t="s">
        <v>612</v>
      </c>
      <c r="J851" s="11" t="s">
        <v>4463</v>
      </c>
      <c r="K851" s="11" t="s">
        <v>4464</v>
      </c>
      <c r="L851" s="11" t="s">
        <v>4465</v>
      </c>
      <c r="M851" s="41" t="s">
        <v>226</v>
      </c>
      <c r="N851" s="42" t="s">
        <v>87</v>
      </c>
      <c r="O851" s="42" t="s">
        <v>4466</v>
      </c>
      <c r="P851" s="83" t="s">
        <v>4467</v>
      </c>
      <c r="Q851" s="42"/>
      <c r="R851" s="43">
        <v>93401</v>
      </c>
      <c r="S851" s="43" t="s">
        <v>3926</v>
      </c>
      <c r="T851" s="44">
        <v>43902</v>
      </c>
      <c r="U851" s="13">
        <v>2019</v>
      </c>
    </row>
    <row r="852" spans="1:21" ht="16.899999999999999" hidden="1" customHeight="1" x14ac:dyDescent="0.2">
      <c r="A852" s="34">
        <v>7700</v>
      </c>
      <c r="B852" s="33" t="s">
        <v>4896</v>
      </c>
      <c r="C852" s="152">
        <v>651933943</v>
      </c>
      <c r="D852" s="31"/>
      <c r="E852" s="31" t="s">
        <v>4897</v>
      </c>
      <c r="F852" s="32" t="s">
        <v>4898</v>
      </c>
      <c r="G852" s="32" t="s">
        <v>4899</v>
      </c>
      <c r="H852" s="32" t="s">
        <v>4900</v>
      </c>
      <c r="I852" s="31" t="s">
        <v>566</v>
      </c>
      <c r="J852" s="31" t="s">
        <v>4901</v>
      </c>
      <c r="K852" s="31" t="s">
        <v>4902</v>
      </c>
      <c r="L852" s="31" t="s">
        <v>4903</v>
      </c>
      <c r="M852" s="33" t="s">
        <v>90</v>
      </c>
      <c r="N852" s="34" t="s">
        <v>252</v>
      </c>
      <c r="O852" s="34" t="s">
        <v>4904</v>
      </c>
      <c r="P852" s="54" t="s">
        <v>4905</v>
      </c>
      <c r="Q852" s="34"/>
      <c r="R852" s="35">
        <v>93401</v>
      </c>
      <c r="S852" s="35" t="s">
        <v>4906</v>
      </c>
      <c r="T852" s="37">
        <v>43903</v>
      </c>
      <c r="U852" s="13">
        <v>2019</v>
      </c>
    </row>
    <row r="853" spans="1:21" ht="16.899999999999999" hidden="1" customHeight="1" x14ac:dyDescent="0.2">
      <c r="A853" s="59">
        <v>7701</v>
      </c>
      <c r="B853" s="58" t="s">
        <v>6966</v>
      </c>
      <c r="C853" s="155">
        <v>651843979</v>
      </c>
      <c r="D853" s="55"/>
      <c r="E853" s="55" t="s">
        <v>6967</v>
      </c>
      <c r="F853" s="57" t="s">
        <v>6968</v>
      </c>
      <c r="G853" s="57" t="s">
        <v>6969</v>
      </c>
      <c r="H853" s="57" t="s">
        <v>6970</v>
      </c>
      <c r="I853" s="55" t="s">
        <v>566</v>
      </c>
      <c r="J853" s="55" t="s">
        <v>6971</v>
      </c>
      <c r="K853" s="55" t="s">
        <v>6972</v>
      </c>
      <c r="L853" s="55" t="s">
        <v>6973</v>
      </c>
      <c r="M853" s="58" t="s">
        <v>226</v>
      </c>
      <c r="N853" s="59" t="s">
        <v>164</v>
      </c>
      <c r="O853" s="59" t="s">
        <v>6974</v>
      </c>
      <c r="P853" s="60" t="s">
        <v>6975</v>
      </c>
      <c r="Q853" s="59"/>
      <c r="R853" s="61">
        <v>93401</v>
      </c>
      <c r="S853" s="61" t="s">
        <v>6976</v>
      </c>
      <c r="T853" s="62">
        <v>43913</v>
      </c>
      <c r="U853" s="13">
        <v>2020</v>
      </c>
    </row>
    <row r="854" spans="1:21" ht="16.899999999999999" hidden="1" customHeight="1" x14ac:dyDescent="0.2">
      <c r="A854" s="71">
        <v>7702</v>
      </c>
      <c r="B854" s="70" t="s">
        <v>5239</v>
      </c>
      <c r="C854" s="153">
        <v>651660149</v>
      </c>
      <c r="D854" s="68"/>
      <c r="E854" s="68" t="s">
        <v>5240</v>
      </c>
      <c r="F854" s="68" t="s">
        <v>5241</v>
      </c>
      <c r="G854" s="69" t="s">
        <v>5242</v>
      </c>
      <c r="H854" s="69" t="s">
        <v>5243</v>
      </c>
      <c r="I854" s="68" t="s">
        <v>4080</v>
      </c>
      <c r="J854" s="68" t="s">
        <v>5244</v>
      </c>
      <c r="K854" s="68" t="s">
        <v>5245</v>
      </c>
      <c r="L854" s="68" t="s">
        <v>5246</v>
      </c>
      <c r="M854" s="70" t="s">
        <v>2455</v>
      </c>
      <c r="N854" s="71" t="s">
        <v>372</v>
      </c>
      <c r="O854" s="71">
        <v>949317655</v>
      </c>
      <c r="P854" s="181" t="s">
        <v>5247</v>
      </c>
      <c r="Q854" s="71"/>
      <c r="R854" s="73">
        <v>93401</v>
      </c>
      <c r="S854" s="73" t="s">
        <v>4906</v>
      </c>
      <c r="T854" s="74">
        <v>43917</v>
      </c>
      <c r="U854" s="13">
        <v>2019</v>
      </c>
    </row>
    <row r="855" spans="1:21" ht="16.899999999999999" hidden="1" customHeight="1" x14ac:dyDescent="0.2">
      <c r="A855" s="34">
        <v>7703</v>
      </c>
      <c r="B855" s="33" t="s">
        <v>5261</v>
      </c>
      <c r="C855" s="152">
        <v>651811481</v>
      </c>
      <c r="D855" s="31"/>
      <c r="E855" s="31" t="s">
        <v>5262</v>
      </c>
      <c r="F855" s="17" t="s">
        <v>8291</v>
      </c>
      <c r="G855" s="32" t="s">
        <v>5264</v>
      </c>
      <c r="H855" s="31" t="s">
        <v>5265</v>
      </c>
      <c r="I855" s="32" t="s">
        <v>3920</v>
      </c>
      <c r="J855" s="31" t="s">
        <v>5266</v>
      </c>
      <c r="K855" s="31" t="s">
        <v>5267</v>
      </c>
      <c r="L855" s="31" t="s">
        <v>5268</v>
      </c>
      <c r="M855" s="33" t="s">
        <v>2456</v>
      </c>
      <c r="N855" s="34" t="s">
        <v>5269</v>
      </c>
      <c r="O855" s="34">
        <v>964560714</v>
      </c>
      <c r="P855" s="54" t="s">
        <v>5270</v>
      </c>
      <c r="Q855" s="34"/>
      <c r="R855" s="35">
        <v>93401</v>
      </c>
      <c r="S855" s="15" t="s">
        <v>8292</v>
      </c>
      <c r="T855" s="37">
        <v>43927</v>
      </c>
      <c r="U855" s="13">
        <v>2019</v>
      </c>
    </row>
    <row r="856" spans="1:21" ht="16.899999999999999" hidden="1" customHeight="1" x14ac:dyDescent="0.2">
      <c r="A856" s="59">
        <v>7704</v>
      </c>
      <c r="B856" s="58" t="s">
        <v>6828</v>
      </c>
      <c r="C856" s="155">
        <v>651908876</v>
      </c>
      <c r="D856" s="55"/>
      <c r="E856" s="55" t="s">
        <v>6829</v>
      </c>
      <c r="F856" s="17" t="s">
        <v>8412</v>
      </c>
      <c r="G856" s="57" t="s">
        <v>6831</v>
      </c>
      <c r="H856" s="57" t="s">
        <v>6832</v>
      </c>
      <c r="I856" s="55" t="s">
        <v>6833</v>
      </c>
      <c r="J856" s="55" t="s">
        <v>6834</v>
      </c>
      <c r="K856" s="55" t="s">
        <v>6835</v>
      </c>
      <c r="L856" s="55" t="s">
        <v>6836</v>
      </c>
      <c r="M856" s="58" t="s">
        <v>90</v>
      </c>
      <c r="N856" s="59" t="s">
        <v>6837</v>
      </c>
      <c r="O856" s="59">
        <v>988397269</v>
      </c>
      <c r="P856" s="60" t="s">
        <v>6838</v>
      </c>
      <c r="Q856" s="59"/>
      <c r="R856" s="61">
        <v>93401</v>
      </c>
      <c r="S856" s="61" t="s">
        <v>4499</v>
      </c>
      <c r="T856" s="62">
        <v>43934</v>
      </c>
      <c r="U856" s="13">
        <v>2019</v>
      </c>
    </row>
    <row r="857" spans="1:21" ht="16.899999999999999" hidden="1" customHeight="1" x14ac:dyDescent="0.2">
      <c r="A857" s="59">
        <v>7705</v>
      </c>
      <c r="B857" s="58" t="s">
        <v>4490</v>
      </c>
      <c r="C857" s="155">
        <v>651712394</v>
      </c>
      <c r="D857" s="55"/>
      <c r="E857" s="55" t="s">
        <v>4491</v>
      </c>
      <c r="F857" s="57" t="s">
        <v>4492</v>
      </c>
      <c r="G857" s="57" t="s">
        <v>4493</v>
      </c>
      <c r="H857" s="57" t="s">
        <v>4494</v>
      </c>
      <c r="I857" s="55" t="s">
        <v>612</v>
      </c>
      <c r="J857" s="55" t="s">
        <v>4495</v>
      </c>
      <c r="K857" s="55" t="s">
        <v>4496</v>
      </c>
      <c r="L857" s="55" t="s">
        <v>4497</v>
      </c>
      <c r="M857" s="58" t="s">
        <v>90</v>
      </c>
      <c r="N857" s="59" t="s">
        <v>252</v>
      </c>
      <c r="O857" s="59">
        <v>582431705</v>
      </c>
      <c r="P857" s="60" t="s">
        <v>4498</v>
      </c>
      <c r="Q857" s="59"/>
      <c r="R857" s="61">
        <v>93401</v>
      </c>
      <c r="S857" s="61" t="s">
        <v>4499</v>
      </c>
      <c r="T857" s="62">
        <v>43944</v>
      </c>
      <c r="U857" s="13">
        <v>2019</v>
      </c>
    </row>
    <row r="858" spans="1:21" ht="16.899999999999999" hidden="1" customHeight="1" x14ac:dyDescent="0.2">
      <c r="A858" s="59">
        <v>7706</v>
      </c>
      <c r="B858" s="58" t="s">
        <v>6709</v>
      </c>
      <c r="C858" s="155">
        <v>650837746</v>
      </c>
      <c r="D858" s="55"/>
      <c r="E858" s="55" t="s">
        <v>6710</v>
      </c>
      <c r="F858" s="57" t="s">
        <v>6711</v>
      </c>
      <c r="G858" s="57" t="s">
        <v>6712</v>
      </c>
      <c r="H858" s="57" t="s">
        <v>6713</v>
      </c>
      <c r="I858" s="55" t="s">
        <v>4080</v>
      </c>
      <c r="J858" s="22" t="s">
        <v>8396</v>
      </c>
      <c r="K858" s="55" t="s">
        <v>6715</v>
      </c>
      <c r="L858" s="58" t="s">
        <v>6716</v>
      </c>
      <c r="M858" s="55" t="s">
        <v>2457</v>
      </c>
      <c r="N858" s="59" t="s">
        <v>477</v>
      </c>
      <c r="O858" s="59" t="s">
        <v>6717</v>
      </c>
      <c r="P858" s="61" t="s">
        <v>6718</v>
      </c>
      <c r="Q858" s="59"/>
      <c r="R858" s="61">
        <v>93401</v>
      </c>
      <c r="S858" s="61" t="s">
        <v>3926</v>
      </c>
      <c r="T858" s="62">
        <v>43990</v>
      </c>
      <c r="U858" s="13">
        <v>2019</v>
      </c>
    </row>
    <row r="859" spans="1:21" ht="16.899999999999999" hidden="1" customHeight="1" x14ac:dyDescent="0.2">
      <c r="A859" s="34">
        <v>7707</v>
      </c>
      <c r="B859" s="33" t="s">
        <v>3915</v>
      </c>
      <c r="C859" s="152">
        <v>533330878</v>
      </c>
      <c r="D859" s="31"/>
      <c r="E859" s="31" t="s">
        <v>3916</v>
      </c>
      <c r="F859" s="32" t="s">
        <v>3917</v>
      </c>
      <c r="G859" s="32" t="s">
        <v>3918</v>
      </c>
      <c r="H859" s="32" t="s">
        <v>3919</v>
      </c>
      <c r="I859" s="31" t="s">
        <v>3920</v>
      </c>
      <c r="J859" s="31" t="s">
        <v>3921</v>
      </c>
      <c r="K859" s="31" t="s">
        <v>3922</v>
      </c>
      <c r="L859" s="31" t="s">
        <v>3923</v>
      </c>
      <c r="M859" s="33" t="s">
        <v>226</v>
      </c>
      <c r="N859" s="34" t="s">
        <v>87</v>
      </c>
      <c r="O859" s="34" t="s">
        <v>3924</v>
      </c>
      <c r="P859" s="35" t="s">
        <v>3925</v>
      </c>
      <c r="Q859" s="34"/>
      <c r="R859" s="35">
        <v>93401</v>
      </c>
      <c r="S859" s="35" t="s">
        <v>3926</v>
      </c>
      <c r="T859" s="37"/>
      <c r="U859" s="13">
        <v>2019</v>
      </c>
    </row>
    <row r="860" spans="1:21" ht="16.899999999999999" hidden="1" customHeight="1" thickBot="1" x14ac:dyDescent="0.2">
      <c r="A860" s="79">
        <v>7708</v>
      </c>
      <c r="B860" s="78" t="s">
        <v>5716</v>
      </c>
      <c r="C860" s="158">
        <v>651932017</v>
      </c>
      <c r="D860" s="76"/>
      <c r="E860" s="76" t="s">
        <v>5717</v>
      </c>
      <c r="F860" s="77" t="s">
        <v>5718</v>
      </c>
      <c r="G860" s="77" t="s">
        <v>5719</v>
      </c>
      <c r="H860" s="77" t="s">
        <v>5720</v>
      </c>
      <c r="I860" s="76" t="s">
        <v>3920</v>
      </c>
      <c r="J860" s="76" t="s">
        <v>5721</v>
      </c>
      <c r="K860" s="76" t="s">
        <v>5722</v>
      </c>
      <c r="L860" s="76" t="s">
        <v>5723</v>
      </c>
      <c r="M860" s="78" t="s">
        <v>31</v>
      </c>
      <c r="N860" s="79" t="s">
        <v>271</v>
      </c>
      <c r="O860" s="79" t="s">
        <v>5724</v>
      </c>
      <c r="P860" s="80" t="s">
        <v>5725</v>
      </c>
      <c r="Q860" s="79"/>
      <c r="R860" s="81">
        <v>93401</v>
      </c>
      <c r="S860" s="81" t="s">
        <v>3926</v>
      </c>
      <c r="T860" s="82">
        <v>44034</v>
      </c>
      <c r="U860" s="13">
        <v>2019</v>
      </c>
    </row>
    <row r="861" spans="1:21" ht="16.899999999999999" hidden="1" customHeight="1" thickBot="1" x14ac:dyDescent="0.25">
      <c r="A861" s="59">
        <v>7709</v>
      </c>
      <c r="B861" s="167" t="s">
        <v>5480</v>
      </c>
      <c r="C861" s="169">
        <v>651935121</v>
      </c>
      <c r="D861" s="55"/>
      <c r="E861" s="55" t="s">
        <v>5481</v>
      </c>
      <c r="F861" s="57" t="s">
        <v>5482</v>
      </c>
      <c r="G861" s="57" t="s">
        <v>5483</v>
      </c>
      <c r="H861" s="57" t="s">
        <v>5484</v>
      </c>
      <c r="I861" s="55" t="s">
        <v>3920</v>
      </c>
      <c r="J861" s="55" t="s">
        <v>5485</v>
      </c>
      <c r="K861" s="55" t="s">
        <v>5486</v>
      </c>
      <c r="L861" s="55" t="s">
        <v>5487</v>
      </c>
      <c r="M861" s="58" t="s">
        <v>2474</v>
      </c>
      <c r="N861" s="59" t="s">
        <v>302</v>
      </c>
      <c r="O861" s="59" t="s">
        <v>5488</v>
      </c>
      <c r="P861" s="61" t="s">
        <v>5489</v>
      </c>
      <c r="Q861" s="59"/>
      <c r="R861" s="61">
        <v>93401</v>
      </c>
      <c r="S861" s="61" t="s">
        <v>3926</v>
      </c>
      <c r="T861" s="62">
        <v>44034</v>
      </c>
      <c r="U861" s="13">
        <v>2019</v>
      </c>
    </row>
    <row r="862" spans="1:21" ht="16.899999999999999" hidden="1" customHeight="1" x14ac:dyDescent="0.2">
      <c r="A862" s="59">
        <v>7710</v>
      </c>
      <c r="B862" s="58" t="s">
        <v>8413</v>
      </c>
      <c r="C862" s="155">
        <v>651881420</v>
      </c>
      <c r="D862" s="55"/>
      <c r="E862" s="55" t="s">
        <v>8414</v>
      </c>
      <c r="F862" s="57" t="s">
        <v>8415</v>
      </c>
      <c r="G862" s="57" t="s">
        <v>8416</v>
      </c>
      <c r="H862" s="57" t="s">
        <v>8417</v>
      </c>
      <c r="I862" s="55" t="s">
        <v>4080</v>
      </c>
      <c r="J862" s="55" t="s">
        <v>8418</v>
      </c>
      <c r="K862" s="55" t="s">
        <v>8419</v>
      </c>
      <c r="L862" s="55" t="s">
        <v>8420</v>
      </c>
      <c r="M862" s="58" t="s">
        <v>2458</v>
      </c>
      <c r="N862" s="59" t="s">
        <v>8421</v>
      </c>
      <c r="O862" s="59">
        <v>988375686</v>
      </c>
      <c r="P862" s="60" t="s">
        <v>8422</v>
      </c>
      <c r="Q862" s="59"/>
      <c r="R862" s="61">
        <v>93401</v>
      </c>
      <c r="S862" s="57" t="s">
        <v>8423</v>
      </c>
      <c r="T862" s="62">
        <v>44049</v>
      </c>
      <c r="U862" s="13">
        <v>2019</v>
      </c>
    </row>
    <row r="863" spans="1:21" ht="16.899999999999999" hidden="1" customHeight="1" x14ac:dyDescent="0.2">
      <c r="A863" s="79">
        <v>7711</v>
      </c>
      <c r="B863" s="78" t="s">
        <v>8425</v>
      </c>
      <c r="C863" s="158">
        <v>651882338</v>
      </c>
      <c r="D863" s="76"/>
      <c r="E863" s="76" t="s">
        <v>8426</v>
      </c>
      <c r="F863" s="77" t="s">
        <v>8427</v>
      </c>
      <c r="G863" s="77" t="s">
        <v>8428</v>
      </c>
      <c r="H863" s="77" t="s">
        <v>8429</v>
      </c>
      <c r="I863" s="76" t="s">
        <v>4080</v>
      </c>
      <c r="J863" s="76" t="s">
        <v>8430</v>
      </c>
      <c r="K863" s="76" t="s">
        <v>8431</v>
      </c>
      <c r="L863" s="76" t="s">
        <v>8432</v>
      </c>
      <c r="M863" s="78" t="s">
        <v>31</v>
      </c>
      <c r="N863" s="79" t="s">
        <v>1892</v>
      </c>
      <c r="O863" s="79" t="s">
        <v>8433</v>
      </c>
      <c r="P863" s="81" t="s">
        <v>8434</v>
      </c>
      <c r="Q863" s="79"/>
      <c r="R863" s="81">
        <v>93401</v>
      </c>
      <c r="S863" s="81" t="s">
        <v>3926</v>
      </c>
      <c r="T863" s="82">
        <v>44054</v>
      </c>
      <c r="U863" s="13">
        <v>2019</v>
      </c>
    </row>
    <row r="864" spans="1:21" ht="16.899999999999999" hidden="1" customHeight="1" x14ac:dyDescent="0.2">
      <c r="A864" s="59">
        <v>7712</v>
      </c>
      <c r="B864" s="58" t="s">
        <v>8401</v>
      </c>
      <c r="C864" s="155">
        <v>651917115</v>
      </c>
      <c r="D864" s="55"/>
      <c r="E864" s="55" t="s">
        <v>8402</v>
      </c>
      <c r="F864" s="61" t="s">
        <v>8403</v>
      </c>
      <c r="G864" s="57" t="s">
        <v>8404</v>
      </c>
      <c r="H864" s="57" t="s">
        <v>8405</v>
      </c>
      <c r="I864" s="55" t="s">
        <v>2145</v>
      </c>
      <c r="J864" s="55" t="s">
        <v>8406</v>
      </c>
      <c r="K864" s="55" t="s">
        <v>8407</v>
      </c>
      <c r="L864" s="55" t="s">
        <v>8408</v>
      </c>
      <c r="M864" s="58" t="s">
        <v>2452</v>
      </c>
      <c r="N864" s="59" t="s">
        <v>5954</v>
      </c>
      <c r="O864" s="59" t="s">
        <v>8409</v>
      </c>
      <c r="P864" s="60" t="s">
        <v>8410</v>
      </c>
      <c r="Q864" s="59"/>
      <c r="R864" s="61" t="s">
        <v>241</v>
      </c>
      <c r="S864" s="61" t="s">
        <v>8411</v>
      </c>
      <c r="T864" s="62">
        <v>44096</v>
      </c>
      <c r="U864" s="13">
        <v>2019</v>
      </c>
    </row>
    <row r="865" spans="1:21" ht="16.899999999999999" hidden="1" customHeight="1" x14ac:dyDescent="0.2">
      <c r="A865" s="71">
        <v>7713</v>
      </c>
      <c r="B865" s="70" t="s">
        <v>8214</v>
      </c>
      <c r="C865" s="153">
        <v>651868661</v>
      </c>
      <c r="D865" s="68"/>
      <c r="E865" s="68" t="s">
        <v>8215</v>
      </c>
      <c r="F865" s="69" t="s">
        <v>8216</v>
      </c>
      <c r="G865" s="69" t="s">
        <v>8217</v>
      </c>
      <c r="H865" s="69" t="s">
        <v>8218</v>
      </c>
      <c r="I865" s="68" t="s">
        <v>8219</v>
      </c>
      <c r="J865" s="68" t="s">
        <v>8220</v>
      </c>
      <c r="K865" s="68" t="s">
        <v>8221</v>
      </c>
      <c r="L865" s="68" t="s">
        <v>8222</v>
      </c>
      <c r="M865" s="70" t="s">
        <v>2456</v>
      </c>
      <c r="N865" s="71" t="s">
        <v>1809</v>
      </c>
      <c r="O865" s="71" t="s">
        <v>8223</v>
      </c>
      <c r="P865" s="72" t="s">
        <v>8224</v>
      </c>
      <c r="Q865" s="71"/>
      <c r="R865" s="73">
        <v>94301</v>
      </c>
      <c r="S865" s="73" t="s">
        <v>8225</v>
      </c>
      <c r="T865" s="74">
        <v>44102</v>
      </c>
      <c r="U865" s="13">
        <v>2019</v>
      </c>
    </row>
    <row r="866" spans="1:21" ht="16.899999999999999" hidden="1" customHeight="1" x14ac:dyDescent="0.2">
      <c r="A866" s="59">
        <v>7714</v>
      </c>
      <c r="B866" s="58" t="s">
        <v>8250</v>
      </c>
      <c r="C866" s="155">
        <v>651935253</v>
      </c>
      <c r="D866" s="57"/>
      <c r="E866" s="55" t="s">
        <v>8251</v>
      </c>
      <c r="F866" s="57" t="s">
        <v>8252</v>
      </c>
      <c r="G866" s="57" t="s">
        <v>8253</v>
      </c>
      <c r="H866" s="57" t="s">
        <v>8254</v>
      </c>
      <c r="I866" s="55" t="s">
        <v>8255</v>
      </c>
      <c r="J866" s="55" t="s">
        <v>8256</v>
      </c>
      <c r="K866" s="55" t="s">
        <v>8257</v>
      </c>
      <c r="L866" s="55" t="s">
        <v>8258</v>
      </c>
      <c r="M866" s="58" t="s">
        <v>31</v>
      </c>
      <c r="N866" s="59" t="s">
        <v>539</v>
      </c>
      <c r="O866" s="59" t="s">
        <v>8259</v>
      </c>
      <c r="P866" s="180" t="s">
        <v>8260</v>
      </c>
      <c r="Q866" s="59"/>
      <c r="R866" s="61">
        <v>93401</v>
      </c>
      <c r="S866" s="61" t="s">
        <v>8261</v>
      </c>
      <c r="T866" s="62">
        <v>44104</v>
      </c>
      <c r="U866" s="13">
        <v>2019</v>
      </c>
    </row>
    <row r="867" spans="1:21" ht="16.899999999999999" hidden="1" customHeight="1" x14ac:dyDescent="0.2">
      <c r="A867" s="71">
        <v>7717</v>
      </c>
      <c r="B867" s="70" t="s">
        <v>8172</v>
      </c>
      <c r="C867" s="153">
        <v>533344577</v>
      </c>
      <c r="D867" s="68"/>
      <c r="E867" s="68" t="s">
        <v>8173</v>
      </c>
      <c r="F867" s="69" t="s">
        <v>8174</v>
      </c>
      <c r="G867" s="69" t="s">
        <v>8175</v>
      </c>
      <c r="H867" s="69" t="s">
        <v>8176</v>
      </c>
      <c r="I867" s="68" t="s">
        <v>7697</v>
      </c>
      <c r="J867" s="68" t="s">
        <v>8177</v>
      </c>
      <c r="K867" s="68" t="s">
        <v>8178</v>
      </c>
      <c r="L867" s="68" t="s">
        <v>8179</v>
      </c>
      <c r="M867" s="70" t="s">
        <v>226</v>
      </c>
      <c r="N867" s="71" t="s">
        <v>87</v>
      </c>
      <c r="O867" s="71">
        <v>56977591646</v>
      </c>
      <c r="P867" s="72" t="s">
        <v>8180</v>
      </c>
      <c r="Q867" s="71"/>
      <c r="R867" s="73">
        <v>93401</v>
      </c>
      <c r="S867" s="73" t="s">
        <v>8181</v>
      </c>
      <c r="T867" s="74">
        <v>44050</v>
      </c>
      <c r="U867" s="13">
        <v>2020</v>
      </c>
    </row>
    <row r="868" spans="1:21" ht="16.899999999999999" hidden="1" customHeight="1" x14ac:dyDescent="0.2">
      <c r="A868" s="71">
        <v>7718</v>
      </c>
      <c r="B868" s="70" t="s">
        <v>8109</v>
      </c>
      <c r="C868" s="153">
        <v>651460891</v>
      </c>
      <c r="D868" s="68"/>
      <c r="E868" s="68" t="s">
        <v>8110</v>
      </c>
      <c r="F868" s="69" t="s">
        <v>8111</v>
      </c>
      <c r="G868" s="69" t="s">
        <v>8112</v>
      </c>
      <c r="H868" s="69" t="s">
        <v>8113</v>
      </c>
      <c r="I868" s="68" t="s">
        <v>3920</v>
      </c>
      <c r="J868" s="68" t="s">
        <v>8114</v>
      </c>
      <c r="K868" s="68" t="s">
        <v>8115</v>
      </c>
      <c r="L868" s="68" t="s">
        <v>8116</v>
      </c>
      <c r="M868" s="70" t="s">
        <v>31</v>
      </c>
      <c r="N868" s="71" t="s">
        <v>1853</v>
      </c>
      <c r="O868" s="71" t="s">
        <v>8117</v>
      </c>
      <c r="P868" s="72" t="s">
        <v>8118</v>
      </c>
      <c r="Q868" s="71"/>
      <c r="R868" s="73">
        <v>93401</v>
      </c>
      <c r="S868" s="73" t="s">
        <v>8119</v>
      </c>
      <c r="T868" s="74">
        <v>44119</v>
      </c>
      <c r="U868" s="13">
        <v>2019</v>
      </c>
    </row>
    <row r="869" spans="1:21" ht="16.899999999999999" hidden="1" customHeight="1" x14ac:dyDescent="0.2">
      <c r="A869" s="71">
        <v>7718</v>
      </c>
      <c r="B869" s="70" t="s">
        <v>8184</v>
      </c>
      <c r="C869" s="153">
        <v>651940532</v>
      </c>
      <c r="D869" s="68"/>
      <c r="E869" s="68" t="s">
        <v>8185</v>
      </c>
      <c r="F869" s="69" t="s">
        <v>8186</v>
      </c>
      <c r="G869" s="69" t="s">
        <v>8187</v>
      </c>
      <c r="H869" s="69" t="s">
        <v>8188</v>
      </c>
      <c r="I869" s="68" t="s">
        <v>4080</v>
      </c>
      <c r="J869" s="68" t="s">
        <v>8189</v>
      </c>
      <c r="K869" s="68" t="s">
        <v>8190</v>
      </c>
      <c r="L869" s="68" t="s">
        <v>8191</v>
      </c>
      <c r="M869" s="70" t="s">
        <v>310</v>
      </c>
      <c r="N869" s="71" t="s">
        <v>647</v>
      </c>
      <c r="O869" s="71" t="s">
        <v>8192</v>
      </c>
      <c r="P869" s="73" t="s">
        <v>8193</v>
      </c>
      <c r="Q869" s="71"/>
      <c r="R869" s="73">
        <v>93401</v>
      </c>
      <c r="S869" s="73" t="s">
        <v>8194</v>
      </c>
      <c r="T869" s="74">
        <v>44111</v>
      </c>
      <c r="U869" s="13">
        <v>2019</v>
      </c>
    </row>
    <row r="870" spans="1:21" ht="16.899999999999999" hidden="1" customHeight="1" x14ac:dyDescent="0.2">
      <c r="A870" s="13">
        <v>7963</v>
      </c>
      <c r="B870" s="10" t="s">
        <v>4852</v>
      </c>
      <c r="C870" s="151" t="s">
        <v>8014</v>
      </c>
      <c r="D870" s="7"/>
      <c r="E870" s="7" t="s">
        <v>4853</v>
      </c>
      <c r="F870" s="12" t="s">
        <v>4854</v>
      </c>
      <c r="G870" s="12" t="s">
        <v>4855</v>
      </c>
      <c r="H870" s="12" t="s">
        <v>4856</v>
      </c>
      <c r="I870" s="7" t="s">
        <v>2145</v>
      </c>
      <c r="J870" s="7" t="s">
        <v>4857</v>
      </c>
      <c r="K870" s="7" t="s">
        <v>4858</v>
      </c>
      <c r="L870" s="7" t="s">
        <v>4859</v>
      </c>
      <c r="M870" s="10" t="s">
        <v>2457</v>
      </c>
      <c r="N870" s="13" t="s">
        <v>1831</v>
      </c>
      <c r="O870" s="13" t="s">
        <v>4860</v>
      </c>
      <c r="P870" s="14" t="s">
        <v>4861</v>
      </c>
      <c r="Q870" s="13"/>
      <c r="R870" s="14">
        <v>93401</v>
      </c>
      <c r="S870" s="14" t="s">
        <v>4862</v>
      </c>
      <c r="T870" s="16">
        <v>43805</v>
      </c>
      <c r="U870" s="13">
        <v>2018</v>
      </c>
    </row>
    <row r="871" spans="1:21" ht="16.899999999999999" hidden="1" customHeight="1" x14ac:dyDescent="0.2">
      <c r="A871" s="59">
        <v>7965</v>
      </c>
      <c r="B871" s="58" t="s">
        <v>5686</v>
      </c>
      <c r="C871" s="155">
        <v>650739256</v>
      </c>
      <c r="D871" s="55"/>
      <c r="E871" s="55" t="s">
        <v>5687</v>
      </c>
      <c r="F871" s="57" t="s">
        <v>5688</v>
      </c>
      <c r="G871" s="57" t="s">
        <v>5689</v>
      </c>
      <c r="H871" s="17" t="s">
        <v>8346</v>
      </c>
      <c r="I871" s="55" t="s">
        <v>4080</v>
      </c>
      <c r="J871" s="22" t="s">
        <v>8347</v>
      </c>
      <c r="K871" s="22" t="s">
        <v>8348</v>
      </c>
      <c r="L871" s="55" t="s">
        <v>5693</v>
      </c>
      <c r="M871" s="58" t="s">
        <v>2458</v>
      </c>
      <c r="N871" s="59" t="s">
        <v>398</v>
      </c>
      <c r="O871" s="59" t="s">
        <v>5694</v>
      </c>
      <c r="P871" s="61" t="s">
        <v>5695</v>
      </c>
      <c r="Q871" s="59"/>
      <c r="R871" s="61">
        <v>93401</v>
      </c>
      <c r="S871" s="15" t="s">
        <v>8349</v>
      </c>
      <c r="T871" s="62">
        <v>43852</v>
      </c>
      <c r="U871" s="13">
        <v>2019</v>
      </c>
    </row>
    <row r="872" spans="1:21" ht="16.899999999999999" hidden="1" customHeight="1" x14ac:dyDescent="0.2">
      <c r="A872" s="34" t="s">
        <v>8345</v>
      </c>
      <c r="B872" s="33" t="s">
        <v>8335</v>
      </c>
      <c r="C872" s="152">
        <v>651946182</v>
      </c>
      <c r="D872" s="31"/>
      <c r="E872" s="31" t="s">
        <v>8336</v>
      </c>
      <c r="F872" s="32" t="s">
        <v>8337</v>
      </c>
      <c r="G872" s="32" t="s">
        <v>2146</v>
      </c>
      <c r="H872" s="32" t="s">
        <v>8338</v>
      </c>
      <c r="I872" s="31" t="s">
        <v>3920</v>
      </c>
      <c r="J872" s="31" t="s">
        <v>8339</v>
      </c>
      <c r="K872" s="31" t="s">
        <v>8340</v>
      </c>
      <c r="L872" s="31" t="s">
        <v>8341</v>
      </c>
      <c r="M872" s="33" t="s">
        <v>31</v>
      </c>
      <c r="N872" s="34" t="s">
        <v>4691</v>
      </c>
      <c r="O872" s="34" t="s">
        <v>8342</v>
      </c>
      <c r="P872" s="54" t="s">
        <v>8343</v>
      </c>
      <c r="Q872" s="34"/>
      <c r="R872" s="35">
        <v>93401</v>
      </c>
      <c r="S872" s="35" t="s">
        <v>8344</v>
      </c>
      <c r="T872" s="37">
        <v>44106</v>
      </c>
      <c r="U872" s="13">
        <v>2019</v>
      </c>
    </row>
    <row r="873" spans="1:21" ht="68.25" customHeight="1" x14ac:dyDescent="0.2">
      <c r="A873" s="5"/>
      <c r="B873" s="10"/>
      <c r="C873" s="159"/>
      <c r="D873" s="6"/>
      <c r="E873" s="6"/>
      <c r="F873" s="100"/>
      <c r="G873" s="100"/>
      <c r="H873" s="100"/>
      <c r="I873" s="7"/>
      <c r="J873" s="7"/>
      <c r="K873" s="7"/>
      <c r="L873" s="7"/>
      <c r="M873" s="10"/>
      <c r="N873" s="13"/>
      <c r="O873" s="13"/>
      <c r="P873" s="14"/>
      <c r="Q873" s="13"/>
      <c r="R873" s="101"/>
      <c r="S873" s="101"/>
      <c r="T873" s="16"/>
      <c r="U873" s="13"/>
    </row>
    <row r="874" spans="1:21" ht="68.25" customHeight="1" x14ac:dyDescent="0.2">
      <c r="A874" s="13"/>
      <c r="B874" s="10"/>
      <c r="C874" s="159"/>
      <c r="D874" s="6"/>
      <c r="E874" s="6"/>
      <c r="F874" s="100"/>
      <c r="G874" s="100"/>
      <c r="H874" s="100"/>
      <c r="I874" s="7"/>
      <c r="J874" s="7"/>
      <c r="K874" s="7"/>
      <c r="L874" s="7"/>
      <c r="M874" s="10"/>
      <c r="N874" s="13"/>
      <c r="O874" s="13"/>
      <c r="P874" s="14"/>
      <c r="Q874" s="13"/>
      <c r="R874" s="101"/>
      <c r="S874" s="101"/>
      <c r="T874" s="16"/>
      <c r="U874" s="146"/>
    </row>
    <row r="875" spans="1:21" ht="68.25" customHeight="1" x14ac:dyDescent="0.2">
      <c r="A875" s="13"/>
      <c r="B875" s="10"/>
      <c r="C875" s="159"/>
      <c r="D875" s="6"/>
      <c r="E875" s="6"/>
      <c r="F875" s="100"/>
      <c r="G875" s="100"/>
      <c r="H875" s="100"/>
      <c r="I875" s="7"/>
      <c r="J875" s="7"/>
      <c r="K875" s="7"/>
      <c r="L875" s="7"/>
      <c r="M875" s="10"/>
      <c r="N875" s="13"/>
      <c r="O875" s="13"/>
      <c r="P875" s="14"/>
      <c r="Q875" s="13"/>
      <c r="R875" s="101"/>
      <c r="S875" s="101"/>
      <c r="T875" s="16"/>
      <c r="U875" s="146"/>
    </row>
    <row r="876" spans="1:21" ht="68.25" customHeight="1" x14ac:dyDescent="0.2">
      <c r="A876" s="13"/>
      <c r="B876" s="10"/>
      <c r="C876" s="159"/>
      <c r="D876" s="6"/>
      <c r="E876" s="6"/>
      <c r="F876" s="100"/>
      <c r="G876" s="100"/>
      <c r="H876" s="100"/>
      <c r="I876" s="7"/>
      <c r="J876" s="7"/>
      <c r="K876" s="7"/>
      <c r="L876" s="7"/>
      <c r="M876" s="10"/>
      <c r="N876" s="13"/>
      <c r="O876" s="13"/>
      <c r="P876" s="14"/>
      <c r="Q876" s="13"/>
      <c r="R876" s="101"/>
      <c r="S876" s="101"/>
      <c r="T876" s="16"/>
      <c r="U876" s="146"/>
    </row>
    <row r="877" spans="1:21" ht="68.25" customHeight="1" x14ac:dyDescent="0.2">
      <c r="A877" s="13"/>
      <c r="B877" s="10"/>
      <c r="C877" s="159"/>
      <c r="D877" s="6"/>
      <c r="E877" s="6"/>
      <c r="F877" s="100"/>
      <c r="G877" s="100"/>
      <c r="H877" s="100"/>
      <c r="I877" s="7"/>
      <c r="J877" s="7"/>
      <c r="K877" s="7"/>
      <c r="L877" s="7"/>
      <c r="M877" s="10"/>
      <c r="N877" s="13"/>
      <c r="O877" s="13"/>
      <c r="P877" s="14"/>
      <c r="Q877" s="13"/>
      <c r="R877" s="101"/>
      <c r="S877" s="101"/>
      <c r="T877" s="16"/>
      <c r="U877" s="146"/>
    </row>
    <row r="878" spans="1:21" ht="68.25" customHeight="1" x14ac:dyDescent="0.2">
      <c r="A878" s="13"/>
      <c r="B878" s="10"/>
      <c r="C878" s="159"/>
      <c r="D878" s="6"/>
      <c r="E878" s="6"/>
      <c r="F878" s="100"/>
      <c r="G878" s="100"/>
      <c r="H878" s="100"/>
      <c r="I878" s="7"/>
      <c r="J878" s="7"/>
      <c r="K878" s="7"/>
      <c r="L878" s="7"/>
      <c r="M878" s="10"/>
      <c r="N878" s="13"/>
      <c r="O878" s="13"/>
      <c r="P878" s="14"/>
      <c r="Q878" s="13"/>
      <c r="R878" s="101"/>
      <c r="S878" s="101"/>
      <c r="T878" s="16"/>
      <c r="U878" s="146"/>
    </row>
    <row r="879" spans="1:21" ht="68.25" customHeight="1" x14ac:dyDescent="0.2">
      <c r="A879" s="13"/>
      <c r="B879" s="10"/>
      <c r="C879" s="159"/>
      <c r="D879" s="6"/>
      <c r="E879" s="6"/>
      <c r="F879" s="100"/>
      <c r="G879" s="100"/>
      <c r="H879" s="100"/>
      <c r="I879" s="7"/>
      <c r="J879" s="7"/>
      <c r="K879" s="7"/>
      <c r="L879" s="7"/>
      <c r="M879" s="10"/>
      <c r="N879" s="13"/>
      <c r="O879" s="13"/>
      <c r="P879" s="14"/>
      <c r="Q879" s="13"/>
      <c r="R879" s="101"/>
      <c r="S879" s="101"/>
      <c r="T879" s="16"/>
      <c r="U879" s="146"/>
    </row>
    <row r="880" spans="1:21" ht="68.25" customHeight="1" x14ac:dyDescent="0.2">
      <c r="A880" s="13"/>
      <c r="B880" s="10"/>
      <c r="C880" s="159"/>
      <c r="D880" s="6"/>
      <c r="E880" s="6"/>
      <c r="F880" s="100"/>
      <c r="G880" s="100"/>
      <c r="H880" s="100"/>
      <c r="I880" s="7"/>
      <c r="J880" s="7"/>
      <c r="K880" s="7"/>
      <c r="L880" s="7"/>
      <c r="M880" s="10"/>
      <c r="N880" s="13"/>
      <c r="O880" s="13"/>
      <c r="P880" s="14"/>
      <c r="Q880" s="13"/>
      <c r="R880" s="101"/>
      <c r="S880" s="101"/>
      <c r="T880" s="16"/>
      <c r="U880" s="146"/>
    </row>
    <row r="881" spans="1:21" ht="68.25" customHeight="1" x14ac:dyDescent="0.2">
      <c r="A881" s="13"/>
      <c r="B881" s="10"/>
      <c r="C881" s="159"/>
      <c r="D881" s="6"/>
      <c r="E881" s="6"/>
      <c r="F881" s="100"/>
      <c r="G881" s="100"/>
      <c r="H881" s="100"/>
      <c r="I881" s="7"/>
      <c r="J881" s="7"/>
      <c r="K881" s="7"/>
      <c r="L881" s="7"/>
      <c r="M881" s="10"/>
      <c r="N881" s="13"/>
      <c r="O881" s="13"/>
      <c r="P881" s="14"/>
      <c r="Q881" s="13"/>
      <c r="R881" s="101"/>
      <c r="S881" s="101"/>
      <c r="T881" s="16"/>
      <c r="U881" s="146"/>
    </row>
    <row r="882" spans="1:21" ht="68.25" customHeight="1" x14ac:dyDescent="0.2">
      <c r="A882" s="13"/>
      <c r="B882" s="10"/>
      <c r="C882" s="159"/>
      <c r="D882" s="6"/>
      <c r="E882" s="6"/>
      <c r="F882" s="100"/>
      <c r="G882" s="100"/>
      <c r="H882" s="100"/>
      <c r="I882" s="7"/>
      <c r="J882" s="7"/>
      <c r="K882" s="7"/>
      <c r="L882" s="7"/>
      <c r="M882" s="10"/>
      <c r="N882" s="13"/>
      <c r="O882" s="13"/>
      <c r="P882" s="14"/>
      <c r="Q882" s="13"/>
      <c r="R882" s="101"/>
      <c r="S882" s="101"/>
      <c r="T882" s="16"/>
      <c r="U882" s="146"/>
    </row>
    <row r="883" spans="1:21" ht="68.25" customHeight="1" x14ac:dyDescent="0.2">
      <c r="A883" s="13"/>
      <c r="B883" s="10"/>
      <c r="C883" s="159"/>
      <c r="D883" s="6"/>
      <c r="E883" s="6"/>
      <c r="F883" s="100"/>
      <c r="G883" s="100"/>
      <c r="H883" s="100"/>
      <c r="I883" s="7"/>
      <c r="J883" s="7"/>
      <c r="K883" s="7"/>
      <c r="L883" s="7"/>
      <c r="M883" s="10"/>
      <c r="N883" s="13"/>
      <c r="O883" s="13"/>
      <c r="P883" s="14"/>
      <c r="Q883" s="13"/>
      <c r="R883" s="101"/>
      <c r="S883" s="101"/>
      <c r="T883" s="16"/>
      <c r="U883" s="146"/>
    </row>
    <row r="884" spans="1:21" ht="68.25" customHeight="1" x14ac:dyDescent="0.2">
      <c r="A884" s="13"/>
      <c r="B884" s="10"/>
      <c r="C884" s="159"/>
      <c r="D884" s="6"/>
      <c r="E884" s="6"/>
      <c r="F884" s="100"/>
      <c r="G884" s="100"/>
      <c r="H884" s="100"/>
      <c r="I884" s="7"/>
      <c r="J884" s="7"/>
      <c r="K884" s="7"/>
      <c r="L884" s="7"/>
      <c r="M884" s="10"/>
      <c r="N884" s="13"/>
      <c r="O884" s="13"/>
      <c r="P884" s="14"/>
      <c r="Q884" s="13"/>
      <c r="R884" s="101"/>
      <c r="S884" s="101"/>
      <c r="T884" s="16"/>
      <c r="U884" s="146"/>
    </row>
    <row r="885" spans="1:21" ht="68.25" customHeight="1" x14ac:dyDescent="0.2">
      <c r="A885" s="13"/>
      <c r="B885" s="10"/>
      <c r="C885" s="159"/>
      <c r="D885" s="6"/>
      <c r="E885" s="6"/>
      <c r="F885" s="100"/>
      <c r="G885" s="100"/>
      <c r="H885" s="100"/>
      <c r="I885" s="7"/>
      <c r="J885" s="7"/>
      <c r="K885" s="7"/>
      <c r="L885" s="7"/>
      <c r="M885" s="10"/>
      <c r="N885" s="13"/>
      <c r="O885" s="13"/>
      <c r="P885" s="14"/>
      <c r="Q885" s="13"/>
      <c r="R885" s="101"/>
      <c r="S885" s="101"/>
      <c r="T885" s="16"/>
      <c r="U885" s="146"/>
    </row>
    <row r="886" spans="1:21" ht="68.25" customHeight="1" x14ac:dyDescent="0.2">
      <c r="A886" s="13"/>
      <c r="B886" s="10"/>
      <c r="C886" s="159"/>
      <c r="D886" s="6"/>
      <c r="E886" s="6"/>
      <c r="F886" s="100"/>
      <c r="G886" s="100"/>
      <c r="H886" s="100"/>
      <c r="I886" s="7"/>
      <c r="J886" s="7"/>
      <c r="K886" s="7"/>
      <c r="L886" s="7"/>
      <c r="M886" s="10"/>
      <c r="N886" s="13"/>
      <c r="O886" s="13"/>
      <c r="P886" s="14"/>
      <c r="Q886" s="13"/>
      <c r="R886" s="101"/>
      <c r="S886" s="101"/>
      <c r="T886" s="16"/>
      <c r="U886" s="146"/>
    </row>
    <row r="887" spans="1:21" ht="68.25" customHeight="1" x14ac:dyDescent="0.2">
      <c r="A887" s="13"/>
      <c r="B887" s="10"/>
      <c r="C887" s="159"/>
      <c r="D887" s="6"/>
      <c r="E887" s="6"/>
      <c r="F887" s="100"/>
      <c r="G887" s="100"/>
      <c r="H887" s="100"/>
      <c r="I887" s="7"/>
      <c r="J887" s="7"/>
      <c r="K887" s="7"/>
      <c r="L887" s="7"/>
      <c r="M887" s="10"/>
      <c r="N887" s="13"/>
      <c r="O887" s="13"/>
      <c r="P887" s="14"/>
      <c r="Q887" s="13"/>
      <c r="R887" s="101"/>
      <c r="S887" s="101"/>
      <c r="T887" s="16"/>
      <c r="U887" s="146"/>
    </row>
    <row r="888" spans="1:21" ht="68.25" customHeight="1" x14ac:dyDescent="0.2">
      <c r="A888" s="13"/>
      <c r="B888" s="10"/>
      <c r="C888" s="159"/>
      <c r="D888" s="6"/>
      <c r="E888" s="6"/>
      <c r="F888" s="100"/>
      <c r="G888" s="100"/>
      <c r="H888" s="100"/>
      <c r="I888" s="7"/>
      <c r="J888" s="7"/>
      <c r="K888" s="7"/>
      <c r="L888" s="7"/>
      <c r="M888" s="10"/>
      <c r="N888" s="13"/>
      <c r="O888" s="13"/>
      <c r="P888" s="14"/>
      <c r="Q888" s="13"/>
      <c r="R888" s="101"/>
      <c r="S888" s="101"/>
      <c r="T888" s="16"/>
      <c r="U888" s="146"/>
    </row>
    <row r="889" spans="1:21" ht="68.25" customHeight="1" x14ac:dyDescent="0.2">
      <c r="A889" s="13"/>
      <c r="B889" s="10"/>
      <c r="C889" s="159"/>
      <c r="D889" s="6"/>
      <c r="E889" s="6"/>
      <c r="F889" s="100"/>
      <c r="G889" s="100"/>
      <c r="H889" s="100"/>
      <c r="I889" s="7"/>
      <c r="J889" s="7"/>
      <c r="K889" s="7"/>
      <c r="L889" s="7"/>
      <c r="M889" s="10"/>
      <c r="N889" s="13"/>
      <c r="O889" s="13"/>
      <c r="P889" s="14"/>
      <c r="Q889" s="13"/>
      <c r="R889" s="101"/>
      <c r="S889" s="101"/>
      <c r="T889" s="16"/>
      <c r="U889" s="146"/>
    </row>
    <row r="890" spans="1:21" ht="68.25" customHeight="1" x14ac:dyDescent="0.2">
      <c r="A890" s="13"/>
      <c r="B890" s="10"/>
      <c r="C890" s="159"/>
      <c r="D890" s="6"/>
      <c r="E890" s="6"/>
      <c r="F890" s="100"/>
      <c r="G890" s="100"/>
      <c r="H890" s="100"/>
      <c r="I890" s="7"/>
      <c r="J890" s="7"/>
      <c r="K890" s="7"/>
      <c r="L890" s="7"/>
      <c r="M890" s="10"/>
      <c r="N890" s="13"/>
      <c r="O890" s="13"/>
      <c r="P890" s="14"/>
      <c r="Q890" s="13"/>
      <c r="R890" s="101"/>
      <c r="S890" s="101"/>
      <c r="T890" s="16"/>
      <c r="U890" s="146"/>
    </row>
    <row r="891" spans="1:21" ht="68.25" customHeight="1" x14ac:dyDescent="0.2">
      <c r="A891" s="13"/>
      <c r="B891" s="10"/>
      <c r="C891" s="159"/>
      <c r="D891" s="6"/>
      <c r="E891" s="6"/>
      <c r="F891" s="100"/>
      <c r="G891" s="100"/>
      <c r="H891" s="100"/>
      <c r="I891" s="7"/>
      <c r="J891" s="7"/>
      <c r="K891" s="7"/>
      <c r="L891" s="7"/>
      <c r="M891" s="10"/>
      <c r="N891" s="13"/>
      <c r="O891" s="13"/>
      <c r="P891" s="14"/>
      <c r="Q891" s="13"/>
      <c r="R891" s="101"/>
      <c r="S891" s="101"/>
      <c r="T891" s="16"/>
      <c r="U891" s="146"/>
    </row>
    <row r="892" spans="1:21" ht="68.25" customHeight="1" x14ac:dyDescent="0.2">
      <c r="A892" s="13"/>
      <c r="B892" s="10"/>
      <c r="C892" s="159"/>
      <c r="D892" s="6"/>
      <c r="E892" s="6"/>
      <c r="F892" s="100"/>
      <c r="G892" s="100"/>
      <c r="H892" s="100"/>
      <c r="I892" s="7"/>
      <c r="J892" s="7"/>
      <c r="K892" s="7"/>
      <c r="L892" s="7"/>
      <c r="M892" s="10"/>
      <c r="N892" s="13"/>
      <c r="O892" s="13"/>
      <c r="P892" s="14"/>
      <c r="Q892" s="13"/>
      <c r="R892" s="101"/>
      <c r="S892" s="101"/>
      <c r="T892" s="16"/>
      <c r="U892" s="146"/>
    </row>
    <row r="893" spans="1:21" ht="68.25" customHeight="1" x14ac:dyDescent="0.2">
      <c r="A893" s="13"/>
      <c r="B893" s="10"/>
      <c r="C893" s="159"/>
      <c r="D893" s="6"/>
      <c r="E893" s="6"/>
      <c r="F893" s="100"/>
      <c r="G893" s="100"/>
      <c r="H893" s="100"/>
      <c r="I893" s="7"/>
      <c r="J893" s="7"/>
      <c r="K893" s="7"/>
      <c r="L893" s="7"/>
      <c r="M893" s="10"/>
      <c r="N893" s="13"/>
      <c r="O893" s="13"/>
      <c r="P893" s="14"/>
      <c r="Q893" s="13"/>
      <c r="R893" s="101"/>
      <c r="S893" s="101"/>
      <c r="T893" s="16"/>
      <c r="U893" s="146"/>
    </row>
    <row r="894" spans="1:21" ht="68.25" customHeight="1" x14ac:dyDescent="0.2">
      <c r="A894" s="13"/>
      <c r="B894" s="10"/>
      <c r="C894" s="159"/>
      <c r="D894" s="6"/>
      <c r="E894" s="6"/>
      <c r="F894" s="100"/>
      <c r="G894" s="100"/>
      <c r="H894" s="100"/>
      <c r="I894" s="7"/>
      <c r="J894" s="7"/>
      <c r="K894" s="7"/>
      <c r="L894" s="7"/>
      <c r="M894" s="10"/>
      <c r="N894" s="13"/>
      <c r="O894" s="13"/>
      <c r="P894" s="14"/>
      <c r="Q894" s="13"/>
      <c r="R894" s="101"/>
      <c r="S894" s="101"/>
      <c r="T894" s="16"/>
      <c r="U894" s="146"/>
    </row>
    <row r="895" spans="1:21" ht="68.25" customHeight="1" x14ac:dyDescent="0.2">
      <c r="A895" s="13"/>
      <c r="B895" s="10"/>
      <c r="C895" s="159"/>
      <c r="D895" s="6"/>
      <c r="E895" s="6"/>
      <c r="F895" s="100"/>
      <c r="G895" s="100"/>
      <c r="H895" s="100"/>
      <c r="I895" s="7"/>
      <c r="J895" s="7"/>
      <c r="K895" s="7"/>
      <c r="L895" s="7"/>
      <c r="M895" s="10"/>
      <c r="N895" s="13"/>
      <c r="O895" s="13"/>
      <c r="P895" s="14"/>
      <c r="Q895" s="13"/>
      <c r="R895" s="101"/>
      <c r="S895" s="101"/>
      <c r="T895" s="16"/>
      <c r="U895" s="146"/>
    </row>
    <row r="896" spans="1:21" ht="68.25" customHeight="1" x14ac:dyDescent="0.2">
      <c r="A896" s="13"/>
      <c r="B896" s="10"/>
      <c r="C896" s="159"/>
      <c r="D896" s="6"/>
      <c r="E896" s="6"/>
      <c r="F896" s="100"/>
      <c r="G896" s="100"/>
      <c r="H896" s="100"/>
      <c r="I896" s="7"/>
      <c r="J896" s="7"/>
      <c r="K896" s="7"/>
      <c r="L896" s="7"/>
      <c r="M896" s="10"/>
      <c r="N896" s="13"/>
      <c r="O896" s="13"/>
      <c r="P896" s="14"/>
      <c r="Q896" s="13"/>
      <c r="R896" s="101"/>
      <c r="S896" s="101"/>
      <c r="T896" s="16"/>
      <c r="U896" s="146"/>
    </row>
    <row r="897" spans="1:21" ht="68.25" customHeight="1" x14ac:dyDescent="0.2">
      <c r="A897" s="13"/>
      <c r="B897" s="10"/>
      <c r="C897" s="159"/>
      <c r="D897" s="6"/>
      <c r="E897" s="6"/>
      <c r="F897" s="100"/>
      <c r="G897" s="100"/>
      <c r="H897" s="100"/>
      <c r="I897" s="7"/>
      <c r="J897" s="7"/>
      <c r="K897" s="7"/>
      <c r="L897" s="7"/>
      <c r="M897" s="10"/>
      <c r="N897" s="13"/>
      <c r="O897" s="13"/>
      <c r="P897" s="14"/>
      <c r="Q897" s="13"/>
      <c r="R897" s="101"/>
      <c r="S897" s="101"/>
      <c r="T897" s="16"/>
      <c r="U897" s="146"/>
    </row>
    <row r="898" spans="1:21" ht="68.25" customHeight="1" x14ac:dyDescent="0.2">
      <c r="A898" s="13"/>
      <c r="B898" s="10"/>
      <c r="C898" s="159"/>
      <c r="D898" s="6"/>
      <c r="E898" s="6"/>
      <c r="F898" s="100"/>
      <c r="G898" s="100"/>
      <c r="H898" s="100"/>
      <c r="I898" s="7"/>
      <c r="J898" s="7"/>
      <c r="K898" s="7"/>
      <c r="L898" s="7"/>
      <c r="M898" s="10"/>
      <c r="N898" s="13"/>
      <c r="O898" s="13"/>
      <c r="P898" s="14"/>
      <c r="Q898" s="13"/>
      <c r="R898" s="101"/>
      <c r="S898" s="101"/>
      <c r="T898" s="16"/>
      <c r="U898" s="146"/>
    </row>
    <row r="899" spans="1:21" ht="68.25" customHeight="1" x14ac:dyDescent="0.2">
      <c r="A899" s="13"/>
      <c r="B899" s="10"/>
      <c r="C899" s="159"/>
      <c r="D899" s="6"/>
      <c r="E899" s="6"/>
      <c r="F899" s="100"/>
      <c r="G899" s="100"/>
      <c r="H899" s="100"/>
      <c r="I899" s="7"/>
      <c r="J899" s="7"/>
      <c r="K899" s="7"/>
      <c r="L899" s="7"/>
      <c r="M899" s="10"/>
      <c r="N899" s="13"/>
      <c r="O899" s="13"/>
      <c r="P899" s="14"/>
      <c r="Q899" s="13"/>
      <c r="R899" s="101"/>
      <c r="S899" s="101"/>
      <c r="T899" s="16"/>
      <c r="U899" s="146"/>
    </row>
    <row r="900" spans="1:21" ht="68.25" customHeight="1" x14ac:dyDescent="0.2">
      <c r="A900" s="13"/>
      <c r="B900" s="10"/>
      <c r="C900" s="159"/>
      <c r="D900" s="6"/>
      <c r="E900" s="6"/>
      <c r="F900" s="100"/>
      <c r="G900" s="100"/>
      <c r="H900" s="100"/>
      <c r="I900" s="7"/>
      <c r="J900" s="7"/>
      <c r="K900" s="7"/>
      <c r="L900" s="7"/>
      <c r="M900" s="10"/>
      <c r="N900" s="13"/>
      <c r="O900" s="13"/>
      <c r="P900" s="14"/>
      <c r="Q900" s="13"/>
      <c r="R900" s="101"/>
      <c r="S900" s="101"/>
      <c r="T900" s="16"/>
      <c r="U900" s="146"/>
    </row>
    <row r="901" spans="1:21" ht="68.25" customHeight="1" x14ac:dyDescent="0.2">
      <c r="A901" s="13"/>
      <c r="B901" s="10"/>
      <c r="C901" s="159"/>
      <c r="D901" s="6"/>
      <c r="E901" s="6"/>
      <c r="F901" s="100"/>
      <c r="G901" s="100"/>
      <c r="H901" s="100"/>
      <c r="I901" s="7"/>
      <c r="J901" s="7"/>
      <c r="K901" s="7"/>
      <c r="L901" s="7"/>
      <c r="M901" s="10"/>
      <c r="N901" s="13"/>
      <c r="O901" s="13"/>
      <c r="P901" s="14"/>
      <c r="Q901" s="13"/>
      <c r="R901" s="101"/>
      <c r="S901" s="101"/>
      <c r="T901" s="16"/>
      <c r="U901" s="146"/>
    </row>
    <row r="902" spans="1:21" ht="68.25" customHeight="1" x14ac:dyDescent="0.2">
      <c r="A902" s="13"/>
      <c r="B902" s="10"/>
      <c r="C902" s="159"/>
      <c r="D902" s="6"/>
      <c r="E902" s="6"/>
      <c r="F902" s="100"/>
      <c r="G902" s="100"/>
      <c r="H902" s="100"/>
      <c r="I902" s="7"/>
      <c r="J902" s="7"/>
      <c r="K902" s="7"/>
      <c r="L902" s="7"/>
      <c r="M902" s="10"/>
      <c r="N902" s="13"/>
      <c r="O902" s="13"/>
      <c r="P902" s="14"/>
      <c r="Q902" s="13"/>
      <c r="R902" s="101"/>
      <c r="S902" s="101"/>
      <c r="T902" s="16"/>
      <c r="U902" s="146"/>
    </row>
    <row r="903" spans="1:21" ht="68.25" customHeight="1" x14ac:dyDescent="0.2">
      <c r="A903" s="13"/>
      <c r="B903" s="10"/>
      <c r="C903" s="159"/>
      <c r="D903" s="6"/>
      <c r="E903" s="6"/>
      <c r="F903" s="100"/>
      <c r="G903" s="100"/>
      <c r="H903" s="100"/>
      <c r="I903" s="7"/>
      <c r="J903" s="7"/>
      <c r="K903" s="7"/>
      <c r="L903" s="7"/>
      <c r="M903" s="10"/>
      <c r="N903" s="13"/>
      <c r="O903" s="13"/>
      <c r="P903" s="14"/>
      <c r="Q903" s="13"/>
      <c r="R903" s="101"/>
      <c r="S903" s="101"/>
      <c r="T903" s="16"/>
      <c r="U903" s="146"/>
    </row>
    <row r="904" spans="1:21" ht="68.25" customHeight="1" x14ac:dyDescent="0.2">
      <c r="A904" s="13"/>
      <c r="B904" s="10"/>
      <c r="C904" s="159"/>
      <c r="D904" s="6"/>
      <c r="E904" s="6"/>
      <c r="F904" s="100"/>
      <c r="G904" s="100"/>
      <c r="H904" s="100"/>
      <c r="I904" s="7"/>
      <c r="J904" s="7"/>
      <c r="K904" s="7"/>
      <c r="L904" s="7"/>
      <c r="M904" s="10"/>
      <c r="N904" s="13"/>
      <c r="O904" s="13"/>
      <c r="P904" s="14"/>
      <c r="Q904" s="13"/>
      <c r="R904" s="101"/>
      <c r="S904" s="101"/>
      <c r="T904" s="16"/>
      <c r="U904" s="146"/>
    </row>
    <row r="905" spans="1:21" ht="68.25" customHeight="1" x14ac:dyDescent="0.2">
      <c r="A905" s="13"/>
      <c r="B905" s="10"/>
      <c r="C905" s="159"/>
      <c r="D905" s="6"/>
      <c r="E905" s="6"/>
      <c r="F905" s="100"/>
      <c r="G905" s="100"/>
      <c r="H905" s="100"/>
      <c r="I905" s="7"/>
      <c r="J905" s="7"/>
      <c r="K905" s="7"/>
      <c r="L905" s="7"/>
      <c r="M905" s="10"/>
      <c r="N905" s="13"/>
      <c r="O905" s="13"/>
      <c r="P905" s="14"/>
      <c r="Q905" s="13"/>
      <c r="R905" s="101"/>
      <c r="S905" s="101"/>
      <c r="T905" s="16"/>
      <c r="U905" s="146"/>
    </row>
    <row r="906" spans="1:21" ht="68.25" customHeight="1" x14ac:dyDescent="0.2">
      <c r="A906" s="13"/>
      <c r="B906" s="10"/>
      <c r="C906" s="159"/>
      <c r="D906" s="6"/>
      <c r="E906" s="6"/>
      <c r="F906" s="100"/>
      <c r="G906" s="100"/>
      <c r="H906" s="100"/>
      <c r="I906" s="7"/>
      <c r="J906" s="7"/>
      <c r="K906" s="7"/>
      <c r="L906" s="7"/>
      <c r="M906" s="10"/>
      <c r="N906" s="13"/>
      <c r="O906" s="13"/>
      <c r="P906" s="14"/>
      <c r="Q906" s="13"/>
      <c r="R906" s="101"/>
      <c r="S906" s="101"/>
      <c r="T906" s="16"/>
      <c r="U906" s="146"/>
    </row>
    <row r="907" spans="1:21" ht="68.25" customHeight="1" x14ac:dyDescent="0.2">
      <c r="A907" s="13"/>
      <c r="B907" s="10"/>
      <c r="C907" s="159"/>
      <c r="D907" s="6"/>
      <c r="E907" s="6"/>
      <c r="F907" s="100"/>
      <c r="G907" s="100"/>
      <c r="H907" s="100"/>
      <c r="I907" s="7"/>
      <c r="J907" s="7"/>
      <c r="K907" s="7"/>
      <c r="L907" s="7"/>
      <c r="M907" s="10"/>
      <c r="N907" s="13"/>
      <c r="O907" s="13"/>
      <c r="P907" s="14"/>
      <c r="Q907" s="13"/>
      <c r="R907" s="101"/>
      <c r="S907" s="101"/>
      <c r="T907" s="16"/>
      <c r="U907" s="146"/>
    </row>
    <row r="908" spans="1:21" ht="68.25" customHeight="1" x14ac:dyDescent="0.2">
      <c r="A908" s="13"/>
      <c r="B908" s="10"/>
      <c r="C908" s="159"/>
      <c r="D908" s="6"/>
      <c r="E908" s="6"/>
      <c r="F908" s="100"/>
      <c r="G908" s="100"/>
      <c r="H908" s="100"/>
      <c r="I908" s="7"/>
      <c r="J908" s="7"/>
      <c r="K908" s="7"/>
      <c r="L908" s="7"/>
      <c r="M908" s="10"/>
      <c r="N908" s="13"/>
      <c r="O908" s="13"/>
      <c r="P908" s="14"/>
      <c r="Q908" s="13"/>
      <c r="R908" s="101"/>
      <c r="S908" s="101"/>
      <c r="T908" s="16"/>
      <c r="U908" s="146"/>
    </row>
    <row r="909" spans="1:21" ht="68.25" customHeight="1" x14ac:dyDescent="0.2">
      <c r="A909" s="13"/>
      <c r="B909" s="10"/>
      <c r="C909" s="159"/>
      <c r="D909" s="6"/>
      <c r="E909" s="6"/>
      <c r="F909" s="100"/>
      <c r="G909" s="100"/>
      <c r="H909" s="100"/>
      <c r="I909" s="7"/>
      <c r="J909" s="7"/>
      <c r="K909" s="7"/>
      <c r="L909" s="7"/>
      <c r="M909" s="10"/>
      <c r="N909" s="13"/>
      <c r="O909" s="13"/>
      <c r="P909" s="14"/>
      <c r="Q909" s="13"/>
      <c r="R909" s="101"/>
      <c r="S909" s="101"/>
      <c r="T909" s="16"/>
      <c r="U909" s="146"/>
    </row>
    <row r="910" spans="1:21" ht="68.25" customHeight="1" x14ac:dyDescent="0.2">
      <c r="A910" s="13"/>
      <c r="B910" s="10"/>
      <c r="C910" s="159"/>
      <c r="D910" s="6"/>
      <c r="E910" s="6"/>
      <c r="F910" s="100"/>
      <c r="G910" s="100"/>
      <c r="H910" s="100"/>
      <c r="I910" s="7"/>
      <c r="J910" s="7"/>
      <c r="K910" s="7"/>
      <c r="L910" s="7"/>
      <c r="M910" s="10"/>
      <c r="N910" s="13"/>
      <c r="O910" s="13"/>
      <c r="P910" s="14"/>
      <c r="Q910" s="13"/>
      <c r="R910" s="101"/>
      <c r="S910" s="101"/>
      <c r="T910" s="16"/>
      <c r="U910" s="146"/>
    </row>
    <row r="911" spans="1:21" ht="68.25" customHeight="1" x14ac:dyDescent="0.2">
      <c r="A911" s="13"/>
      <c r="B911" s="10"/>
      <c r="C911" s="159"/>
      <c r="D911" s="6"/>
      <c r="E911" s="6"/>
      <c r="F911" s="100"/>
      <c r="G911" s="100"/>
      <c r="H911" s="100"/>
      <c r="I911" s="7"/>
      <c r="J911" s="7"/>
      <c r="K911" s="7"/>
      <c r="L911" s="7"/>
      <c r="M911" s="10"/>
      <c r="N911" s="13"/>
      <c r="O911" s="13"/>
      <c r="P911" s="14"/>
      <c r="Q911" s="13"/>
      <c r="R911" s="101"/>
      <c r="S911" s="101"/>
      <c r="T911" s="16"/>
      <c r="U911" s="146"/>
    </row>
    <row r="912" spans="1:21" ht="68.25" customHeight="1" x14ac:dyDescent="0.2">
      <c r="A912" s="13"/>
      <c r="B912" s="10"/>
      <c r="C912" s="159"/>
      <c r="D912" s="6"/>
      <c r="E912" s="6"/>
      <c r="F912" s="100"/>
      <c r="G912" s="100"/>
      <c r="H912" s="100"/>
      <c r="I912" s="7"/>
      <c r="J912" s="7"/>
      <c r="K912" s="7"/>
      <c r="L912" s="7"/>
      <c r="M912" s="10"/>
      <c r="N912" s="13"/>
      <c r="O912" s="13"/>
      <c r="P912" s="14"/>
      <c r="Q912" s="13"/>
      <c r="R912" s="101"/>
      <c r="S912" s="101"/>
      <c r="T912" s="16"/>
      <c r="U912" s="146"/>
    </row>
    <row r="913" spans="1:21" ht="68.25" customHeight="1" x14ac:dyDescent="0.2">
      <c r="A913" s="13"/>
      <c r="B913" s="10"/>
      <c r="C913" s="159"/>
      <c r="D913" s="6"/>
      <c r="E913" s="6"/>
      <c r="F913" s="100"/>
      <c r="G913" s="100"/>
      <c r="H913" s="100"/>
      <c r="I913" s="7"/>
      <c r="J913" s="7"/>
      <c r="K913" s="7"/>
      <c r="L913" s="7"/>
      <c r="M913" s="10"/>
      <c r="N913" s="13"/>
      <c r="O913" s="13"/>
      <c r="P913" s="14"/>
      <c r="Q913" s="13"/>
      <c r="R913" s="101"/>
      <c r="S913" s="101"/>
      <c r="T913" s="16"/>
      <c r="U913" s="146"/>
    </row>
    <row r="914" spans="1:21" ht="68.25" customHeight="1" x14ac:dyDescent="0.2">
      <c r="A914" s="13"/>
      <c r="B914" s="10"/>
      <c r="C914" s="159"/>
      <c r="D914" s="6"/>
      <c r="E914" s="6"/>
      <c r="F914" s="100"/>
      <c r="G914" s="100"/>
      <c r="H914" s="100"/>
      <c r="I914" s="7"/>
      <c r="J914" s="7"/>
      <c r="K914" s="7"/>
      <c r="L914" s="7"/>
      <c r="M914" s="10"/>
      <c r="N914" s="13"/>
      <c r="O914" s="13"/>
      <c r="P914" s="14"/>
      <c r="Q914" s="13"/>
      <c r="R914" s="101"/>
      <c r="S914" s="101"/>
      <c r="T914" s="16"/>
      <c r="U914" s="146"/>
    </row>
    <row r="915" spans="1:21" ht="68.25" customHeight="1" x14ac:dyDescent="0.2">
      <c r="A915" s="13"/>
      <c r="B915" s="10"/>
      <c r="C915" s="159"/>
      <c r="D915" s="6"/>
      <c r="E915" s="6"/>
      <c r="F915" s="100"/>
      <c r="G915" s="100"/>
      <c r="H915" s="100"/>
      <c r="I915" s="7"/>
      <c r="J915" s="7"/>
      <c r="K915" s="7"/>
      <c r="L915" s="7"/>
      <c r="M915" s="10"/>
      <c r="N915" s="13"/>
      <c r="O915" s="13"/>
      <c r="P915" s="14"/>
      <c r="Q915" s="13"/>
      <c r="R915" s="101"/>
      <c r="S915" s="101"/>
      <c r="T915" s="16"/>
      <c r="U915" s="146"/>
    </row>
    <row r="916" spans="1:21" ht="68.25" customHeight="1" x14ac:dyDescent="0.2">
      <c r="A916" s="13"/>
      <c r="B916" s="10"/>
      <c r="C916" s="159"/>
      <c r="D916" s="6"/>
      <c r="E916" s="6"/>
      <c r="F916" s="100"/>
      <c r="G916" s="100"/>
      <c r="H916" s="100"/>
      <c r="I916" s="7"/>
      <c r="J916" s="7"/>
      <c r="K916" s="7"/>
      <c r="L916" s="7"/>
      <c r="M916" s="10"/>
      <c r="N916" s="13"/>
      <c r="O916" s="13"/>
      <c r="P916" s="14"/>
      <c r="Q916" s="13"/>
      <c r="R916" s="101"/>
      <c r="S916" s="101"/>
      <c r="T916" s="16"/>
      <c r="U916" s="146"/>
    </row>
    <row r="917" spans="1:21" ht="68.25" customHeight="1" x14ac:dyDescent="0.2">
      <c r="A917" s="13"/>
      <c r="B917" s="10"/>
      <c r="C917" s="159"/>
      <c r="D917" s="6"/>
      <c r="E917" s="6"/>
      <c r="F917" s="100"/>
      <c r="G917" s="100"/>
      <c r="H917" s="100"/>
      <c r="I917" s="7"/>
      <c r="J917" s="7"/>
      <c r="K917" s="7"/>
      <c r="L917" s="7"/>
      <c r="M917" s="10"/>
      <c r="N917" s="13"/>
      <c r="O917" s="13"/>
      <c r="P917" s="14"/>
      <c r="Q917" s="13"/>
      <c r="R917" s="101"/>
      <c r="S917" s="101"/>
      <c r="T917" s="16"/>
      <c r="U917" s="146"/>
    </row>
    <row r="918" spans="1:21" ht="68.25" customHeight="1" x14ac:dyDescent="0.2">
      <c r="A918" s="13"/>
      <c r="B918" s="10"/>
      <c r="C918" s="159"/>
      <c r="D918" s="6"/>
      <c r="E918" s="6"/>
      <c r="F918" s="100"/>
      <c r="G918" s="100"/>
      <c r="H918" s="100"/>
      <c r="I918" s="7"/>
      <c r="J918" s="7"/>
      <c r="K918" s="7"/>
      <c r="L918" s="7"/>
      <c r="M918" s="10"/>
      <c r="N918" s="13"/>
      <c r="O918" s="13"/>
      <c r="P918" s="14"/>
      <c r="Q918" s="13"/>
      <c r="R918" s="101"/>
      <c r="S918" s="101"/>
      <c r="T918" s="16"/>
      <c r="U918" s="146"/>
    </row>
    <row r="919" spans="1:21" ht="68.25" customHeight="1" x14ac:dyDescent="0.2">
      <c r="A919" s="13"/>
      <c r="B919" s="10"/>
      <c r="C919" s="159"/>
      <c r="D919" s="6"/>
      <c r="E919" s="6"/>
      <c r="F919" s="100"/>
      <c r="G919" s="100"/>
      <c r="H919" s="100"/>
      <c r="I919" s="7"/>
      <c r="J919" s="7"/>
      <c r="K919" s="7"/>
      <c r="L919" s="7"/>
      <c r="M919" s="10"/>
      <c r="N919" s="13"/>
      <c r="O919" s="13"/>
      <c r="P919" s="14"/>
      <c r="Q919" s="13"/>
      <c r="R919" s="101"/>
      <c r="S919" s="101"/>
      <c r="T919" s="16"/>
      <c r="U919" s="146"/>
    </row>
    <row r="920" spans="1:21" ht="68.25" customHeight="1" x14ac:dyDescent="0.2">
      <c r="A920" s="13"/>
      <c r="B920" s="10"/>
      <c r="C920" s="159"/>
      <c r="D920" s="6"/>
      <c r="E920" s="6"/>
      <c r="F920" s="100"/>
      <c r="G920" s="100"/>
      <c r="H920" s="100"/>
      <c r="I920" s="7"/>
      <c r="J920" s="7"/>
      <c r="K920" s="7"/>
      <c r="L920" s="7"/>
      <c r="M920" s="10"/>
      <c r="N920" s="13"/>
      <c r="O920" s="13"/>
      <c r="P920" s="14"/>
      <c r="Q920" s="13"/>
      <c r="R920" s="101"/>
      <c r="S920" s="101"/>
      <c r="T920" s="16"/>
      <c r="U920" s="146"/>
    </row>
    <row r="921" spans="1:21" ht="68.25" customHeight="1" x14ac:dyDescent="0.2">
      <c r="A921" s="13"/>
      <c r="B921" s="10"/>
      <c r="C921" s="159"/>
      <c r="D921" s="6"/>
      <c r="E921" s="6"/>
      <c r="F921" s="100"/>
      <c r="G921" s="100"/>
      <c r="H921" s="100"/>
      <c r="I921" s="7"/>
      <c r="J921" s="7"/>
      <c r="K921" s="7"/>
      <c r="L921" s="7"/>
      <c r="M921" s="10"/>
      <c r="N921" s="13"/>
      <c r="O921" s="13"/>
      <c r="P921" s="14"/>
      <c r="Q921" s="13"/>
      <c r="R921" s="101"/>
      <c r="S921" s="101"/>
      <c r="T921" s="16"/>
      <c r="U921" s="146"/>
    </row>
    <row r="922" spans="1:21" ht="68.25" customHeight="1" x14ac:dyDescent="0.2">
      <c r="A922" s="13"/>
      <c r="B922" s="10"/>
      <c r="C922" s="159"/>
      <c r="D922" s="6"/>
      <c r="E922" s="6"/>
      <c r="F922" s="100"/>
      <c r="G922" s="100"/>
      <c r="H922" s="100"/>
      <c r="I922" s="7"/>
      <c r="J922" s="7"/>
      <c r="K922" s="7"/>
      <c r="L922" s="7"/>
      <c r="M922" s="10"/>
      <c r="N922" s="13"/>
      <c r="O922" s="13"/>
      <c r="P922" s="14"/>
      <c r="Q922" s="13"/>
      <c r="R922" s="101"/>
      <c r="S922" s="101"/>
      <c r="T922" s="16"/>
      <c r="U922" s="146"/>
    </row>
    <row r="923" spans="1:21" ht="68.25" customHeight="1" x14ac:dyDescent="0.2">
      <c r="A923" s="13"/>
      <c r="B923" s="10"/>
      <c r="C923" s="159"/>
      <c r="D923" s="6"/>
      <c r="E923" s="6"/>
      <c r="F923" s="100"/>
      <c r="G923" s="100"/>
      <c r="H923" s="100"/>
      <c r="I923" s="7"/>
      <c r="J923" s="7"/>
      <c r="K923" s="7"/>
      <c r="L923" s="7"/>
      <c r="M923" s="10"/>
      <c r="N923" s="13"/>
      <c r="O923" s="13"/>
      <c r="P923" s="14"/>
      <c r="Q923" s="13"/>
      <c r="R923" s="101"/>
      <c r="S923" s="101"/>
      <c r="T923" s="16"/>
      <c r="U923" s="146"/>
    </row>
    <row r="924" spans="1:21" ht="68.25" customHeight="1" x14ac:dyDescent="0.2">
      <c r="A924" s="13"/>
      <c r="B924" s="10"/>
      <c r="C924" s="159"/>
      <c r="D924" s="6"/>
      <c r="E924" s="6"/>
      <c r="F924" s="100"/>
      <c r="G924" s="100"/>
      <c r="H924" s="100"/>
      <c r="I924" s="7"/>
      <c r="J924" s="7"/>
      <c r="K924" s="7"/>
      <c r="L924" s="7"/>
      <c r="M924" s="10"/>
      <c r="N924" s="13"/>
      <c r="O924" s="13"/>
      <c r="P924" s="14"/>
      <c r="Q924" s="13"/>
      <c r="R924" s="101"/>
      <c r="S924" s="101"/>
      <c r="T924" s="16"/>
      <c r="U924" s="146"/>
    </row>
    <row r="925" spans="1:21" ht="68.25" customHeight="1" x14ac:dyDescent="0.2">
      <c r="A925" s="13"/>
      <c r="B925" s="10"/>
      <c r="C925" s="159"/>
      <c r="D925" s="6"/>
      <c r="E925" s="6"/>
      <c r="F925" s="100"/>
      <c r="G925" s="100"/>
      <c r="H925" s="100"/>
      <c r="I925" s="7"/>
      <c r="J925" s="7"/>
      <c r="K925" s="7"/>
      <c r="L925" s="7"/>
      <c r="M925" s="10"/>
      <c r="N925" s="13"/>
      <c r="O925" s="13"/>
      <c r="P925" s="14"/>
      <c r="Q925" s="13"/>
      <c r="R925" s="101"/>
      <c r="S925" s="101"/>
      <c r="T925" s="16"/>
      <c r="U925" s="146"/>
    </row>
    <row r="926" spans="1:21" ht="68.25" customHeight="1" x14ac:dyDescent="0.2">
      <c r="A926" s="13"/>
      <c r="B926" s="10"/>
      <c r="C926" s="159"/>
      <c r="D926" s="6"/>
      <c r="E926" s="6"/>
      <c r="F926" s="100"/>
      <c r="G926" s="100"/>
      <c r="H926" s="100"/>
      <c r="I926" s="7"/>
      <c r="J926" s="7"/>
      <c r="K926" s="7"/>
      <c r="L926" s="7"/>
      <c r="M926" s="10"/>
      <c r="N926" s="13"/>
      <c r="O926" s="13"/>
      <c r="P926" s="14"/>
      <c r="Q926" s="13"/>
      <c r="R926" s="101"/>
      <c r="S926" s="101"/>
      <c r="T926" s="16"/>
      <c r="U926" s="146"/>
    </row>
    <row r="927" spans="1:21" ht="68.25" customHeight="1" x14ac:dyDescent="0.2">
      <c r="A927" s="13"/>
      <c r="B927" s="10"/>
      <c r="C927" s="159"/>
      <c r="D927" s="6"/>
      <c r="E927" s="6"/>
      <c r="F927" s="100"/>
      <c r="G927" s="100"/>
      <c r="H927" s="100"/>
      <c r="I927" s="7"/>
      <c r="J927" s="7"/>
      <c r="K927" s="7"/>
      <c r="L927" s="7"/>
      <c r="M927" s="10"/>
      <c r="N927" s="13"/>
      <c r="O927" s="13"/>
      <c r="P927" s="14"/>
      <c r="Q927" s="13"/>
      <c r="R927" s="101"/>
      <c r="S927" s="101"/>
      <c r="T927" s="16"/>
      <c r="U927" s="146"/>
    </row>
    <row r="928" spans="1:21" ht="68.25" customHeight="1" x14ac:dyDescent="0.2">
      <c r="A928" s="13"/>
      <c r="B928" s="10"/>
      <c r="C928" s="159"/>
      <c r="D928" s="6"/>
      <c r="E928" s="6"/>
      <c r="F928" s="100"/>
      <c r="G928" s="100"/>
      <c r="H928" s="100"/>
      <c r="I928" s="7"/>
      <c r="J928" s="7"/>
      <c r="K928" s="7"/>
      <c r="L928" s="7"/>
      <c r="M928" s="10"/>
      <c r="N928" s="13"/>
      <c r="O928" s="13"/>
      <c r="P928" s="14"/>
      <c r="Q928" s="13"/>
      <c r="R928" s="101"/>
      <c r="S928" s="101"/>
      <c r="T928" s="16"/>
      <c r="U928" s="146"/>
    </row>
    <row r="929" spans="1:21" ht="68.25" customHeight="1" x14ac:dyDescent="0.2">
      <c r="A929" s="13"/>
      <c r="B929" s="10"/>
      <c r="C929" s="159"/>
      <c r="D929" s="6"/>
      <c r="E929" s="6"/>
      <c r="F929" s="100"/>
      <c r="G929" s="100"/>
      <c r="H929" s="100"/>
      <c r="I929" s="7"/>
      <c r="J929" s="7"/>
      <c r="K929" s="7"/>
      <c r="L929" s="7"/>
      <c r="M929" s="10"/>
      <c r="N929" s="13"/>
      <c r="O929" s="13"/>
      <c r="P929" s="14"/>
      <c r="Q929" s="13"/>
      <c r="R929" s="101"/>
      <c r="S929" s="101"/>
      <c r="T929" s="16"/>
      <c r="U929" s="146"/>
    </row>
    <row r="930" spans="1:21" ht="68.25" customHeight="1" x14ac:dyDescent="0.2">
      <c r="A930" s="13"/>
      <c r="B930" s="10"/>
      <c r="C930" s="159"/>
      <c r="D930" s="6"/>
      <c r="E930" s="6"/>
      <c r="F930" s="100"/>
      <c r="G930" s="100"/>
      <c r="H930" s="100"/>
      <c r="I930" s="7"/>
      <c r="J930" s="7"/>
      <c r="K930" s="7"/>
      <c r="L930" s="7"/>
      <c r="M930" s="10"/>
      <c r="N930" s="13"/>
      <c r="O930" s="13"/>
      <c r="P930" s="14"/>
      <c r="Q930" s="13"/>
      <c r="R930" s="101"/>
      <c r="S930" s="101"/>
      <c r="T930" s="16"/>
      <c r="U930" s="146"/>
    </row>
    <row r="931" spans="1:21" ht="68.25" customHeight="1" x14ac:dyDescent="0.2">
      <c r="A931" s="13"/>
      <c r="B931" s="10"/>
      <c r="C931" s="159"/>
      <c r="D931" s="6"/>
      <c r="E931" s="6"/>
      <c r="F931" s="100"/>
      <c r="G931" s="100"/>
      <c r="H931" s="100"/>
      <c r="I931" s="7"/>
      <c r="J931" s="7"/>
      <c r="K931" s="7"/>
      <c r="L931" s="7"/>
      <c r="M931" s="10"/>
      <c r="N931" s="13"/>
      <c r="O931" s="13"/>
      <c r="P931" s="14"/>
      <c r="Q931" s="13"/>
      <c r="R931" s="101"/>
      <c r="S931" s="101"/>
      <c r="T931" s="16"/>
      <c r="U931" s="146"/>
    </row>
    <row r="932" spans="1:21" ht="68.25" customHeight="1" x14ac:dyDescent="0.2">
      <c r="A932" s="13"/>
      <c r="B932" s="10"/>
      <c r="C932" s="159"/>
      <c r="D932" s="6"/>
      <c r="E932" s="6"/>
      <c r="F932" s="100"/>
      <c r="G932" s="100"/>
      <c r="H932" s="100"/>
      <c r="I932" s="7"/>
      <c r="J932" s="7"/>
      <c r="K932" s="7"/>
      <c r="L932" s="7"/>
      <c r="M932" s="10"/>
      <c r="N932" s="13"/>
      <c r="O932" s="13"/>
      <c r="P932" s="14"/>
      <c r="Q932" s="13"/>
      <c r="R932" s="101"/>
      <c r="S932" s="101"/>
      <c r="T932" s="16"/>
      <c r="U932" s="146"/>
    </row>
    <row r="933" spans="1:21" ht="68.25" customHeight="1" x14ac:dyDescent="0.2">
      <c r="A933" s="13"/>
      <c r="B933" s="10"/>
      <c r="C933" s="159"/>
      <c r="D933" s="6"/>
      <c r="E933" s="6"/>
      <c r="F933" s="100"/>
      <c r="G933" s="100"/>
      <c r="H933" s="100"/>
      <c r="I933" s="7"/>
      <c r="J933" s="7"/>
      <c r="K933" s="7"/>
      <c r="L933" s="7"/>
      <c r="M933" s="10"/>
      <c r="N933" s="13"/>
      <c r="O933" s="13"/>
      <c r="P933" s="14"/>
      <c r="Q933" s="13"/>
      <c r="R933" s="101"/>
      <c r="S933" s="101"/>
      <c r="T933" s="16"/>
      <c r="U933" s="146"/>
    </row>
    <row r="934" spans="1:21" ht="68.25" customHeight="1" x14ac:dyDescent="0.2">
      <c r="A934" s="13"/>
      <c r="B934" s="10"/>
      <c r="C934" s="159"/>
      <c r="D934" s="6"/>
      <c r="E934" s="6"/>
      <c r="F934" s="100"/>
      <c r="G934" s="100"/>
      <c r="H934" s="100"/>
      <c r="I934" s="7"/>
      <c r="J934" s="7"/>
      <c r="K934" s="7"/>
      <c r="L934" s="7"/>
      <c r="M934" s="10"/>
      <c r="N934" s="13"/>
      <c r="O934" s="13"/>
      <c r="P934" s="14"/>
      <c r="Q934" s="13"/>
      <c r="R934" s="101"/>
      <c r="S934" s="101"/>
      <c r="T934" s="16"/>
      <c r="U934" s="146"/>
    </row>
    <row r="935" spans="1:21" ht="68.25" customHeight="1" x14ac:dyDescent="0.2">
      <c r="A935" s="13"/>
      <c r="B935" s="10"/>
      <c r="C935" s="159"/>
      <c r="D935" s="6"/>
      <c r="E935" s="6"/>
      <c r="F935" s="100"/>
      <c r="G935" s="100"/>
      <c r="H935" s="100"/>
      <c r="I935" s="7"/>
      <c r="J935" s="7"/>
      <c r="K935" s="7"/>
      <c r="L935" s="7"/>
      <c r="M935" s="10"/>
      <c r="N935" s="13"/>
      <c r="O935" s="13"/>
      <c r="P935" s="14"/>
      <c r="Q935" s="13"/>
      <c r="R935" s="101"/>
      <c r="S935" s="101"/>
      <c r="T935" s="16"/>
      <c r="U935" s="146"/>
    </row>
    <row r="936" spans="1:21" ht="68.25" customHeight="1" x14ac:dyDescent="0.2">
      <c r="A936" s="13"/>
      <c r="B936" s="10"/>
      <c r="C936" s="159"/>
      <c r="D936" s="6"/>
      <c r="E936" s="6"/>
      <c r="F936" s="100"/>
      <c r="G936" s="100"/>
      <c r="H936" s="100"/>
      <c r="I936" s="7"/>
      <c r="J936" s="7"/>
      <c r="K936" s="7"/>
      <c r="L936" s="7"/>
      <c r="M936" s="10"/>
      <c r="N936" s="13"/>
      <c r="O936" s="13"/>
      <c r="P936" s="14"/>
      <c r="Q936" s="13"/>
      <c r="R936" s="101"/>
      <c r="S936" s="101"/>
      <c r="T936" s="16"/>
      <c r="U936" s="146"/>
    </row>
    <row r="937" spans="1:21" ht="68.25" customHeight="1" x14ac:dyDescent="0.2">
      <c r="A937" s="13"/>
      <c r="B937" s="10"/>
      <c r="C937" s="159"/>
      <c r="D937" s="6"/>
      <c r="E937" s="6"/>
      <c r="F937" s="100"/>
      <c r="G937" s="100"/>
      <c r="H937" s="100"/>
      <c r="I937" s="7"/>
      <c r="J937" s="7"/>
      <c r="K937" s="7"/>
      <c r="L937" s="7"/>
      <c r="M937" s="10"/>
      <c r="N937" s="13"/>
      <c r="O937" s="13"/>
      <c r="P937" s="14"/>
      <c r="Q937" s="13"/>
      <c r="R937" s="101"/>
      <c r="S937" s="101"/>
      <c r="T937" s="16"/>
      <c r="U937" s="146"/>
    </row>
    <row r="938" spans="1:21" ht="68.25" customHeight="1" x14ac:dyDescent="0.2">
      <c r="A938" s="13"/>
      <c r="B938" s="10"/>
      <c r="C938" s="159"/>
      <c r="D938" s="6"/>
      <c r="E938" s="6"/>
      <c r="F938" s="100"/>
      <c r="G938" s="100"/>
      <c r="H938" s="100"/>
      <c r="I938" s="7"/>
      <c r="J938" s="7"/>
      <c r="K938" s="7"/>
      <c r="L938" s="7"/>
      <c r="M938" s="10"/>
      <c r="N938" s="13"/>
      <c r="O938" s="13"/>
      <c r="P938" s="14"/>
      <c r="Q938" s="13"/>
      <c r="R938" s="101"/>
      <c r="S938" s="101"/>
      <c r="T938" s="16"/>
      <c r="U938" s="146"/>
    </row>
    <row r="939" spans="1:21" ht="68.25" customHeight="1" x14ac:dyDescent="0.2">
      <c r="A939" s="13"/>
      <c r="B939" s="10"/>
      <c r="C939" s="159"/>
      <c r="D939" s="6"/>
      <c r="E939" s="6"/>
      <c r="F939" s="100"/>
      <c r="G939" s="100"/>
      <c r="H939" s="100"/>
      <c r="I939" s="7"/>
      <c r="J939" s="7"/>
      <c r="K939" s="7"/>
      <c r="L939" s="7"/>
      <c r="M939" s="10"/>
      <c r="N939" s="13"/>
      <c r="O939" s="13"/>
      <c r="P939" s="14"/>
      <c r="Q939" s="13"/>
      <c r="R939" s="101"/>
      <c r="S939" s="101"/>
      <c r="T939" s="16"/>
      <c r="U939" s="146"/>
    </row>
    <row r="940" spans="1:21" ht="68.25" customHeight="1" x14ac:dyDescent="0.2">
      <c r="A940" s="13"/>
      <c r="B940" s="10"/>
      <c r="C940" s="159"/>
      <c r="D940" s="6"/>
      <c r="E940" s="6"/>
      <c r="F940" s="100"/>
      <c r="G940" s="100"/>
      <c r="H940" s="100"/>
      <c r="I940" s="7"/>
      <c r="J940" s="7"/>
      <c r="K940" s="7"/>
      <c r="L940" s="7"/>
      <c r="M940" s="10"/>
      <c r="N940" s="13"/>
      <c r="O940" s="13"/>
      <c r="P940" s="14"/>
      <c r="Q940" s="13"/>
      <c r="R940" s="101"/>
      <c r="S940" s="101"/>
      <c r="T940" s="16"/>
      <c r="U940" s="146"/>
    </row>
    <row r="941" spans="1:21" ht="68.25" customHeight="1" x14ac:dyDescent="0.2">
      <c r="A941" s="13"/>
      <c r="B941" s="10"/>
      <c r="C941" s="159"/>
      <c r="D941" s="6"/>
      <c r="E941" s="6"/>
      <c r="F941" s="100"/>
      <c r="G941" s="100"/>
      <c r="H941" s="100"/>
      <c r="I941" s="7"/>
      <c r="J941" s="7"/>
      <c r="K941" s="7"/>
      <c r="L941" s="7"/>
      <c r="M941" s="10"/>
      <c r="N941" s="13"/>
      <c r="O941" s="13"/>
      <c r="P941" s="14"/>
      <c r="Q941" s="13"/>
      <c r="R941" s="101"/>
      <c r="S941" s="101"/>
      <c r="T941" s="16"/>
      <c r="U941" s="146"/>
    </row>
    <row r="942" spans="1:21" ht="68.25" customHeight="1" x14ac:dyDescent="0.2">
      <c r="A942" s="13"/>
      <c r="B942" s="10"/>
      <c r="C942" s="159"/>
      <c r="D942" s="6"/>
      <c r="E942" s="6"/>
      <c r="F942" s="100"/>
      <c r="G942" s="100"/>
      <c r="H942" s="100"/>
      <c r="I942" s="7"/>
      <c r="J942" s="7"/>
      <c r="K942" s="7"/>
      <c r="L942" s="7"/>
      <c r="M942" s="10"/>
      <c r="N942" s="13"/>
      <c r="O942" s="13"/>
      <c r="P942" s="14"/>
      <c r="Q942" s="13"/>
      <c r="R942" s="101"/>
      <c r="S942" s="101"/>
      <c r="T942" s="16"/>
      <c r="U942" s="146"/>
    </row>
    <row r="943" spans="1:21" ht="68.25" customHeight="1" x14ac:dyDescent="0.2">
      <c r="A943" s="13"/>
      <c r="B943" s="10"/>
      <c r="C943" s="159"/>
      <c r="D943" s="6"/>
      <c r="E943" s="6"/>
      <c r="F943" s="100"/>
      <c r="G943" s="100"/>
      <c r="H943" s="100"/>
      <c r="I943" s="7"/>
      <c r="J943" s="7"/>
      <c r="K943" s="7"/>
      <c r="L943" s="7"/>
      <c r="M943" s="10"/>
      <c r="N943" s="13"/>
      <c r="O943" s="13"/>
      <c r="P943" s="14"/>
      <c r="Q943" s="13"/>
      <c r="R943" s="101"/>
      <c r="S943" s="101"/>
      <c r="T943" s="16"/>
      <c r="U943" s="146"/>
    </row>
    <row r="944" spans="1:21" ht="68.25" customHeight="1" x14ac:dyDescent="0.2">
      <c r="A944" s="13"/>
      <c r="B944" s="10"/>
      <c r="C944" s="159"/>
      <c r="D944" s="6"/>
      <c r="E944" s="6"/>
      <c r="F944" s="100"/>
      <c r="G944" s="100"/>
      <c r="H944" s="100"/>
      <c r="I944" s="7"/>
      <c r="J944" s="7"/>
      <c r="K944" s="7"/>
      <c r="L944" s="7"/>
      <c r="M944" s="10"/>
      <c r="N944" s="13"/>
      <c r="O944" s="13"/>
      <c r="P944" s="14"/>
      <c r="Q944" s="13"/>
      <c r="R944" s="101"/>
      <c r="S944" s="101"/>
      <c r="T944" s="16"/>
      <c r="U944" s="146"/>
    </row>
    <row r="945" spans="1:21" ht="68.25" customHeight="1" x14ac:dyDescent="0.2">
      <c r="A945" s="13"/>
      <c r="B945" s="10"/>
      <c r="C945" s="159"/>
      <c r="D945" s="6"/>
      <c r="E945" s="6"/>
      <c r="F945" s="100"/>
      <c r="G945" s="100"/>
      <c r="H945" s="100"/>
      <c r="I945" s="7"/>
      <c r="J945" s="7"/>
      <c r="K945" s="7"/>
      <c r="L945" s="7"/>
      <c r="M945" s="10"/>
      <c r="N945" s="13"/>
      <c r="O945" s="13"/>
      <c r="P945" s="14"/>
      <c r="Q945" s="13"/>
      <c r="R945" s="101"/>
      <c r="S945" s="101"/>
      <c r="T945" s="16"/>
      <c r="U945" s="146"/>
    </row>
    <row r="946" spans="1:21" ht="68.25" customHeight="1" x14ac:dyDescent="0.2">
      <c r="A946" s="13"/>
      <c r="B946" s="10"/>
      <c r="C946" s="159"/>
      <c r="D946" s="6"/>
      <c r="E946" s="6"/>
      <c r="F946" s="100"/>
      <c r="G946" s="100"/>
      <c r="H946" s="100"/>
      <c r="I946" s="7"/>
      <c r="J946" s="7"/>
      <c r="K946" s="7"/>
      <c r="L946" s="7"/>
      <c r="M946" s="10"/>
      <c r="N946" s="13"/>
      <c r="O946" s="13"/>
      <c r="P946" s="14"/>
      <c r="Q946" s="13"/>
      <c r="R946" s="101"/>
      <c r="S946" s="101"/>
      <c r="T946" s="16"/>
      <c r="U946" s="146"/>
    </row>
    <row r="947" spans="1:21" ht="68.25" customHeight="1" x14ac:dyDescent="0.2">
      <c r="A947" s="13"/>
      <c r="B947" s="10"/>
      <c r="C947" s="159"/>
      <c r="D947" s="6"/>
      <c r="E947" s="6"/>
      <c r="F947" s="100"/>
      <c r="G947" s="100"/>
      <c r="H947" s="100"/>
      <c r="I947" s="7"/>
      <c r="J947" s="7"/>
      <c r="K947" s="7"/>
      <c r="L947" s="7"/>
      <c r="M947" s="10"/>
      <c r="N947" s="13"/>
      <c r="O947" s="13"/>
      <c r="P947" s="14"/>
      <c r="Q947" s="13"/>
      <c r="R947" s="101"/>
      <c r="S947" s="101"/>
      <c r="T947" s="16"/>
      <c r="U947" s="146"/>
    </row>
    <row r="948" spans="1:21" ht="68.25" customHeight="1" x14ac:dyDescent="0.2">
      <c r="A948" s="13"/>
      <c r="B948" s="10"/>
      <c r="C948" s="159"/>
      <c r="D948" s="6"/>
      <c r="E948" s="6"/>
      <c r="F948" s="100"/>
      <c r="G948" s="100"/>
      <c r="H948" s="100"/>
      <c r="I948" s="7"/>
      <c r="J948" s="7"/>
      <c r="K948" s="7"/>
      <c r="L948" s="7"/>
      <c r="M948" s="10"/>
      <c r="N948" s="13"/>
      <c r="O948" s="13"/>
      <c r="P948" s="14"/>
      <c r="Q948" s="13"/>
      <c r="R948" s="101"/>
      <c r="S948" s="101"/>
      <c r="T948" s="16"/>
      <c r="U948" s="146"/>
    </row>
    <row r="949" spans="1:21" ht="68.25" customHeight="1" x14ac:dyDescent="0.2">
      <c r="A949" s="13"/>
      <c r="B949" s="10"/>
      <c r="C949" s="159"/>
      <c r="D949" s="6"/>
      <c r="E949" s="6"/>
      <c r="F949" s="100"/>
      <c r="G949" s="100"/>
      <c r="H949" s="100"/>
      <c r="I949" s="7"/>
      <c r="J949" s="7"/>
      <c r="K949" s="7"/>
      <c r="L949" s="7"/>
      <c r="M949" s="10"/>
      <c r="N949" s="13"/>
      <c r="O949" s="13"/>
      <c r="P949" s="14"/>
      <c r="Q949" s="13"/>
      <c r="R949" s="101"/>
      <c r="S949" s="101"/>
      <c r="T949" s="16"/>
      <c r="U949" s="146"/>
    </row>
    <row r="950" spans="1:21" ht="68.25" customHeight="1" x14ac:dyDescent="0.2">
      <c r="A950" s="13"/>
      <c r="B950" s="10"/>
      <c r="C950" s="159"/>
      <c r="D950" s="6"/>
      <c r="E950" s="6"/>
      <c r="F950" s="100"/>
      <c r="G950" s="100"/>
      <c r="H950" s="100"/>
      <c r="I950" s="7"/>
      <c r="J950" s="7"/>
      <c r="K950" s="7"/>
      <c r="L950" s="7"/>
      <c r="M950" s="10"/>
      <c r="N950" s="13"/>
      <c r="O950" s="13"/>
      <c r="P950" s="14"/>
      <c r="Q950" s="13"/>
      <c r="R950" s="101"/>
      <c r="S950" s="101"/>
      <c r="T950" s="16"/>
      <c r="U950" s="146"/>
    </row>
    <row r="951" spans="1:21" ht="68.25" customHeight="1" x14ac:dyDescent="0.2">
      <c r="A951" s="13"/>
      <c r="B951" s="10"/>
      <c r="C951" s="159"/>
      <c r="D951" s="6"/>
      <c r="E951" s="6"/>
      <c r="F951" s="100"/>
      <c r="G951" s="100"/>
      <c r="H951" s="100"/>
      <c r="I951" s="7"/>
      <c r="J951" s="7"/>
      <c r="K951" s="7"/>
      <c r="L951" s="7"/>
      <c r="M951" s="10"/>
      <c r="N951" s="13"/>
      <c r="O951" s="13"/>
      <c r="P951" s="14"/>
      <c r="Q951" s="13"/>
      <c r="R951" s="101"/>
      <c r="S951" s="101"/>
      <c r="T951" s="16"/>
      <c r="U951" s="146"/>
    </row>
    <row r="952" spans="1:21" ht="68.25" customHeight="1" x14ac:dyDescent="0.2">
      <c r="A952" s="13"/>
      <c r="B952" s="10"/>
      <c r="C952" s="159"/>
      <c r="D952" s="6"/>
      <c r="E952" s="6"/>
      <c r="F952" s="100"/>
      <c r="G952" s="100"/>
      <c r="H952" s="100"/>
      <c r="I952" s="7"/>
      <c r="J952" s="7"/>
      <c r="K952" s="7"/>
      <c r="L952" s="7"/>
      <c r="M952" s="10"/>
      <c r="N952" s="13"/>
      <c r="O952" s="13"/>
      <c r="P952" s="14"/>
      <c r="Q952" s="13"/>
      <c r="R952" s="101"/>
      <c r="S952" s="101"/>
      <c r="T952" s="16"/>
      <c r="U952" s="146"/>
    </row>
    <row r="953" spans="1:21" ht="68.25" customHeight="1" x14ac:dyDescent="0.2">
      <c r="A953" s="13"/>
      <c r="B953" s="10"/>
      <c r="C953" s="159"/>
      <c r="D953" s="6"/>
      <c r="E953" s="6"/>
      <c r="F953" s="100"/>
      <c r="G953" s="100"/>
      <c r="H953" s="100"/>
      <c r="I953" s="7"/>
      <c r="J953" s="7"/>
      <c r="K953" s="7"/>
      <c r="L953" s="7"/>
      <c r="M953" s="10"/>
      <c r="N953" s="13"/>
      <c r="O953" s="13"/>
      <c r="P953" s="14"/>
      <c r="Q953" s="13"/>
      <c r="R953" s="101"/>
      <c r="S953" s="101"/>
      <c r="T953" s="16"/>
      <c r="U953" s="146"/>
    </row>
    <row r="954" spans="1:21" ht="68.25" customHeight="1" x14ac:dyDescent="0.2">
      <c r="A954" s="13"/>
      <c r="B954" s="10"/>
      <c r="C954" s="159"/>
      <c r="D954" s="6"/>
      <c r="E954" s="6"/>
      <c r="F954" s="100"/>
      <c r="G954" s="100"/>
      <c r="H954" s="100"/>
      <c r="I954" s="7"/>
      <c r="J954" s="7"/>
      <c r="K954" s="7"/>
      <c r="L954" s="7"/>
      <c r="M954" s="10"/>
      <c r="N954" s="13"/>
      <c r="O954" s="13"/>
      <c r="P954" s="14"/>
      <c r="Q954" s="13"/>
      <c r="R954" s="101"/>
      <c r="S954" s="101"/>
      <c r="T954" s="16"/>
      <c r="U954" s="146"/>
    </row>
    <row r="955" spans="1:21" ht="68.25" customHeight="1" x14ac:dyDescent="0.2">
      <c r="A955" s="13"/>
      <c r="B955" s="10"/>
      <c r="C955" s="159"/>
      <c r="D955" s="6"/>
      <c r="E955" s="6"/>
      <c r="F955" s="100"/>
      <c r="G955" s="100"/>
      <c r="H955" s="100"/>
      <c r="I955" s="7"/>
      <c r="J955" s="7"/>
      <c r="K955" s="7"/>
      <c r="L955" s="7"/>
      <c r="M955" s="10"/>
      <c r="N955" s="13"/>
      <c r="O955" s="13"/>
      <c r="P955" s="14"/>
      <c r="Q955" s="13"/>
      <c r="R955" s="101"/>
      <c r="S955" s="101"/>
      <c r="T955" s="16"/>
      <c r="U955" s="146"/>
    </row>
    <row r="956" spans="1:21" ht="68.25" customHeight="1" x14ac:dyDescent="0.2">
      <c r="A956" s="13"/>
      <c r="B956" s="10"/>
      <c r="C956" s="159"/>
      <c r="D956" s="6"/>
      <c r="E956" s="6"/>
      <c r="F956" s="100"/>
      <c r="G956" s="100"/>
      <c r="H956" s="100"/>
      <c r="I956" s="7"/>
      <c r="J956" s="7"/>
      <c r="K956" s="7"/>
      <c r="L956" s="7"/>
      <c r="M956" s="10"/>
      <c r="N956" s="13"/>
      <c r="O956" s="13"/>
      <c r="P956" s="14"/>
      <c r="Q956" s="13"/>
      <c r="R956" s="101"/>
      <c r="S956" s="101"/>
      <c r="T956" s="16"/>
      <c r="U956" s="146"/>
    </row>
    <row r="957" spans="1:21" ht="68.25" customHeight="1" x14ac:dyDescent="0.2">
      <c r="A957" s="13"/>
      <c r="B957" s="10"/>
      <c r="C957" s="159"/>
      <c r="D957" s="6"/>
      <c r="E957" s="6"/>
      <c r="F957" s="100"/>
      <c r="G957" s="100"/>
      <c r="H957" s="100"/>
      <c r="I957" s="7"/>
      <c r="J957" s="7"/>
      <c r="K957" s="7"/>
      <c r="L957" s="7"/>
      <c r="M957" s="10"/>
      <c r="N957" s="13"/>
      <c r="O957" s="13"/>
      <c r="P957" s="14"/>
      <c r="Q957" s="13"/>
      <c r="R957" s="101"/>
      <c r="S957" s="101"/>
      <c r="T957" s="16"/>
      <c r="U957" s="146"/>
    </row>
    <row r="958" spans="1:21" ht="68.25" customHeight="1" x14ac:dyDescent="0.2">
      <c r="A958" s="13"/>
      <c r="B958" s="10"/>
      <c r="C958" s="159"/>
      <c r="D958" s="6"/>
      <c r="E958" s="6"/>
      <c r="F958" s="100"/>
      <c r="G958" s="100"/>
      <c r="H958" s="100"/>
      <c r="I958" s="7"/>
      <c r="J958" s="7"/>
      <c r="K958" s="7"/>
      <c r="L958" s="7"/>
      <c r="M958" s="10"/>
      <c r="N958" s="13"/>
      <c r="O958" s="13"/>
      <c r="P958" s="14"/>
      <c r="Q958" s="13"/>
      <c r="R958" s="101"/>
      <c r="S958" s="101"/>
      <c r="T958" s="16"/>
      <c r="U958" s="146"/>
    </row>
    <row r="959" spans="1:21" ht="68.25" customHeight="1" x14ac:dyDescent="0.2">
      <c r="A959" s="13"/>
      <c r="B959" s="10"/>
      <c r="C959" s="159"/>
      <c r="D959" s="6"/>
      <c r="E959" s="6"/>
      <c r="F959" s="100"/>
      <c r="G959" s="100"/>
      <c r="H959" s="100"/>
      <c r="I959" s="7"/>
      <c r="J959" s="7"/>
      <c r="K959" s="7"/>
      <c r="L959" s="7"/>
      <c r="M959" s="10"/>
      <c r="N959" s="13"/>
      <c r="O959" s="13"/>
      <c r="P959" s="14"/>
      <c r="Q959" s="13"/>
      <c r="R959" s="101"/>
      <c r="S959" s="101"/>
      <c r="T959" s="16"/>
      <c r="U959" s="146"/>
    </row>
    <row r="960" spans="1:21" ht="68.25" customHeight="1" x14ac:dyDescent="0.2">
      <c r="A960" s="13"/>
      <c r="B960" s="10"/>
      <c r="C960" s="159"/>
      <c r="D960" s="6"/>
      <c r="E960" s="6"/>
      <c r="F960" s="100"/>
      <c r="G960" s="100"/>
      <c r="H960" s="100"/>
      <c r="I960" s="7"/>
      <c r="J960" s="7"/>
      <c r="K960" s="7"/>
      <c r="L960" s="7"/>
      <c r="M960" s="10"/>
      <c r="N960" s="13"/>
      <c r="O960" s="13"/>
      <c r="P960" s="14"/>
      <c r="Q960" s="13"/>
      <c r="R960" s="101"/>
      <c r="S960" s="101"/>
      <c r="T960" s="16"/>
      <c r="U960" s="146"/>
    </row>
    <row r="961" spans="1:21" ht="68.25" customHeight="1" x14ac:dyDescent="0.2">
      <c r="A961" s="13"/>
      <c r="B961" s="10"/>
      <c r="C961" s="159"/>
      <c r="D961" s="6"/>
      <c r="E961" s="6"/>
      <c r="F961" s="100"/>
      <c r="G961" s="100"/>
      <c r="H961" s="100"/>
      <c r="I961" s="7"/>
      <c r="J961" s="7"/>
      <c r="K961" s="7"/>
      <c r="L961" s="7"/>
      <c r="M961" s="10"/>
      <c r="N961" s="13"/>
      <c r="O961" s="13"/>
      <c r="P961" s="14"/>
      <c r="Q961" s="13"/>
      <c r="R961" s="101"/>
      <c r="S961" s="101"/>
      <c r="T961" s="16"/>
      <c r="U961" s="146"/>
    </row>
    <row r="962" spans="1:21" ht="68.25" customHeight="1" x14ac:dyDescent="0.2">
      <c r="A962" s="13"/>
      <c r="B962" s="10"/>
      <c r="C962" s="159"/>
      <c r="D962" s="6"/>
      <c r="E962" s="6"/>
      <c r="F962" s="100"/>
      <c r="G962" s="100"/>
      <c r="H962" s="100"/>
      <c r="I962" s="7"/>
      <c r="J962" s="7"/>
      <c r="K962" s="7"/>
      <c r="L962" s="7"/>
      <c r="M962" s="10"/>
      <c r="N962" s="13"/>
      <c r="O962" s="13"/>
      <c r="P962" s="14"/>
      <c r="Q962" s="13"/>
      <c r="R962" s="101"/>
      <c r="S962" s="101"/>
      <c r="T962" s="16"/>
      <c r="U962" s="146"/>
    </row>
    <row r="963" spans="1:21" ht="68.25" customHeight="1" x14ac:dyDescent="0.2">
      <c r="A963" s="13"/>
      <c r="B963" s="10"/>
      <c r="C963" s="159"/>
      <c r="D963" s="6"/>
      <c r="E963" s="6"/>
      <c r="F963" s="100"/>
      <c r="G963" s="100"/>
      <c r="H963" s="100"/>
      <c r="I963" s="7"/>
      <c r="J963" s="7"/>
      <c r="K963" s="7"/>
      <c r="L963" s="7"/>
      <c r="M963" s="10"/>
      <c r="N963" s="13"/>
      <c r="O963" s="13"/>
      <c r="P963" s="14"/>
      <c r="Q963" s="13"/>
      <c r="R963" s="101"/>
      <c r="S963" s="101"/>
      <c r="T963" s="16"/>
      <c r="U963" s="146"/>
    </row>
    <row r="964" spans="1:21" ht="68.25" customHeight="1" x14ac:dyDescent="0.2">
      <c r="A964" s="13"/>
      <c r="B964" s="10"/>
      <c r="C964" s="159"/>
      <c r="D964" s="6"/>
      <c r="E964" s="6"/>
      <c r="F964" s="100"/>
      <c r="G964" s="100"/>
      <c r="H964" s="100"/>
      <c r="I964" s="7"/>
      <c r="J964" s="7"/>
      <c r="K964" s="7"/>
      <c r="L964" s="7"/>
      <c r="M964" s="10"/>
      <c r="N964" s="13"/>
      <c r="O964" s="13"/>
      <c r="P964" s="14"/>
      <c r="Q964" s="13"/>
      <c r="R964" s="101"/>
      <c r="S964" s="101"/>
      <c r="T964" s="16"/>
      <c r="U964" s="146"/>
    </row>
    <row r="965" spans="1:21" ht="68.25" customHeight="1" x14ac:dyDescent="0.2">
      <c r="A965" s="13"/>
      <c r="B965" s="10"/>
      <c r="C965" s="159"/>
      <c r="D965" s="6"/>
      <c r="E965" s="6"/>
      <c r="F965" s="100"/>
      <c r="G965" s="100"/>
      <c r="H965" s="100"/>
      <c r="I965" s="7"/>
      <c r="J965" s="7"/>
      <c r="K965" s="7"/>
      <c r="L965" s="7"/>
      <c r="M965" s="10"/>
      <c r="N965" s="13"/>
      <c r="O965" s="13"/>
      <c r="P965" s="14"/>
      <c r="Q965" s="13"/>
      <c r="R965" s="101"/>
      <c r="S965" s="101"/>
      <c r="T965" s="16"/>
      <c r="U965" s="146"/>
    </row>
    <row r="966" spans="1:21" ht="68.25" customHeight="1" x14ac:dyDescent="0.2">
      <c r="A966" s="13"/>
      <c r="B966" s="10"/>
      <c r="C966" s="159"/>
      <c r="D966" s="6"/>
      <c r="E966" s="6"/>
      <c r="F966" s="100"/>
      <c r="G966" s="100"/>
      <c r="H966" s="100"/>
      <c r="I966" s="7"/>
      <c r="J966" s="7"/>
      <c r="K966" s="7"/>
      <c r="L966" s="7"/>
      <c r="M966" s="10"/>
      <c r="N966" s="13"/>
      <c r="O966" s="13"/>
      <c r="P966" s="14"/>
      <c r="Q966" s="13"/>
      <c r="R966" s="101"/>
      <c r="S966" s="101"/>
      <c r="T966" s="16"/>
      <c r="U966" s="146"/>
    </row>
    <row r="967" spans="1:21" ht="68.25" customHeight="1" x14ac:dyDescent="0.2">
      <c r="A967" s="13"/>
      <c r="B967" s="10"/>
      <c r="C967" s="159"/>
      <c r="D967" s="6"/>
      <c r="E967" s="6"/>
      <c r="F967" s="100"/>
      <c r="G967" s="100"/>
      <c r="H967" s="100"/>
      <c r="I967" s="7"/>
      <c r="J967" s="7"/>
      <c r="K967" s="7"/>
      <c r="L967" s="7"/>
      <c r="M967" s="10"/>
      <c r="N967" s="13"/>
      <c r="O967" s="13"/>
      <c r="P967" s="14"/>
      <c r="Q967" s="13"/>
      <c r="R967" s="101"/>
      <c r="S967" s="101"/>
      <c r="T967" s="16"/>
      <c r="U967" s="146"/>
    </row>
    <row r="968" spans="1:21" ht="68.25" customHeight="1" x14ac:dyDescent="0.2">
      <c r="A968" s="13"/>
      <c r="B968" s="10"/>
      <c r="C968" s="159"/>
      <c r="D968" s="6"/>
      <c r="E968" s="6"/>
      <c r="F968" s="100"/>
      <c r="G968" s="100"/>
      <c r="H968" s="100"/>
      <c r="I968" s="7"/>
      <c r="J968" s="7"/>
      <c r="K968" s="7"/>
      <c r="L968" s="7"/>
      <c r="M968" s="10"/>
      <c r="N968" s="13"/>
      <c r="O968" s="13"/>
      <c r="P968" s="14"/>
      <c r="Q968" s="13"/>
      <c r="R968" s="101"/>
      <c r="S968" s="101"/>
      <c r="T968" s="16"/>
      <c r="U968" s="146"/>
    </row>
    <row r="969" spans="1:21" ht="68.25" customHeight="1" x14ac:dyDescent="0.2">
      <c r="A969" s="13"/>
      <c r="B969" s="10"/>
      <c r="C969" s="159"/>
      <c r="D969" s="6"/>
      <c r="E969" s="6"/>
      <c r="F969" s="100"/>
      <c r="G969" s="100"/>
      <c r="H969" s="100"/>
      <c r="I969" s="7"/>
      <c r="J969" s="7"/>
      <c r="K969" s="7"/>
      <c r="L969" s="7"/>
      <c r="M969" s="10"/>
      <c r="N969" s="13"/>
      <c r="O969" s="13"/>
      <c r="P969" s="14"/>
      <c r="Q969" s="13"/>
      <c r="R969" s="101"/>
      <c r="S969" s="101"/>
      <c r="T969" s="16"/>
      <c r="U969" s="146"/>
    </row>
    <row r="970" spans="1:21" ht="68.25" customHeight="1" x14ac:dyDescent="0.2">
      <c r="A970" s="13"/>
      <c r="B970" s="10"/>
      <c r="C970" s="159"/>
      <c r="D970" s="6"/>
      <c r="E970" s="6"/>
      <c r="F970" s="100"/>
      <c r="G970" s="100"/>
      <c r="H970" s="100"/>
      <c r="I970" s="7"/>
      <c r="J970" s="7"/>
      <c r="K970" s="7"/>
      <c r="L970" s="7"/>
      <c r="M970" s="10"/>
      <c r="N970" s="13"/>
      <c r="O970" s="13"/>
      <c r="P970" s="14"/>
      <c r="Q970" s="13"/>
      <c r="R970" s="101"/>
      <c r="S970" s="101"/>
      <c r="T970" s="16"/>
      <c r="U970" s="146"/>
    </row>
    <row r="971" spans="1:21" ht="68.25" customHeight="1" x14ac:dyDescent="0.2">
      <c r="A971" s="13"/>
      <c r="B971" s="10"/>
      <c r="C971" s="159"/>
      <c r="D971" s="6"/>
      <c r="E971" s="6"/>
      <c r="F971" s="100"/>
      <c r="G971" s="100"/>
      <c r="H971" s="100"/>
      <c r="I971" s="7"/>
      <c r="J971" s="7"/>
      <c r="K971" s="7"/>
      <c r="L971" s="7"/>
      <c r="M971" s="10"/>
      <c r="N971" s="13"/>
      <c r="O971" s="13"/>
      <c r="P971" s="14"/>
      <c r="Q971" s="13"/>
      <c r="R971" s="101"/>
      <c r="S971" s="101"/>
      <c r="T971" s="16"/>
      <c r="U971" s="146"/>
    </row>
    <row r="972" spans="1:21" ht="68.25" customHeight="1" x14ac:dyDescent="0.2">
      <c r="A972" s="13"/>
      <c r="B972" s="10"/>
      <c r="C972" s="159"/>
      <c r="D972" s="6"/>
      <c r="E972" s="6"/>
      <c r="F972" s="100"/>
      <c r="G972" s="100"/>
      <c r="H972" s="100"/>
      <c r="I972" s="7"/>
      <c r="J972" s="7"/>
      <c r="K972" s="7"/>
      <c r="L972" s="7"/>
      <c r="M972" s="10"/>
      <c r="N972" s="13"/>
      <c r="O972" s="13"/>
      <c r="P972" s="14"/>
      <c r="Q972" s="13"/>
      <c r="R972" s="101"/>
      <c r="S972" s="101"/>
      <c r="T972" s="16"/>
      <c r="U972" s="146"/>
    </row>
    <row r="973" spans="1:21" ht="68.25" customHeight="1" x14ac:dyDescent="0.2">
      <c r="A973" s="13"/>
      <c r="B973" s="10"/>
      <c r="C973" s="159"/>
      <c r="D973" s="6"/>
      <c r="E973" s="6"/>
      <c r="F973" s="100"/>
      <c r="G973" s="100"/>
      <c r="H973" s="100"/>
      <c r="I973" s="7"/>
      <c r="J973" s="7"/>
      <c r="K973" s="7"/>
      <c r="L973" s="7"/>
      <c r="M973" s="10"/>
      <c r="N973" s="13"/>
      <c r="O973" s="13"/>
      <c r="P973" s="14"/>
      <c r="Q973" s="13"/>
      <c r="R973" s="101"/>
      <c r="S973" s="101"/>
      <c r="T973" s="16"/>
      <c r="U973" s="146"/>
    </row>
    <row r="974" spans="1:21" ht="68.25" customHeight="1" x14ac:dyDescent="0.2">
      <c r="A974" s="13"/>
      <c r="B974" s="10"/>
      <c r="C974" s="159"/>
      <c r="D974" s="6"/>
      <c r="E974" s="6"/>
      <c r="F974" s="100"/>
      <c r="G974" s="100"/>
      <c r="H974" s="100"/>
      <c r="I974" s="7"/>
      <c r="J974" s="7"/>
      <c r="K974" s="7"/>
      <c r="L974" s="7"/>
      <c r="M974" s="10"/>
      <c r="N974" s="13"/>
      <c r="O974" s="13"/>
      <c r="P974" s="14"/>
      <c r="Q974" s="13"/>
      <c r="R974" s="101"/>
      <c r="S974" s="101"/>
      <c r="T974" s="16"/>
      <c r="U974" s="146"/>
    </row>
    <row r="975" spans="1:21" ht="68.25" customHeight="1" x14ac:dyDescent="0.2">
      <c r="A975" s="13"/>
      <c r="B975" s="10"/>
      <c r="C975" s="159"/>
      <c r="D975" s="6"/>
      <c r="E975" s="6"/>
      <c r="F975" s="100"/>
      <c r="G975" s="100"/>
      <c r="H975" s="100"/>
      <c r="I975" s="7"/>
      <c r="J975" s="7"/>
      <c r="K975" s="7"/>
      <c r="L975" s="7"/>
      <c r="M975" s="10"/>
      <c r="N975" s="13"/>
      <c r="O975" s="13"/>
      <c r="P975" s="14"/>
      <c r="Q975" s="13"/>
      <c r="R975" s="101"/>
      <c r="S975" s="101"/>
      <c r="T975" s="16"/>
      <c r="U975" s="146"/>
    </row>
    <row r="976" spans="1:21" ht="68.25" customHeight="1" x14ac:dyDescent="0.2">
      <c r="A976" s="13"/>
      <c r="B976" s="10"/>
      <c r="C976" s="159"/>
      <c r="D976" s="6"/>
      <c r="E976" s="6"/>
      <c r="F976" s="100"/>
      <c r="G976" s="100"/>
      <c r="H976" s="100"/>
      <c r="I976" s="7"/>
      <c r="J976" s="7"/>
      <c r="K976" s="7"/>
      <c r="L976" s="7"/>
      <c r="M976" s="10"/>
      <c r="N976" s="13"/>
      <c r="O976" s="13"/>
      <c r="P976" s="14"/>
      <c r="Q976" s="13"/>
      <c r="R976" s="101"/>
      <c r="S976" s="101"/>
      <c r="T976" s="16"/>
      <c r="U976" s="146"/>
    </row>
    <row r="977" spans="1:21" ht="68.25" customHeight="1" x14ac:dyDescent="0.2">
      <c r="A977" s="13"/>
      <c r="B977" s="10"/>
      <c r="C977" s="159"/>
      <c r="D977" s="6"/>
      <c r="E977" s="6"/>
      <c r="F977" s="100"/>
      <c r="G977" s="100"/>
      <c r="H977" s="100"/>
      <c r="I977" s="7"/>
      <c r="J977" s="7"/>
      <c r="K977" s="7"/>
      <c r="L977" s="7"/>
      <c r="M977" s="10"/>
      <c r="N977" s="13"/>
      <c r="O977" s="13"/>
      <c r="P977" s="14"/>
      <c r="Q977" s="13"/>
      <c r="R977" s="101"/>
      <c r="S977" s="101"/>
      <c r="T977" s="16"/>
      <c r="U977" s="146"/>
    </row>
    <row r="978" spans="1:21" ht="68.25" customHeight="1" x14ac:dyDescent="0.2">
      <c r="A978" s="13"/>
      <c r="B978" s="10"/>
      <c r="C978" s="159"/>
      <c r="D978" s="6"/>
      <c r="E978" s="6"/>
      <c r="F978" s="100"/>
      <c r="G978" s="100"/>
      <c r="H978" s="100"/>
      <c r="I978" s="7"/>
      <c r="J978" s="7"/>
      <c r="K978" s="7"/>
      <c r="L978" s="7"/>
      <c r="M978" s="10"/>
      <c r="N978" s="13"/>
      <c r="O978" s="13"/>
      <c r="P978" s="14"/>
      <c r="Q978" s="13"/>
      <c r="R978" s="101"/>
      <c r="S978" s="101"/>
      <c r="T978" s="16"/>
      <c r="U978" s="146"/>
    </row>
    <row r="979" spans="1:21" ht="68.25" customHeight="1" x14ac:dyDescent="0.2">
      <c r="A979" s="13"/>
      <c r="B979" s="10"/>
      <c r="C979" s="159"/>
      <c r="D979" s="6"/>
      <c r="E979" s="6"/>
      <c r="F979" s="100"/>
      <c r="G979" s="100"/>
      <c r="H979" s="100"/>
      <c r="I979" s="7"/>
      <c r="J979" s="7"/>
      <c r="K979" s="7"/>
      <c r="L979" s="7"/>
      <c r="M979" s="10"/>
      <c r="N979" s="13"/>
      <c r="O979" s="13"/>
      <c r="P979" s="14"/>
      <c r="Q979" s="13"/>
      <c r="R979" s="101"/>
      <c r="S979" s="101"/>
      <c r="T979" s="16"/>
      <c r="U979" s="146"/>
    </row>
    <row r="980" spans="1:21" ht="68.25" customHeight="1" x14ac:dyDescent="0.2">
      <c r="A980" s="13"/>
      <c r="B980" s="10"/>
      <c r="C980" s="159"/>
      <c r="D980" s="6"/>
      <c r="E980" s="6"/>
      <c r="F980" s="100"/>
      <c r="G980" s="100"/>
      <c r="H980" s="100"/>
      <c r="I980" s="7"/>
      <c r="J980" s="7"/>
      <c r="K980" s="7"/>
      <c r="L980" s="7"/>
      <c r="M980" s="10"/>
      <c r="N980" s="13"/>
      <c r="O980" s="13"/>
      <c r="P980" s="14"/>
      <c r="Q980" s="13"/>
      <c r="R980" s="101"/>
      <c r="S980" s="101"/>
      <c r="T980" s="16"/>
      <c r="U980" s="146"/>
    </row>
    <row r="981" spans="1:21" ht="68.25" customHeight="1" x14ac:dyDescent="0.2">
      <c r="A981" s="13"/>
      <c r="B981" s="10"/>
      <c r="C981" s="159"/>
      <c r="D981" s="6"/>
      <c r="E981" s="6"/>
      <c r="F981" s="100"/>
      <c r="G981" s="100"/>
      <c r="H981" s="100"/>
      <c r="I981" s="7"/>
      <c r="J981" s="7"/>
      <c r="K981" s="7"/>
      <c r="L981" s="7"/>
      <c r="M981" s="10"/>
      <c r="N981" s="13"/>
      <c r="O981" s="13"/>
      <c r="P981" s="14"/>
      <c r="Q981" s="13"/>
      <c r="R981" s="101"/>
      <c r="S981" s="101"/>
      <c r="T981" s="16"/>
      <c r="U981" s="146"/>
    </row>
    <row r="982" spans="1:21" ht="68.25" customHeight="1" x14ac:dyDescent="0.2">
      <c r="A982" s="13"/>
      <c r="B982" s="10"/>
      <c r="C982" s="159"/>
      <c r="D982" s="6"/>
      <c r="E982" s="6"/>
      <c r="F982" s="100"/>
      <c r="G982" s="100"/>
      <c r="H982" s="100"/>
      <c r="I982" s="7"/>
      <c r="J982" s="7"/>
      <c r="K982" s="7"/>
      <c r="L982" s="7"/>
      <c r="M982" s="10"/>
      <c r="N982" s="13"/>
      <c r="O982" s="13"/>
      <c r="P982" s="14"/>
      <c r="Q982" s="13"/>
      <c r="R982" s="101"/>
      <c r="S982" s="101"/>
      <c r="T982" s="16"/>
      <c r="U982" s="146"/>
    </row>
    <row r="983" spans="1:21" ht="68.25" customHeight="1" x14ac:dyDescent="0.2">
      <c r="A983" s="13"/>
      <c r="B983" s="10"/>
      <c r="C983" s="159"/>
      <c r="D983" s="6"/>
      <c r="E983" s="6"/>
      <c r="F983" s="100"/>
      <c r="G983" s="100"/>
      <c r="H983" s="100"/>
      <c r="I983" s="7"/>
      <c r="J983" s="7"/>
      <c r="K983" s="7"/>
      <c r="L983" s="7"/>
      <c r="M983" s="10"/>
      <c r="N983" s="13"/>
      <c r="O983" s="13"/>
      <c r="P983" s="14"/>
      <c r="Q983" s="13"/>
      <c r="R983" s="101"/>
      <c r="S983" s="101"/>
      <c r="T983" s="16"/>
      <c r="U983" s="146"/>
    </row>
    <row r="984" spans="1:21" ht="68.25" customHeight="1" x14ac:dyDescent="0.2">
      <c r="A984" s="13"/>
      <c r="B984" s="10"/>
      <c r="C984" s="159"/>
      <c r="D984" s="6"/>
      <c r="E984" s="6"/>
      <c r="F984" s="100"/>
      <c r="G984" s="100"/>
      <c r="H984" s="100"/>
      <c r="I984" s="7"/>
      <c r="J984" s="7"/>
      <c r="K984" s="7"/>
      <c r="L984" s="7"/>
      <c r="M984" s="10"/>
      <c r="N984" s="13"/>
      <c r="O984" s="13"/>
      <c r="P984" s="14"/>
      <c r="Q984" s="13"/>
      <c r="R984" s="101"/>
      <c r="S984" s="101"/>
      <c r="T984" s="16"/>
      <c r="U984" s="146"/>
    </row>
    <row r="985" spans="1:21" ht="68.25" customHeight="1" x14ac:dyDescent="0.2">
      <c r="A985" s="13"/>
      <c r="B985" s="10"/>
      <c r="C985" s="159"/>
      <c r="D985" s="6"/>
      <c r="E985" s="6"/>
      <c r="F985" s="100"/>
      <c r="G985" s="100"/>
      <c r="H985" s="100"/>
      <c r="I985" s="7"/>
      <c r="J985" s="7"/>
      <c r="K985" s="7"/>
      <c r="L985" s="7"/>
      <c r="M985" s="10"/>
      <c r="N985" s="13"/>
      <c r="O985" s="13"/>
      <c r="P985" s="14"/>
      <c r="Q985" s="13"/>
      <c r="R985" s="101"/>
      <c r="S985" s="101"/>
      <c r="T985" s="16"/>
      <c r="U985" s="146"/>
    </row>
    <row r="986" spans="1:21" ht="68.25" customHeight="1" x14ac:dyDescent="0.2">
      <c r="A986" s="13"/>
      <c r="B986" s="10"/>
      <c r="C986" s="159"/>
      <c r="D986" s="6"/>
      <c r="E986" s="6"/>
      <c r="F986" s="100"/>
      <c r="G986" s="100"/>
      <c r="H986" s="100"/>
      <c r="I986" s="7"/>
      <c r="J986" s="7"/>
      <c r="K986" s="7"/>
      <c r="L986" s="7"/>
      <c r="M986" s="10"/>
      <c r="N986" s="13"/>
      <c r="O986" s="13"/>
      <c r="P986" s="14"/>
      <c r="Q986" s="13"/>
      <c r="R986" s="101"/>
      <c r="S986" s="101"/>
      <c r="T986" s="16"/>
      <c r="U986" s="146"/>
    </row>
    <row r="987" spans="1:21" ht="68.25" customHeight="1" x14ac:dyDescent="0.2">
      <c r="A987" s="13"/>
      <c r="B987" s="10"/>
      <c r="C987" s="159"/>
      <c r="D987" s="6"/>
      <c r="E987" s="6"/>
      <c r="F987" s="100"/>
      <c r="G987" s="100"/>
      <c r="H987" s="100"/>
      <c r="I987" s="7"/>
      <c r="J987" s="7"/>
      <c r="K987" s="7"/>
      <c r="L987" s="7"/>
      <c r="M987" s="10"/>
      <c r="N987" s="13"/>
      <c r="O987" s="13"/>
      <c r="P987" s="14"/>
      <c r="Q987" s="13"/>
      <c r="R987" s="101"/>
      <c r="S987" s="101"/>
      <c r="T987" s="16"/>
      <c r="U987" s="146"/>
    </row>
    <row r="988" spans="1:21" ht="68.25" customHeight="1" x14ac:dyDescent="0.2">
      <c r="A988" s="13"/>
      <c r="B988" s="10"/>
      <c r="C988" s="159"/>
      <c r="D988" s="6"/>
      <c r="E988" s="6"/>
      <c r="F988" s="100"/>
      <c r="G988" s="100"/>
      <c r="H988" s="100"/>
      <c r="I988" s="7"/>
      <c r="J988" s="7"/>
      <c r="K988" s="7"/>
      <c r="L988" s="7"/>
      <c r="M988" s="10"/>
      <c r="N988" s="13"/>
      <c r="O988" s="13"/>
      <c r="P988" s="14"/>
      <c r="Q988" s="13"/>
      <c r="R988" s="101"/>
      <c r="S988" s="101"/>
      <c r="T988" s="16"/>
      <c r="U988" s="146"/>
    </row>
    <row r="989" spans="1:21" ht="68.25" customHeight="1" x14ac:dyDescent="0.2">
      <c r="A989" s="13"/>
      <c r="B989" s="10"/>
      <c r="C989" s="159"/>
      <c r="D989" s="6"/>
      <c r="E989" s="6"/>
      <c r="F989" s="100"/>
      <c r="G989" s="100"/>
      <c r="H989" s="100"/>
      <c r="I989" s="7"/>
      <c r="J989" s="7"/>
      <c r="K989" s="7"/>
      <c r="L989" s="7"/>
      <c r="M989" s="10"/>
      <c r="N989" s="13"/>
      <c r="O989" s="13"/>
      <c r="P989" s="14"/>
      <c r="Q989" s="13"/>
      <c r="R989" s="101"/>
      <c r="S989" s="101"/>
      <c r="T989" s="16"/>
      <c r="U989" s="146"/>
    </row>
    <row r="990" spans="1:21" ht="68.25" customHeight="1" x14ac:dyDescent="0.2">
      <c r="A990" s="13"/>
      <c r="B990" s="10"/>
      <c r="C990" s="159"/>
      <c r="D990" s="6"/>
      <c r="E990" s="6"/>
      <c r="F990" s="100"/>
      <c r="G990" s="100"/>
      <c r="H990" s="100"/>
      <c r="I990" s="7"/>
      <c r="J990" s="7"/>
      <c r="K990" s="7"/>
      <c r="L990" s="7"/>
      <c r="M990" s="10"/>
      <c r="N990" s="13"/>
      <c r="O990" s="13"/>
      <c r="P990" s="14"/>
      <c r="Q990" s="13"/>
      <c r="R990" s="101"/>
      <c r="S990" s="101"/>
      <c r="T990" s="16"/>
      <c r="U990" s="146"/>
    </row>
    <row r="991" spans="1:21" ht="68.25" customHeight="1" x14ac:dyDescent="0.2">
      <c r="A991" s="13"/>
      <c r="B991" s="10"/>
      <c r="C991" s="159"/>
      <c r="D991" s="6"/>
      <c r="E991" s="6"/>
      <c r="F991" s="100"/>
      <c r="G991" s="100"/>
      <c r="H991" s="100"/>
      <c r="I991" s="7"/>
      <c r="J991" s="7"/>
      <c r="K991" s="7"/>
      <c r="L991" s="7"/>
      <c r="M991" s="10"/>
      <c r="N991" s="13"/>
      <c r="O991" s="13"/>
      <c r="P991" s="14"/>
      <c r="Q991" s="13"/>
      <c r="R991" s="101"/>
      <c r="S991" s="101"/>
      <c r="T991" s="16"/>
      <c r="U991" s="146"/>
    </row>
    <row r="992" spans="1:21" ht="68.25" customHeight="1" x14ac:dyDescent="0.2">
      <c r="A992" s="13"/>
      <c r="B992" s="10"/>
      <c r="C992" s="159"/>
      <c r="D992" s="6"/>
      <c r="E992" s="6"/>
      <c r="F992" s="100"/>
      <c r="G992" s="100"/>
      <c r="H992" s="100"/>
      <c r="I992" s="7"/>
      <c r="J992" s="7"/>
      <c r="K992" s="7"/>
      <c r="L992" s="7"/>
      <c r="M992" s="10"/>
      <c r="N992" s="13"/>
      <c r="O992" s="13"/>
      <c r="P992" s="14"/>
      <c r="Q992" s="13"/>
      <c r="R992" s="101"/>
      <c r="S992" s="101"/>
      <c r="T992" s="16"/>
      <c r="U992" s="146"/>
    </row>
    <row r="993" spans="1:21" ht="68.25" customHeight="1" x14ac:dyDescent="0.2">
      <c r="A993" s="13"/>
      <c r="B993" s="10"/>
      <c r="C993" s="159"/>
      <c r="D993" s="6"/>
      <c r="E993" s="6"/>
      <c r="F993" s="100"/>
      <c r="G993" s="100"/>
      <c r="H993" s="100"/>
      <c r="I993" s="7"/>
      <c r="J993" s="7"/>
      <c r="K993" s="7"/>
      <c r="L993" s="7"/>
      <c r="M993" s="10"/>
      <c r="N993" s="13"/>
      <c r="O993" s="13"/>
      <c r="P993" s="14"/>
      <c r="Q993" s="13"/>
      <c r="R993" s="101"/>
      <c r="S993" s="101"/>
      <c r="T993" s="16"/>
      <c r="U993" s="146"/>
    </row>
    <row r="994" spans="1:21" ht="68.25" customHeight="1" x14ac:dyDescent="0.2">
      <c r="A994" s="13"/>
      <c r="B994" s="10"/>
      <c r="C994" s="159"/>
      <c r="D994" s="6"/>
      <c r="E994" s="6"/>
      <c r="F994" s="100"/>
      <c r="G994" s="100"/>
      <c r="H994" s="100"/>
      <c r="I994" s="7"/>
      <c r="J994" s="7"/>
      <c r="K994" s="7"/>
      <c r="L994" s="7"/>
      <c r="M994" s="10"/>
      <c r="N994" s="13"/>
      <c r="O994" s="13"/>
      <c r="P994" s="14"/>
      <c r="Q994" s="13"/>
      <c r="R994" s="101"/>
      <c r="S994" s="101"/>
      <c r="T994" s="16"/>
      <c r="U994" s="146"/>
    </row>
    <row r="995" spans="1:21" ht="68.25" customHeight="1" x14ac:dyDescent="0.2">
      <c r="A995" s="13"/>
      <c r="B995" s="10"/>
      <c r="C995" s="159"/>
      <c r="D995" s="6"/>
      <c r="E995" s="6"/>
      <c r="F995" s="100"/>
      <c r="G995" s="100"/>
      <c r="H995" s="100"/>
      <c r="I995" s="7"/>
      <c r="J995" s="7"/>
      <c r="K995" s="7"/>
      <c r="L995" s="7"/>
      <c r="M995" s="10"/>
      <c r="N995" s="13"/>
      <c r="O995" s="13"/>
      <c r="P995" s="14"/>
      <c r="Q995" s="13"/>
      <c r="R995" s="101"/>
      <c r="S995" s="101"/>
      <c r="T995" s="16"/>
      <c r="U995" s="146"/>
    </row>
    <row r="996" spans="1:21" ht="68.25" customHeight="1" x14ac:dyDescent="0.2">
      <c r="A996" s="13"/>
      <c r="B996" s="10"/>
      <c r="C996" s="159"/>
      <c r="D996" s="6"/>
      <c r="E996" s="6"/>
      <c r="F996" s="100"/>
      <c r="G996" s="100"/>
      <c r="H996" s="100"/>
      <c r="I996" s="7"/>
      <c r="J996" s="7"/>
      <c r="K996" s="7"/>
      <c r="L996" s="7"/>
      <c r="M996" s="10"/>
      <c r="N996" s="13"/>
      <c r="O996" s="13"/>
      <c r="P996" s="14"/>
      <c r="Q996" s="13"/>
      <c r="R996" s="101"/>
      <c r="S996" s="101"/>
      <c r="T996" s="16"/>
      <c r="U996" s="146"/>
    </row>
    <row r="997" spans="1:21" ht="68.25" customHeight="1" x14ac:dyDescent="0.2">
      <c r="A997" s="13"/>
      <c r="B997" s="10"/>
      <c r="C997" s="159"/>
      <c r="D997" s="6"/>
      <c r="E997" s="6"/>
      <c r="F997" s="100"/>
      <c r="G997" s="100"/>
      <c r="H997" s="100"/>
      <c r="I997" s="7"/>
      <c r="J997" s="7"/>
      <c r="K997" s="7"/>
      <c r="L997" s="7"/>
      <c r="M997" s="10"/>
      <c r="N997" s="13"/>
      <c r="O997" s="13"/>
      <c r="P997" s="14"/>
      <c r="Q997" s="13"/>
      <c r="R997" s="101"/>
      <c r="S997" s="101"/>
      <c r="T997" s="16"/>
      <c r="U997" s="146"/>
    </row>
    <row r="998" spans="1:21" ht="68.25" customHeight="1" x14ac:dyDescent="0.2">
      <c r="A998" s="13"/>
      <c r="B998" s="10"/>
      <c r="C998" s="159"/>
      <c r="D998" s="6"/>
      <c r="E998" s="6"/>
      <c r="F998" s="100"/>
      <c r="G998" s="100"/>
      <c r="H998" s="100"/>
      <c r="I998" s="7"/>
      <c r="J998" s="7"/>
      <c r="K998" s="7"/>
      <c r="L998" s="7"/>
      <c r="M998" s="10"/>
      <c r="N998" s="13"/>
      <c r="O998" s="13"/>
      <c r="P998" s="14"/>
      <c r="Q998" s="13"/>
      <c r="R998" s="101"/>
      <c r="S998" s="101"/>
      <c r="T998" s="16"/>
      <c r="U998" s="146"/>
    </row>
    <row r="999" spans="1:21" ht="68.25" customHeight="1" x14ac:dyDescent="0.2">
      <c r="A999" s="13"/>
      <c r="B999" s="10"/>
      <c r="C999" s="159"/>
      <c r="D999" s="6"/>
      <c r="E999" s="6"/>
      <c r="F999" s="100"/>
      <c r="G999" s="100"/>
      <c r="H999" s="100"/>
      <c r="I999" s="7"/>
      <c r="J999" s="7"/>
      <c r="K999" s="7"/>
      <c r="L999" s="7"/>
      <c r="M999" s="10"/>
      <c r="N999" s="13"/>
      <c r="O999" s="13"/>
      <c r="P999" s="14"/>
      <c r="Q999" s="13"/>
      <c r="R999" s="101"/>
      <c r="S999" s="101"/>
      <c r="T999" s="16"/>
      <c r="U999" s="146"/>
    </row>
    <row r="1000" spans="1:21" ht="68.25" customHeight="1" x14ac:dyDescent="0.2">
      <c r="A1000" s="13"/>
      <c r="B1000" s="10"/>
      <c r="C1000" s="159"/>
      <c r="D1000" s="6"/>
      <c r="E1000" s="6"/>
      <c r="F1000" s="100"/>
      <c r="G1000" s="100"/>
      <c r="H1000" s="100"/>
      <c r="I1000" s="7"/>
      <c r="J1000" s="7"/>
      <c r="K1000" s="7"/>
      <c r="L1000" s="7"/>
      <c r="M1000" s="10"/>
      <c r="N1000" s="13"/>
      <c r="O1000" s="13"/>
      <c r="P1000" s="14"/>
      <c r="Q1000" s="13"/>
      <c r="R1000" s="101"/>
      <c r="S1000" s="101"/>
      <c r="T1000" s="16"/>
      <c r="U1000" s="146"/>
    </row>
    <row r="1001" spans="1:21" ht="68.25" customHeight="1" x14ac:dyDescent="0.2">
      <c r="A1001" s="13"/>
      <c r="B1001" s="10"/>
      <c r="C1001" s="159"/>
      <c r="D1001" s="6"/>
      <c r="E1001" s="6"/>
      <c r="F1001" s="100"/>
      <c r="G1001" s="100"/>
      <c r="H1001" s="100"/>
      <c r="I1001" s="7"/>
      <c r="J1001" s="7"/>
      <c r="K1001" s="7"/>
      <c r="L1001" s="7"/>
      <c r="M1001" s="10"/>
      <c r="N1001" s="13"/>
      <c r="O1001" s="13"/>
      <c r="P1001" s="14"/>
      <c r="Q1001" s="13"/>
      <c r="R1001" s="101"/>
      <c r="S1001" s="101"/>
      <c r="T1001" s="16"/>
      <c r="U1001" s="146"/>
    </row>
    <row r="1002" spans="1:21" ht="68.25" customHeight="1" x14ac:dyDescent="0.2">
      <c r="A1002" s="13"/>
      <c r="B1002" s="10"/>
      <c r="C1002" s="159"/>
      <c r="D1002" s="6"/>
      <c r="E1002" s="6"/>
      <c r="F1002" s="100"/>
      <c r="G1002" s="100"/>
      <c r="H1002" s="100"/>
      <c r="I1002" s="7"/>
      <c r="J1002" s="7"/>
      <c r="K1002" s="7"/>
      <c r="L1002" s="7"/>
      <c r="M1002" s="10"/>
      <c r="N1002" s="13"/>
      <c r="O1002" s="13"/>
      <c r="P1002" s="14"/>
      <c r="Q1002" s="13"/>
      <c r="R1002" s="101"/>
      <c r="S1002" s="101"/>
      <c r="T1002" s="16"/>
      <c r="U1002" s="146"/>
    </row>
    <row r="1003" spans="1:21" ht="68.25" customHeight="1" x14ac:dyDescent="0.2">
      <c r="A1003" s="13"/>
      <c r="B1003" s="10"/>
      <c r="C1003" s="159"/>
      <c r="D1003" s="6"/>
      <c r="E1003" s="6"/>
      <c r="F1003" s="100"/>
      <c r="G1003" s="100"/>
      <c r="H1003" s="100"/>
      <c r="I1003" s="7"/>
      <c r="J1003" s="7"/>
      <c r="K1003" s="7"/>
      <c r="L1003" s="7"/>
      <c r="M1003" s="10"/>
      <c r="N1003" s="13"/>
      <c r="O1003" s="13"/>
      <c r="P1003" s="14"/>
      <c r="Q1003" s="13"/>
      <c r="R1003" s="101"/>
      <c r="S1003" s="101"/>
      <c r="T1003" s="16"/>
      <c r="U1003" s="146"/>
    </row>
    <row r="1004" spans="1:21" ht="68.25" customHeight="1" x14ac:dyDescent="0.2">
      <c r="A1004" s="13"/>
      <c r="B1004" s="10"/>
      <c r="C1004" s="159"/>
      <c r="D1004" s="6"/>
      <c r="E1004" s="6"/>
      <c r="F1004" s="100"/>
      <c r="G1004" s="100"/>
      <c r="H1004" s="100"/>
      <c r="I1004" s="7"/>
      <c r="J1004" s="7"/>
      <c r="K1004" s="7"/>
      <c r="L1004" s="7"/>
      <c r="M1004" s="10"/>
      <c r="N1004" s="13"/>
      <c r="O1004" s="13"/>
      <c r="P1004" s="14"/>
      <c r="Q1004" s="13"/>
      <c r="R1004" s="101"/>
      <c r="S1004" s="101"/>
      <c r="T1004" s="16"/>
      <c r="U1004" s="146"/>
    </row>
    <row r="1005" spans="1:21" ht="68.25" customHeight="1" x14ac:dyDescent="0.2">
      <c r="A1005" s="13"/>
      <c r="B1005" s="10"/>
      <c r="C1005" s="159"/>
      <c r="D1005" s="6"/>
      <c r="E1005" s="6"/>
      <c r="F1005" s="100"/>
      <c r="G1005" s="100"/>
      <c r="H1005" s="100"/>
      <c r="I1005" s="7"/>
      <c r="J1005" s="7"/>
      <c r="K1005" s="7"/>
      <c r="L1005" s="7"/>
      <c r="M1005" s="10"/>
      <c r="N1005" s="13"/>
      <c r="O1005" s="13"/>
      <c r="P1005" s="14"/>
      <c r="Q1005" s="13"/>
      <c r="R1005" s="101"/>
      <c r="S1005" s="101"/>
      <c r="T1005" s="16"/>
      <c r="U1005" s="146"/>
    </row>
    <row r="1006" spans="1:21" ht="68.25" customHeight="1" x14ac:dyDescent="0.2">
      <c r="A1006" s="13"/>
      <c r="B1006" s="10"/>
      <c r="C1006" s="159"/>
      <c r="D1006" s="6"/>
      <c r="E1006" s="6"/>
      <c r="F1006" s="100"/>
      <c r="G1006" s="100"/>
      <c r="H1006" s="100"/>
      <c r="I1006" s="7"/>
      <c r="J1006" s="7"/>
      <c r="K1006" s="7"/>
      <c r="L1006" s="7"/>
      <c r="M1006" s="10"/>
      <c r="N1006" s="13"/>
      <c r="O1006" s="13"/>
      <c r="P1006" s="14"/>
      <c r="Q1006" s="13"/>
      <c r="R1006" s="101"/>
      <c r="S1006" s="101"/>
      <c r="T1006" s="16"/>
      <c r="U1006" s="146"/>
    </row>
    <row r="1007" spans="1:21" ht="68.25" customHeight="1" x14ac:dyDescent="0.2">
      <c r="A1007" s="13"/>
      <c r="B1007" s="10"/>
      <c r="C1007" s="159"/>
      <c r="D1007" s="6"/>
      <c r="E1007" s="6"/>
      <c r="F1007" s="100"/>
      <c r="G1007" s="100"/>
      <c r="H1007" s="100"/>
      <c r="I1007" s="7"/>
      <c r="J1007" s="7"/>
      <c r="K1007" s="7"/>
      <c r="L1007" s="7"/>
      <c r="M1007" s="10"/>
      <c r="N1007" s="13"/>
      <c r="O1007" s="13"/>
      <c r="P1007" s="14"/>
      <c r="Q1007" s="13"/>
      <c r="R1007" s="101"/>
      <c r="S1007" s="101"/>
      <c r="T1007" s="16"/>
      <c r="U1007" s="146"/>
    </row>
    <row r="1008" spans="1:21" ht="68.25" customHeight="1" x14ac:dyDescent="0.2">
      <c r="A1008" s="13"/>
      <c r="B1008" s="10"/>
      <c r="C1008" s="159"/>
      <c r="D1008" s="6"/>
      <c r="E1008" s="6"/>
      <c r="F1008" s="100"/>
      <c r="G1008" s="100"/>
      <c r="H1008" s="100"/>
      <c r="I1008" s="7"/>
      <c r="J1008" s="7"/>
      <c r="K1008" s="7"/>
      <c r="L1008" s="7"/>
      <c r="M1008" s="10"/>
      <c r="N1008" s="13"/>
      <c r="O1008" s="13"/>
      <c r="P1008" s="14"/>
      <c r="Q1008" s="13"/>
      <c r="R1008" s="101"/>
      <c r="S1008" s="101"/>
      <c r="T1008" s="16"/>
      <c r="U1008" s="146"/>
    </row>
    <row r="1009" spans="1:21" ht="68.25" customHeight="1" x14ac:dyDescent="0.2">
      <c r="A1009" s="13"/>
      <c r="B1009" s="10"/>
      <c r="C1009" s="159"/>
      <c r="D1009" s="6"/>
      <c r="E1009" s="6"/>
      <c r="F1009" s="100"/>
      <c r="G1009" s="100"/>
      <c r="H1009" s="100"/>
      <c r="I1009" s="7"/>
      <c r="J1009" s="7"/>
      <c r="K1009" s="7"/>
      <c r="L1009" s="7"/>
      <c r="M1009" s="10"/>
      <c r="N1009" s="13"/>
      <c r="O1009" s="13"/>
      <c r="P1009" s="14"/>
      <c r="Q1009" s="13"/>
      <c r="R1009" s="101"/>
      <c r="S1009" s="101"/>
      <c r="T1009" s="16"/>
      <c r="U1009" s="146"/>
    </row>
    <row r="1010" spans="1:21" ht="68.25" customHeight="1" x14ac:dyDescent="0.2">
      <c r="A1010" s="13"/>
      <c r="B1010" s="10"/>
      <c r="C1010" s="159"/>
      <c r="D1010" s="6"/>
      <c r="E1010" s="6"/>
      <c r="F1010" s="100"/>
      <c r="G1010" s="100"/>
      <c r="H1010" s="100"/>
      <c r="I1010" s="7"/>
      <c r="J1010" s="7"/>
      <c r="K1010" s="7"/>
      <c r="L1010" s="7"/>
      <c r="M1010" s="10"/>
      <c r="N1010" s="13"/>
      <c r="O1010" s="13"/>
      <c r="P1010" s="14"/>
      <c r="Q1010" s="13"/>
      <c r="R1010" s="101"/>
      <c r="S1010" s="101"/>
      <c r="T1010" s="16"/>
      <c r="U1010" s="146"/>
    </row>
    <row r="1011" spans="1:21" ht="68.25" customHeight="1" x14ac:dyDescent="0.2">
      <c r="A1011" s="13"/>
      <c r="B1011" s="10"/>
      <c r="C1011" s="159"/>
      <c r="D1011" s="6"/>
      <c r="E1011" s="6"/>
      <c r="F1011" s="100"/>
      <c r="G1011" s="100"/>
      <c r="H1011" s="100"/>
      <c r="I1011" s="7"/>
      <c r="J1011" s="7"/>
      <c r="K1011" s="7"/>
      <c r="L1011" s="7"/>
      <c r="M1011" s="10"/>
      <c r="N1011" s="13"/>
      <c r="O1011" s="13"/>
      <c r="P1011" s="14"/>
      <c r="Q1011" s="13"/>
      <c r="R1011" s="101"/>
      <c r="S1011" s="101"/>
      <c r="T1011" s="16"/>
      <c r="U1011" s="146"/>
    </row>
    <row r="1012" spans="1:21" ht="68.25" customHeight="1" x14ac:dyDescent="0.2">
      <c r="A1012" s="13"/>
      <c r="B1012" s="10"/>
      <c r="C1012" s="159"/>
      <c r="D1012" s="6"/>
      <c r="E1012" s="6"/>
      <c r="F1012" s="100"/>
      <c r="G1012" s="100"/>
      <c r="H1012" s="100"/>
      <c r="I1012" s="7"/>
      <c r="J1012" s="7"/>
      <c r="K1012" s="7"/>
      <c r="L1012" s="7"/>
      <c r="M1012" s="10"/>
      <c r="N1012" s="13"/>
      <c r="O1012" s="13"/>
      <c r="P1012" s="14"/>
      <c r="Q1012" s="13"/>
      <c r="R1012" s="101"/>
      <c r="S1012" s="101"/>
      <c r="T1012" s="16"/>
      <c r="U1012" s="146"/>
    </row>
    <row r="1013" spans="1:21" ht="68.25" customHeight="1" x14ac:dyDescent="0.2">
      <c r="A1013" s="13"/>
      <c r="B1013" s="10"/>
      <c r="C1013" s="159"/>
      <c r="D1013" s="6"/>
      <c r="E1013" s="6"/>
      <c r="F1013" s="100"/>
      <c r="G1013" s="100"/>
      <c r="H1013" s="100"/>
      <c r="I1013" s="7"/>
      <c r="J1013" s="7"/>
      <c r="K1013" s="7"/>
      <c r="L1013" s="7"/>
      <c r="M1013" s="10"/>
      <c r="N1013" s="13"/>
      <c r="O1013" s="13"/>
      <c r="P1013" s="14"/>
      <c r="Q1013" s="13"/>
      <c r="R1013" s="101"/>
      <c r="S1013" s="101"/>
      <c r="T1013" s="16"/>
      <c r="U1013" s="146"/>
    </row>
    <row r="1014" spans="1:21" ht="68.25" customHeight="1" x14ac:dyDescent="0.2">
      <c r="A1014" s="13"/>
      <c r="B1014" s="10"/>
      <c r="C1014" s="159"/>
      <c r="D1014" s="6"/>
      <c r="E1014" s="6"/>
      <c r="F1014" s="100"/>
      <c r="G1014" s="100"/>
      <c r="H1014" s="100"/>
      <c r="I1014" s="7"/>
      <c r="J1014" s="7"/>
      <c r="K1014" s="7"/>
      <c r="L1014" s="7"/>
      <c r="M1014" s="10"/>
      <c r="N1014" s="13"/>
      <c r="O1014" s="13"/>
      <c r="P1014" s="14"/>
      <c r="Q1014" s="13"/>
      <c r="R1014" s="101"/>
      <c r="S1014" s="101"/>
      <c r="T1014" s="16"/>
      <c r="U1014" s="146"/>
    </row>
    <row r="1015" spans="1:21" ht="68.25" customHeight="1" x14ac:dyDescent="0.2">
      <c r="A1015" s="13"/>
      <c r="B1015" s="10"/>
      <c r="C1015" s="159"/>
      <c r="D1015" s="6"/>
      <c r="E1015" s="6"/>
      <c r="F1015" s="100"/>
      <c r="G1015" s="100"/>
      <c r="H1015" s="100"/>
      <c r="I1015" s="7"/>
      <c r="J1015" s="7"/>
      <c r="K1015" s="7"/>
      <c r="L1015" s="7"/>
      <c r="M1015" s="10"/>
      <c r="N1015" s="13"/>
      <c r="O1015" s="13"/>
      <c r="P1015" s="14"/>
      <c r="Q1015" s="13"/>
      <c r="R1015" s="101"/>
      <c r="S1015" s="101"/>
      <c r="T1015" s="16"/>
      <c r="U1015" s="146"/>
    </row>
    <row r="1016" spans="1:21" ht="68.25" customHeight="1" x14ac:dyDescent="0.2">
      <c r="A1016" s="13"/>
      <c r="B1016" s="10"/>
      <c r="C1016" s="159"/>
      <c r="D1016" s="6"/>
      <c r="E1016" s="6"/>
      <c r="F1016" s="100"/>
      <c r="G1016" s="100"/>
      <c r="H1016" s="100"/>
      <c r="I1016" s="7"/>
      <c r="J1016" s="7"/>
      <c r="K1016" s="7"/>
      <c r="L1016" s="7"/>
      <c r="M1016" s="10"/>
      <c r="N1016" s="13"/>
      <c r="O1016" s="13"/>
      <c r="P1016" s="14"/>
      <c r="Q1016" s="13"/>
      <c r="R1016" s="101"/>
      <c r="S1016" s="101"/>
      <c r="T1016" s="16"/>
      <c r="U1016" s="146"/>
    </row>
    <row r="1017" spans="1:21" ht="68.25" customHeight="1" x14ac:dyDescent="0.2">
      <c r="A1017" s="13"/>
      <c r="B1017" s="10"/>
      <c r="C1017" s="159"/>
      <c r="D1017" s="6"/>
      <c r="E1017" s="6"/>
      <c r="F1017" s="100"/>
      <c r="G1017" s="100"/>
      <c r="H1017" s="100"/>
      <c r="I1017" s="7"/>
      <c r="J1017" s="7"/>
      <c r="K1017" s="7"/>
      <c r="L1017" s="7"/>
      <c r="M1017" s="10"/>
      <c r="N1017" s="13"/>
      <c r="O1017" s="13"/>
      <c r="P1017" s="14"/>
      <c r="Q1017" s="13"/>
      <c r="R1017" s="101"/>
      <c r="S1017" s="101"/>
      <c r="T1017" s="16"/>
      <c r="U1017" s="146"/>
    </row>
    <row r="1018" spans="1:21" ht="68.25" customHeight="1" x14ac:dyDescent="0.2">
      <c r="A1018" s="13"/>
      <c r="B1018" s="10"/>
      <c r="C1018" s="159"/>
      <c r="D1018" s="6"/>
      <c r="E1018" s="6"/>
      <c r="F1018" s="100"/>
      <c r="G1018" s="100"/>
      <c r="H1018" s="100"/>
      <c r="I1018" s="7"/>
      <c r="J1018" s="7"/>
      <c r="K1018" s="7"/>
      <c r="L1018" s="7"/>
      <c r="M1018" s="10"/>
      <c r="N1018" s="13"/>
      <c r="O1018" s="13"/>
      <c r="P1018" s="14"/>
      <c r="Q1018" s="13"/>
      <c r="R1018" s="101"/>
      <c r="S1018" s="101"/>
      <c r="T1018" s="16"/>
      <c r="U1018" s="146"/>
    </row>
    <row r="1019" spans="1:21" ht="68.25" customHeight="1" x14ac:dyDescent="0.2">
      <c r="A1019" s="13"/>
      <c r="B1019" s="10"/>
      <c r="C1019" s="159"/>
      <c r="D1019" s="6"/>
      <c r="E1019" s="6"/>
      <c r="F1019" s="100"/>
      <c r="G1019" s="100"/>
      <c r="H1019" s="100"/>
      <c r="I1019" s="7"/>
      <c r="J1019" s="7"/>
      <c r="K1019" s="7"/>
      <c r="L1019" s="7"/>
      <c r="M1019" s="10"/>
      <c r="N1019" s="13"/>
      <c r="O1019" s="13"/>
      <c r="P1019" s="14"/>
      <c r="Q1019" s="13"/>
      <c r="R1019" s="101"/>
      <c r="S1019" s="101"/>
      <c r="T1019" s="16"/>
      <c r="U1019" s="146"/>
    </row>
    <row r="1020" spans="1:21" ht="68.25" customHeight="1" x14ac:dyDescent="0.2">
      <c r="A1020" s="13"/>
      <c r="B1020" s="10"/>
      <c r="C1020" s="159"/>
      <c r="D1020" s="6"/>
      <c r="E1020" s="6"/>
      <c r="F1020" s="100"/>
      <c r="G1020" s="100"/>
      <c r="H1020" s="100"/>
      <c r="I1020" s="7"/>
      <c r="J1020" s="7"/>
      <c r="K1020" s="7"/>
      <c r="L1020" s="7"/>
      <c r="M1020" s="10"/>
      <c r="N1020" s="13"/>
      <c r="O1020" s="13"/>
      <c r="P1020" s="14"/>
      <c r="Q1020" s="13"/>
      <c r="R1020" s="101"/>
      <c r="S1020" s="101"/>
      <c r="T1020" s="16"/>
      <c r="U1020" s="146"/>
    </row>
    <row r="1021" spans="1:21" ht="68.25" customHeight="1" x14ac:dyDescent="0.2">
      <c r="A1021" s="13"/>
      <c r="B1021" s="10"/>
      <c r="C1021" s="159"/>
      <c r="D1021" s="6"/>
      <c r="E1021" s="6"/>
      <c r="F1021" s="100"/>
      <c r="G1021" s="100"/>
      <c r="H1021" s="100"/>
      <c r="I1021" s="7"/>
      <c r="J1021" s="7"/>
      <c r="K1021" s="7"/>
      <c r="L1021" s="7"/>
      <c r="M1021" s="10"/>
      <c r="N1021" s="13"/>
      <c r="O1021" s="13"/>
      <c r="P1021" s="14"/>
      <c r="Q1021" s="13"/>
      <c r="R1021" s="101"/>
      <c r="S1021" s="101"/>
      <c r="T1021" s="16"/>
      <c r="U1021" s="146"/>
    </row>
    <row r="1022" spans="1:21" ht="68.25" customHeight="1" x14ac:dyDescent="0.2">
      <c r="A1022" s="13"/>
      <c r="B1022" s="10"/>
      <c r="C1022" s="159"/>
      <c r="D1022" s="6"/>
      <c r="E1022" s="6"/>
      <c r="F1022" s="100"/>
      <c r="G1022" s="100"/>
      <c r="H1022" s="100"/>
      <c r="I1022" s="7"/>
      <c r="J1022" s="7"/>
      <c r="K1022" s="7"/>
      <c r="L1022" s="7"/>
      <c r="M1022" s="10"/>
      <c r="N1022" s="13"/>
      <c r="O1022" s="13"/>
      <c r="P1022" s="14"/>
      <c r="Q1022" s="13"/>
      <c r="R1022" s="101"/>
      <c r="S1022" s="101"/>
      <c r="T1022" s="16"/>
      <c r="U1022" s="146"/>
    </row>
    <row r="1023" spans="1:21" ht="68.25" customHeight="1" x14ac:dyDescent="0.2">
      <c r="A1023" s="13"/>
      <c r="B1023" s="10"/>
      <c r="C1023" s="159"/>
      <c r="D1023" s="6"/>
      <c r="E1023" s="6"/>
      <c r="F1023" s="100"/>
      <c r="G1023" s="100"/>
      <c r="H1023" s="100"/>
      <c r="I1023" s="7"/>
      <c r="J1023" s="7"/>
      <c r="K1023" s="7"/>
      <c r="L1023" s="7"/>
      <c r="M1023" s="10"/>
      <c r="N1023" s="13"/>
      <c r="O1023" s="13"/>
      <c r="P1023" s="14"/>
      <c r="Q1023" s="13"/>
      <c r="R1023" s="101"/>
      <c r="S1023" s="101"/>
      <c r="T1023" s="16"/>
      <c r="U1023" s="146"/>
    </row>
    <row r="1024" spans="1:21" ht="68.25" customHeight="1" x14ac:dyDescent="0.2">
      <c r="A1024" s="13"/>
      <c r="B1024" s="10"/>
      <c r="C1024" s="159"/>
      <c r="D1024" s="6"/>
      <c r="E1024" s="6"/>
      <c r="F1024" s="100"/>
      <c r="G1024" s="100"/>
      <c r="H1024" s="100"/>
      <c r="I1024" s="7"/>
      <c r="J1024" s="7"/>
      <c r="K1024" s="7"/>
      <c r="L1024" s="7"/>
      <c r="M1024" s="10"/>
      <c r="N1024" s="13"/>
      <c r="O1024" s="13"/>
      <c r="P1024" s="14"/>
      <c r="Q1024" s="13"/>
      <c r="R1024" s="101"/>
      <c r="S1024" s="101"/>
      <c r="T1024" s="16"/>
      <c r="U1024" s="146"/>
    </row>
    <row r="1025" spans="1:21" ht="68.25" customHeight="1" x14ac:dyDescent="0.2">
      <c r="A1025" s="13"/>
      <c r="B1025" s="10"/>
      <c r="C1025" s="159"/>
      <c r="D1025" s="6"/>
      <c r="E1025" s="6"/>
      <c r="F1025" s="100"/>
      <c r="G1025" s="100"/>
      <c r="H1025" s="100"/>
      <c r="I1025" s="7"/>
      <c r="J1025" s="7"/>
      <c r="K1025" s="7"/>
      <c r="L1025" s="7"/>
      <c r="M1025" s="10"/>
      <c r="N1025" s="13"/>
      <c r="O1025" s="13"/>
      <c r="P1025" s="14"/>
      <c r="Q1025" s="13"/>
      <c r="R1025" s="101"/>
      <c r="S1025" s="101"/>
      <c r="T1025" s="16"/>
      <c r="U1025" s="146"/>
    </row>
    <row r="1026" spans="1:21" ht="68.25" customHeight="1" x14ac:dyDescent="0.2">
      <c r="A1026" s="13"/>
      <c r="B1026" s="10"/>
      <c r="C1026" s="159"/>
      <c r="D1026" s="6"/>
      <c r="E1026" s="6"/>
      <c r="F1026" s="100"/>
      <c r="G1026" s="100"/>
      <c r="H1026" s="100"/>
      <c r="I1026" s="7"/>
      <c r="J1026" s="7"/>
      <c r="K1026" s="7"/>
      <c r="L1026" s="7"/>
      <c r="M1026" s="10"/>
      <c r="N1026" s="13"/>
      <c r="O1026" s="13"/>
      <c r="P1026" s="14"/>
      <c r="Q1026" s="13"/>
      <c r="R1026" s="101"/>
      <c r="S1026" s="101"/>
      <c r="T1026" s="16"/>
      <c r="U1026" s="146"/>
    </row>
    <row r="1027" spans="1:21" ht="68.25" customHeight="1" x14ac:dyDescent="0.2">
      <c r="A1027" s="13"/>
      <c r="B1027" s="10"/>
      <c r="C1027" s="159"/>
      <c r="D1027" s="6"/>
      <c r="E1027" s="6"/>
      <c r="F1027" s="100"/>
      <c r="G1027" s="100"/>
      <c r="H1027" s="100"/>
      <c r="I1027" s="7"/>
      <c r="J1027" s="7"/>
      <c r="K1027" s="7"/>
      <c r="L1027" s="7"/>
      <c r="M1027" s="10"/>
      <c r="N1027" s="13"/>
      <c r="O1027" s="13"/>
      <c r="P1027" s="14"/>
      <c r="Q1027" s="13"/>
      <c r="R1027" s="101"/>
      <c r="S1027" s="101"/>
      <c r="T1027" s="16"/>
      <c r="U1027" s="146"/>
    </row>
    <row r="1028" spans="1:21" ht="68.25" customHeight="1" x14ac:dyDescent="0.2">
      <c r="A1028" s="13"/>
      <c r="B1028" s="10"/>
      <c r="C1028" s="159"/>
      <c r="D1028" s="6"/>
      <c r="E1028" s="6"/>
      <c r="F1028" s="100"/>
      <c r="G1028" s="100"/>
      <c r="H1028" s="100"/>
      <c r="I1028" s="7"/>
      <c r="J1028" s="7"/>
      <c r="K1028" s="7"/>
      <c r="L1028" s="7"/>
      <c r="M1028" s="10"/>
      <c r="N1028" s="13"/>
      <c r="O1028" s="13"/>
      <c r="P1028" s="14"/>
      <c r="Q1028" s="13"/>
      <c r="R1028" s="101"/>
      <c r="S1028" s="101"/>
      <c r="T1028" s="16"/>
      <c r="U1028" s="146"/>
    </row>
    <row r="1029" spans="1:21" ht="68.25" customHeight="1" x14ac:dyDescent="0.2">
      <c r="A1029" s="13"/>
      <c r="B1029" s="10"/>
      <c r="C1029" s="159"/>
      <c r="D1029" s="6"/>
      <c r="E1029" s="6"/>
      <c r="F1029" s="100"/>
      <c r="G1029" s="100"/>
      <c r="H1029" s="100"/>
      <c r="I1029" s="7"/>
      <c r="J1029" s="7"/>
      <c r="K1029" s="7"/>
      <c r="L1029" s="7"/>
      <c r="M1029" s="10"/>
      <c r="N1029" s="13"/>
      <c r="O1029" s="13"/>
      <c r="P1029" s="14"/>
      <c r="Q1029" s="13"/>
      <c r="R1029" s="101"/>
      <c r="S1029" s="101"/>
      <c r="T1029" s="16"/>
      <c r="U1029" s="146"/>
    </row>
    <row r="1030" spans="1:21" ht="68.25" customHeight="1" x14ac:dyDescent="0.2">
      <c r="A1030" s="13"/>
      <c r="B1030" s="10"/>
      <c r="C1030" s="159"/>
      <c r="D1030" s="6"/>
      <c r="E1030" s="6"/>
      <c r="F1030" s="100"/>
      <c r="G1030" s="100"/>
      <c r="H1030" s="100"/>
      <c r="I1030" s="7"/>
      <c r="J1030" s="7"/>
      <c r="K1030" s="7"/>
      <c r="L1030" s="7"/>
      <c r="M1030" s="10"/>
      <c r="N1030" s="13"/>
      <c r="O1030" s="13"/>
      <c r="P1030" s="14"/>
      <c r="Q1030" s="13"/>
      <c r="R1030" s="101"/>
      <c r="S1030" s="101"/>
      <c r="T1030" s="16"/>
      <c r="U1030" s="146"/>
    </row>
    <row r="1031" spans="1:21" ht="68.25" customHeight="1" x14ac:dyDescent="0.2">
      <c r="A1031" s="13"/>
      <c r="B1031" s="10"/>
      <c r="C1031" s="159"/>
      <c r="D1031" s="6"/>
      <c r="E1031" s="6"/>
      <c r="F1031" s="100"/>
      <c r="G1031" s="100"/>
      <c r="H1031" s="100"/>
      <c r="I1031" s="7"/>
      <c r="J1031" s="7"/>
      <c r="K1031" s="7"/>
      <c r="L1031" s="7"/>
      <c r="M1031" s="10"/>
      <c r="N1031" s="13"/>
      <c r="O1031" s="13"/>
      <c r="P1031" s="14"/>
      <c r="Q1031" s="13"/>
      <c r="R1031" s="101"/>
      <c r="S1031" s="101"/>
      <c r="T1031" s="16"/>
      <c r="U1031" s="146"/>
    </row>
    <row r="1032" spans="1:21" ht="68.25" customHeight="1" x14ac:dyDescent="0.2">
      <c r="A1032" s="13"/>
      <c r="B1032" s="10"/>
      <c r="C1032" s="159"/>
      <c r="D1032" s="6"/>
      <c r="E1032" s="6"/>
      <c r="F1032" s="100"/>
      <c r="G1032" s="100"/>
      <c r="H1032" s="100"/>
      <c r="I1032" s="7"/>
      <c r="J1032" s="7"/>
      <c r="K1032" s="7"/>
      <c r="L1032" s="7"/>
      <c r="M1032" s="10"/>
      <c r="N1032" s="13"/>
      <c r="O1032" s="13"/>
      <c r="P1032" s="14"/>
      <c r="Q1032" s="13"/>
      <c r="R1032" s="101"/>
      <c r="S1032" s="101"/>
      <c r="T1032" s="16"/>
      <c r="U1032" s="146"/>
    </row>
    <row r="1033" spans="1:21" ht="68.25" customHeight="1" x14ac:dyDescent="0.2">
      <c r="A1033" s="13"/>
      <c r="B1033" s="10"/>
      <c r="C1033" s="159"/>
      <c r="D1033" s="6"/>
      <c r="E1033" s="6"/>
      <c r="F1033" s="100"/>
      <c r="G1033" s="100"/>
      <c r="H1033" s="100"/>
      <c r="I1033" s="7"/>
      <c r="J1033" s="7"/>
      <c r="K1033" s="7"/>
      <c r="L1033" s="7"/>
      <c r="M1033" s="10"/>
      <c r="N1033" s="13"/>
      <c r="O1033" s="13"/>
      <c r="P1033" s="14"/>
      <c r="Q1033" s="13"/>
      <c r="R1033" s="101"/>
      <c r="S1033" s="101"/>
      <c r="T1033" s="16"/>
      <c r="U1033" s="146"/>
    </row>
    <row r="1034" spans="1:21" ht="68.25" customHeight="1" x14ac:dyDescent="0.2">
      <c r="A1034" s="13"/>
      <c r="B1034" s="10"/>
      <c r="C1034" s="159"/>
      <c r="D1034" s="6"/>
      <c r="E1034" s="6"/>
      <c r="F1034" s="100"/>
      <c r="G1034" s="100"/>
      <c r="H1034" s="100"/>
      <c r="I1034" s="7"/>
      <c r="J1034" s="7"/>
      <c r="K1034" s="7"/>
      <c r="L1034" s="7"/>
      <c r="M1034" s="10"/>
      <c r="N1034" s="13"/>
      <c r="O1034" s="13"/>
      <c r="P1034" s="14"/>
      <c r="Q1034" s="13"/>
      <c r="R1034" s="101"/>
      <c r="S1034" s="101"/>
      <c r="T1034" s="16"/>
      <c r="U1034" s="146"/>
    </row>
    <row r="1035" spans="1:21" ht="68.25" customHeight="1" x14ac:dyDescent="0.2">
      <c r="A1035" s="13"/>
      <c r="B1035" s="10"/>
      <c r="C1035" s="159"/>
      <c r="D1035" s="6"/>
      <c r="E1035" s="6"/>
      <c r="F1035" s="100"/>
      <c r="G1035" s="100"/>
      <c r="H1035" s="100"/>
      <c r="I1035" s="7"/>
      <c r="J1035" s="7"/>
      <c r="K1035" s="7"/>
      <c r="L1035" s="7"/>
      <c r="M1035" s="10"/>
      <c r="N1035" s="13"/>
      <c r="O1035" s="13"/>
      <c r="P1035" s="14"/>
      <c r="Q1035" s="13"/>
      <c r="R1035" s="101"/>
      <c r="S1035" s="101"/>
      <c r="T1035" s="16"/>
      <c r="U1035" s="146"/>
    </row>
    <row r="1036" spans="1:21" ht="68.25" customHeight="1" x14ac:dyDescent="0.2">
      <c r="A1036" s="13"/>
      <c r="B1036" s="10"/>
      <c r="C1036" s="159"/>
      <c r="D1036" s="6"/>
      <c r="E1036" s="6"/>
      <c r="F1036" s="100"/>
      <c r="G1036" s="100"/>
      <c r="H1036" s="100"/>
      <c r="I1036" s="7"/>
      <c r="J1036" s="7"/>
      <c r="K1036" s="7"/>
      <c r="L1036" s="7"/>
      <c r="M1036" s="10"/>
      <c r="N1036" s="13"/>
      <c r="O1036" s="13"/>
      <c r="P1036" s="14"/>
      <c r="Q1036" s="13"/>
      <c r="R1036" s="101"/>
      <c r="S1036" s="101"/>
      <c r="T1036" s="16"/>
      <c r="U1036" s="146"/>
    </row>
    <row r="1037" spans="1:21" ht="68.25" customHeight="1" x14ac:dyDescent="0.2">
      <c r="A1037" s="13"/>
      <c r="B1037" s="10"/>
      <c r="C1037" s="159"/>
      <c r="D1037" s="6"/>
      <c r="E1037" s="6"/>
      <c r="F1037" s="100"/>
      <c r="G1037" s="100"/>
      <c r="H1037" s="100"/>
      <c r="I1037" s="7"/>
      <c r="J1037" s="7"/>
      <c r="K1037" s="7"/>
      <c r="L1037" s="7"/>
      <c r="M1037" s="10"/>
      <c r="N1037" s="13"/>
      <c r="O1037" s="13"/>
      <c r="P1037" s="14"/>
      <c r="Q1037" s="13"/>
      <c r="R1037" s="101"/>
      <c r="S1037" s="101"/>
      <c r="T1037" s="16"/>
      <c r="U1037" s="146"/>
    </row>
    <row r="1038" spans="1:21" ht="68.25" customHeight="1" x14ac:dyDescent="0.2">
      <c r="A1038" s="13"/>
      <c r="B1038" s="10"/>
      <c r="C1038" s="159"/>
      <c r="D1038" s="6"/>
      <c r="E1038" s="6"/>
      <c r="F1038" s="100"/>
      <c r="G1038" s="100"/>
      <c r="H1038" s="100"/>
      <c r="I1038" s="7"/>
      <c r="J1038" s="7"/>
      <c r="K1038" s="7"/>
      <c r="L1038" s="7"/>
      <c r="M1038" s="10"/>
      <c r="N1038" s="13"/>
      <c r="O1038" s="13"/>
      <c r="P1038" s="14"/>
      <c r="Q1038" s="13"/>
      <c r="R1038" s="101"/>
      <c r="S1038" s="101"/>
      <c r="T1038" s="16"/>
      <c r="U1038" s="146"/>
    </row>
    <row r="1039" spans="1:21" ht="68.25" customHeight="1" x14ac:dyDescent="0.2">
      <c r="A1039" s="13"/>
      <c r="B1039" s="10"/>
      <c r="C1039" s="159"/>
      <c r="D1039" s="6"/>
      <c r="E1039" s="6"/>
      <c r="F1039" s="100"/>
      <c r="G1039" s="100"/>
      <c r="H1039" s="100"/>
      <c r="I1039" s="7"/>
      <c r="J1039" s="7"/>
      <c r="K1039" s="7"/>
      <c r="L1039" s="7"/>
      <c r="M1039" s="10"/>
      <c r="N1039" s="13"/>
      <c r="O1039" s="13"/>
      <c r="P1039" s="14"/>
      <c r="Q1039" s="13"/>
      <c r="R1039" s="101"/>
      <c r="S1039" s="101"/>
      <c r="T1039" s="16"/>
      <c r="U1039" s="146"/>
    </row>
    <row r="1040" spans="1:21" ht="68.25" customHeight="1" x14ac:dyDescent="0.2">
      <c r="A1040" s="13"/>
      <c r="B1040" s="10"/>
      <c r="C1040" s="159"/>
      <c r="D1040" s="6"/>
      <c r="E1040" s="6"/>
      <c r="F1040" s="100"/>
      <c r="G1040" s="100"/>
      <c r="H1040" s="100"/>
      <c r="I1040" s="7"/>
      <c r="J1040" s="7"/>
      <c r="K1040" s="7"/>
      <c r="L1040" s="7"/>
      <c r="M1040" s="10"/>
      <c r="N1040" s="13"/>
      <c r="O1040" s="13"/>
      <c r="P1040" s="14"/>
      <c r="Q1040" s="13"/>
      <c r="R1040" s="101"/>
      <c r="S1040" s="101"/>
      <c r="T1040" s="16"/>
      <c r="U1040" s="146"/>
    </row>
    <row r="1041" spans="1:21" ht="68.25" customHeight="1" x14ac:dyDescent="0.2">
      <c r="A1041" s="13"/>
      <c r="B1041" s="10"/>
      <c r="C1041" s="159"/>
      <c r="D1041" s="6"/>
      <c r="E1041" s="6"/>
      <c r="F1041" s="100"/>
      <c r="G1041" s="100"/>
      <c r="H1041" s="100"/>
      <c r="I1041" s="7"/>
      <c r="J1041" s="7"/>
      <c r="K1041" s="7"/>
      <c r="L1041" s="7"/>
      <c r="M1041" s="10"/>
      <c r="N1041" s="13"/>
      <c r="O1041" s="13"/>
      <c r="P1041" s="14"/>
      <c r="Q1041" s="13"/>
      <c r="R1041" s="101"/>
      <c r="S1041" s="101"/>
      <c r="T1041" s="16"/>
      <c r="U1041" s="146"/>
    </row>
    <row r="1042" spans="1:21" ht="68.25" customHeight="1" x14ac:dyDescent="0.2">
      <c r="A1042" s="13"/>
      <c r="B1042" s="10"/>
      <c r="C1042" s="159"/>
      <c r="D1042" s="6"/>
      <c r="E1042" s="6"/>
      <c r="F1042" s="100"/>
      <c r="G1042" s="100"/>
      <c r="H1042" s="100"/>
      <c r="I1042" s="7"/>
      <c r="J1042" s="7"/>
      <c r="K1042" s="7"/>
      <c r="L1042" s="7"/>
      <c r="M1042" s="10"/>
      <c r="N1042" s="13"/>
      <c r="O1042" s="13"/>
      <c r="P1042" s="14"/>
      <c r="Q1042" s="13"/>
      <c r="R1042" s="101"/>
      <c r="S1042" s="101"/>
      <c r="T1042" s="16"/>
      <c r="U1042" s="146"/>
    </row>
    <row r="1043" spans="1:21" ht="68.25" customHeight="1" x14ac:dyDescent="0.2">
      <c r="A1043" s="13"/>
      <c r="B1043" s="10"/>
      <c r="C1043" s="159"/>
      <c r="D1043" s="6"/>
      <c r="E1043" s="6"/>
      <c r="F1043" s="100"/>
      <c r="G1043" s="100"/>
      <c r="H1043" s="100"/>
      <c r="I1043" s="7"/>
      <c r="J1043" s="7"/>
      <c r="K1043" s="7"/>
      <c r="L1043" s="7"/>
      <c r="M1043" s="10"/>
      <c r="N1043" s="13"/>
      <c r="O1043" s="13"/>
      <c r="P1043" s="14"/>
      <c r="Q1043" s="13"/>
      <c r="R1043" s="101"/>
      <c r="S1043" s="101"/>
      <c r="T1043" s="16"/>
      <c r="U1043" s="146"/>
    </row>
    <row r="1044" spans="1:21" ht="68.25" customHeight="1" x14ac:dyDescent="0.2">
      <c r="A1044" s="13"/>
      <c r="B1044" s="10"/>
      <c r="C1044" s="159"/>
      <c r="D1044" s="6"/>
      <c r="E1044" s="6"/>
      <c r="F1044" s="100"/>
      <c r="G1044" s="100"/>
      <c r="H1044" s="100"/>
      <c r="I1044" s="7"/>
      <c r="J1044" s="7"/>
      <c r="K1044" s="7"/>
      <c r="L1044" s="7"/>
      <c r="M1044" s="10"/>
      <c r="N1044" s="13"/>
      <c r="O1044" s="13"/>
      <c r="P1044" s="14"/>
      <c r="Q1044" s="13"/>
      <c r="R1044" s="101"/>
      <c r="S1044" s="101"/>
      <c r="T1044" s="16"/>
      <c r="U1044" s="146"/>
    </row>
    <row r="1045" spans="1:21" ht="68.25" customHeight="1" x14ac:dyDescent="0.2">
      <c r="A1045" s="13"/>
      <c r="B1045" s="10"/>
      <c r="C1045" s="159"/>
      <c r="D1045" s="6"/>
      <c r="E1045" s="6"/>
      <c r="F1045" s="100"/>
      <c r="G1045" s="100"/>
      <c r="H1045" s="100"/>
      <c r="I1045" s="7"/>
      <c r="J1045" s="7"/>
      <c r="K1045" s="7"/>
      <c r="L1045" s="7"/>
      <c r="M1045" s="10"/>
      <c r="N1045" s="13"/>
      <c r="O1045" s="13"/>
      <c r="P1045" s="14"/>
      <c r="Q1045" s="13"/>
      <c r="R1045" s="101"/>
      <c r="S1045" s="101"/>
      <c r="T1045" s="16"/>
      <c r="U1045" s="146"/>
    </row>
    <row r="1046" spans="1:21" ht="68.25" customHeight="1" x14ac:dyDescent="0.2">
      <c r="A1046" s="13"/>
      <c r="B1046" s="10"/>
      <c r="C1046" s="159"/>
      <c r="D1046" s="6"/>
      <c r="E1046" s="6"/>
      <c r="F1046" s="100"/>
      <c r="G1046" s="100"/>
      <c r="H1046" s="100"/>
      <c r="I1046" s="7"/>
      <c r="J1046" s="7"/>
      <c r="K1046" s="7"/>
      <c r="L1046" s="7"/>
      <c r="M1046" s="10"/>
      <c r="N1046" s="13"/>
      <c r="O1046" s="13"/>
      <c r="P1046" s="14"/>
      <c r="Q1046" s="13"/>
      <c r="R1046" s="101"/>
      <c r="S1046" s="101"/>
      <c r="T1046" s="16"/>
      <c r="U1046" s="146"/>
    </row>
    <row r="1047" spans="1:21" ht="68.25" customHeight="1" x14ac:dyDescent="0.2">
      <c r="A1047" s="13"/>
      <c r="B1047" s="10"/>
      <c r="C1047" s="159"/>
      <c r="D1047" s="6"/>
      <c r="E1047" s="6"/>
      <c r="F1047" s="100"/>
      <c r="G1047" s="100"/>
      <c r="H1047" s="100"/>
      <c r="I1047" s="7"/>
      <c r="J1047" s="7"/>
      <c r="K1047" s="7"/>
      <c r="L1047" s="7"/>
      <c r="M1047" s="10"/>
      <c r="N1047" s="13"/>
      <c r="O1047" s="13"/>
      <c r="P1047" s="14"/>
      <c r="Q1047" s="13"/>
      <c r="R1047" s="101"/>
      <c r="S1047" s="101"/>
      <c r="T1047" s="16"/>
      <c r="U1047" s="146"/>
    </row>
    <row r="1048" spans="1:21" ht="68.25" customHeight="1" x14ac:dyDescent="0.2">
      <c r="A1048" s="13"/>
      <c r="B1048" s="10"/>
      <c r="C1048" s="159"/>
      <c r="D1048" s="6"/>
      <c r="E1048" s="6"/>
      <c r="F1048" s="100"/>
      <c r="G1048" s="100"/>
      <c r="H1048" s="100"/>
      <c r="I1048" s="7"/>
      <c r="J1048" s="7"/>
      <c r="K1048" s="7"/>
      <c r="L1048" s="7"/>
      <c r="M1048" s="10"/>
      <c r="N1048" s="13"/>
      <c r="O1048" s="13"/>
      <c r="P1048" s="14"/>
      <c r="Q1048" s="13"/>
      <c r="R1048" s="101"/>
      <c r="S1048" s="101"/>
      <c r="T1048" s="16"/>
      <c r="U1048" s="146"/>
    </row>
    <row r="1049" spans="1:21" ht="68.25" customHeight="1" x14ac:dyDescent="0.2">
      <c r="A1049" s="13"/>
      <c r="B1049" s="10"/>
      <c r="C1049" s="159"/>
      <c r="D1049" s="6"/>
      <c r="E1049" s="6"/>
      <c r="F1049" s="100"/>
      <c r="G1049" s="100"/>
      <c r="H1049" s="100"/>
      <c r="I1049" s="7"/>
      <c r="J1049" s="7"/>
      <c r="K1049" s="7"/>
      <c r="L1049" s="7"/>
      <c r="M1049" s="10"/>
      <c r="N1049" s="13"/>
      <c r="O1049" s="13"/>
      <c r="P1049" s="14"/>
      <c r="Q1049" s="13"/>
      <c r="R1049" s="101"/>
      <c r="S1049" s="101"/>
      <c r="T1049" s="16"/>
      <c r="U1049" s="146"/>
    </row>
    <row r="1050" spans="1:21" ht="68.25" customHeight="1" x14ac:dyDescent="0.2">
      <c r="A1050" s="13"/>
      <c r="B1050" s="10"/>
      <c r="C1050" s="159"/>
      <c r="D1050" s="6"/>
      <c r="E1050" s="6"/>
      <c r="F1050" s="100"/>
      <c r="G1050" s="100"/>
      <c r="H1050" s="100"/>
      <c r="I1050" s="7"/>
      <c r="J1050" s="7"/>
      <c r="K1050" s="7"/>
      <c r="L1050" s="7"/>
      <c r="M1050" s="10"/>
      <c r="N1050" s="13"/>
      <c r="O1050" s="13"/>
      <c r="P1050" s="14"/>
      <c r="Q1050" s="13"/>
      <c r="R1050" s="101"/>
      <c r="S1050" s="101"/>
      <c r="T1050" s="16"/>
      <c r="U1050" s="146"/>
    </row>
    <row r="1051" spans="1:21" ht="68.25" customHeight="1" x14ac:dyDescent="0.2">
      <c r="A1051" s="13"/>
      <c r="B1051" s="10"/>
      <c r="C1051" s="159"/>
      <c r="D1051" s="6"/>
      <c r="E1051" s="6"/>
      <c r="F1051" s="100"/>
      <c r="G1051" s="100"/>
      <c r="H1051" s="100"/>
      <c r="I1051" s="7"/>
      <c r="J1051" s="7"/>
      <c r="K1051" s="7"/>
      <c r="L1051" s="7"/>
      <c r="M1051" s="10"/>
      <c r="N1051" s="13"/>
      <c r="O1051" s="13"/>
      <c r="P1051" s="14"/>
      <c r="Q1051" s="13"/>
      <c r="R1051" s="101"/>
      <c r="S1051" s="101"/>
      <c r="T1051" s="16"/>
      <c r="U1051" s="146"/>
    </row>
    <row r="1052" spans="1:21" ht="68.25" customHeight="1" x14ac:dyDescent="0.2">
      <c r="A1052" s="13"/>
      <c r="B1052" s="10"/>
      <c r="C1052" s="159"/>
      <c r="D1052" s="6"/>
      <c r="E1052" s="6"/>
      <c r="F1052" s="100"/>
      <c r="G1052" s="100"/>
      <c r="H1052" s="100"/>
      <c r="I1052" s="7"/>
      <c r="J1052" s="7"/>
      <c r="K1052" s="7"/>
      <c r="L1052" s="7"/>
      <c r="M1052" s="10"/>
      <c r="N1052" s="13"/>
      <c r="O1052" s="13"/>
      <c r="P1052" s="14"/>
      <c r="Q1052" s="13"/>
      <c r="R1052" s="101"/>
      <c r="S1052" s="101"/>
      <c r="T1052" s="16"/>
      <c r="U1052" s="146"/>
    </row>
    <row r="1053" spans="1:21" ht="68.25" customHeight="1" x14ac:dyDescent="0.2">
      <c r="A1053" s="13"/>
      <c r="B1053" s="10"/>
      <c r="C1053" s="159"/>
      <c r="D1053" s="6"/>
      <c r="E1053" s="6"/>
      <c r="F1053" s="100"/>
      <c r="G1053" s="100"/>
      <c r="H1053" s="100"/>
      <c r="I1053" s="7"/>
      <c r="J1053" s="7"/>
      <c r="K1053" s="7"/>
      <c r="L1053" s="7"/>
      <c r="M1053" s="10"/>
      <c r="N1053" s="13"/>
      <c r="O1053" s="13"/>
      <c r="P1053" s="14"/>
      <c r="Q1053" s="13"/>
      <c r="R1053" s="101"/>
      <c r="S1053" s="101"/>
      <c r="T1053" s="16"/>
      <c r="U1053" s="146"/>
    </row>
    <row r="1054" spans="1:21" ht="68.25" customHeight="1" x14ac:dyDescent="0.2">
      <c r="A1054" s="13"/>
      <c r="B1054" s="10"/>
      <c r="C1054" s="159"/>
      <c r="D1054" s="6"/>
      <c r="E1054" s="6"/>
      <c r="F1054" s="100"/>
      <c r="G1054" s="100"/>
      <c r="H1054" s="100"/>
      <c r="I1054" s="7"/>
      <c r="J1054" s="7"/>
      <c r="K1054" s="7"/>
      <c r="L1054" s="7"/>
      <c r="M1054" s="10"/>
      <c r="N1054" s="13"/>
      <c r="O1054" s="13"/>
      <c r="P1054" s="14"/>
      <c r="Q1054" s="13"/>
      <c r="R1054" s="101"/>
      <c r="S1054" s="101"/>
      <c r="T1054" s="16"/>
      <c r="U1054" s="146"/>
    </row>
    <row r="1055" spans="1:21" ht="68.25" customHeight="1" x14ac:dyDescent="0.2">
      <c r="A1055" s="13"/>
      <c r="B1055" s="10"/>
      <c r="C1055" s="159"/>
      <c r="D1055" s="6"/>
      <c r="E1055" s="6"/>
      <c r="F1055" s="100"/>
      <c r="G1055" s="100"/>
      <c r="H1055" s="100"/>
      <c r="I1055" s="7"/>
      <c r="J1055" s="7"/>
      <c r="K1055" s="7"/>
      <c r="L1055" s="7"/>
      <c r="M1055" s="10"/>
      <c r="N1055" s="13"/>
      <c r="O1055" s="13"/>
      <c r="P1055" s="14"/>
      <c r="Q1055" s="13"/>
      <c r="R1055" s="101"/>
      <c r="S1055" s="101"/>
      <c r="T1055" s="16"/>
      <c r="U1055" s="146"/>
    </row>
    <row r="1056" spans="1:21" ht="68.25" customHeight="1" x14ac:dyDescent="0.2">
      <c r="A1056" s="13"/>
      <c r="B1056" s="10"/>
      <c r="C1056" s="159"/>
      <c r="D1056" s="6"/>
      <c r="E1056" s="6"/>
      <c r="F1056" s="100"/>
      <c r="G1056" s="100"/>
      <c r="H1056" s="100"/>
      <c r="I1056" s="7"/>
      <c r="J1056" s="7"/>
      <c r="K1056" s="7"/>
      <c r="L1056" s="7"/>
      <c r="M1056" s="10"/>
      <c r="N1056" s="13"/>
      <c r="O1056" s="13"/>
      <c r="P1056" s="14"/>
      <c r="Q1056" s="13"/>
      <c r="R1056" s="101"/>
      <c r="S1056" s="101"/>
      <c r="T1056" s="16"/>
      <c r="U1056" s="146"/>
    </row>
    <row r="1057" spans="1:21" ht="68.25" customHeight="1" x14ac:dyDescent="0.2">
      <c r="A1057" s="13"/>
      <c r="B1057" s="10"/>
      <c r="C1057" s="159"/>
      <c r="D1057" s="6"/>
      <c r="E1057" s="6"/>
      <c r="F1057" s="100"/>
      <c r="G1057" s="100"/>
      <c r="H1057" s="100"/>
      <c r="I1057" s="7"/>
      <c r="J1057" s="7"/>
      <c r="K1057" s="7"/>
      <c r="L1057" s="7"/>
      <c r="M1057" s="10"/>
      <c r="N1057" s="13"/>
      <c r="O1057" s="13"/>
      <c r="P1057" s="14"/>
      <c r="Q1057" s="13"/>
      <c r="R1057" s="101"/>
      <c r="S1057" s="101"/>
      <c r="T1057" s="16"/>
      <c r="U1057" s="146"/>
    </row>
    <row r="1058" spans="1:21" ht="68.25" customHeight="1" x14ac:dyDescent="0.2">
      <c r="A1058" s="13"/>
      <c r="B1058" s="10"/>
      <c r="C1058" s="159"/>
      <c r="D1058" s="6"/>
      <c r="E1058" s="6"/>
      <c r="F1058" s="100"/>
      <c r="G1058" s="100"/>
      <c r="H1058" s="100"/>
      <c r="I1058" s="7"/>
      <c r="J1058" s="7"/>
      <c r="K1058" s="7"/>
      <c r="L1058" s="7"/>
      <c r="M1058" s="10"/>
      <c r="N1058" s="13"/>
      <c r="O1058" s="13"/>
      <c r="P1058" s="14"/>
      <c r="Q1058" s="13"/>
      <c r="R1058" s="101"/>
      <c r="S1058" s="101"/>
      <c r="T1058" s="16"/>
      <c r="U1058" s="146"/>
    </row>
    <row r="1059" spans="1:21" ht="68.25" customHeight="1" x14ac:dyDescent="0.2">
      <c r="A1059" s="13"/>
      <c r="B1059" s="10"/>
      <c r="C1059" s="159"/>
      <c r="D1059" s="6"/>
      <c r="E1059" s="6"/>
      <c r="F1059" s="100"/>
      <c r="G1059" s="100"/>
      <c r="H1059" s="100"/>
      <c r="I1059" s="7"/>
      <c r="J1059" s="7"/>
      <c r="K1059" s="7"/>
      <c r="L1059" s="7"/>
      <c r="M1059" s="10"/>
      <c r="N1059" s="13"/>
      <c r="O1059" s="13"/>
      <c r="P1059" s="14"/>
      <c r="Q1059" s="13"/>
      <c r="R1059" s="101"/>
      <c r="S1059" s="101"/>
      <c r="T1059" s="16"/>
      <c r="U1059" s="146"/>
    </row>
    <row r="1060" spans="1:21" ht="68.25" customHeight="1" x14ac:dyDescent="0.2">
      <c r="A1060" s="13"/>
      <c r="B1060" s="10"/>
      <c r="C1060" s="159"/>
      <c r="D1060" s="6"/>
      <c r="E1060" s="6"/>
      <c r="F1060" s="100"/>
      <c r="G1060" s="100"/>
      <c r="H1060" s="100"/>
      <c r="I1060" s="7"/>
      <c r="J1060" s="7"/>
      <c r="K1060" s="7"/>
      <c r="L1060" s="7"/>
      <c r="M1060" s="10"/>
      <c r="N1060" s="13"/>
      <c r="O1060" s="13"/>
      <c r="P1060" s="14"/>
      <c r="Q1060" s="13"/>
      <c r="R1060" s="101"/>
      <c r="S1060" s="101"/>
      <c r="T1060" s="16"/>
      <c r="U1060" s="146"/>
    </row>
    <row r="1061" spans="1:21" ht="68.25" customHeight="1" x14ac:dyDescent="0.2">
      <c r="A1061" s="13"/>
      <c r="B1061" s="10"/>
      <c r="C1061" s="159"/>
      <c r="D1061" s="6"/>
      <c r="E1061" s="6"/>
      <c r="F1061" s="100"/>
      <c r="G1061" s="100"/>
      <c r="H1061" s="100"/>
      <c r="I1061" s="7"/>
      <c r="J1061" s="7"/>
      <c r="K1061" s="7"/>
      <c r="L1061" s="7"/>
      <c r="M1061" s="10"/>
      <c r="N1061" s="13"/>
      <c r="O1061" s="13"/>
      <c r="P1061" s="14"/>
      <c r="Q1061" s="13"/>
      <c r="R1061" s="101"/>
      <c r="S1061" s="101"/>
      <c r="T1061" s="16"/>
      <c r="U1061" s="146"/>
    </row>
    <row r="1062" spans="1:21" ht="68.25" customHeight="1" x14ac:dyDescent="0.2">
      <c r="A1062" s="13"/>
      <c r="B1062" s="10"/>
      <c r="C1062" s="159"/>
      <c r="D1062" s="6"/>
      <c r="E1062" s="6"/>
      <c r="F1062" s="100"/>
      <c r="G1062" s="100"/>
      <c r="H1062" s="100"/>
      <c r="I1062" s="7"/>
      <c r="J1062" s="7"/>
      <c r="K1062" s="7"/>
      <c r="L1062" s="7"/>
      <c r="M1062" s="10"/>
      <c r="N1062" s="13"/>
      <c r="O1062" s="13"/>
      <c r="P1062" s="14"/>
      <c r="Q1062" s="13"/>
      <c r="R1062" s="101"/>
      <c r="S1062" s="101"/>
      <c r="T1062" s="16"/>
      <c r="U1062" s="146"/>
    </row>
    <row r="1063" spans="1:21" ht="68.25" customHeight="1" x14ac:dyDescent="0.2">
      <c r="A1063" s="13"/>
      <c r="B1063" s="10"/>
      <c r="C1063" s="159"/>
      <c r="D1063" s="6"/>
      <c r="E1063" s="6"/>
      <c r="F1063" s="100"/>
      <c r="G1063" s="100"/>
      <c r="H1063" s="100"/>
      <c r="I1063" s="7"/>
      <c r="J1063" s="7"/>
      <c r="K1063" s="7"/>
      <c r="L1063" s="7"/>
      <c r="M1063" s="10"/>
      <c r="N1063" s="13"/>
      <c r="O1063" s="13"/>
      <c r="P1063" s="14"/>
      <c r="Q1063" s="13"/>
      <c r="R1063" s="101"/>
      <c r="S1063" s="101"/>
      <c r="T1063" s="16"/>
      <c r="U1063" s="146"/>
    </row>
    <row r="1064" spans="1:21" ht="68.25" customHeight="1" x14ac:dyDescent="0.2">
      <c r="A1064" s="13"/>
      <c r="B1064" s="10"/>
      <c r="C1064" s="159"/>
      <c r="D1064" s="6"/>
      <c r="E1064" s="6"/>
      <c r="F1064" s="100"/>
      <c r="G1064" s="100"/>
      <c r="H1064" s="100"/>
      <c r="I1064" s="7"/>
      <c r="J1064" s="7"/>
      <c r="K1064" s="7"/>
      <c r="L1064" s="7"/>
      <c r="M1064" s="10"/>
      <c r="N1064" s="13"/>
      <c r="O1064" s="13"/>
      <c r="P1064" s="14"/>
      <c r="Q1064" s="13"/>
      <c r="R1064" s="101"/>
      <c r="S1064" s="101"/>
      <c r="T1064" s="16"/>
      <c r="U1064" s="146"/>
    </row>
    <row r="1065" spans="1:21" ht="68.25" customHeight="1" x14ac:dyDescent="0.2">
      <c r="A1065" s="13"/>
      <c r="B1065" s="10"/>
      <c r="C1065" s="159"/>
      <c r="D1065" s="6"/>
      <c r="E1065" s="6"/>
      <c r="F1065" s="100"/>
      <c r="G1065" s="100"/>
      <c r="H1065" s="100"/>
      <c r="I1065" s="7"/>
      <c r="J1065" s="7"/>
      <c r="K1065" s="7"/>
      <c r="L1065" s="7"/>
      <c r="M1065" s="10"/>
      <c r="N1065" s="13"/>
      <c r="O1065" s="13"/>
      <c r="P1065" s="14"/>
      <c r="Q1065" s="13"/>
      <c r="R1065" s="101"/>
      <c r="S1065" s="101"/>
      <c r="T1065" s="16"/>
      <c r="U1065" s="146"/>
    </row>
    <row r="1066" spans="1:21" ht="68.25" customHeight="1" x14ac:dyDescent="0.2">
      <c r="A1066" s="13"/>
      <c r="B1066" s="10"/>
      <c r="C1066" s="159"/>
      <c r="D1066" s="6"/>
      <c r="E1066" s="6"/>
      <c r="F1066" s="100"/>
      <c r="G1066" s="100"/>
      <c r="H1066" s="100"/>
      <c r="I1066" s="7"/>
      <c r="J1066" s="7"/>
      <c r="K1066" s="7"/>
      <c r="L1066" s="7"/>
      <c r="M1066" s="10"/>
      <c r="N1066" s="13"/>
      <c r="O1066" s="13"/>
      <c r="P1066" s="14"/>
      <c r="Q1066" s="13"/>
      <c r="R1066" s="101"/>
      <c r="S1066" s="101"/>
      <c r="T1066" s="16"/>
      <c r="U1066" s="146"/>
    </row>
    <row r="1067" spans="1:21" ht="68.25" customHeight="1" x14ac:dyDescent="0.2">
      <c r="A1067" s="13"/>
      <c r="B1067" s="10"/>
      <c r="C1067" s="159"/>
      <c r="D1067" s="6"/>
      <c r="E1067" s="6"/>
      <c r="F1067" s="100"/>
      <c r="G1067" s="100"/>
      <c r="H1067" s="100"/>
      <c r="I1067" s="7"/>
      <c r="J1067" s="7"/>
      <c r="K1067" s="7"/>
      <c r="L1067" s="7"/>
      <c r="M1067" s="10"/>
      <c r="N1067" s="13"/>
      <c r="O1067" s="13"/>
      <c r="P1067" s="14"/>
      <c r="Q1067" s="13"/>
      <c r="R1067" s="101"/>
      <c r="S1067" s="101"/>
      <c r="T1067" s="16"/>
      <c r="U1067" s="146"/>
    </row>
    <row r="1068" spans="1:21" ht="68.25" customHeight="1" x14ac:dyDescent="0.2">
      <c r="A1068" s="13"/>
      <c r="B1068" s="10"/>
      <c r="C1068" s="159"/>
      <c r="D1068" s="6"/>
      <c r="E1068" s="6"/>
      <c r="F1068" s="100"/>
      <c r="G1068" s="100"/>
      <c r="H1068" s="100"/>
      <c r="I1068" s="7"/>
      <c r="J1068" s="7"/>
      <c r="K1068" s="7"/>
      <c r="L1068" s="7"/>
      <c r="M1068" s="10"/>
      <c r="N1068" s="13"/>
      <c r="O1068" s="13"/>
      <c r="P1068" s="14"/>
      <c r="Q1068" s="13"/>
      <c r="R1068" s="101"/>
      <c r="S1068" s="101"/>
      <c r="T1068" s="16"/>
      <c r="U1068" s="146"/>
    </row>
    <row r="1069" spans="1:21" ht="68.25" customHeight="1" x14ac:dyDescent="0.2">
      <c r="A1069" s="13"/>
      <c r="B1069" s="10"/>
      <c r="C1069" s="159"/>
      <c r="D1069" s="6"/>
      <c r="E1069" s="6"/>
      <c r="F1069" s="100"/>
      <c r="G1069" s="100"/>
      <c r="H1069" s="100"/>
      <c r="I1069" s="7"/>
      <c r="J1069" s="7"/>
      <c r="K1069" s="7"/>
      <c r="L1069" s="7"/>
      <c r="M1069" s="10"/>
      <c r="N1069" s="13"/>
      <c r="O1069" s="13"/>
      <c r="P1069" s="14"/>
      <c r="Q1069" s="13"/>
      <c r="R1069" s="101"/>
      <c r="S1069" s="101"/>
      <c r="T1069" s="16"/>
      <c r="U1069" s="146"/>
    </row>
    <row r="1070" spans="1:21" ht="68.25" customHeight="1" x14ac:dyDescent="0.2">
      <c r="A1070" s="13"/>
      <c r="B1070" s="10"/>
      <c r="C1070" s="159"/>
      <c r="D1070" s="6"/>
      <c r="E1070" s="6"/>
      <c r="F1070" s="100"/>
      <c r="G1070" s="100"/>
      <c r="H1070" s="100"/>
      <c r="I1070" s="7"/>
      <c r="J1070" s="7"/>
      <c r="K1070" s="7"/>
      <c r="L1070" s="7"/>
      <c r="M1070" s="10"/>
      <c r="N1070" s="13"/>
      <c r="O1070" s="13"/>
      <c r="P1070" s="14"/>
      <c r="Q1070" s="13"/>
      <c r="R1070" s="101"/>
      <c r="S1070" s="101"/>
      <c r="T1070" s="16"/>
      <c r="U1070" s="146"/>
    </row>
    <row r="1071" spans="1:21" ht="68.25" customHeight="1" x14ac:dyDescent="0.2">
      <c r="A1071" s="13"/>
      <c r="B1071" s="10"/>
      <c r="C1071" s="159"/>
      <c r="D1071" s="6"/>
      <c r="E1071" s="6"/>
      <c r="F1071" s="100"/>
      <c r="G1071" s="100"/>
      <c r="H1071" s="100"/>
      <c r="I1071" s="7"/>
      <c r="J1071" s="7"/>
      <c r="K1071" s="7"/>
      <c r="L1071" s="7"/>
      <c r="M1071" s="10"/>
      <c r="N1071" s="13"/>
      <c r="O1071" s="13"/>
      <c r="P1071" s="14"/>
      <c r="Q1071" s="13"/>
      <c r="R1071" s="101"/>
      <c r="S1071" s="101"/>
      <c r="T1071" s="16"/>
      <c r="U1071" s="146"/>
    </row>
    <row r="1072" spans="1:21" ht="68.25" customHeight="1" x14ac:dyDescent="0.2">
      <c r="A1072" s="13"/>
      <c r="B1072" s="10"/>
      <c r="C1072" s="159"/>
      <c r="D1072" s="6"/>
      <c r="E1072" s="6"/>
      <c r="F1072" s="100"/>
      <c r="G1072" s="100"/>
      <c r="H1072" s="100"/>
      <c r="I1072" s="7"/>
      <c r="J1072" s="7"/>
      <c r="K1072" s="7"/>
      <c r="L1072" s="7"/>
      <c r="M1072" s="10"/>
      <c r="N1072" s="13"/>
      <c r="O1072" s="13"/>
      <c r="P1072" s="14"/>
      <c r="Q1072" s="13"/>
      <c r="R1072" s="101"/>
      <c r="S1072" s="101"/>
      <c r="T1072" s="16"/>
      <c r="U1072" s="146"/>
    </row>
    <row r="1073" spans="1:21" ht="68.25" customHeight="1" x14ac:dyDescent="0.2">
      <c r="A1073" s="13"/>
      <c r="B1073" s="10"/>
      <c r="C1073" s="159"/>
      <c r="D1073" s="6"/>
      <c r="E1073" s="6"/>
      <c r="F1073" s="100"/>
      <c r="G1073" s="100"/>
      <c r="H1073" s="100"/>
      <c r="I1073" s="7"/>
      <c r="J1073" s="7"/>
      <c r="K1073" s="7"/>
      <c r="L1073" s="7"/>
      <c r="M1073" s="10"/>
      <c r="N1073" s="13"/>
      <c r="O1073" s="13"/>
      <c r="P1073" s="14"/>
      <c r="Q1073" s="13"/>
      <c r="R1073" s="101"/>
      <c r="S1073" s="101"/>
      <c r="T1073" s="16"/>
      <c r="U1073" s="146"/>
    </row>
    <row r="1074" spans="1:21" ht="68.25" customHeight="1" x14ac:dyDescent="0.2">
      <c r="A1074" s="13"/>
      <c r="B1074" s="10"/>
      <c r="C1074" s="159"/>
      <c r="D1074" s="6"/>
      <c r="E1074" s="6"/>
      <c r="F1074" s="100"/>
      <c r="G1074" s="100"/>
      <c r="H1074" s="100"/>
      <c r="I1074" s="7"/>
      <c r="J1074" s="7"/>
      <c r="K1074" s="7"/>
      <c r="L1074" s="7"/>
      <c r="M1074" s="10"/>
      <c r="N1074" s="13"/>
      <c r="O1074" s="13"/>
      <c r="P1074" s="14"/>
      <c r="Q1074" s="13"/>
      <c r="R1074" s="101"/>
      <c r="S1074" s="101"/>
      <c r="T1074" s="16"/>
      <c r="U1074" s="146"/>
    </row>
    <row r="1075" spans="1:21" ht="68.25" customHeight="1" x14ac:dyDescent="0.2">
      <c r="A1075" s="13"/>
      <c r="B1075" s="10"/>
      <c r="C1075" s="159"/>
      <c r="D1075" s="6"/>
      <c r="E1075" s="6"/>
      <c r="F1075" s="100"/>
      <c r="G1075" s="100"/>
      <c r="H1075" s="100"/>
      <c r="I1075" s="7"/>
      <c r="J1075" s="7"/>
      <c r="K1075" s="7"/>
      <c r="L1075" s="7"/>
      <c r="M1075" s="10"/>
      <c r="N1075" s="13"/>
      <c r="O1075" s="13"/>
      <c r="P1075" s="14"/>
      <c r="Q1075" s="13"/>
      <c r="R1075" s="101"/>
      <c r="S1075" s="101"/>
      <c r="T1075" s="16"/>
      <c r="U1075" s="146"/>
    </row>
    <row r="1076" spans="1:21" ht="68.25" customHeight="1" x14ac:dyDescent="0.2">
      <c r="A1076" s="13"/>
      <c r="B1076" s="10"/>
      <c r="C1076" s="159"/>
      <c r="D1076" s="6"/>
      <c r="E1076" s="6"/>
      <c r="F1076" s="100"/>
      <c r="G1076" s="100"/>
      <c r="H1076" s="100"/>
      <c r="I1076" s="7"/>
      <c r="J1076" s="7"/>
      <c r="K1076" s="7"/>
      <c r="L1076" s="7"/>
      <c r="M1076" s="10"/>
      <c r="N1076" s="13"/>
      <c r="O1076" s="13"/>
      <c r="P1076" s="14"/>
      <c r="Q1076" s="13"/>
      <c r="R1076" s="101"/>
      <c r="S1076" s="101"/>
      <c r="T1076" s="16"/>
      <c r="U1076" s="146"/>
    </row>
    <row r="1077" spans="1:21" ht="68.25" customHeight="1" x14ac:dyDescent="0.2">
      <c r="A1077" s="13"/>
      <c r="B1077" s="10"/>
      <c r="C1077" s="159"/>
      <c r="D1077" s="6"/>
      <c r="E1077" s="6"/>
      <c r="F1077" s="100"/>
      <c r="G1077" s="100"/>
      <c r="H1077" s="100"/>
      <c r="I1077" s="7"/>
      <c r="J1077" s="7"/>
      <c r="K1077" s="7"/>
      <c r="L1077" s="7"/>
      <c r="M1077" s="10"/>
      <c r="N1077" s="13"/>
      <c r="O1077" s="13"/>
      <c r="P1077" s="14"/>
      <c r="Q1077" s="13"/>
      <c r="R1077" s="101"/>
      <c r="S1077" s="101"/>
      <c r="T1077" s="16"/>
      <c r="U1077" s="146"/>
    </row>
    <row r="1078" spans="1:21" ht="68.25" customHeight="1" x14ac:dyDescent="0.2">
      <c r="A1078" s="13"/>
      <c r="B1078" s="10"/>
      <c r="C1078" s="159"/>
      <c r="D1078" s="6"/>
      <c r="E1078" s="6"/>
      <c r="F1078" s="100"/>
      <c r="G1078" s="100"/>
      <c r="H1078" s="100"/>
      <c r="I1078" s="7"/>
      <c r="J1078" s="7"/>
      <c r="K1078" s="7"/>
      <c r="L1078" s="7"/>
      <c r="M1078" s="10"/>
      <c r="N1078" s="13"/>
      <c r="O1078" s="13"/>
      <c r="P1078" s="14"/>
      <c r="Q1078" s="13"/>
      <c r="R1078" s="101"/>
      <c r="S1078" s="101"/>
      <c r="T1078" s="16"/>
      <c r="U1078" s="146"/>
    </row>
    <row r="1079" spans="1:21" ht="68.25" customHeight="1" x14ac:dyDescent="0.2">
      <c r="A1079" s="13"/>
      <c r="B1079" s="10"/>
      <c r="C1079" s="159"/>
      <c r="D1079" s="6"/>
      <c r="E1079" s="6"/>
      <c r="F1079" s="100"/>
      <c r="G1079" s="100"/>
      <c r="H1079" s="100"/>
      <c r="I1079" s="7"/>
      <c r="J1079" s="7"/>
      <c r="K1079" s="7"/>
      <c r="L1079" s="7"/>
      <c r="M1079" s="10"/>
      <c r="N1079" s="13"/>
      <c r="O1079" s="13"/>
      <c r="P1079" s="14"/>
      <c r="Q1079" s="13"/>
      <c r="R1079" s="101"/>
      <c r="S1079" s="101"/>
      <c r="T1079" s="16"/>
      <c r="U1079" s="146"/>
    </row>
    <row r="1080" spans="1:21" ht="68.25" customHeight="1" x14ac:dyDescent="0.2">
      <c r="A1080" s="13"/>
      <c r="B1080" s="10"/>
      <c r="C1080" s="159"/>
      <c r="D1080" s="6"/>
      <c r="E1080" s="6"/>
      <c r="F1080" s="100"/>
      <c r="G1080" s="100"/>
      <c r="H1080" s="100"/>
      <c r="I1080" s="7"/>
      <c r="J1080" s="7"/>
      <c r="K1080" s="7"/>
      <c r="L1080" s="7"/>
      <c r="M1080" s="10"/>
      <c r="N1080" s="13"/>
      <c r="O1080" s="13"/>
      <c r="P1080" s="14"/>
      <c r="Q1080" s="13"/>
      <c r="R1080" s="101"/>
      <c r="S1080" s="101"/>
      <c r="T1080" s="16"/>
      <c r="U1080" s="146"/>
    </row>
    <row r="1081" spans="1:21" ht="68.25" customHeight="1" x14ac:dyDescent="0.2">
      <c r="A1081" s="13"/>
      <c r="B1081" s="10"/>
      <c r="C1081" s="159"/>
      <c r="D1081" s="6"/>
      <c r="E1081" s="6"/>
      <c r="F1081" s="100"/>
      <c r="G1081" s="100"/>
      <c r="H1081" s="100"/>
      <c r="I1081" s="7"/>
      <c r="J1081" s="7"/>
      <c r="K1081" s="7"/>
      <c r="L1081" s="7"/>
      <c r="M1081" s="10"/>
      <c r="N1081" s="13"/>
      <c r="O1081" s="13"/>
      <c r="P1081" s="14"/>
      <c r="Q1081" s="13"/>
      <c r="R1081" s="101"/>
      <c r="S1081" s="101"/>
      <c r="T1081" s="16"/>
      <c r="U1081" s="146"/>
    </row>
    <row r="1082" spans="1:21" ht="68.25" customHeight="1" x14ac:dyDescent="0.2">
      <c r="A1082" s="13"/>
      <c r="B1082" s="10"/>
      <c r="C1082" s="159"/>
      <c r="D1082" s="6"/>
      <c r="E1082" s="6"/>
      <c r="F1082" s="100"/>
      <c r="G1082" s="100"/>
      <c r="H1082" s="100"/>
      <c r="I1082" s="7"/>
      <c r="J1082" s="7"/>
      <c r="K1082" s="7"/>
      <c r="L1082" s="7"/>
      <c r="M1082" s="10"/>
      <c r="N1082" s="13"/>
      <c r="O1082" s="13"/>
      <c r="P1082" s="14"/>
      <c r="Q1082" s="13"/>
      <c r="R1082" s="101"/>
      <c r="S1082" s="101"/>
      <c r="T1082" s="16"/>
      <c r="U1082" s="146"/>
    </row>
    <row r="1083" spans="1:21" ht="68.25" customHeight="1" x14ac:dyDescent="0.2">
      <c r="A1083" s="13"/>
      <c r="B1083" s="10"/>
      <c r="C1083" s="159"/>
      <c r="D1083" s="6"/>
      <c r="E1083" s="6"/>
      <c r="F1083" s="100"/>
      <c r="G1083" s="100"/>
      <c r="H1083" s="100"/>
      <c r="I1083" s="7"/>
      <c r="J1083" s="7"/>
      <c r="K1083" s="7"/>
      <c r="L1083" s="7"/>
      <c r="M1083" s="10"/>
      <c r="N1083" s="13"/>
      <c r="O1083" s="13"/>
      <c r="P1083" s="14"/>
      <c r="Q1083" s="13"/>
      <c r="R1083" s="101"/>
      <c r="S1083" s="101"/>
      <c r="T1083" s="16"/>
      <c r="U1083" s="146"/>
    </row>
    <row r="1084" spans="1:21" ht="68.25" customHeight="1" x14ac:dyDescent="0.2">
      <c r="A1084" s="13"/>
      <c r="B1084" s="10"/>
      <c r="C1084" s="159"/>
      <c r="D1084" s="6"/>
      <c r="E1084" s="6"/>
      <c r="F1084" s="100"/>
      <c r="G1084" s="100"/>
      <c r="H1084" s="100"/>
      <c r="I1084" s="7"/>
      <c r="J1084" s="7"/>
      <c r="K1084" s="7"/>
      <c r="L1084" s="7"/>
      <c r="M1084" s="10"/>
      <c r="N1084" s="13"/>
      <c r="O1084" s="13"/>
      <c r="P1084" s="14"/>
      <c r="Q1084" s="13"/>
      <c r="R1084" s="101"/>
      <c r="S1084" s="101"/>
      <c r="T1084" s="16"/>
      <c r="U1084" s="146"/>
    </row>
    <row r="1085" spans="1:21" ht="68.25" customHeight="1" x14ac:dyDescent="0.2">
      <c r="A1085" s="13"/>
      <c r="B1085" s="10"/>
      <c r="C1085" s="159"/>
      <c r="D1085" s="6"/>
      <c r="E1085" s="6"/>
      <c r="F1085" s="100"/>
      <c r="G1085" s="100"/>
      <c r="H1085" s="100"/>
      <c r="I1085" s="7"/>
      <c r="J1085" s="7"/>
      <c r="K1085" s="7"/>
      <c r="L1085" s="7"/>
      <c r="M1085" s="10"/>
      <c r="N1085" s="13"/>
      <c r="O1085" s="13"/>
      <c r="P1085" s="14"/>
      <c r="Q1085" s="13"/>
      <c r="R1085" s="101"/>
      <c r="S1085" s="101"/>
      <c r="T1085" s="16"/>
      <c r="U1085" s="146"/>
    </row>
    <row r="1086" spans="1:21" ht="68.25" customHeight="1" x14ac:dyDescent="0.2">
      <c r="A1086" s="13"/>
      <c r="B1086" s="10"/>
      <c r="C1086" s="159"/>
      <c r="D1086" s="6"/>
      <c r="E1086" s="6"/>
      <c r="F1086" s="100"/>
      <c r="G1086" s="100"/>
      <c r="H1086" s="100"/>
      <c r="I1086" s="7"/>
      <c r="J1086" s="7"/>
      <c r="K1086" s="7"/>
      <c r="L1086" s="7"/>
      <c r="M1086" s="10"/>
      <c r="N1086" s="13"/>
      <c r="O1086" s="13"/>
      <c r="P1086" s="14"/>
      <c r="Q1086" s="13"/>
      <c r="R1086" s="101"/>
      <c r="S1086" s="101"/>
      <c r="T1086" s="16"/>
      <c r="U1086" s="146"/>
    </row>
    <row r="1087" spans="1:21" ht="68.25" customHeight="1" x14ac:dyDescent="0.2">
      <c r="A1087" s="13"/>
      <c r="B1087" s="10"/>
      <c r="C1087" s="159"/>
      <c r="D1087" s="6"/>
      <c r="E1087" s="6"/>
      <c r="F1087" s="100"/>
      <c r="G1087" s="100"/>
      <c r="H1087" s="100"/>
      <c r="I1087" s="7"/>
      <c r="J1087" s="7"/>
      <c r="K1087" s="7"/>
      <c r="L1087" s="7"/>
      <c r="M1087" s="10"/>
      <c r="N1087" s="13"/>
      <c r="O1087" s="13"/>
      <c r="P1087" s="14"/>
      <c r="Q1087" s="13"/>
      <c r="R1087" s="101"/>
      <c r="S1087" s="101"/>
      <c r="T1087" s="16"/>
      <c r="U1087" s="146"/>
    </row>
    <row r="1088" spans="1:21" ht="68.25" customHeight="1" x14ac:dyDescent="0.2">
      <c r="A1088" s="13"/>
      <c r="B1088" s="10"/>
      <c r="C1088" s="159"/>
      <c r="D1088" s="6"/>
      <c r="E1088" s="6"/>
      <c r="F1088" s="100"/>
      <c r="G1088" s="100"/>
      <c r="H1088" s="100"/>
      <c r="I1088" s="7"/>
      <c r="J1088" s="7"/>
      <c r="K1088" s="7"/>
      <c r="L1088" s="7"/>
      <c r="M1088" s="10"/>
      <c r="N1088" s="13"/>
      <c r="O1088" s="13"/>
      <c r="P1088" s="14"/>
      <c r="Q1088" s="13"/>
      <c r="R1088" s="101"/>
      <c r="S1088" s="101"/>
      <c r="T1088" s="16"/>
      <c r="U1088" s="146"/>
    </row>
    <row r="1089" spans="1:21" ht="68.25" customHeight="1" x14ac:dyDescent="0.2">
      <c r="A1089" s="13"/>
      <c r="B1089" s="10"/>
      <c r="C1089" s="159"/>
      <c r="D1089" s="6"/>
      <c r="E1089" s="6"/>
      <c r="F1089" s="100"/>
      <c r="G1089" s="100"/>
      <c r="H1089" s="100"/>
      <c r="I1089" s="7"/>
      <c r="J1089" s="7"/>
      <c r="K1089" s="7"/>
      <c r="L1089" s="7"/>
      <c r="M1089" s="10"/>
      <c r="N1089" s="13"/>
      <c r="O1089" s="13"/>
      <c r="P1089" s="14"/>
      <c r="Q1089" s="13"/>
      <c r="R1089" s="101"/>
      <c r="S1089" s="101"/>
      <c r="T1089" s="16"/>
      <c r="U1089" s="146"/>
    </row>
    <row r="1090" spans="1:21" ht="68.25" customHeight="1" x14ac:dyDescent="0.2">
      <c r="A1090" s="13"/>
      <c r="B1090" s="10"/>
      <c r="C1090" s="159"/>
      <c r="D1090" s="6"/>
      <c r="E1090" s="6"/>
      <c r="F1090" s="100"/>
      <c r="G1090" s="100"/>
      <c r="H1090" s="100"/>
      <c r="I1090" s="7"/>
      <c r="J1090" s="7"/>
      <c r="K1090" s="7"/>
      <c r="L1090" s="7"/>
      <c r="M1090" s="10"/>
      <c r="N1090" s="13"/>
      <c r="O1090" s="13"/>
      <c r="P1090" s="14"/>
      <c r="Q1090" s="13"/>
      <c r="R1090" s="101"/>
      <c r="S1090" s="101"/>
      <c r="T1090" s="16"/>
      <c r="U1090" s="146"/>
    </row>
    <row r="1091" spans="1:21" ht="68.25" customHeight="1" x14ac:dyDescent="0.2">
      <c r="A1091" s="13"/>
      <c r="B1091" s="10"/>
      <c r="C1091" s="159"/>
      <c r="D1091" s="6"/>
      <c r="E1091" s="6"/>
      <c r="F1091" s="100"/>
      <c r="G1091" s="100"/>
      <c r="H1091" s="100"/>
      <c r="I1091" s="7"/>
      <c r="J1091" s="7"/>
      <c r="K1091" s="7"/>
      <c r="L1091" s="7"/>
      <c r="M1091" s="10"/>
      <c r="N1091" s="13"/>
      <c r="O1091" s="13"/>
      <c r="P1091" s="14"/>
      <c r="Q1091" s="13"/>
      <c r="R1091" s="101"/>
      <c r="S1091" s="101"/>
      <c r="T1091" s="16"/>
      <c r="U1091" s="146"/>
    </row>
    <row r="1092" spans="1:21" ht="68.25" customHeight="1" x14ac:dyDescent="0.2">
      <c r="A1092" s="13"/>
      <c r="B1092" s="10"/>
      <c r="C1092" s="159"/>
      <c r="D1092" s="6"/>
      <c r="E1092" s="6"/>
      <c r="F1092" s="100"/>
      <c r="G1092" s="100"/>
      <c r="H1092" s="100"/>
      <c r="I1092" s="7"/>
      <c r="J1092" s="7"/>
      <c r="K1092" s="7"/>
      <c r="L1092" s="7"/>
      <c r="M1092" s="10"/>
      <c r="N1092" s="13"/>
      <c r="O1092" s="13"/>
      <c r="P1092" s="14"/>
      <c r="Q1092" s="13"/>
      <c r="R1092" s="101"/>
      <c r="S1092" s="101"/>
      <c r="T1092" s="16"/>
      <c r="U1092" s="146"/>
    </row>
    <row r="1093" spans="1:21" ht="68.25" customHeight="1" x14ac:dyDescent="0.2">
      <c r="A1093" s="13"/>
      <c r="B1093" s="10"/>
      <c r="C1093" s="159"/>
      <c r="D1093" s="6"/>
      <c r="E1093" s="6"/>
      <c r="F1093" s="100"/>
      <c r="G1093" s="100"/>
      <c r="H1093" s="100"/>
      <c r="I1093" s="7"/>
      <c r="J1093" s="7"/>
      <c r="K1093" s="7"/>
      <c r="L1093" s="7"/>
      <c r="M1093" s="10"/>
      <c r="N1093" s="13"/>
      <c r="O1093" s="13"/>
      <c r="P1093" s="14"/>
      <c r="Q1093" s="13"/>
      <c r="R1093" s="101"/>
      <c r="S1093" s="101"/>
      <c r="T1093" s="16"/>
      <c r="U1093" s="146"/>
    </row>
    <row r="1094" spans="1:21" ht="68.25" customHeight="1" x14ac:dyDescent="0.2">
      <c r="A1094" s="13"/>
      <c r="B1094" s="10"/>
      <c r="C1094" s="159"/>
      <c r="D1094" s="6"/>
      <c r="E1094" s="6"/>
      <c r="F1094" s="100"/>
      <c r="G1094" s="100"/>
      <c r="H1094" s="100"/>
      <c r="I1094" s="7"/>
      <c r="J1094" s="7"/>
      <c r="K1094" s="7"/>
      <c r="L1094" s="7"/>
      <c r="M1094" s="10"/>
      <c r="N1094" s="13"/>
      <c r="O1094" s="13"/>
      <c r="P1094" s="14"/>
      <c r="Q1094" s="13"/>
      <c r="R1094" s="101"/>
      <c r="S1094" s="101"/>
      <c r="T1094" s="16"/>
      <c r="U1094" s="146"/>
    </row>
    <row r="1095" spans="1:21" ht="68.25" customHeight="1" x14ac:dyDescent="0.2">
      <c r="A1095" s="13"/>
      <c r="B1095" s="10"/>
      <c r="C1095" s="159"/>
      <c r="D1095" s="6"/>
      <c r="E1095" s="6"/>
      <c r="F1095" s="100"/>
      <c r="G1095" s="100"/>
      <c r="H1095" s="100"/>
      <c r="I1095" s="7"/>
      <c r="J1095" s="7"/>
      <c r="K1095" s="7"/>
      <c r="L1095" s="7"/>
      <c r="M1095" s="10"/>
      <c r="N1095" s="13"/>
      <c r="O1095" s="13"/>
      <c r="P1095" s="14"/>
      <c r="Q1095" s="13"/>
      <c r="R1095" s="101"/>
      <c r="S1095" s="101"/>
      <c r="T1095" s="16"/>
      <c r="U1095" s="146"/>
    </row>
    <row r="1096" spans="1:21" ht="68.25" customHeight="1" x14ac:dyDescent="0.2">
      <c r="A1096" s="13"/>
      <c r="B1096" s="10"/>
      <c r="C1096" s="159"/>
      <c r="D1096" s="6"/>
      <c r="E1096" s="6"/>
      <c r="F1096" s="100"/>
      <c r="G1096" s="100"/>
      <c r="H1096" s="100"/>
      <c r="I1096" s="7"/>
      <c r="J1096" s="7"/>
      <c r="K1096" s="7"/>
      <c r="L1096" s="7"/>
      <c r="M1096" s="10"/>
      <c r="N1096" s="13"/>
      <c r="O1096" s="13"/>
      <c r="P1096" s="14"/>
      <c r="Q1096" s="13"/>
      <c r="R1096" s="101"/>
      <c r="S1096" s="101"/>
      <c r="T1096" s="16"/>
      <c r="U1096" s="146"/>
    </row>
    <row r="1097" spans="1:21" ht="68.25" customHeight="1" x14ac:dyDescent="0.2">
      <c r="A1097" s="13"/>
      <c r="B1097" s="10"/>
      <c r="C1097" s="159"/>
      <c r="D1097" s="6"/>
      <c r="E1097" s="6"/>
      <c r="F1097" s="100"/>
      <c r="G1097" s="100"/>
      <c r="H1097" s="100"/>
      <c r="I1097" s="7"/>
      <c r="J1097" s="7"/>
      <c r="K1097" s="7"/>
      <c r="L1097" s="7"/>
      <c r="M1097" s="10"/>
      <c r="N1097" s="13"/>
      <c r="O1097" s="13"/>
      <c r="P1097" s="14"/>
      <c r="Q1097" s="13"/>
      <c r="R1097" s="101"/>
      <c r="S1097" s="101"/>
      <c r="T1097" s="16"/>
      <c r="U1097" s="146"/>
    </row>
    <row r="1098" spans="1:21" ht="68.25" customHeight="1" x14ac:dyDescent="0.2">
      <c r="A1098" s="13"/>
      <c r="B1098" s="10"/>
      <c r="C1098" s="159"/>
      <c r="D1098" s="6"/>
      <c r="E1098" s="6"/>
      <c r="F1098" s="100"/>
      <c r="G1098" s="100"/>
      <c r="H1098" s="100"/>
      <c r="I1098" s="7"/>
      <c r="J1098" s="7"/>
      <c r="K1098" s="7"/>
      <c r="L1098" s="7"/>
      <c r="M1098" s="10"/>
      <c r="N1098" s="13"/>
      <c r="O1098" s="13"/>
      <c r="P1098" s="14"/>
      <c r="Q1098" s="13"/>
      <c r="R1098" s="101"/>
      <c r="S1098" s="101"/>
      <c r="T1098" s="16"/>
      <c r="U1098" s="146"/>
    </row>
    <row r="1099" spans="1:21" ht="68.25" customHeight="1" x14ac:dyDescent="0.2">
      <c r="A1099" s="13"/>
      <c r="B1099" s="10"/>
      <c r="C1099" s="159"/>
      <c r="D1099" s="6"/>
      <c r="E1099" s="6"/>
      <c r="F1099" s="100"/>
      <c r="G1099" s="100"/>
      <c r="H1099" s="100"/>
      <c r="I1099" s="7"/>
      <c r="J1099" s="7"/>
      <c r="K1099" s="7"/>
      <c r="L1099" s="7"/>
      <c r="M1099" s="10"/>
      <c r="N1099" s="13"/>
      <c r="O1099" s="13"/>
      <c r="P1099" s="14"/>
      <c r="Q1099" s="13"/>
      <c r="R1099" s="101"/>
      <c r="S1099" s="101"/>
      <c r="T1099" s="16"/>
      <c r="U1099" s="146"/>
    </row>
    <row r="1100" spans="1:21" ht="68.25" customHeight="1" x14ac:dyDescent="0.2">
      <c r="A1100" s="13"/>
      <c r="B1100" s="10"/>
      <c r="C1100" s="159"/>
      <c r="D1100" s="6"/>
      <c r="E1100" s="6"/>
      <c r="F1100" s="100"/>
      <c r="G1100" s="100"/>
      <c r="H1100" s="100"/>
      <c r="I1100" s="7"/>
      <c r="J1100" s="7"/>
      <c r="K1100" s="7"/>
      <c r="L1100" s="7"/>
      <c r="M1100" s="10"/>
      <c r="N1100" s="13"/>
      <c r="O1100" s="13"/>
      <c r="P1100" s="14"/>
      <c r="Q1100" s="13"/>
      <c r="R1100" s="101"/>
      <c r="S1100" s="101"/>
      <c r="T1100" s="16"/>
      <c r="U1100" s="146"/>
    </row>
    <row r="1101" spans="1:21" ht="68.25" customHeight="1" x14ac:dyDescent="0.2">
      <c r="A1101" s="13"/>
      <c r="B1101" s="10"/>
      <c r="C1101" s="159"/>
      <c r="D1101" s="6"/>
      <c r="E1101" s="6"/>
      <c r="F1101" s="100"/>
      <c r="G1101" s="100"/>
      <c r="H1101" s="100"/>
      <c r="I1101" s="7"/>
      <c r="J1101" s="7"/>
      <c r="K1101" s="7"/>
      <c r="L1101" s="7"/>
      <c r="M1101" s="10"/>
      <c r="N1101" s="13"/>
      <c r="O1101" s="13"/>
      <c r="P1101" s="14"/>
      <c r="Q1101" s="13"/>
      <c r="R1101" s="101"/>
      <c r="S1101" s="101"/>
      <c r="T1101" s="16"/>
      <c r="U1101" s="146"/>
    </row>
    <row r="1102" spans="1:21" ht="68.25" customHeight="1" x14ac:dyDescent="0.2">
      <c r="A1102" s="13"/>
      <c r="B1102" s="10"/>
      <c r="C1102" s="159"/>
      <c r="D1102" s="6"/>
      <c r="E1102" s="6"/>
      <c r="F1102" s="100"/>
      <c r="G1102" s="100"/>
      <c r="H1102" s="100"/>
      <c r="I1102" s="7"/>
      <c r="J1102" s="7"/>
      <c r="K1102" s="7"/>
      <c r="L1102" s="7"/>
      <c r="M1102" s="10"/>
      <c r="N1102" s="13"/>
      <c r="O1102" s="13"/>
      <c r="P1102" s="14"/>
      <c r="Q1102" s="13"/>
      <c r="R1102" s="101"/>
      <c r="S1102" s="101"/>
      <c r="T1102" s="16"/>
      <c r="U1102" s="146"/>
    </row>
    <row r="1103" spans="1:21" ht="68.25" customHeight="1" x14ac:dyDescent="0.2">
      <c r="A1103" s="13"/>
      <c r="B1103" s="10"/>
      <c r="C1103" s="159"/>
      <c r="D1103" s="6"/>
      <c r="E1103" s="6"/>
      <c r="F1103" s="100"/>
      <c r="G1103" s="100"/>
      <c r="H1103" s="100"/>
      <c r="I1103" s="7"/>
      <c r="J1103" s="7"/>
      <c r="K1103" s="7"/>
      <c r="L1103" s="7"/>
      <c r="M1103" s="10"/>
      <c r="N1103" s="13"/>
      <c r="O1103" s="13"/>
      <c r="P1103" s="14"/>
      <c r="Q1103" s="13"/>
      <c r="R1103" s="101"/>
      <c r="S1103" s="101"/>
      <c r="T1103" s="16"/>
      <c r="U1103" s="146"/>
    </row>
    <row r="1104" spans="1:21" ht="68.25" customHeight="1" x14ac:dyDescent="0.2">
      <c r="A1104" s="13"/>
      <c r="B1104" s="10"/>
      <c r="C1104" s="159"/>
      <c r="D1104" s="6"/>
      <c r="E1104" s="6"/>
      <c r="F1104" s="100"/>
      <c r="G1104" s="100"/>
      <c r="H1104" s="100"/>
      <c r="I1104" s="7"/>
      <c r="J1104" s="7"/>
      <c r="K1104" s="7"/>
      <c r="L1104" s="7"/>
      <c r="M1104" s="10"/>
      <c r="N1104" s="13"/>
      <c r="O1104" s="13"/>
      <c r="P1104" s="14"/>
      <c r="Q1104" s="13"/>
      <c r="R1104" s="101"/>
      <c r="S1104" s="101"/>
      <c r="T1104" s="16"/>
      <c r="U1104" s="146"/>
    </row>
    <row r="1105" spans="1:21" ht="68.25" customHeight="1" x14ac:dyDescent="0.2">
      <c r="A1105" s="13"/>
      <c r="B1105" s="10"/>
      <c r="C1105" s="159"/>
      <c r="D1105" s="6"/>
      <c r="E1105" s="6"/>
      <c r="F1105" s="100"/>
      <c r="G1105" s="100"/>
      <c r="H1105" s="100"/>
      <c r="I1105" s="7"/>
      <c r="J1105" s="7"/>
      <c r="K1105" s="7"/>
      <c r="L1105" s="7"/>
      <c r="M1105" s="10"/>
      <c r="N1105" s="13"/>
      <c r="O1105" s="13"/>
      <c r="P1105" s="14"/>
      <c r="Q1105" s="13"/>
      <c r="R1105" s="101"/>
      <c r="S1105" s="101"/>
      <c r="T1105" s="16"/>
      <c r="U1105" s="146"/>
    </row>
    <row r="1106" spans="1:21" ht="68.25" customHeight="1" x14ac:dyDescent="0.2">
      <c r="A1106" s="13"/>
      <c r="B1106" s="10"/>
      <c r="C1106" s="159"/>
      <c r="D1106" s="6"/>
      <c r="E1106" s="6"/>
      <c r="F1106" s="100"/>
      <c r="G1106" s="100"/>
      <c r="H1106" s="100"/>
      <c r="I1106" s="7"/>
      <c r="J1106" s="7"/>
      <c r="K1106" s="7"/>
      <c r="L1106" s="7"/>
      <c r="M1106" s="10"/>
      <c r="N1106" s="13"/>
      <c r="O1106" s="13"/>
      <c r="P1106" s="14"/>
      <c r="Q1106" s="13"/>
      <c r="R1106" s="101"/>
      <c r="S1106" s="101"/>
      <c r="T1106" s="16"/>
      <c r="U1106" s="146"/>
    </row>
    <row r="1107" spans="1:21" ht="68.25" customHeight="1" x14ac:dyDescent="0.2">
      <c r="A1107" s="13"/>
      <c r="B1107" s="10"/>
      <c r="C1107" s="159"/>
      <c r="D1107" s="6"/>
      <c r="E1107" s="6"/>
      <c r="F1107" s="100"/>
      <c r="G1107" s="100"/>
      <c r="H1107" s="100"/>
      <c r="I1107" s="7"/>
      <c r="J1107" s="7"/>
      <c r="K1107" s="7"/>
      <c r="L1107" s="7"/>
      <c r="M1107" s="10"/>
      <c r="N1107" s="13"/>
      <c r="O1107" s="13"/>
      <c r="P1107" s="14"/>
      <c r="Q1107" s="13"/>
      <c r="R1107" s="101"/>
      <c r="S1107" s="101"/>
      <c r="T1107" s="16"/>
      <c r="U1107" s="146"/>
    </row>
    <row r="1108" spans="1:21" ht="68.25" customHeight="1" x14ac:dyDescent="0.2">
      <c r="A1108" s="13"/>
      <c r="B1108" s="10"/>
      <c r="C1108" s="159"/>
      <c r="D1108" s="6"/>
      <c r="E1108" s="6"/>
      <c r="F1108" s="100"/>
      <c r="G1108" s="100"/>
      <c r="H1108" s="100"/>
      <c r="I1108" s="7"/>
      <c r="J1108" s="7"/>
      <c r="K1108" s="7"/>
      <c r="L1108" s="7"/>
      <c r="M1108" s="10"/>
      <c r="N1108" s="13"/>
      <c r="O1108" s="13"/>
      <c r="P1108" s="14"/>
      <c r="Q1108" s="13"/>
      <c r="R1108" s="101"/>
      <c r="S1108" s="101"/>
      <c r="T1108" s="16"/>
      <c r="U1108" s="146"/>
    </row>
    <row r="1109" spans="1:21" ht="68.25" customHeight="1" x14ac:dyDescent="0.2">
      <c r="A1109" s="13"/>
      <c r="B1109" s="10"/>
      <c r="C1109" s="159"/>
      <c r="D1109" s="6"/>
      <c r="E1109" s="6"/>
      <c r="F1109" s="100"/>
      <c r="G1109" s="100"/>
      <c r="H1109" s="100"/>
      <c r="I1109" s="7"/>
      <c r="J1109" s="7"/>
      <c r="K1109" s="7"/>
      <c r="L1109" s="7"/>
      <c r="M1109" s="10"/>
      <c r="N1109" s="13"/>
      <c r="O1109" s="13"/>
      <c r="P1109" s="14"/>
      <c r="Q1109" s="13"/>
      <c r="R1109" s="101"/>
      <c r="S1109" s="101"/>
      <c r="T1109" s="16"/>
      <c r="U1109" s="146"/>
    </row>
    <row r="1110" spans="1:21" ht="68.25" customHeight="1" x14ac:dyDescent="0.2">
      <c r="A1110" s="13"/>
      <c r="B1110" s="10"/>
      <c r="C1110" s="159"/>
      <c r="D1110" s="6"/>
      <c r="E1110" s="6"/>
      <c r="F1110" s="100"/>
      <c r="G1110" s="100"/>
      <c r="H1110" s="100"/>
      <c r="I1110" s="7"/>
      <c r="J1110" s="7"/>
      <c r="K1110" s="7"/>
      <c r="L1110" s="7"/>
      <c r="M1110" s="10"/>
      <c r="N1110" s="13"/>
      <c r="O1110" s="13"/>
      <c r="P1110" s="14"/>
      <c r="Q1110" s="13"/>
      <c r="R1110" s="101"/>
      <c r="S1110" s="101"/>
      <c r="T1110" s="16"/>
      <c r="U1110" s="146"/>
    </row>
    <row r="1111" spans="1:21" ht="68.25" customHeight="1" x14ac:dyDescent="0.2">
      <c r="A1111" s="13"/>
      <c r="B1111" s="10"/>
      <c r="C1111" s="159"/>
      <c r="D1111" s="6"/>
      <c r="E1111" s="6"/>
      <c r="F1111" s="100"/>
      <c r="G1111" s="100"/>
      <c r="H1111" s="100"/>
      <c r="I1111" s="7"/>
      <c r="J1111" s="7"/>
      <c r="K1111" s="7"/>
      <c r="L1111" s="7"/>
      <c r="M1111" s="10"/>
      <c r="N1111" s="13"/>
      <c r="O1111" s="13"/>
      <c r="P1111" s="14"/>
      <c r="Q1111" s="13"/>
      <c r="R1111" s="101"/>
      <c r="S1111" s="101"/>
      <c r="T1111" s="16"/>
      <c r="U1111" s="146"/>
    </row>
    <row r="1112" spans="1:21" ht="68.25" customHeight="1" x14ac:dyDescent="0.2">
      <c r="A1112" s="13"/>
      <c r="B1112" s="10"/>
      <c r="C1112" s="159"/>
      <c r="D1112" s="6"/>
      <c r="E1112" s="6"/>
      <c r="F1112" s="100"/>
      <c r="G1112" s="100"/>
      <c r="H1112" s="100"/>
      <c r="I1112" s="7"/>
      <c r="J1112" s="7"/>
      <c r="K1112" s="7"/>
      <c r="L1112" s="7"/>
      <c r="M1112" s="10"/>
      <c r="N1112" s="13"/>
      <c r="O1112" s="13"/>
      <c r="P1112" s="14"/>
      <c r="Q1112" s="13"/>
      <c r="R1112" s="101"/>
      <c r="S1112" s="101"/>
      <c r="T1112" s="16"/>
      <c r="U1112" s="146"/>
    </row>
    <row r="1113" spans="1:21" ht="68.25" customHeight="1" x14ac:dyDescent="0.2">
      <c r="A1113" s="13"/>
      <c r="B1113" s="10"/>
      <c r="C1113" s="159"/>
      <c r="D1113" s="6"/>
      <c r="E1113" s="6"/>
      <c r="F1113" s="100"/>
      <c r="G1113" s="100"/>
      <c r="H1113" s="100"/>
      <c r="I1113" s="7"/>
      <c r="J1113" s="7"/>
      <c r="K1113" s="7"/>
      <c r="L1113" s="7"/>
      <c r="M1113" s="10"/>
      <c r="N1113" s="13"/>
      <c r="O1113" s="13"/>
      <c r="P1113" s="14"/>
      <c r="Q1113" s="13"/>
      <c r="R1113" s="101"/>
      <c r="S1113" s="101"/>
      <c r="T1113" s="16"/>
      <c r="U1113" s="146"/>
    </row>
    <row r="1114" spans="1:21" ht="68.25" customHeight="1" x14ac:dyDescent="0.2">
      <c r="A1114" s="13"/>
      <c r="B1114" s="10"/>
      <c r="C1114" s="159"/>
      <c r="D1114" s="6"/>
      <c r="E1114" s="6"/>
      <c r="F1114" s="100"/>
      <c r="G1114" s="100"/>
      <c r="H1114" s="100"/>
      <c r="I1114" s="7"/>
      <c r="J1114" s="7"/>
      <c r="K1114" s="7"/>
      <c r="L1114" s="7"/>
      <c r="M1114" s="10"/>
      <c r="N1114" s="13"/>
      <c r="O1114" s="13"/>
      <c r="P1114" s="14"/>
      <c r="Q1114" s="13"/>
      <c r="R1114" s="101"/>
      <c r="S1114" s="101"/>
      <c r="T1114" s="16"/>
      <c r="U1114" s="146"/>
    </row>
    <row r="1115" spans="1:21" ht="68.25" customHeight="1" x14ac:dyDescent="0.2">
      <c r="A1115" s="13"/>
      <c r="B1115" s="10"/>
      <c r="C1115" s="159"/>
      <c r="D1115" s="6"/>
      <c r="E1115" s="6"/>
      <c r="F1115" s="100"/>
      <c r="G1115" s="100"/>
      <c r="H1115" s="100"/>
      <c r="I1115" s="7"/>
      <c r="J1115" s="7"/>
      <c r="K1115" s="7"/>
      <c r="L1115" s="7"/>
      <c r="M1115" s="10"/>
      <c r="N1115" s="13"/>
      <c r="O1115" s="13"/>
      <c r="P1115" s="14"/>
      <c r="Q1115" s="13"/>
      <c r="R1115" s="101"/>
      <c r="S1115" s="101"/>
      <c r="T1115" s="16"/>
      <c r="U1115" s="146"/>
    </row>
    <row r="1116" spans="1:21" ht="68.25" customHeight="1" x14ac:dyDescent="0.2">
      <c r="A1116" s="13"/>
      <c r="B1116" s="10"/>
      <c r="C1116" s="159"/>
      <c r="D1116" s="6"/>
      <c r="E1116" s="6"/>
      <c r="F1116" s="100"/>
      <c r="G1116" s="100"/>
      <c r="H1116" s="100"/>
      <c r="I1116" s="7"/>
      <c r="J1116" s="7"/>
      <c r="K1116" s="7"/>
      <c r="L1116" s="7"/>
      <c r="M1116" s="10"/>
      <c r="N1116" s="13"/>
      <c r="O1116" s="13"/>
      <c r="P1116" s="14"/>
      <c r="Q1116" s="13"/>
      <c r="R1116" s="101"/>
      <c r="S1116" s="101"/>
      <c r="T1116" s="16"/>
      <c r="U1116" s="146"/>
    </row>
    <row r="1117" spans="1:21" ht="68.25" customHeight="1" x14ac:dyDescent="0.2">
      <c r="A1117" s="13"/>
      <c r="B1117" s="10"/>
      <c r="C1117" s="159"/>
      <c r="D1117" s="6"/>
      <c r="E1117" s="6"/>
      <c r="F1117" s="100"/>
      <c r="G1117" s="100"/>
      <c r="H1117" s="100"/>
      <c r="I1117" s="7"/>
      <c r="J1117" s="7"/>
      <c r="K1117" s="7"/>
      <c r="L1117" s="7"/>
      <c r="M1117" s="10"/>
      <c r="N1117" s="13"/>
      <c r="O1117" s="13"/>
      <c r="P1117" s="14"/>
      <c r="Q1117" s="13"/>
      <c r="R1117" s="101"/>
      <c r="S1117" s="101"/>
      <c r="T1117" s="16"/>
      <c r="U1117" s="146"/>
    </row>
    <row r="1118" spans="1:21" ht="68.25" customHeight="1" x14ac:dyDescent="0.2">
      <c r="A1118" s="13"/>
      <c r="B1118" s="10"/>
      <c r="C1118" s="159"/>
      <c r="D1118" s="6"/>
      <c r="E1118" s="6"/>
      <c r="F1118" s="100"/>
      <c r="G1118" s="100"/>
      <c r="H1118" s="100"/>
      <c r="I1118" s="7"/>
      <c r="J1118" s="7"/>
      <c r="K1118" s="7"/>
      <c r="L1118" s="7"/>
      <c r="M1118" s="10"/>
      <c r="N1118" s="13"/>
      <c r="O1118" s="13"/>
      <c r="P1118" s="14"/>
      <c r="Q1118" s="13"/>
      <c r="R1118" s="101"/>
      <c r="S1118" s="101"/>
      <c r="T1118" s="16"/>
      <c r="U1118" s="146"/>
    </row>
    <row r="1119" spans="1:21" ht="68.25" customHeight="1" x14ac:dyDescent="0.2">
      <c r="A1119" s="13"/>
      <c r="B1119" s="10"/>
      <c r="C1119" s="159"/>
      <c r="D1119" s="6"/>
      <c r="E1119" s="6"/>
      <c r="F1119" s="100"/>
      <c r="G1119" s="100"/>
      <c r="H1119" s="100"/>
      <c r="I1119" s="7"/>
      <c r="J1119" s="7"/>
      <c r="K1119" s="7"/>
      <c r="L1119" s="7"/>
      <c r="M1119" s="10"/>
      <c r="N1119" s="13"/>
      <c r="O1119" s="13"/>
      <c r="P1119" s="14"/>
      <c r="Q1119" s="13"/>
      <c r="R1119" s="101"/>
      <c r="S1119" s="101"/>
      <c r="T1119" s="16"/>
      <c r="U1119" s="146"/>
    </row>
    <row r="1120" spans="1:21" ht="68.25" customHeight="1" x14ac:dyDescent="0.2">
      <c r="A1120" s="13"/>
      <c r="B1120" s="10"/>
      <c r="C1120" s="159"/>
      <c r="D1120" s="6"/>
      <c r="E1120" s="6"/>
      <c r="F1120" s="100"/>
      <c r="G1120" s="100"/>
      <c r="H1120" s="100"/>
      <c r="I1120" s="7"/>
      <c r="J1120" s="7"/>
      <c r="K1120" s="7"/>
      <c r="L1120" s="7"/>
      <c r="M1120" s="10"/>
      <c r="N1120" s="13"/>
      <c r="O1120" s="13"/>
      <c r="P1120" s="14"/>
      <c r="Q1120" s="13"/>
      <c r="R1120" s="101"/>
      <c r="S1120" s="101"/>
      <c r="T1120" s="16"/>
      <c r="U1120" s="146"/>
    </row>
    <row r="1121" spans="1:21" ht="68.25" customHeight="1" x14ac:dyDescent="0.2">
      <c r="A1121" s="13"/>
      <c r="B1121" s="10"/>
      <c r="C1121" s="159"/>
      <c r="D1121" s="6"/>
      <c r="E1121" s="6"/>
      <c r="F1121" s="100"/>
      <c r="G1121" s="100"/>
      <c r="H1121" s="100"/>
      <c r="I1121" s="7"/>
      <c r="J1121" s="7"/>
      <c r="K1121" s="7"/>
      <c r="L1121" s="7"/>
      <c r="M1121" s="10"/>
      <c r="N1121" s="13"/>
      <c r="O1121" s="13"/>
      <c r="P1121" s="14"/>
      <c r="Q1121" s="13"/>
      <c r="R1121" s="101"/>
      <c r="S1121" s="101"/>
      <c r="T1121" s="16"/>
      <c r="U1121" s="146"/>
    </row>
    <row r="1122" spans="1:21" ht="68.25" customHeight="1" x14ac:dyDescent="0.2">
      <c r="A1122" s="13"/>
      <c r="B1122" s="10"/>
      <c r="C1122" s="159"/>
      <c r="D1122" s="6"/>
      <c r="E1122" s="6"/>
      <c r="F1122" s="100"/>
      <c r="G1122" s="100"/>
      <c r="H1122" s="100"/>
      <c r="I1122" s="7"/>
      <c r="J1122" s="7"/>
      <c r="K1122" s="7"/>
      <c r="L1122" s="7"/>
      <c r="M1122" s="10"/>
      <c r="N1122" s="13"/>
      <c r="O1122" s="13"/>
      <c r="P1122" s="14"/>
      <c r="Q1122" s="13"/>
      <c r="R1122" s="101"/>
      <c r="S1122" s="101"/>
      <c r="T1122" s="16"/>
      <c r="U1122" s="146"/>
    </row>
    <row r="1123" spans="1:21" ht="68.25" customHeight="1" x14ac:dyDescent="0.2">
      <c r="A1123" s="13"/>
      <c r="B1123" s="10"/>
      <c r="C1123" s="159"/>
      <c r="D1123" s="6"/>
      <c r="E1123" s="6"/>
      <c r="F1123" s="100"/>
      <c r="G1123" s="100"/>
      <c r="H1123" s="100"/>
      <c r="I1123" s="7"/>
      <c r="J1123" s="7"/>
      <c r="K1123" s="7"/>
      <c r="L1123" s="7"/>
      <c r="M1123" s="10"/>
      <c r="N1123" s="13"/>
      <c r="O1123" s="13"/>
      <c r="P1123" s="14"/>
      <c r="Q1123" s="13"/>
      <c r="R1123" s="101"/>
      <c r="S1123" s="101"/>
      <c r="T1123" s="16"/>
      <c r="U1123" s="146"/>
    </row>
    <row r="1124" spans="1:21" ht="68.25" customHeight="1" x14ac:dyDescent="0.2">
      <c r="A1124" s="13"/>
      <c r="B1124" s="10"/>
      <c r="C1124" s="159"/>
      <c r="D1124" s="6"/>
      <c r="E1124" s="6"/>
      <c r="F1124" s="100"/>
      <c r="G1124" s="100"/>
      <c r="H1124" s="100"/>
      <c r="I1124" s="7"/>
      <c r="J1124" s="7"/>
      <c r="K1124" s="7"/>
      <c r="L1124" s="7"/>
      <c r="M1124" s="10"/>
      <c r="N1124" s="13"/>
      <c r="O1124" s="13"/>
      <c r="P1124" s="14"/>
      <c r="Q1124" s="13"/>
      <c r="R1124" s="101"/>
      <c r="S1124" s="101"/>
      <c r="T1124" s="16"/>
      <c r="U1124" s="146"/>
    </row>
    <row r="1125" spans="1:21" ht="68.25" customHeight="1" x14ac:dyDescent="0.2">
      <c r="A1125" s="13"/>
      <c r="B1125" s="10"/>
      <c r="C1125" s="159"/>
      <c r="D1125" s="6"/>
      <c r="E1125" s="6"/>
      <c r="F1125" s="100"/>
      <c r="G1125" s="100"/>
      <c r="H1125" s="100"/>
      <c r="I1125" s="7"/>
      <c r="J1125" s="7"/>
      <c r="K1125" s="7"/>
      <c r="L1125" s="7"/>
      <c r="M1125" s="10"/>
      <c r="N1125" s="13"/>
      <c r="O1125" s="13"/>
      <c r="P1125" s="14"/>
      <c r="Q1125" s="13"/>
      <c r="R1125" s="101"/>
      <c r="S1125" s="101"/>
      <c r="T1125" s="16"/>
      <c r="U1125" s="146"/>
    </row>
    <row r="1126" spans="1:21" ht="68.25" customHeight="1" x14ac:dyDescent="0.2">
      <c r="A1126" s="13"/>
      <c r="B1126" s="10"/>
      <c r="C1126" s="159"/>
      <c r="D1126" s="6"/>
      <c r="E1126" s="6"/>
      <c r="F1126" s="100"/>
      <c r="G1126" s="100"/>
      <c r="H1126" s="100"/>
      <c r="I1126" s="7"/>
      <c r="J1126" s="7"/>
      <c r="K1126" s="7"/>
      <c r="L1126" s="7"/>
      <c r="M1126" s="10"/>
      <c r="N1126" s="13"/>
      <c r="O1126" s="13"/>
      <c r="P1126" s="14"/>
      <c r="Q1126" s="13"/>
      <c r="R1126" s="101"/>
      <c r="S1126" s="101"/>
      <c r="T1126" s="16"/>
      <c r="U1126" s="146"/>
    </row>
    <row r="1127" spans="1:21" ht="68.25" customHeight="1" x14ac:dyDescent="0.2">
      <c r="A1127" s="13"/>
      <c r="B1127" s="10"/>
      <c r="C1127" s="159"/>
      <c r="D1127" s="6"/>
      <c r="E1127" s="6"/>
      <c r="F1127" s="100"/>
      <c r="G1127" s="100"/>
      <c r="H1127" s="100"/>
      <c r="I1127" s="7"/>
      <c r="J1127" s="7"/>
      <c r="K1127" s="7"/>
      <c r="L1127" s="7"/>
      <c r="M1127" s="10"/>
      <c r="N1127" s="13"/>
      <c r="O1127" s="13"/>
      <c r="P1127" s="14"/>
      <c r="Q1127" s="13"/>
      <c r="R1127" s="101"/>
      <c r="S1127" s="101"/>
      <c r="T1127" s="16"/>
      <c r="U1127" s="146"/>
    </row>
    <row r="1128" spans="1:21" ht="68.25" customHeight="1" x14ac:dyDescent="0.2">
      <c r="A1128" s="13"/>
      <c r="B1128" s="10"/>
      <c r="C1128" s="159"/>
      <c r="D1128" s="6"/>
      <c r="E1128" s="6"/>
      <c r="F1128" s="100"/>
      <c r="G1128" s="100"/>
      <c r="H1128" s="100"/>
      <c r="I1128" s="7"/>
      <c r="J1128" s="7"/>
      <c r="K1128" s="7"/>
      <c r="L1128" s="7"/>
      <c r="M1128" s="10"/>
      <c r="N1128" s="13"/>
      <c r="O1128" s="13"/>
      <c r="P1128" s="14"/>
      <c r="Q1128" s="13"/>
      <c r="R1128" s="101"/>
      <c r="S1128" s="101"/>
      <c r="T1128" s="16"/>
      <c r="U1128" s="146"/>
    </row>
    <row r="1129" spans="1:21" ht="68.25" customHeight="1" x14ac:dyDescent="0.2">
      <c r="A1129" s="13"/>
      <c r="B1129" s="10"/>
      <c r="C1129" s="159"/>
      <c r="D1129" s="6"/>
      <c r="E1129" s="6"/>
      <c r="F1129" s="100"/>
      <c r="G1129" s="100"/>
      <c r="H1129" s="100"/>
      <c r="I1129" s="7"/>
      <c r="J1129" s="7"/>
      <c r="K1129" s="7"/>
      <c r="L1129" s="7"/>
      <c r="M1129" s="10"/>
      <c r="N1129" s="13"/>
      <c r="O1129" s="13"/>
      <c r="P1129" s="14"/>
      <c r="Q1129" s="13"/>
      <c r="R1129" s="101"/>
      <c r="S1129" s="101"/>
      <c r="T1129" s="16"/>
      <c r="U1129" s="146"/>
    </row>
    <row r="1130" spans="1:21" ht="68.25" customHeight="1" x14ac:dyDescent="0.2">
      <c r="A1130" s="13"/>
      <c r="B1130" s="10"/>
      <c r="C1130" s="159"/>
      <c r="D1130" s="6"/>
      <c r="E1130" s="6"/>
      <c r="F1130" s="100"/>
      <c r="G1130" s="100"/>
      <c r="H1130" s="100"/>
      <c r="I1130" s="7"/>
      <c r="J1130" s="7"/>
      <c r="K1130" s="7"/>
      <c r="L1130" s="7"/>
      <c r="M1130" s="10"/>
      <c r="N1130" s="13"/>
      <c r="O1130" s="13"/>
      <c r="P1130" s="14"/>
      <c r="Q1130" s="13"/>
      <c r="R1130" s="101"/>
      <c r="S1130" s="101"/>
      <c r="T1130" s="16"/>
      <c r="U1130" s="146"/>
    </row>
    <row r="1131" spans="1:21" ht="68.25" customHeight="1" x14ac:dyDescent="0.2">
      <c r="A1131" s="13"/>
      <c r="B1131" s="10"/>
      <c r="C1131" s="159"/>
      <c r="D1131" s="6"/>
      <c r="E1131" s="6"/>
      <c r="F1131" s="100"/>
      <c r="G1131" s="100"/>
      <c r="H1131" s="100"/>
      <c r="I1131" s="7"/>
      <c r="J1131" s="7"/>
      <c r="K1131" s="7"/>
      <c r="L1131" s="7"/>
      <c r="M1131" s="10"/>
      <c r="N1131" s="13"/>
      <c r="O1131" s="13"/>
      <c r="P1131" s="14"/>
      <c r="Q1131" s="13"/>
      <c r="R1131" s="101"/>
      <c r="S1131" s="101"/>
      <c r="T1131" s="16"/>
      <c r="U1131" s="146"/>
    </row>
    <row r="1132" spans="1:21" ht="68.25" customHeight="1" x14ac:dyDescent="0.2">
      <c r="A1132" s="13"/>
      <c r="B1132" s="10"/>
      <c r="C1132" s="159"/>
      <c r="D1132" s="6"/>
      <c r="E1132" s="6"/>
      <c r="F1132" s="100"/>
      <c r="G1132" s="100"/>
      <c r="H1132" s="100"/>
      <c r="I1132" s="7"/>
      <c r="J1132" s="7"/>
      <c r="K1132" s="7"/>
      <c r="L1132" s="7"/>
      <c r="M1132" s="10"/>
      <c r="N1132" s="13"/>
      <c r="O1132" s="13"/>
      <c r="P1132" s="14"/>
      <c r="Q1132" s="13"/>
      <c r="R1132" s="101"/>
      <c r="S1132" s="101"/>
      <c r="T1132" s="16"/>
      <c r="U1132" s="146"/>
    </row>
    <row r="1133" spans="1:21" ht="68.25" customHeight="1" x14ac:dyDescent="0.2">
      <c r="A1133" s="13"/>
      <c r="B1133" s="10"/>
      <c r="C1133" s="159"/>
      <c r="D1133" s="6"/>
      <c r="E1133" s="6"/>
      <c r="F1133" s="100"/>
      <c r="G1133" s="100"/>
      <c r="H1133" s="100"/>
      <c r="I1133" s="7"/>
      <c r="J1133" s="7"/>
      <c r="K1133" s="7"/>
      <c r="L1133" s="7"/>
      <c r="M1133" s="10"/>
      <c r="N1133" s="13"/>
      <c r="O1133" s="13"/>
      <c r="P1133" s="14"/>
      <c r="Q1133" s="13"/>
      <c r="R1133" s="101"/>
      <c r="S1133" s="101"/>
      <c r="T1133" s="16"/>
      <c r="U1133" s="146"/>
    </row>
    <row r="1134" spans="1:21" ht="68.25" customHeight="1" x14ac:dyDescent="0.2">
      <c r="A1134" s="13"/>
      <c r="B1134" s="10"/>
      <c r="C1134" s="159"/>
      <c r="D1134" s="6"/>
      <c r="E1134" s="6"/>
      <c r="F1134" s="100"/>
      <c r="G1134" s="100"/>
      <c r="H1134" s="100"/>
      <c r="I1134" s="7"/>
      <c r="J1134" s="7"/>
      <c r="K1134" s="7"/>
      <c r="L1134" s="7"/>
      <c r="M1134" s="10"/>
      <c r="N1134" s="13"/>
      <c r="O1134" s="13"/>
      <c r="P1134" s="14"/>
      <c r="Q1134" s="13"/>
      <c r="R1134" s="101"/>
      <c r="S1134" s="101"/>
      <c r="T1134" s="16"/>
      <c r="U1134" s="146"/>
    </row>
    <row r="1135" spans="1:21" ht="68.25" customHeight="1" x14ac:dyDescent="0.2">
      <c r="A1135" s="13"/>
      <c r="B1135" s="10"/>
      <c r="C1135" s="159"/>
      <c r="D1135" s="6"/>
      <c r="E1135" s="6"/>
      <c r="F1135" s="100"/>
      <c r="G1135" s="100"/>
      <c r="H1135" s="100"/>
      <c r="I1135" s="7"/>
      <c r="J1135" s="7"/>
      <c r="K1135" s="7"/>
      <c r="L1135" s="7"/>
      <c r="M1135" s="10"/>
      <c r="N1135" s="13"/>
      <c r="O1135" s="13"/>
      <c r="P1135" s="14"/>
      <c r="Q1135" s="13"/>
      <c r="R1135" s="101"/>
      <c r="S1135" s="101"/>
      <c r="T1135" s="16"/>
      <c r="U1135" s="146"/>
    </row>
    <row r="1136" spans="1:21" ht="68.25" customHeight="1" x14ac:dyDescent="0.2">
      <c r="A1136" s="13"/>
      <c r="B1136" s="10"/>
      <c r="C1136" s="159"/>
      <c r="D1136" s="6"/>
      <c r="E1136" s="6"/>
      <c r="F1136" s="100"/>
      <c r="G1136" s="100"/>
      <c r="H1136" s="100"/>
      <c r="I1136" s="7"/>
      <c r="J1136" s="7"/>
      <c r="K1136" s="7"/>
      <c r="L1136" s="7"/>
      <c r="M1136" s="10"/>
      <c r="N1136" s="13"/>
      <c r="O1136" s="13"/>
      <c r="P1136" s="14"/>
      <c r="Q1136" s="13"/>
      <c r="R1136" s="101"/>
      <c r="S1136" s="101"/>
      <c r="T1136" s="16"/>
      <c r="U1136" s="146"/>
    </row>
    <row r="1137" spans="1:21" ht="68.25" customHeight="1" x14ac:dyDescent="0.2">
      <c r="A1137" s="13"/>
      <c r="B1137" s="10"/>
      <c r="C1137" s="159"/>
      <c r="D1137" s="6"/>
      <c r="E1137" s="6"/>
      <c r="F1137" s="100"/>
      <c r="G1137" s="100"/>
      <c r="H1137" s="100"/>
      <c r="I1137" s="7"/>
      <c r="J1137" s="7"/>
      <c r="K1137" s="7"/>
      <c r="L1137" s="7"/>
      <c r="M1137" s="10"/>
      <c r="N1137" s="13"/>
      <c r="O1137" s="13"/>
      <c r="P1137" s="14"/>
      <c r="Q1137" s="13"/>
      <c r="R1137" s="101"/>
      <c r="S1137" s="101"/>
      <c r="T1137" s="16"/>
      <c r="U1137" s="146"/>
    </row>
    <row r="1138" spans="1:21" ht="68.25" customHeight="1" x14ac:dyDescent="0.2">
      <c r="A1138" s="13"/>
      <c r="B1138" s="10"/>
      <c r="C1138" s="159"/>
      <c r="D1138" s="6"/>
      <c r="E1138" s="6"/>
      <c r="F1138" s="100"/>
      <c r="G1138" s="100"/>
      <c r="H1138" s="100"/>
      <c r="I1138" s="7"/>
      <c r="J1138" s="7"/>
      <c r="K1138" s="7"/>
      <c r="L1138" s="7"/>
      <c r="M1138" s="10"/>
      <c r="N1138" s="13"/>
      <c r="O1138" s="13"/>
      <c r="P1138" s="14"/>
      <c r="Q1138" s="13"/>
      <c r="R1138" s="101"/>
      <c r="S1138" s="101"/>
      <c r="T1138" s="16"/>
      <c r="U1138" s="146"/>
    </row>
    <row r="1139" spans="1:21" ht="68.25" customHeight="1" x14ac:dyDescent="0.2">
      <c r="A1139" s="13"/>
      <c r="B1139" s="10"/>
      <c r="C1139" s="159"/>
      <c r="D1139" s="6"/>
      <c r="E1139" s="6"/>
      <c r="F1139" s="100"/>
      <c r="G1139" s="100"/>
      <c r="H1139" s="100"/>
      <c r="I1139" s="7"/>
      <c r="J1139" s="7"/>
      <c r="K1139" s="7"/>
      <c r="L1139" s="7"/>
      <c r="M1139" s="10"/>
      <c r="N1139" s="13"/>
      <c r="O1139" s="13"/>
      <c r="P1139" s="14"/>
      <c r="Q1139" s="13"/>
      <c r="R1139" s="101"/>
      <c r="S1139" s="101"/>
      <c r="T1139" s="16"/>
      <c r="U1139" s="146"/>
    </row>
    <row r="1140" spans="1:21" ht="68.25" customHeight="1" x14ac:dyDescent="0.2">
      <c r="A1140" s="13"/>
      <c r="B1140" s="10"/>
      <c r="C1140" s="159"/>
      <c r="D1140" s="6"/>
      <c r="E1140" s="6"/>
      <c r="F1140" s="100"/>
      <c r="G1140" s="100"/>
      <c r="H1140" s="100"/>
      <c r="I1140" s="7"/>
      <c r="J1140" s="7"/>
      <c r="K1140" s="7"/>
      <c r="L1140" s="7"/>
      <c r="M1140" s="10"/>
      <c r="N1140" s="13"/>
      <c r="O1140" s="13"/>
      <c r="P1140" s="14"/>
      <c r="Q1140" s="13"/>
      <c r="R1140" s="101"/>
      <c r="S1140" s="101"/>
      <c r="T1140" s="16"/>
      <c r="U1140" s="146"/>
    </row>
    <row r="1141" spans="1:21" ht="68.25" customHeight="1" x14ac:dyDescent="0.2">
      <c r="A1141" s="13"/>
      <c r="B1141" s="10"/>
      <c r="C1141" s="159"/>
      <c r="D1141" s="6"/>
      <c r="E1141" s="6"/>
      <c r="F1141" s="100"/>
      <c r="G1141" s="100"/>
      <c r="H1141" s="100"/>
      <c r="I1141" s="7"/>
      <c r="J1141" s="7"/>
      <c r="K1141" s="7"/>
      <c r="L1141" s="7"/>
      <c r="M1141" s="10"/>
      <c r="N1141" s="13"/>
      <c r="O1141" s="13"/>
      <c r="P1141" s="14"/>
      <c r="Q1141" s="13"/>
      <c r="R1141" s="101"/>
      <c r="S1141" s="101"/>
      <c r="T1141" s="16"/>
      <c r="U1141" s="146"/>
    </row>
    <row r="1142" spans="1:21" ht="68.25" customHeight="1" x14ac:dyDescent="0.2">
      <c r="A1142" s="13"/>
      <c r="B1142" s="10"/>
      <c r="C1142" s="159"/>
      <c r="D1142" s="6"/>
      <c r="E1142" s="6"/>
      <c r="F1142" s="100"/>
      <c r="G1142" s="100"/>
      <c r="H1142" s="100"/>
      <c r="I1142" s="7"/>
      <c r="J1142" s="7"/>
      <c r="K1142" s="7"/>
      <c r="L1142" s="7"/>
      <c r="M1142" s="10"/>
      <c r="N1142" s="13"/>
      <c r="O1142" s="13"/>
      <c r="P1142" s="14"/>
      <c r="Q1142" s="13"/>
      <c r="R1142" s="101"/>
      <c r="S1142" s="101"/>
      <c r="T1142" s="16"/>
      <c r="U1142" s="146"/>
    </row>
    <row r="1143" spans="1:21" ht="68.25" customHeight="1" x14ac:dyDescent="0.2">
      <c r="A1143" s="13"/>
      <c r="B1143" s="10"/>
      <c r="C1143" s="159"/>
      <c r="D1143" s="6"/>
      <c r="E1143" s="6"/>
      <c r="F1143" s="100"/>
      <c r="G1143" s="100"/>
      <c r="H1143" s="100"/>
      <c r="I1143" s="7"/>
      <c r="J1143" s="7"/>
      <c r="K1143" s="7"/>
      <c r="L1143" s="7"/>
      <c r="M1143" s="10"/>
      <c r="N1143" s="13"/>
      <c r="O1143" s="13"/>
      <c r="P1143" s="14"/>
      <c r="Q1143" s="13"/>
      <c r="R1143" s="101"/>
      <c r="S1143" s="101"/>
      <c r="T1143" s="16"/>
      <c r="U1143" s="146"/>
    </row>
    <row r="1144" spans="1:21" ht="68.25" customHeight="1" x14ac:dyDescent="0.2">
      <c r="A1144" s="13"/>
      <c r="B1144" s="10"/>
      <c r="C1144" s="159"/>
      <c r="D1144" s="6"/>
      <c r="E1144" s="6"/>
      <c r="F1144" s="100"/>
      <c r="G1144" s="100"/>
      <c r="H1144" s="100"/>
      <c r="I1144" s="7"/>
      <c r="J1144" s="7"/>
      <c r="K1144" s="7"/>
      <c r="L1144" s="7"/>
      <c r="M1144" s="10"/>
      <c r="N1144" s="13"/>
      <c r="O1144" s="13"/>
      <c r="P1144" s="14"/>
      <c r="Q1144" s="13"/>
      <c r="R1144" s="101"/>
      <c r="S1144" s="101"/>
      <c r="T1144" s="16"/>
      <c r="U1144" s="146"/>
    </row>
    <row r="1145" spans="1:21" ht="68.25" customHeight="1" x14ac:dyDescent="0.2">
      <c r="A1145" s="13"/>
      <c r="B1145" s="10"/>
      <c r="C1145" s="159"/>
      <c r="D1145" s="6"/>
      <c r="E1145" s="6"/>
      <c r="F1145" s="100"/>
      <c r="G1145" s="100"/>
      <c r="H1145" s="100"/>
      <c r="I1145" s="7"/>
      <c r="J1145" s="7"/>
      <c r="K1145" s="7"/>
      <c r="L1145" s="7"/>
      <c r="M1145" s="10"/>
      <c r="N1145" s="13"/>
      <c r="O1145" s="13"/>
      <c r="P1145" s="14"/>
      <c r="Q1145" s="13"/>
      <c r="R1145" s="101"/>
      <c r="S1145" s="101"/>
      <c r="T1145" s="16"/>
      <c r="U1145" s="146"/>
    </row>
    <row r="1146" spans="1:21" ht="68.25" customHeight="1" x14ac:dyDescent="0.2">
      <c r="A1146" s="13"/>
      <c r="B1146" s="10"/>
      <c r="C1146" s="159"/>
      <c r="D1146" s="6"/>
      <c r="E1146" s="6"/>
      <c r="F1146" s="100"/>
      <c r="G1146" s="100"/>
      <c r="H1146" s="100"/>
      <c r="I1146" s="7"/>
      <c r="J1146" s="7"/>
      <c r="K1146" s="7"/>
      <c r="L1146" s="7"/>
      <c r="M1146" s="10"/>
      <c r="N1146" s="13"/>
      <c r="O1146" s="13"/>
      <c r="P1146" s="14"/>
      <c r="Q1146" s="13"/>
      <c r="R1146" s="101"/>
      <c r="S1146" s="101"/>
      <c r="T1146" s="16"/>
      <c r="U1146" s="146"/>
    </row>
    <row r="1147" spans="1:21" ht="68.25" customHeight="1" x14ac:dyDescent="0.2">
      <c r="A1147" s="13"/>
      <c r="B1147" s="10"/>
      <c r="C1147" s="159"/>
      <c r="D1147" s="6"/>
      <c r="E1147" s="6"/>
      <c r="F1147" s="100"/>
      <c r="G1147" s="100"/>
      <c r="H1147" s="100"/>
      <c r="I1147" s="7"/>
      <c r="J1147" s="7"/>
      <c r="K1147" s="7"/>
      <c r="L1147" s="7"/>
      <c r="M1147" s="10"/>
      <c r="N1147" s="13"/>
      <c r="O1147" s="13"/>
      <c r="P1147" s="14"/>
      <c r="Q1147" s="13"/>
      <c r="R1147" s="101"/>
      <c r="S1147" s="101"/>
      <c r="T1147" s="16"/>
      <c r="U1147" s="146"/>
    </row>
    <row r="1148" spans="1:21" ht="68.25" customHeight="1" x14ac:dyDescent="0.2">
      <c r="A1148" s="13"/>
      <c r="B1148" s="10"/>
      <c r="C1148" s="159"/>
      <c r="D1148" s="6"/>
      <c r="E1148" s="6"/>
      <c r="F1148" s="100"/>
      <c r="G1148" s="100"/>
      <c r="H1148" s="100"/>
      <c r="I1148" s="7"/>
      <c r="J1148" s="7"/>
      <c r="K1148" s="7"/>
      <c r="L1148" s="7"/>
      <c r="M1148" s="10"/>
      <c r="N1148" s="13"/>
      <c r="O1148" s="13"/>
      <c r="P1148" s="14"/>
      <c r="Q1148" s="13"/>
      <c r="R1148" s="101"/>
      <c r="S1148" s="101"/>
      <c r="T1148" s="16"/>
      <c r="U1148" s="146"/>
    </row>
    <row r="1149" spans="1:21" ht="68.25" customHeight="1" x14ac:dyDescent="0.2">
      <c r="A1149" s="13"/>
      <c r="B1149" s="10"/>
      <c r="C1149" s="159"/>
      <c r="D1149" s="6"/>
      <c r="E1149" s="6"/>
      <c r="F1149" s="100"/>
      <c r="G1149" s="100"/>
      <c r="H1149" s="100"/>
      <c r="I1149" s="7"/>
      <c r="J1149" s="7"/>
      <c r="K1149" s="7"/>
      <c r="L1149" s="7"/>
      <c r="M1149" s="10"/>
      <c r="N1149" s="13"/>
      <c r="O1149" s="13"/>
      <c r="P1149" s="14"/>
      <c r="Q1149" s="13"/>
      <c r="R1149" s="101"/>
      <c r="S1149" s="101"/>
      <c r="T1149" s="16"/>
      <c r="U1149" s="146"/>
    </row>
    <row r="1150" spans="1:21" ht="68.25" customHeight="1" x14ac:dyDescent="0.2">
      <c r="A1150" s="13"/>
      <c r="B1150" s="10"/>
      <c r="C1150" s="159"/>
      <c r="D1150" s="6"/>
      <c r="E1150" s="6"/>
      <c r="F1150" s="100"/>
      <c r="G1150" s="100"/>
      <c r="H1150" s="100"/>
      <c r="I1150" s="7"/>
      <c r="J1150" s="7"/>
      <c r="K1150" s="7"/>
      <c r="L1150" s="7"/>
      <c r="M1150" s="10"/>
      <c r="N1150" s="13"/>
      <c r="O1150" s="13"/>
      <c r="P1150" s="14"/>
      <c r="Q1150" s="13"/>
      <c r="R1150" s="101"/>
      <c r="S1150" s="101"/>
      <c r="T1150" s="16"/>
      <c r="U1150" s="146"/>
    </row>
    <row r="1151" spans="1:21" ht="68.25" customHeight="1" x14ac:dyDescent="0.2">
      <c r="A1151" s="13"/>
      <c r="B1151" s="10"/>
      <c r="C1151" s="159"/>
      <c r="D1151" s="6"/>
      <c r="E1151" s="6"/>
      <c r="F1151" s="100"/>
      <c r="G1151" s="100"/>
      <c r="H1151" s="100"/>
      <c r="I1151" s="7"/>
      <c r="J1151" s="7"/>
      <c r="K1151" s="7"/>
      <c r="L1151" s="7"/>
      <c r="M1151" s="10"/>
      <c r="N1151" s="13"/>
      <c r="O1151" s="13"/>
      <c r="P1151" s="14"/>
      <c r="Q1151" s="13"/>
      <c r="R1151" s="101"/>
      <c r="S1151" s="101"/>
      <c r="T1151" s="16"/>
      <c r="U1151" s="146"/>
    </row>
    <row r="1152" spans="1:21" ht="68.25" customHeight="1" x14ac:dyDescent="0.2">
      <c r="A1152" s="13"/>
      <c r="B1152" s="10"/>
      <c r="C1152" s="159"/>
      <c r="D1152" s="6"/>
      <c r="E1152" s="6"/>
      <c r="F1152" s="100"/>
      <c r="G1152" s="100"/>
      <c r="H1152" s="100"/>
      <c r="I1152" s="7"/>
      <c r="J1152" s="7"/>
      <c r="K1152" s="7"/>
      <c r="L1152" s="7"/>
      <c r="M1152" s="10"/>
      <c r="N1152" s="13"/>
      <c r="O1152" s="13"/>
      <c r="P1152" s="14"/>
      <c r="Q1152" s="13"/>
      <c r="R1152" s="101"/>
      <c r="S1152" s="101"/>
      <c r="T1152" s="16"/>
      <c r="U1152" s="146"/>
    </row>
    <row r="1153" spans="1:21" ht="68.25" customHeight="1" x14ac:dyDescent="0.2">
      <c r="A1153" s="13"/>
      <c r="B1153" s="10"/>
      <c r="C1153" s="159"/>
      <c r="D1153" s="6"/>
      <c r="E1153" s="6"/>
      <c r="F1153" s="100"/>
      <c r="G1153" s="100"/>
      <c r="H1153" s="100"/>
      <c r="I1153" s="7"/>
      <c r="J1153" s="7"/>
      <c r="K1153" s="7"/>
      <c r="L1153" s="7"/>
      <c r="M1153" s="10"/>
      <c r="N1153" s="13"/>
      <c r="O1153" s="13"/>
      <c r="P1153" s="14"/>
      <c r="Q1153" s="13"/>
      <c r="R1153" s="101"/>
      <c r="S1153" s="101"/>
      <c r="T1153" s="16"/>
      <c r="U1153" s="146"/>
    </row>
    <row r="1154" spans="1:21" ht="68.25" customHeight="1" x14ac:dyDescent="0.2">
      <c r="A1154" s="13"/>
      <c r="B1154" s="10"/>
      <c r="C1154" s="159"/>
      <c r="D1154" s="6"/>
      <c r="E1154" s="6"/>
      <c r="F1154" s="100"/>
      <c r="G1154" s="100"/>
      <c r="H1154" s="100"/>
      <c r="I1154" s="7"/>
      <c r="J1154" s="7"/>
      <c r="K1154" s="7"/>
      <c r="L1154" s="7"/>
      <c r="M1154" s="10"/>
      <c r="N1154" s="13"/>
      <c r="O1154" s="13"/>
      <c r="P1154" s="14"/>
      <c r="Q1154" s="13"/>
      <c r="R1154" s="101"/>
      <c r="S1154" s="101"/>
      <c r="T1154" s="16"/>
      <c r="U1154" s="146"/>
    </row>
    <row r="1155" spans="1:21" ht="68.25" customHeight="1" x14ac:dyDescent="0.2">
      <c r="A1155" s="13"/>
      <c r="B1155" s="10"/>
      <c r="C1155" s="159"/>
      <c r="D1155" s="6"/>
      <c r="E1155" s="6"/>
      <c r="F1155" s="100"/>
      <c r="G1155" s="100"/>
      <c r="H1155" s="100"/>
      <c r="I1155" s="7"/>
      <c r="J1155" s="7"/>
      <c r="K1155" s="7"/>
      <c r="L1155" s="7"/>
      <c r="M1155" s="10"/>
      <c r="N1155" s="13"/>
      <c r="O1155" s="13"/>
      <c r="P1155" s="14"/>
      <c r="Q1155" s="13"/>
      <c r="R1155" s="101"/>
      <c r="S1155" s="101"/>
      <c r="T1155" s="16"/>
      <c r="U1155" s="146"/>
    </row>
    <row r="1156" spans="1:21" ht="68.25" customHeight="1" x14ac:dyDescent="0.2">
      <c r="A1156" s="13"/>
      <c r="B1156" s="10"/>
      <c r="C1156" s="159"/>
      <c r="D1156" s="6"/>
      <c r="E1156" s="6"/>
      <c r="F1156" s="100"/>
      <c r="G1156" s="100"/>
      <c r="H1156" s="100"/>
      <c r="I1156" s="7"/>
      <c r="J1156" s="7"/>
      <c r="K1156" s="7"/>
      <c r="L1156" s="7"/>
      <c r="M1156" s="10"/>
      <c r="N1156" s="13"/>
      <c r="O1156" s="13"/>
      <c r="P1156" s="14"/>
      <c r="Q1156" s="13"/>
      <c r="R1156" s="101"/>
      <c r="S1156" s="101"/>
      <c r="T1156" s="16"/>
      <c r="U1156" s="146"/>
    </row>
    <row r="1157" spans="1:21" ht="68.25" customHeight="1" x14ac:dyDescent="0.2">
      <c r="A1157" s="13"/>
      <c r="B1157" s="10"/>
      <c r="C1157" s="159"/>
      <c r="D1157" s="6"/>
      <c r="E1157" s="6"/>
      <c r="F1157" s="100"/>
      <c r="G1157" s="100"/>
      <c r="H1157" s="100"/>
      <c r="I1157" s="7"/>
      <c r="J1157" s="7"/>
      <c r="K1157" s="7"/>
      <c r="L1157" s="7"/>
      <c r="M1157" s="10"/>
      <c r="N1157" s="13"/>
      <c r="O1157" s="13"/>
      <c r="P1157" s="14"/>
      <c r="Q1157" s="13"/>
      <c r="R1157" s="101"/>
      <c r="S1157" s="101"/>
      <c r="T1157" s="16"/>
      <c r="U1157" s="146"/>
    </row>
    <row r="1158" spans="1:21" ht="68.25" customHeight="1" x14ac:dyDescent="0.2">
      <c r="A1158" s="13"/>
      <c r="B1158" s="10"/>
      <c r="C1158" s="159"/>
      <c r="D1158" s="6"/>
      <c r="E1158" s="6"/>
      <c r="F1158" s="100"/>
      <c r="G1158" s="100"/>
      <c r="H1158" s="100"/>
      <c r="I1158" s="7"/>
      <c r="J1158" s="7"/>
      <c r="K1158" s="7"/>
      <c r="L1158" s="7"/>
      <c r="M1158" s="10"/>
      <c r="N1158" s="13"/>
      <c r="O1158" s="13"/>
      <c r="P1158" s="14"/>
      <c r="Q1158" s="13"/>
      <c r="R1158" s="101"/>
      <c r="S1158" s="101"/>
      <c r="T1158" s="16"/>
      <c r="U1158" s="146"/>
    </row>
    <row r="1159" spans="1:21" ht="68.25" customHeight="1" x14ac:dyDescent="0.2">
      <c r="A1159" s="13"/>
      <c r="B1159" s="10"/>
      <c r="C1159" s="159"/>
      <c r="D1159" s="6"/>
      <c r="E1159" s="6"/>
      <c r="F1159" s="100"/>
      <c r="G1159" s="100"/>
      <c r="H1159" s="100"/>
      <c r="I1159" s="7"/>
      <c r="J1159" s="7"/>
      <c r="K1159" s="7"/>
      <c r="L1159" s="7"/>
      <c r="M1159" s="10"/>
      <c r="N1159" s="13"/>
      <c r="O1159" s="13"/>
      <c r="P1159" s="14"/>
      <c r="Q1159" s="13"/>
      <c r="R1159" s="101"/>
      <c r="S1159" s="101"/>
      <c r="T1159" s="16"/>
      <c r="U1159" s="146"/>
    </row>
    <row r="1160" spans="1:21" ht="68.25" customHeight="1" x14ac:dyDescent="0.2">
      <c r="A1160" s="13"/>
      <c r="B1160" s="10"/>
      <c r="C1160" s="159"/>
      <c r="D1160" s="6"/>
      <c r="E1160" s="6"/>
      <c r="F1160" s="100"/>
      <c r="G1160" s="100"/>
      <c r="H1160" s="100"/>
      <c r="I1160" s="7"/>
      <c r="J1160" s="7"/>
      <c r="K1160" s="7"/>
      <c r="L1160" s="7"/>
      <c r="M1160" s="10"/>
      <c r="N1160" s="13"/>
      <c r="O1160" s="13"/>
      <c r="P1160" s="14"/>
      <c r="Q1160" s="13"/>
      <c r="R1160" s="101"/>
      <c r="S1160" s="101"/>
      <c r="T1160" s="16"/>
      <c r="U1160" s="146"/>
    </row>
    <row r="1161" spans="1:21" ht="68.25" customHeight="1" x14ac:dyDescent="0.2">
      <c r="A1161" s="13"/>
      <c r="B1161" s="10"/>
      <c r="C1161" s="159"/>
      <c r="D1161" s="6"/>
      <c r="E1161" s="6"/>
      <c r="F1161" s="100"/>
      <c r="G1161" s="100"/>
      <c r="H1161" s="100"/>
      <c r="I1161" s="7"/>
      <c r="J1161" s="7"/>
      <c r="K1161" s="7"/>
      <c r="L1161" s="7"/>
      <c r="M1161" s="10"/>
      <c r="N1161" s="13"/>
      <c r="O1161" s="13"/>
      <c r="P1161" s="14"/>
      <c r="Q1161" s="13"/>
      <c r="R1161" s="101"/>
      <c r="S1161" s="101"/>
      <c r="T1161" s="16"/>
      <c r="U1161" s="146"/>
    </row>
    <row r="1162" spans="1:21" ht="68.25" customHeight="1" x14ac:dyDescent="0.2">
      <c r="A1162" s="13"/>
      <c r="B1162" s="10"/>
      <c r="C1162" s="159"/>
      <c r="D1162" s="6"/>
      <c r="E1162" s="6"/>
      <c r="F1162" s="100"/>
      <c r="G1162" s="100"/>
      <c r="H1162" s="100"/>
      <c r="I1162" s="7"/>
      <c r="J1162" s="7"/>
      <c r="K1162" s="7"/>
      <c r="L1162" s="7"/>
      <c r="M1162" s="10"/>
      <c r="N1162" s="13"/>
      <c r="O1162" s="13"/>
      <c r="P1162" s="14"/>
      <c r="Q1162" s="13"/>
      <c r="R1162" s="101"/>
      <c r="S1162" s="101"/>
      <c r="T1162" s="16"/>
      <c r="U1162" s="146"/>
    </row>
    <row r="1163" spans="1:21" ht="68.25" customHeight="1" x14ac:dyDescent="0.2">
      <c r="A1163" s="13"/>
      <c r="B1163" s="10"/>
      <c r="C1163" s="159"/>
      <c r="D1163" s="6"/>
      <c r="E1163" s="6"/>
      <c r="F1163" s="100"/>
      <c r="G1163" s="100"/>
      <c r="H1163" s="100"/>
      <c r="I1163" s="7"/>
      <c r="J1163" s="7"/>
      <c r="K1163" s="7"/>
      <c r="L1163" s="7"/>
      <c r="M1163" s="10"/>
      <c r="N1163" s="13"/>
      <c r="O1163" s="13"/>
      <c r="P1163" s="14"/>
      <c r="Q1163" s="13"/>
      <c r="R1163" s="101"/>
      <c r="S1163" s="101"/>
      <c r="T1163" s="16"/>
      <c r="U1163" s="146"/>
    </row>
    <row r="1164" spans="1:21" ht="68.25" customHeight="1" x14ac:dyDescent="0.2">
      <c r="A1164" s="13"/>
      <c r="B1164" s="10"/>
      <c r="C1164" s="159"/>
      <c r="D1164" s="6"/>
      <c r="E1164" s="6"/>
      <c r="F1164" s="100"/>
      <c r="G1164" s="100"/>
      <c r="H1164" s="100"/>
      <c r="I1164" s="7"/>
      <c r="J1164" s="7"/>
      <c r="K1164" s="7"/>
      <c r="L1164" s="7"/>
      <c r="M1164" s="10"/>
      <c r="N1164" s="13"/>
      <c r="O1164" s="13"/>
      <c r="P1164" s="14"/>
      <c r="Q1164" s="13"/>
      <c r="R1164" s="101"/>
      <c r="S1164" s="101"/>
      <c r="T1164" s="16"/>
      <c r="U1164" s="146"/>
    </row>
    <row r="1165" spans="1:21" ht="68.25" customHeight="1" x14ac:dyDescent="0.2">
      <c r="A1165" s="13"/>
      <c r="B1165" s="10"/>
      <c r="C1165" s="159"/>
      <c r="D1165" s="6"/>
      <c r="E1165" s="6"/>
      <c r="F1165" s="100"/>
      <c r="G1165" s="100"/>
      <c r="H1165" s="100"/>
      <c r="I1165" s="7"/>
      <c r="J1165" s="7"/>
      <c r="K1165" s="7"/>
      <c r="L1165" s="7"/>
      <c r="M1165" s="10"/>
      <c r="N1165" s="13"/>
      <c r="O1165" s="13"/>
      <c r="P1165" s="14"/>
      <c r="Q1165" s="13"/>
      <c r="R1165" s="101"/>
      <c r="S1165" s="101"/>
      <c r="T1165" s="16"/>
      <c r="U1165" s="146"/>
    </row>
    <row r="1166" spans="1:21" ht="68.25" customHeight="1" x14ac:dyDescent="0.2">
      <c r="A1166" s="13"/>
      <c r="B1166" s="10"/>
      <c r="C1166" s="159"/>
      <c r="D1166" s="6"/>
      <c r="E1166" s="6"/>
      <c r="F1166" s="100"/>
      <c r="G1166" s="100"/>
      <c r="H1166" s="100"/>
      <c r="I1166" s="7"/>
      <c r="J1166" s="7"/>
      <c r="K1166" s="7"/>
      <c r="L1166" s="7"/>
      <c r="M1166" s="10"/>
      <c r="N1166" s="13"/>
      <c r="O1166" s="13"/>
      <c r="P1166" s="14"/>
      <c r="Q1166" s="13"/>
      <c r="R1166" s="101"/>
      <c r="S1166" s="101"/>
      <c r="T1166" s="16"/>
      <c r="U1166" s="146"/>
    </row>
    <row r="1167" spans="1:21" ht="68.25" customHeight="1" x14ac:dyDescent="0.2">
      <c r="A1167" s="13"/>
      <c r="B1167" s="10"/>
      <c r="C1167" s="159"/>
      <c r="D1167" s="6"/>
      <c r="E1167" s="6"/>
      <c r="F1167" s="100"/>
      <c r="G1167" s="100"/>
      <c r="H1167" s="100"/>
      <c r="I1167" s="7"/>
      <c r="J1167" s="7"/>
      <c r="K1167" s="7"/>
      <c r="L1167" s="7"/>
      <c r="M1167" s="10"/>
      <c r="N1167" s="13"/>
      <c r="O1167" s="13"/>
      <c r="P1167" s="14"/>
      <c r="Q1167" s="13"/>
      <c r="R1167" s="101"/>
      <c r="S1167" s="101"/>
      <c r="T1167" s="16"/>
      <c r="U1167" s="146"/>
    </row>
    <row r="1168" spans="1:21" ht="68.25" customHeight="1" x14ac:dyDescent="0.2">
      <c r="A1168" s="13"/>
      <c r="B1168" s="10"/>
      <c r="C1168" s="159"/>
      <c r="D1168" s="6"/>
      <c r="E1168" s="6"/>
      <c r="F1168" s="100"/>
      <c r="G1168" s="100"/>
      <c r="H1168" s="100"/>
      <c r="I1168" s="7"/>
      <c r="J1168" s="7"/>
      <c r="K1168" s="7"/>
      <c r="L1168" s="7"/>
      <c r="M1168" s="10"/>
      <c r="N1168" s="13"/>
      <c r="O1168" s="13"/>
      <c r="P1168" s="14"/>
      <c r="Q1168" s="13"/>
      <c r="R1168" s="101"/>
      <c r="S1168" s="101"/>
      <c r="T1168" s="16"/>
      <c r="U1168" s="146"/>
    </row>
    <row r="1169" spans="1:21" ht="68.25" customHeight="1" x14ac:dyDescent="0.2">
      <c r="A1169" s="13"/>
      <c r="B1169" s="10"/>
      <c r="C1169" s="159"/>
      <c r="D1169" s="6"/>
      <c r="E1169" s="6"/>
      <c r="F1169" s="100"/>
      <c r="G1169" s="100"/>
      <c r="H1169" s="100"/>
      <c r="I1169" s="7"/>
      <c r="J1169" s="7"/>
      <c r="K1169" s="7"/>
      <c r="L1169" s="7"/>
      <c r="M1169" s="10"/>
      <c r="N1169" s="13"/>
      <c r="O1169" s="13"/>
      <c r="P1169" s="14"/>
      <c r="Q1169" s="13"/>
      <c r="R1169" s="101"/>
      <c r="S1169" s="101"/>
      <c r="T1169" s="16"/>
      <c r="U1169" s="146"/>
    </row>
    <row r="1170" spans="1:21" ht="68.25" customHeight="1" x14ac:dyDescent="0.2">
      <c r="A1170" s="13"/>
      <c r="B1170" s="10"/>
      <c r="C1170" s="159"/>
      <c r="D1170" s="6"/>
      <c r="E1170" s="6"/>
      <c r="F1170" s="100"/>
      <c r="G1170" s="100"/>
      <c r="H1170" s="100"/>
      <c r="I1170" s="7"/>
      <c r="J1170" s="7"/>
      <c r="K1170" s="7"/>
      <c r="L1170" s="7"/>
      <c r="M1170" s="10"/>
      <c r="N1170" s="13"/>
      <c r="O1170" s="13"/>
      <c r="P1170" s="14"/>
      <c r="Q1170" s="13"/>
      <c r="R1170" s="101"/>
      <c r="S1170" s="101"/>
      <c r="T1170" s="16"/>
      <c r="U1170" s="146"/>
    </row>
    <row r="1171" spans="1:21" ht="68.25" customHeight="1" x14ac:dyDescent="0.2">
      <c r="A1171" s="13"/>
      <c r="B1171" s="10"/>
      <c r="C1171" s="159"/>
      <c r="D1171" s="6"/>
      <c r="E1171" s="6"/>
      <c r="F1171" s="100"/>
      <c r="G1171" s="100"/>
      <c r="H1171" s="100"/>
      <c r="I1171" s="7"/>
      <c r="J1171" s="7"/>
      <c r="K1171" s="7"/>
      <c r="L1171" s="7"/>
      <c r="M1171" s="10"/>
      <c r="N1171" s="13"/>
      <c r="O1171" s="13"/>
      <c r="P1171" s="14"/>
      <c r="Q1171" s="13"/>
      <c r="R1171" s="101"/>
      <c r="S1171" s="101"/>
      <c r="T1171" s="16"/>
      <c r="U1171" s="146"/>
    </row>
    <row r="1172" spans="1:21" ht="68.25" customHeight="1" x14ac:dyDescent="0.2">
      <c r="A1172" s="13"/>
      <c r="B1172" s="10"/>
      <c r="C1172" s="159"/>
      <c r="D1172" s="6"/>
      <c r="E1172" s="6"/>
      <c r="F1172" s="100"/>
      <c r="G1172" s="100"/>
      <c r="H1172" s="100"/>
      <c r="I1172" s="7"/>
      <c r="J1172" s="7"/>
      <c r="K1172" s="7"/>
      <c r="L1172" s="7"/>
      <c r="M1172" s="10"/>
      <c r="N1172" s="13"/>
      <c r="O1172" s="13"/>
      <c r="P1172" s="14"/>
      <c r="Q1172" s="13"/>
      <c r="R1172" s="101"/>
      <c r="S1172" s="101"/>
      <c r="T1172" s="16"/>
      <c r="U1172" s="146"/>
    </row>
    <row r="1173" spans="1:21" ht="68.25" customHeight="1" x14ac:dyDescent="0.2">
      <c r="A1173" s="13"/>
      <c r="B1173" s="10"/>
      <c r="C1173" s="159"/>
      <c r="D1173" s="6"/>
      <c r="E1173" s="6"/>
      <c r="F1173" s="100"/>
      <c r="G1173" s="100"/>
      <c r="H1173" s="100"/>
      <c r="I1173" s="7"/>
      <c r="J1173" s="7"/>
      <c r="K1173" s="7"/>
      <c r="L1173" s="7"/>
      <c r="M1173" s="10"/>
      <c r="N1173" s="13"/>
      <c r="O1173" s="13"/>
      <c r="P1173" s="14"/>
      <c r="Q1173" s="13"/>
      <c r="R1173" s="101"/>
      <c r="S1173" s="101"/>
      <c r="T1173" s="16"/>
      <c r="U1173" s="146"/>
    </row>
    <row r="1174" spans="1:21" ht="68.25" customHeight="1" x14ac:dyDescent="0.2">
      <c r="A1174" s="13"/>
      <c r="B1174" s="10"/>
      <c r="C1174" s="159"/>
      <c r="D1174" s="6"/>
      <c r="E1174" s="6"/>
      <c r="F1174" s="100"/>
      <c r="G1174" s="100"/>
      <c r="H1174" s="100"/>
      <c r="I1174" s="7"/>
      <c r="J1174" s="7"/>
      <c r="K1174" s="7"/>
      <c r="L1174" s="7"/>
      <c r="M1174" s="10"/>
      <c r="N1174" s="13"/>
      <c r="O1174" s="13"/>
      <c r="P1174" s="14"/>
      <c r="Q1174" s="13"/>
      <c r="R1174" s="101"/>
      <c r="S1174" s="101"/>
      <c r="T1174" s="16"/>
      <c r="U1174" s="146"/>
    </row>
    <row r="1175" spans="1:21" ht="68.25" customHeight="1" x14ac:dyDescent="0.2">
      <c r="A1175" s="13"/>
      <c r="B1175" s="10"/>
      <c r="C1175" s="159"/>
      <c r="D1175" s="6"/>
      <c r="E1175" s="6"/>
      <c r="F1175" s="100"/>
      <c r="G1175" s="100"/>
      <c r="H1175" s="100"/>
      <c r="I1175" s="7"/>
      <c r="J1175" s="7"/>
      <c r="K1175" s="7"/>
      <c r="L1175" s="7"/>
      <c r="M1175" s="10"/>
      <c r="N1175" s="13"/>
      <c r="O1175" s="13"/>
      <c r="P1175" s="14"/>
      <c r="Q1175" s="13"/>
      <c r="R1175" s="101"/>
      <c r="S1175" s="101"/>
      <c r="T1175" s="16"/>
      <c r="U1175" s="146"/>
    </row>
    <row r="1176" spans="1:21" ht="68.25" customHeight="1" x14ac:dyDescent="0.2">
      <c r="A1176" s="13"/>
      <c r="B1176" s="10"/>
      <c r="C1176" s="159"/>
      <c r="D1176" s="6"/>
      <c r="E1176" s="6"/>
      <c r="F1176" s="100"/>
      <c r="G1176" s="100"/>
      <c r="H1176" s="100"/>
      <c r="I1176" s="7"/>
      <c r="J1176" s="7"/>
      <c r="K1176" s="7"/>
      <c r="L1176" s="7"/>
      <c r="M1176" s="10"/>
      <c r="N1176" s="13"/>
      <c r="O1176" s="13"/>
      <c r="P1176" s="14"/>
      <c r="Q1176" s="13"/>
      <c r="R1176" s="101"/>
      <c r="S1176" s="101"/>
      <c r="T1176" s="16"/>
      <c r="U1176" s="146"/>
    </row>
    <row r="1177" spans="1:21" ht="68.25" customHeight="1" x14ac:dyDescent="0.2">
      <c r="A1177" s="13"/>
      <c r="B1177" s="10"/>
      <c r="C1177" s="159"/>
      <c r="D1177" s="6"/>
      <c r="E1177" s="6"/>
      <c r="F1177" s="100"/>
      <c r="G1177" s="100"/>
      <c r="H1177" s="100"/>
      <c r="I1177" s="7"/>
      <c r="J1177" s="7"/>
      <c r="K1177" s="7"/>
      <c r="L1177" s="7"/>
      <c r="M1177" s="10"/>
      <c r="N1177" s="13"/>
      <c r="O1177" s="13"/>
      <c r="P1177" s="14"/>
      <c r="Q1177" s="13"/>
      <c r="R1177" s="101"/>
      <c r="S1177" s="101"/>
      <c r="T1177" s="16"/>
      <c r="U1177" s="146"/>
    </row>
    <row r="1178" spans="1:21" ht="68.25" customHeight="1" x14ac:dyDescent="0.2">
      <c r="A1178" s="13"/>
      <c r="B1178" s="10"/>
      <c r="C1178" s="159"/>
      <c r="D1178" s="6"/>
      <c r="E1178" s="6"/>
      <c r="F1178" s="100"/>
      <c r="G1178" s="100"/>
      <c r="H1178" s="100"/>
      <c r="I1178" s="7"/>
      <c r="J1178" s="7"/>
      <c r="K1178" s="7"/>
      <c r="L1178" s="7"/>
      <c r="M1178" s="10"/>
      <c r="N1178" s="13"/>
      <c r="O1178" s="13"/>
      <c r="P1178" s="14"/>
      <c r="Q1178" s="13"/>
      <c r="R1178" s="101"/>
      <c r="S1178" s="101"/>
      <c r="T1178" s="16"/>
      <c r="U1178" s="146"/>
    </row>
    <row r="1179" spans="1:21" ht="68.25" customHeight="1" x14ac:dyDescent="0.2">
      <c r="A1179" s="13"/>
      <c r="B1179" s="10"/>
      <c r="C1179" s="159"/>
      <c r="D1179" s="6"/>
      <c r="E1179" s="6"/>
      <c r="F1179" s="100"/>
      <c r="G1179" s="100"/>
      <c r="H1179" s="100"/>
      <c r="I1179" s="7"/>
      <c r="J1179" s="7"/>
      <c r="K1179" s="7"/>
      <c r="L1179" s="7"/>
      <c r="M1179" s="10"/>
      <c r="N1179" s="13"/>
      <c r="O1179" s="13"/>
      <c r="P1179" s="14"/>
      <c r="Q1179" s="13"/>
      <c r="R1179" s="101"/>
      <c r="S1179" s="101"/>
      <c r="T1179" s="16"/>
      <c r="U1179" s="146"/>
    </row>
    <row r="1180" spans="1:21" ht="68.25" customHeight="1" x14ac:dyDescent="0.2">
      <c r="A1180" s="13"/>
      <c r="B1180" s="10"/>
      <c r="C1180" s="159"/>
      <c r="D1180" s="6"/>
      <c r="E1180" s="6"/>
      <c r="F1180" s="100"/>
      <c r="G1180" s="100"/>
      <c r="H1180" s="100"/>
      <c r="I1180" s="7"/>
      <c r="J1180" s="7"/>
      <c r="K1180" s="7"/>
      <c r="L1180" s="7"/>
      <c r="M1180" s="10"/>
      <c r="N1180" s="13"/>
      <c r="O1180" s="13"/>
      <c r="P1180" s="14"/>
      <c r="Q1180" s="13"/>
      <c r="R1180" s="101"/>
      <c r="S1180" s="101"/>
      <c r="T1180" s="16"/>
      <c r="U1180" s="146"/>
    </row>
    <row r="1181" spans="1:21" ht="68.25" customHeight="1" x14ac:dyDescent="0.2">
      <c r="A1181" s="13"/>
      <c r="B1181" s="10"/>
      <c r="C1181" s="159"/>
      <c r="D1181" s="6"/>
      <c r="E1181" s="6"/>
      <c r="F1181" s="100"/>
      <c r="G1181" s="100"/>
      <c r="H1181" s="100"/>
      <c r="I1181" s="7"/>
      <c r="J1181" s="7"/>
      <c r="K1181" s="7"/>
      <c r="L1181" s="7"/>
      <c r="M1181" s="10"/>
      <c r="N1181" s="13"/>
      <c r="O1181" s="13"/>
      <c r="P1181" s="14"/>
      <c r="Q1181" s="13"/>
      <c r="R1181" s="101"/>
      <c r="S1181" s="101"/>
      <c r="T1181" s="16"/>
      <c r="U1181" s="146"/>
    </row>
    <row r="1182" spans="1:21" ht="68.25" customHeight="1" x14ac:dyDescent="0.2">
      <c r="A1182" s="13"/>
      <c r="B1182" s="10"/>
      <c r="C1182" s="159"/>
      <c r="D1182" s="6"/>
      <c r="E1182" s="6"/>
      <c r="F1182" s="100"/>
      <c r="G1182" s="100"/>
      <c r="H1182" s="100"/>
      <c r="I1182" s="7"/>
      <c r="J1182" s="7"/>
      <c r="K1182" s="7"/>
      <c r="L1182" s="7"/>
      <c r="M1182" s="10"/>
      <c r="N1182" s="13"/>
      <c r="O1182" s="13"/>
      <c r="P1182" s="14"/>
      <c r="Q1182" s="13"/>
      <c r="R1182" s="101"/>
      <c r="S1182" s="101"/>
      <c r="T1182" s="16"/>
      <c r="U1182" s="146"/>
    </row>
    <row r="1183" spans="1:21" ht="68.25" customHeight="1" x14ac:dyDescent="0.2">
      <c r="A1183" s="13"/>
      <c r="B1183" s="10"/>
      <c r="C1183" s="159"/>
      <c r="D1183" s="6"/>
      <c r="E1183" s="6"/>
      <c r="F1183" s="100"/>
      <c r="G1183" s="100"/>
      <c r="H1183" s="100"/>
      <c r="I1183" s="7"/>
      <c r="J1183" s="7"/>
      <c r="K1183" s="7"/>
      <c r="L1183" s="7"/>
      <c r="M1183" s="10"/>
      <c r="N1183" s="13"/>
      <c r="O1183" s="13"/>
      <c r="P1183" s="14"/>
      <c r="Q1183" s="13"/>
      <c r="R1183" s="101"/>
      <c r="S1183" s="101"/>
      <c r="T1183" s="16"/>
      <c r="U1183" s="146"/>
    </row>
    <row r="1184" spans="1:21" ht="68.25" customHeight="1" x14ac:dyDescent="0.2">
      <c r="A1184" s="13"/>
      <c r="B1184" s="10"/>
      <c r="C1184" s="159"/>
      <c r="D1184" s="6"/>
      <c r="E1184" s="6"/>
      <c r="F1184" s="100"/>
      <c r="G1184" s="100"/>
      <c r="H1184" s="100"/>
      <c r="I1184" s="7"/>
      <c r="J1184" s="7"/>
      <c r="K1184" s="7"/>
      <c r="L1184" s="7"/>
      <c r="M1184" s="10"/>
      <c r="N1184" s="13"/>
      <c r="O1184" s="13"/>
      <c r="P1184" s="14"/>
      <c r="Q1184" s="13"/>
      <c r="R1184" s="101"/>
      <c r="S1184" s="101"/>
      <c r="T1184" s="16"/>
      <c r="U1184" s="146"/>
    </row>
    <row r="1185" spans="1:21" ht="68.25" customHeight="1" x14ac:dyDescent="0.2">
      <c r="A1185" s="13"/>
      <c r="B1185" s="10"/>
      <c r="C1185" s="159"/>
      <c r="D1185" s="6"/>
      <c r="E1185" s="6"/>
      <c r="F1185" s="100"/>
      <c r="G1185" s="100"/>
      <c r="H1185" s="100"/>
      <c r="I1185" s="7"/>
      <c r="J1185" s="7"/>
      <c r="K1185" s="7"/>
      <c r="L1185" s="7"/>
      <c r="M1185" s="10"/>
      <c r="N1185" s="13"/>
      <c r="O1185" s="13"/>
      <c r="P1185" s="14"/>
      <c r="Q1185" s="13"/>
      <c r="R1185" s="101"/>
      <c r="S1185" s="101"/>
      <c r="T1185" s="16"/>
      <c r="U1185" s="146"/>
    </row>
    <row r="1186" spans="1:21" ht="68.25" customHeight="1" x14ac:dyDescent="0.2">
      <c r="A1186" s="13"/>
      <c r="B1186" s="10"/>
      <c r="C1186" s="159"/>
      <c r="D1186" s="6"/>
      <c r="E1186" s="6"/>
      <c r="F1186" s="100"/>
      <c r="G1186" s="100"/>
      <c r="H1186" s="100"/>
      <c r="I1186" s="7"/>
      <c r="J1186" s="7"/>
      <c r="K1186" s="7"/>
      <c r="L1186" s="7"/>
      <c r="M1186" s="10"/>
      <c r="N1186" s="13"/>
      <c r="O1186" s="13"/>
      <c r="P1186" s="14"/>
      <c r="Q1186" s="13"/>
      <c r="R1186" s="101"/>
      <c r="S1186" s="101"/>
      <c r="T1186" s="16"/>
      <c r="U1186" s="146"/>
    </row>
    <row r="1187" spans="1:21" ht="68.25" customHeight="1" x14ac:dyDescent="0.2">
      <c r="A1187" s="13"/>
      <c r="B1187" s="10"/>
      <c r="C1187" s="159"/>
      <c r="D1187" s="6"/>
      <c r="E1187" s="6"/>
      <c r="F1187" s="100"/>
      <c r="G1187" s="100"/>
      <c r="H1187" s="100"/>
      <c r="I1187" s="7"/>
      <c r="J1187" s="7"/>
      <c r="K1187" s="7"/>
      <c r="L1187" s="7"/>
      <c r="M1187" s="10"/>
      <c r="N1187" s="13"/>
      <c r="O1187" s="13"/>
      <c r="P1187" s="14"/>
      <c r="Q1187" s="13"/>
      <c r="R1187" s="101"/>
      <c r="S1187" s="101"/>
      <c r="T1187" s="16"/>
      <c r="U1187" s="146"/>
    </row>
    <row r="1188" spans="1:21" ht="68.25" customHeight="1" x14ac:dyDescent="0.2">
      <c r="A1188" s="13"/>
      <c r="B1188" s="10"/>
      <c r="C1188" s="159"/>
      <c r="D1188" s="6"/>
      <c r="E1188" s="6"/>
      <c r="F1188" s="100"/>
      <c r="G1188" s="100"/>
      <c r="H1188" s="100"/>
      <c r="I1188" s="7"/>
      <c r="J1188" s="7"/>
      <c r="K1188" s="7"/>
      <c r="L1188" s="7"/>
      <c r="M1188" s="10"/>
      <c r="N1188" s="13"/>
      <c r="O1188" s="13"/>
      <c r="P1188" s="14"/>
      <c r="Q1188" s="13"/>
      <c r="R1188" s="101"/>
      <c r="S1188" s="101"/>
      <c r="T1188" s="16"/>
      <c r="U1188" s="146"/>
    </row>
    <row r="1189" spans="1:21" ht="68.25" customHeight="1" x14ac:dyDescent="0.2">
      <c r="A1189" s="13"/>
      <c r="B1189" s="10"/>
      <c r="C1189" s="159"/>
      <c r="D1189" s="6"/>
      <c r="E1189" s="6"/>
      <c r="F1189" s="100"/>
      <c r="G1189" s="100"/>
      <c r="H1189" s="100"/>
      <c r="I1189" s="7"/>
      <c r="J1189" s="7"/>
      <c r="K1189" s="7"/>
      <c r="L1189" s="7"/>
      <c r="M1189" s="10"/>
      <c r="N1189" s="13"/>
      <c r="O1189" s="13"/>
      <c r="P1189" s="14"/>
      <c r="Q1189" s="13"/>
      <c r="R1189" s="101"/>
      <c r="S1189" s="101"/>
      <c r="T1189" s="16"/>
      <c r="U1189" s="146"/>
    </row>
    <row r="1190" spans="1:21" ht="68.25" customHeight="1" x14ac:dyDescent="0.2">
      <c r="A1190" s="13"/>
      <c r="B1190" s="10"/>
      <c r="C1190" s="159"/>
      <c r="D1190" s="6"/>
      <c r="E1190" s="6"/>
      <c r="F1190" s="100"/>
      <c r="G1190" s="100"/>
      <c r="H1190" s="100"/>
      <c r="I1190" s="7"/>
      <c r="J1190" s="7"/>
      <c r="K1190" s="7"/>
      <c r="L1190" s="7"/>
      <c r="M1190" s="10"/>
      <c r="N1190" s="13"/>
      <c r="O1190" s="13"/>
      <c r="P1190" s="14"/>
      <c r="Q1190" s="13"/>
      <c r="R1190" s="101"/>
      <c r="S1190" s="101"/>
      <c r="T1190" s="16"/>
      <c r="U1190" s="146"/>
    </row>
    <row r="1191" spans="1:21" ht="68.25" customHeight="1" x14ac:dyDescent="0.2">
      <c r="A1191" s="13"/>
      <c r="B1191" s="10"/>
      <c r="C1191" s="159"/>
      <c r="D1191" s="6"/>
      <c r="E1191" s="6"/>
      <c r="F1191" s="100"/>
      <c r="G1191" s="100"/>
      <c r="H1191" s="100"/>
      <c r="I1191" s="7"/>
      <c r="J1191" s="7"/>
      <c r="K1191" s="7"/>
      <c r="L1191" s="7"/>
      <c r="M1191" s="10"/>
      <c r="N1191" s="13"/>
      <c r="O1191" s="13"/>
      <c r="P1191" s="14"/>
      <c r="Q1191" s="13"/>
      <c r="R1191" s="101"/>
      <c r="S1191" s="101"/>
      <c r="T1191" s="16"/>
      <c r="U1191" s="146"/>
    </row>
    <row r="1192" spans="1:21" ht="68.25" customHeight="1" x14ac:dyDescent="0.2">
      <c r="A1192" s="13"/>
      <c r="B1192" s="10"/>
      <c r="C1192" s="159"/>
      <c r="D1192" s="6"/>
      <c r="E1192" s="6"/>
      <c r="F1192" s="100"/>
      <c r="G1192" s="100"/>
      <c r="H1192" s="100"/>
      <c r="I1192" s="7"/>
      <c r="J1192" s="7"/>
      <c r="K1192" s="7"/>
      <c r="L1192" s="7"/>
      <c r="M1192" s="10"/>
      <c r="N1192" s="13"/>
      <c r="O1192" s="13"/>
      <c r="P1192" s="14"/>
      <c r="Q1192" s="13"/>
      <c r="R1192" s="101"/>
      <c r="S1192" s="101"/>
      <c r="T1192" s="16"/>
      <c r="U1192" s="146"/>
    </row>
    <row r="1193" spans="1:21" ht="68.25" customHeight="1" x14ac:dyDescent="0.2">
      <c r="A1193" s="13"/>
      <c r="B1193" s="10"/>
      <c r="C1193" s="159"/>
      <c r="D1193" s="6"/>
      <c r="E1193" s="6"/>
      <c r="F1193" s="100"/>
      <c r="G1193" s="100"/>
      <c r="H1193" s="100"/>
      <c r="I1193" s="7"/>
      <c r="J1193" s="7"/>
      <c r="K1193" s="7"/>
      <c r="L1193" s="7"/>
      <c r="M1193" s="10"/>
      <c r="N1193" s="13"/>
      <c r="O1193" s="13"/>
      <c r="P1193" s="14"/>
      <c r="Q1193" s="13"/>
      <c r="R1193" s="101"/>
      <c r="S1193" s="101"/>
      <c r="T1193" s="16"/>
      <c r="U1193" s="146"/>
    </row>
    <row r="1194" spans="1:21" ht="68.25" customHeight="1" x14ac:dyDescent="0.2">
      <c r="A1194" s="13"/>
      <c r="B1194" s="10"/>
      <c r="C1194" s="159"/>
      <c r="D1194" s="6"/>
      <c r="E1194" s="6"/>
      <c r="F1194" s="100"/>
      <c r="G1194" s="100"/>
      <c r="H1194" s="100"/>
      <c r="I1194" s="7"/>
      <c r="J1194" s="7"/>
      <c r="K1194" s="7"/>
      <c r="L1194" s="7"/>
      <c r="M1194" s="10"/>
      <c r="N1194" s="13"/>
      <c r="O1194" s="13"/>
      <c r="P1194" s="14"/>
      <c r="Q1194" s="13"/>
      <c r="R1194" s="101"/>
      <c r="S1194" s="101"/>
      <c r="T1194" s="16"/>
      <c r="U1194" s="146"/>
    </row>
    <row r="1195" spans="1:21" ht="68.25" customHeight="1" x14ac:dyDescent="0.2">
      <c r="A1195" s="13"/>
      <c r="B1195" s="10"/>
      <c r="C1195" s="159"/>
      <c r="D1195" s="6"/>
      <c r="E1195" s="6"/>
      <c r="F1195" s="100"/>
      <c r="G1195" s="100"/>
      <c r="H1195" s="100"/>
      <c r="I1195" s="7"/>
      <c r="J1195" s="7"/>
      <c r="K1195" s="7"/>
      <c r="L1195" s="7"/>
      <c r="M1195" s="10"/>
      <c r="N1195" s="13"/>
      <c r="O1195" s="13"/>
      <c r="P1195" s="14"/>
      <c r="Q1195" s="13"/>
      <c r="R1195" s="101"/>
      <c r="S1195" s="101"/>
      <c r="T1195" s="16"/>
      <c r="U1195" s="146"/>
    </row>
    <row r="1196" spans="1:21" ht="68.25" customHeight="1" x14ac:dyDescent="0.2">
      <c r="A1196" s="13"/>
      <c r="B1196" s="10"/>
      <c r="C1196" s="159"/>
      <c r="D1196" s="6"/>
      <c r="E1196" s="6"/>
      <c r="F1196" s="100"/>
      <c r="G1196" s="100"/>
      <c r="H1196" s="100"/>
      <c r="I1196" s="7"/>
      <c r="J1196" s="7"/>
      <c r="K1196" s="7"/>
      <c r="L1196" s="7"/>
      <c r="M1196" s="10"/>
      <c r="N1196" s="13"/>
      <c r="O1196" s="13"/>
      <c r="P1196" s="14"/>
      <c r="Q1196" s="13"/>
      <c r="R1196" s="101"/>
      <c r="S1196" s="101"/>
      <c r="T1196" s="16"/>
      <c r="U1196" s="146"/>
    </row>
    <row r="1197" spans="1:21" ht="68.25" customHeight="1" x14ac:dyDescent="0.2">
      <c r="A1197" s="13"/>
      <c r="B1197" s="10"/>
      <c r="C1197" s="159"/>
      <c r="D1197" s="6"/>
      <c r="E1197" s="6"/>
      <c r="F1197" s="100"/>
      <c r="G1197" s="100"/>
      <c r="H1197" s="100"/>
      <c r="I1197" s="7"/>
      <c r="J1197" s="7"/>
      <c r="K1197" s="7"/>
      <c r="L1197" s="7"/>
      <c r="M1197" s="10"/>
      <c r="N1197" s="13"/>
      <c r="O1197" s="13"/>
      <c r="P1197" s="14"/>
      <c r="Q1197" s="13"/>
      <c r="R1197" s="101"/>
      <c r="S1197" s="101"/>
      <c r="T1197" s="16"/>
      <c r="U1197" s="146"/>
    </row>
    <row r="1198" spans="1:21" ht="68.25" customHeight="1" x14ac:dyDescent="0.2">
      <c r="A1198" s="13"/>
      <c r="B1198" s="10"/>
      <c r="C1198" s="159"/>
      <c r="D1198" s="6"/>
      <c r="E1198" s="6"/>
      <c r="F1198" s="100"/>
      <c r="G1198" s="100"/>
      <c r="H1198" s="100"/>
      <c r="I1198" s="7"/>
      <c r="J1198" s="7"/>
      <c r="K1198" s="7"/>
      <c r="L1198" s="7"/>
      <c r="M1198" s="10"/>
      <c r="N1198" s="13"/>
      <c r="O1198" s="13"/>
      <c r="P1198" s="14"/>
      <c r="Q1198" s="13"/>
      <c r="R1198" s="101"/>
      <c r="S1198" s="101"/>
      <c r="T1198" s="16"/>
      <c r="U1198" s="146"/>
    </row>
    <row r="1199" spans="1:21" ht="68.25" customHeight="1" x14ac:dyDescent="0.2">
      <c r="A1199" s="13"/>
      <c r="B1199" s="10"/>
      <c r="C1199" s="159"/>
      <c r="D1199" s="6"/>
      <c r="E1199" s="6"/>
      <c r="F1199" s="100"/>
      <c r="G1199" s="100"/>
      <c r="H1199" s="100"/>
      <c r="I1199" s="7"/>
      <c r="J1199" s="7"/>
      <c r="K1199" s="7"/>
      <c r="L1199" s="7"/>
      <c r="M1199" s="10"/>
      <c r="N1199" s="13"/>
      <c r="O1199" s="13"/>
      <c r="P1199" s="14"/>
      <c r="Q1199" s="13"/>
      <c r="R1199" s="101"/>
      <c r="S1199" s="101"/>
      <c r="T1199" s="16"/>
      <c r="U1199" s="146"/>
    </row>
    <row r="1200" spans="1:21" ht="68.25" customHeight="1" x14ac:dyDescent="0.2">
      <c r="A1200" s="13"/>
      <c r="B1200" s="10"/>
      <c r="C1200" s="159"/>
      <c r="D1200" s="6"/>
      <c r="E1200" s="6"/>
      <c r="F1200" s="100"/>
      <c r="G1200" s="100"/>
      <c r="H1200" s="100"/>
      <c r="I1200" s="7"/>
      <c r="J1200" s="7"/>
      <c r="K1200" s="7"/>
      <c r="L1200" s="7"/>
      <c r="M1200" s="10"/>
      <c r="N1200" s="13"/>
      <c r="O1200" s="13"/>
      <c r="P1200" s="14"/>
      <c r="Q1200" s="13"/>
      <c r="R1200" s="101"/>
      <c r="S1200" s="101"/>
      <c r="T1200" s="16"/>
      <c r="U1200" s="146"/>
    </row>
    <row r="1201" spans="1:21" ht="68.25" customHeight="1" x14ac:dyDescent="0.2">
      <c r="A1201" s="13"/>
      <c r="B1201" s="10"/>
      <c r="C1201" s="159"/>
      <c r="D1201" s="6"/>
      <c r="E1201" s="6"/>
      <c r="F1201" s="100"/>
      <c r="G1201" s="100"/>
      <c r="H1201" s="100"/>
      <c r="I1201" s="7"/>
      <c r="J1201" s="7"/>
      <c r="K1201" s="7"/>
      <c r="L1201" s="7"/>
      <c r="M1201" s="10"/>
      <c r="N1201" s="13"/>
      <c r="O1201" s="13"/>
      <c r="P1201" s="14"/>
      <c r="Q1201" s="13"/>
      <c r="R1201" s="101"/>
      <c r="S1201" s="101"/>
      <c r="T1201" s="16"/>
      <c r="U1201" s="146"/>
    </row>
    <row r="1202" spans="1:21" ht="68.25" customHeight="1" x14ac:dyDescent="0.2">
      <c r="A1202" s="13"/>
      <c r="B1202" s="10"/>
      <c r="C1202" s="159"/>
      <c r="D1202" s="6"/>
      <c r="E1202" s="6"/>
      <c r="F1202" s="100"/>
      <c r="G1202" s="100"/>
      <c r="H1202" s="100"/>
      <c r="I1202" s="7"/>
      <c r="J1202" s="7"/>
      <c r="K1202" s="7"/>
      <c r="L1202" s="7"/>
      <c r="M1202" s="10"/>
      <c r="N1202" s="13"/>
      <c r="O1202" s="13"/>
      <c r="P1202" s="14"/>
      <c r="Q1202" s="13"/>
      <c r="R1202" s="101"/>
      <c r="S1202" s="101"/>
      <c r="T1202" s="16"/>
      <c r="U1202" s="146"/>
    </row>
    <row r="1203" spans="1:21" ht="68.25" customHeight="1" x14ac:dyDescent="0.2">
      <c r="A1203" s="13"/>
      <c r="B1203" s="10"/>
      <c r="C1203" s="159"/>
      <c r="D1203" s="6"/>
      <c r="E1203" s="6"/>
      <c r="F1203" s="100"/>
      <c r="G1203" s="100"/>
      <c r="H1203" s="100"/>
      <c r="I1203" s="7"/>
      <c r="J1203" s="7"/>
      <c r="K1203" s="7"/>
      <c r="L1203" s="7"/>
      <c r="M1203" s="10"/>
      <c r="N1203" s="13"/>
      <c r="O1203" s="13"/>
      <c r="P1203" s="14"/>
      <c r="Q1203" s="13"/>
      <c r="R1203" s="101"/>
      <c r="S1203" s="101"/>
      <c r="T1203" s="16"/>
      <c r="U1203" s="146"/>
    </row>
    <row r="1204" spans="1:21" ht="68.25" customHeight="1" x14ac:dyDescent="0.2">
      <c r="A1204" s="13"/>
      <c r="B1204" s="10"/>
      <c r="C1204" s="159"/>
      <c r="D1204" s="6"/>
      <c r="E1204" s="6"/>
      <c r="F1204" s="100"/>
      <c r="G1204" s="100"/>
      <c r="H1204" s="100"/>
      <c r="I1204" s="7"/>
      <c r="J1204" s="7"/>
      <c r="K1204" s="7"/>
      <c r="L1204" s="7"/>
      <c r="M1204" s="10"/>
      <c r="N1204" s="13"/>
      <c r="O1204" s="13"/>
      <c r="P1204" s="14"/>
      <c r="Q1204" s="13"/>
      <c r="R1204" s="101"/>
      <c r="S1204" s="101"/>
      <c r="T1204" s="16"/>
      <c r="U1204" s="146"/>
    </row>
    <row r="1205" spans="1:21" ht="68.25" customHeight="1" x14ac:dyDescent="0.2">
      <c r="A1205" s="13"/>
      <c r="B1205" s="10"/>
      <c r="C1205" s="159"/>
      <c r="D1205" s="6"/>
      <c r="E1205" s="6"/>
      <c r="F1205" s="100"/>
      <c r="G1205" s="100"/>
      <c r="H1205" s="100"/>
      <c r="I1205" s="7"/>
      <c r="J1205" s="7"/>
      <c r="K1205" s="7"/>
      <c r="L1205" s="7"/>
      <c r="M1205" s="10"/>
      <c r="N1205" s="13"/>
      <c r="O1205" s="13"/>
      <c r="P1205" s="14"/>
      <c r="Q1205" s="13"/>
      <c r="R1205" s="101"/>
      <c r="S1205" s="101"/>
      <c r="T1205" s="16"/>
      <c r="U1205" s="146"/>
    </row>
    <row r="1206" spans="1:21" ht="68.25" customHeight="1" x14ac:dyDescent="0.2">
      <c r="A1206" s="13"/>
      <c r="B1206" s="10"/>
      <c r="C1206" s="159"/>
      <c r="D1206" s="6"/>
      <c r="E1206" s="6"/>
      <c r="F1206" s="100"/>
      <c r="G1206" s="100"/>
      <c r="H1206" s="100"/>
      <c r="I1206" s="7"/>
      <c r="J1206" s="7"/>
      <c r="K1206" s="7"/>
      <c r="L1206" s="7"/>
      <c r="M1206" s="10"/>
      <c r="N1206" s="13"/>
      <c r="O1206" s="13"/>
      <c r="P1206" s="14"/>
      <c r="Q1206" s="13"/>
      <c r="R1206" s="101"/>
      <c r="S1206" s="101"/>
      <c r="T1206" s="16"/>
      <c r="U1206" s="146"/>
    </row>
    <row r="1207" spans="1:21" ht="68.25" customHeight="1" x14ac:dyDescent="0.2">
      <c r="A1207" s="13"/>
      <c r="B1207" s="10"/>
      <c r="C1207" s="159"/>
      <c r="D1207" s="6"/>
      <c r="E1207" s="6"/>
      <c r="F1207" s="100"/>
      <c r="G1207" s="100"/>
      <c r="H1207" s="100"/>
      <c r="I1207" s="7"/>
      <c r="J1207" s="7"/>
      <c r="K1207" s="7"/>
      <c r="L1207" s="7"/>
      <c r="M1207" s="10"/>
      <c r="N1207" s="13"/>
      <c r="O1207" s="13"/>
      <c r="P1207" s="14"/>
      <c r="Q1207" s="13"/>
      <c r="R1207" s="101"/>
      <c r="S1207" s="101"/>
      <c r="T1207" s="16"/>
      <c r="U1207" s="146"/>
    </row>
    <row r="1208" spans="1:21" ht="68.25" customHeight="1" x14ac:dyDescent="0.2">
      <c r="A1208" s="13"/>
      <c r="B1208" s="10"/>
      <c r="C1208" s="159"/>
      <c r="D1208" s="6"/>
      <c r="E1208" s="6"/>
      <c r="F1208" s="100"/>
      <c r="G1208" s="100"/>
      <c r="H1208" s="100"/>
      <c r="I1208" s="7"/>
      <c r="J1208" s="7"/>
      <c r="K1208" s="7"/>
      <c r="L1208" s="7"/>
      <c r="M1208" s="10"/>
      <c r="N1208" s="13"/>
      <c r="O1208" s="13"/>
      <c r="P1208" s="14"/>
      <c r="Q1208" s="13"/>
      <c r="R1208" s="101"/>
      <c r="S1208" s="101"/>
      <c r="T1208" s="16"/>
      <c r="U1208" s="146"/>
    </row>
    <row r="1209" spans="1:21" ht="68.25" customHeight="1" x14ac:dyDescent="0.2">
      <c r="A1209" s="13"/>
      <c r="B1209" s="10"/>
      <c r="C1209" s="159"/>
      <c r="D1209" s="6"/>
      <c r="E1209" s="6"/>
      <c r="F1209" s="100"/>
      <c r="G1209" s="100"/>
      <c r="H1209" s="100"/>
      <c r="I1209" s="7"/>
      <c r="J1209" s="7"/>
      <c r="K1209" s="7"/>
      <c r="L1209" s="7"/>
      <c r="M1209" s="10"/>
      <c r="N1209" s="13"/>
      <c r="O1209" s="13"/>
      <c r="P1209" s="14"/>
      <c r="Q1209" s="13"/>
      <c r="R1209" s="101"/>
      <c r="S1209" s="101"/>
      <c r="T1209" s="16"/>
      <c r="U1209" s="146"/>
    </row>
    <row r="1210" spans="1:21" ht="68.25" customHeight="1" x14ac:dyDescent="0.2">
      <c r="A1210" s="13"/>
      <c r="B1210" s="10"/>
      <c r="C1210" s="159"/>
      <c r="D1210" s="6"/>
      <c r="E1210" s="6"/>
      <c r="F1210" s="100"/>
      <c r="G1210" s="100"/>
      <c r="H1210" s="100"/>
      <c r="I1210" s="7"/>
      <c r="J1210" s="7"/>
      <c r="K1210" s="7"/>
      <c r="L1210" s="7"/>
      <c r="M1210" s="10"/>
      <c r="N1210" s="13"/>
      <c r="O1210" s="13"/>
      <c r="P1210" s="14"/>
      <c r="Q1210" s="13"/>
      <c r="R1210" s="101"/>
      <c r="S1210" s="101"/>
      <c r="T1210" s="16"/>
      <c r="U1210" s="146"/>
    </row>
    <row r="1211" spans="1:21" ht="68.25" customHeight="1" x14ac:dyDescent="0.2">
      <c r="A1211" s="13"/>
      <c r="B1211" s="10"/>
      <c r="C1211" s="159"/>
      <c r="D1211" s="6"/>
      <c r="E1211" s="6"/>
      <c r="F1211" s="100"/>
      <c r="G1211" s="100"/>
      <c r="H1211" s="100"/>
      <c r="I1211" s="7"/>
      <c r="J1211" s="7"/>
      <c r="K1211" s="7"/>
      <c r="L1211" s="7"/>
      <c r="M1211" s="10"/>
      <c r="N1211" s="13"/>
      <c r="O1211" s="13"/>
      <c r="P1211" s="14"/>
      <c r="Q1211" s="13"/>
      <c r="R1211" s="101"/>
      <c r="S1211" s="101"/>
      <c r="T1211" s="16"/>
      <c r="U1211" s="146"/>
    </row>
    <row r="1212" spans="1:21" ht="68.25" customHeight="1" x14ac:dyDescent="0.2">
      <c r="A1212" s="13"/>
      <c r="B1212" s="10"/>
      <c r="C1212" s="159"/>
      <c r="D1212" s="6"/>
      <c r="E1212" s="6"/>
      <c r="F1212" s="100"/>
      <c r="G1212" s="100"/>
      <c r="H1212" s="100"/>
      <c r="I1212" s="7"/>
      <c r="J1212" s="7"/>
      <c r="K1212" s="7"/>
      <c r="L1212" s="7"/>
      <c r="M1212" s="10"/>
      <c r="N1212" s="13"/>
      <c r="O1212" s="13"/>
      <c r="P1212" s="14"/>
      <c r="Q1212" s="13"/>
      <c r="R1212" s="101"/>
      <c r="S1212" s="101"/>
      <c r="T1212" s="16"/>
      <c r="U1212" s="146"/>
    </row>
    <row r="1213" spans="1:21" ht="68.25" customHeight="1" x14ac:dyDescent="0.2">
      <c r="A1213" s="13"/>
      <c r="B1213" s="10"/>
      <c r="C1213" s="159"/>
      <c r="D1213" s="6"/>
      <c r="E1213" s="6"/>
      <c r="F1213" s="100"/>
      <c r="G1213" s="100"/>
      <c r="H1213" s="100"/>
      <c r="I1213" s="7"/>
      <c r="J1213" s="7"/>
      <c r="K1213" s="7"/>
      <c r="L1213" s="7"/>
      <c r="M1213" s="10"/>
      <c r="N1213" s="13"/>
      <c r="O1213" s="13"/>
      <c r="P1213" s="14"/>
      <c r="Q1213" s="13"/>
      <c r="R1213" s="101"/>
      <c r="S1213" s="101"/>
      <c r="T1213" s="16"/>
      <c r="U1213" s="146"/>
    </row>
    <row r="1214" spans="1:21" ht="68.25" customHeight="1" x14ac:dyDescent="0.2">
      <c r="A1214" s="13"/>
      <c r="B1214" s="10"/>
      <c r="C1214" s="159"/>
      <c r="D1214" s="6"/>
      <c r="E1214" s="6"/>
      <c r="F1214" s="100"/>
      <c r="G1214" s="100"/>
      <c r="H1214" s="100"/>
      <c r="I1214" s="7"/>
      <c r="J1214" s="7"/>
      <c r="K1214" s="7"/>
      <c r="L1214" s="7"/>
      <c r="M1214" s="10"/>
      <c r="N1214" s="13"/>
      <c r="O1214" s="13"/>
      <c r="P1214" s="14"/>
      <c r="Q1214" s="13"/>
      <c r="R1214" s="101"/>
      <c r="S1214" s="101"/>
      <c r="T1214" s="16"/>
      <c r="U1214" s="146"/>
    </row>
    <row r="1215" spans="1:21" ht="68.25" customHeight="1" x14ac:dyDescent="0.2">
      <c r="A1215" s="13"/>
      <c r="B1215" s="10"/>
      <c r="C1215" s="159"/>
      <c r="D1215" s="6"/>
      <c r="E1215" s="6"/>
      <c r="F1215" s="100"/>
      <c r="G1215" s="100"/>
      <c r="H1215" s="100"/>
      <c r="I1215" s="7"/>
      <c r="J1215" s="7"/>
      <c r="K1215" s="7"/>
      <c r="L1215" s="7"/>
      <c r="M1215" s="10"/>
      <c r="N1215" s="13"/>
      <c r="O1215" s="13"/>
      <c r="P1215" s="14"/>
      <c r="Q1215" s="13"/>
      <c r="R1215" s="101"/>
      <c r="S1215" s="101"/>
      <c r="T1215" s="16"/>
      <c r="U1215" s="146"/>
    </row>
    <row r="1216" spans="1:21" ht="68.25" customHeight="1" x14ac:dyDescent="0.2">
      <c r="A1216" s="13"/>
      <c r="B1216" s="10"/>
      <c r="C1216" s="159"/>
      <c r="D1216" s="6"/>
      <c r="E1216" s="6"/>
      <c r="F1216" s="100"/>
      <c r="G1216" s="100"/>
      <c r="H1216" s="100"/>
      <c r="I1216" s="7"/>
      <c r="J1216" s="7"/>
      <c r="K1216" s="7"/>
      <c r="L1216" s="7"/>
      <c r="M1216" s="10"/>
      <c r="N1216" s="13"/>
      <c r="O1216" s="13"/>
      <c r="P1216" s="14"/>
      <c r="Q1216" s="13"/>
      <c r="R1216" s="101"/>
      <c r="S1216" s="101"/>
      <c r="T1216" s="16"/>
      <c r="U1216" s="146"/>
    </row>
    <row r="1217" spans="1:21" ht="68.25" customHeight="1" x14ac:dyDescent="0.2">
      <c r="A1217" s="13"/>
      <c r="B1217" s="10"/>
      <c r="C1217" s="159"/>
      <c r="D1217" s="6"/>
      <c r="E1217" s="6"/>
      <c r="F1217" s="100"/>
      <c r="G1217" s="100"/>
      <c r="H1217" s="100"/>
      <c r="I1217" s="7"/>
      <c r="J1217" s="7"/>
      <c r="K1217" s="7"/>
      <c r="L1217" s="7"/>
      <c r="M1217" s="10"/>
      <c r="N1217" s="13"/>
      <c r="O1217" s="13"/>
      <c r="P1217" s="14"/>
      <c r="Q1217" s="13"/>
      <c r="R1217" s="101"/>
      <c r="S1217" s="101"/>
      <c r="T1217" s="16"/>
      <c r="U1217" s="146"/>
    </row>
    <row r="1218" spans="1:21" ht="68.25" customHeight="1" x14ac:dyDescent="0.2">
      <c r="A1218" s="13"/>
      <c r="B1218" s="10"/>
      <c r="C1218" s="159"/>
      <c r="D1218" s="6"/>
      <c r="E1218" s="6"/>
      <c r="F1218" s="100"/>
      <c r="G1218" s="100"/>
      <c r="H1218" s="100"/>
      <c r="I1218" s="7"/>
      <c r="J1218" s="7"/>
      <c r="K1218" s="7"/>
      <c r="L1218" s="7"/>
      <c r="M1218" s="10"/>
      <c r="N1218" s="13"/>
      <c r="O1218" s="13"/>
      <c r="P1218" s="14"/>
      <c r="Q1218" s="13"/>
      <c r="R1218" s="101"/>
      <c r="S1218" s="101"/>
      <c r="T1218" s="16"/>
      <c r="U1218" s="146"/>
    </row>
    <row r="1219" spans="1:21" ht="68.25" customHeight="1" x14ac:dyDescent="0.2">
      <c r="A1219" s="13"/>
      <c r="B1219" s="10"/>
      <c r="C1219" s="159"/>
      <c r="D1219" s="6"/>
      <c r="E1219" s="6"/>
      <c r="F1219" s="100"/>
      <c r="G1219" s="100"/>
      <c r="H1219" s="100"/>
      <c r="I1219" s="7"/>
      <c r="J1219" s="7"/>
      <c r="K1219" s="7"/>
      <c r="L1219" s="7"/>
      <c r="M1219" s="10"/>
      <c r="N1219" s="13"/>
      <c r="O1219" s="13"/>
      <c r="P1219" s="14"/>
      <c r="Q1219" s="13"/>
      <c r="R1219" s="101"/>
      <c r="S1219" s="101"/>
      <c r="T1219" s="16"/>
      <c r="U1219" s="146"/>
    </row>
    <row r="1220" spans="1:21" ht="68.25" customHeight="1" x14ac:dyDescent="0.2">
      <c r="A1220" s="13"/>
      <c r="B1220" s="10"/>
      <c r="C1220" s="159"/>
      <c r="D1220" s="6"/>
      <c r="E1220" s="6"/>
      <c r="F1220" s="100"/>
      <c r="G1220" s="100"/>
      <c r="H1220" s="100"/>
      <c r="I1220" s="7"/>
      <c r="J1220" s="7"/>
      <c r="K1220" s="7"/>
      <c r="L1220" s="7"/>
      <c r="M1220" s="10"/>
      <c r="N1220" s="13"/>
      <c r="O1220" s="13"/>
      <c r="P1220" s="14"/>
      <c r="Q1220" s="13"/>
      <c r="R1220" s="101"/>
      <c r="S1220" s="101"/>
      <c r="T1220" s="16"/>
      <c r="U1220" s="146"/>
    </row>
    <row r="1221" spans="1:21" ht="68.25" customHeight="1" x14ac:dyDescent="0.2">
      <c r="A1221" s="13"/>
      <c r="B1221" s="10"/>
      <c r="C1221" s="159"/>
      <c r="D1221" s="6"/>
      <c r="E1221" s="6"/>
      <c r="F1221" s="100"/>
      <c r="G1221" s="100"/>
      <c r="H1221" s="100"/>
      <c r="I1221" s="7"/>
      <c r="J1221" s="7"/>
      <c r="K1221" s="7"/>
      <c r="L1221" s="7"/>
      <c r="M1221" s="10"/>
      <c r="N1221" s="13"/>
      <c r="O1221" s="13"/>
      <c r="P1221" s="14"/>
      <c r="Q1221" s="13"/>
      <c r="R1221" s="101"/>
      <c r="S1221" s="101"/>
      <c r="T1221" s="16"/>
      <c r="U1221" s="146"/>
    </row>
    <row r="1222" spans="1:21" ht="68.25" customHeight="1" x14ac:dyDescent="0.2">
      <c r="A1222" s="13"/>
      <c r="B1222" s="10"/>
      <c r="C1222" s="159"/>
      <c r="D1222" s="6"/>
      <c r="E1222" s="6"/>
      <c r="F1222" s="100"/>
      <c r="G1222" s="100"/>
      <c r="H1222" s="100"/>
      <c r="I1222" s="7"/>
      <c r="J1222" s="7"/>
      <c r="K1222" s="7"/>
      <c r="L1222" s="7"/>
      <c r="M1222" s="10"/>
      <c r="N1222" s="13"/>
      <c r="O1222" s="13"/>
      <c r="P1222" s="14"/>
      <c r="Q1222" s="13"/>
      <c r="R1222" s="101"/>
      <c r="S1222" s="101"/>
      <c r="T1222" s="16"/>
      <c r="U1222" s="146"/>
    </row>
    <row r="1223" spans="1:21" ht="68.25" customHeight="1" x14ac:dyDescent="0.2">
      <c r="A1223" s="13"/>
      <c r="B1223" s="10"/>
      <c r="C1223" s="159"/>
      <c r="D1223" s="6"/>
      <c r="E1223" s="6"/>
      <c r="F1223" s="100"/>
      <c r="G1223" s="100"/>
      <c r="H1223" s="100"/>
      <c r="I1223" s="7"/>
      <c r="J1223" s="7"/>
      <c r="K1223" s="7"/>
      <c r="L1223" s="7"/>
      <c r="M1223" s="10"/>
      <c r="N1223" s="13"/>
      <c r="O1223" s="13"/>
      <c r="P1223" s="14"/>
      <c r="Q1223" s="13"/>
      <c r="R1223" s="101"/>
      <c r="S1223" s="101"/>
      <c r="T1223" s="16"/>
      <c r="U1223" s="146"/>
    </row>
    <row r="1224" spans="1:21" ht="68.25" customHeight="1" x14ac:dyDescent="0.2">
      <c r="A1224" s="13"/>
      <c r="B1224" s="10"/>
      <c r="C1224" s="159"/>
      <c r="D1224" s="6"/>
      <c r="E1224" s="6"/>
      <c r="F1224" s="100"/>
      <c r="G1224" s="100"/>
      <c r="H1224" s="100"/>
      <c r="I1224" s="7"/>
      <c r="J1224" s="7"/>
      <c r="K1224" s="7"/>
      <c r="L1224" s="7"/>
      <c r="M1224" s="10"/>
      <c r="N1224" s="13"/>
      <c r="O1224" s="13"/>
      <c r="P1224" s="14"/>
      <c r="Q1224" s="13"/>
      <c r="R1224" s="101"/>
      <c r="S1224" s="101"/>
      <c r="T1224" s="16"/>
      <c r="U1224" s="146"/>
    </row>
    <row r="1225" spans="1:21" ht="68.25" customHeight="1" x14ac:dyDescent="0.2">
      <c r="A1225" s="13"/>
      <c r="B1225" s="10"/>
      <c r="C1225" s="159"/>
      <c r="D1225" s="6"/>
      <c r="E1225" s="6"/>
      <c r="F1225" s="100"/>
      <c r="G1225" s="100"/>
      <c r="H1225" s="100"/>
      <c r="I1225" s="7"/>
      <c r="J1225" s="7"/>
      <c r="K1225" s="7"/>
      <c r="L1225" s="7"/>
      <c r="M1225" s="10"/>
      <c r="N1225" s="13"/>
      <c r="O1225" s="13"/>
      <c r="P1225" s="14"/>
      <c r="Q1225" s="13"/>
      <c r="R1225" s="101"/>
      <c r="S1225" s="101"/>
      <c r="T1225" s="16"/>
      <c r="U1225" s="146"/>
    </row>
    <row r="1226" spans="1:21" ht="68.25" customHeight="1" x14ac:dyDescent="0.2">
      <c r="A1226" s="13"/>
      <c r="B1226" s="10"/>
      <c r="C1226" s="159"/>
      <c r="D1226" s="6"/>
      <c r="E1226" s="6"/>
      <c r="F1226" s="100"/>
      <c r="G1226" s="100"/>
      <c r="H1226" s="100"/>
      <c r="I1226" s="7"/>
      <c r="J1226" s="7"/>
      <c r="K1226" s="7"/>
      <c r="L1226" s="7"/>
      <c r="M1226" s="10"/>
      <c r="N1226" s="13"/>
      <c r="O1226" s="13"/>
      <c r="P1226" s="14"/>
      <c r="Q1226" s="13"/>
      <c r="R1226" s="101"/>
      <c r="S1226" s="101"/>
      <c r="T1226" s="16"/>
      <c r="U1226" s="146"/>
    </row>
    <row r="1227" spans="1:21" ht="68.25" customHeight="1" x14ac:dyDescent="0.2">
      <c r="A1227" s="13"/>
      <c r="B1227" s="10"/>
      <c r="C1227" s="159"/>
      <c r="D1227" s="6"/>
      <c r="E1227" s="6"/>
      <c r="F1227" s="100"/>
      <c r="G1227" s="100"/>
      <c r="H1227" s="100"/>
      <c r="I1227" s="7"/>
      <c r="J1227" s="7"/>
      <c r="K1227" s="7"/>
      <c r="L1227" s="7"/>
      <c r="M1227" s="10"/>
      <c r="N1227" s="13"/>
      <c r="O1227" s="13"/>
      <c r="P1227" s="14"/>
      <c r="Q1227" s="13"/>
      <c r="R1227" s="101"/>
      <c r="S1227" s="101"/>
      <c r="T1227" s="16"/>
      <c r="U1227" s="146"/>
    </row>
    <row r="1228" spans="1:21" ht="68.25" customHeight="1" x14ac:dyDescent="0.2">
      <c r="A1228" s="13"/>
      <c r="B1228" s="10"/>
      <c r="C1228" s="159"/>
      <c r="D1228" s="6"/>
      <c r="E1228" s="6"/>
      <c r="F1228" s="100"/>
      <c r="G1228" s="100"/>
      <c r="H1228" s="100"/>
      <c r="I1228" s="7"/>
      <c r="J1228" s="7"/>
      <c r="K1228" s="7"/>
      <c r="L1228" s="7"/>
      <c r="M1228" s="10"/>
      <c r="N1228" s="13"/>
      <c r="O1228" s="13"/>
      <c r="P1228" s="14"/>
      <c r="Q1228" s="13"/>
      <c r="R1228" s="101"/>
      <c r="S1228" s="101"/>
      <c r="T1228" s="16"/>
      <c r="U1228" s="146"/>
    </row>
    <row r="1229" spans="1:21" ht="68.25" customHeight="1" x14ac:dyDescent="0.2">
      <c r="A1229" s="13"/>
      <c r="B1229" s="10"/>
      <c r="C1229" s="159"/>
      <c r="D1229" s="6"/>
      <c r="E1229" s="6"/>
      <c r="F1229" s="100"/>
      <c r="G1229" s="100"/>
      <c r="H1229" s="100"/>
      <c r="I1229" s="7"/>
      <c r="J1229" s="7"/>
      <c r="K1229" s="7"/>
      <c r="L1229" s="7"/>
      <c r="M1229" s="10"/>
      <c r="N1229" s="13"/>
      <c r="O1229" s="13"/>
      <c r="P1229" s="14"/>
      <c r="Q1229" s="13"/>
      <c r="R1229" s="101"/>
      <c r="S1229" s="101"/>
      <c r="T1229" s="16"/>
      <c r="U1229" s="146"/>
    </row>
    <row r="1230" spans="1:21" ht="68.25" customHeight="1" x14ac:dyDescent="0.2">
      <c r="A1230" s="13"/>
      <c r="B1230" s="10"/>
      <c r="C1230" s="159"/>
      <c r="D1230" s="6"/>
      <c r="E1230" s="6"/>
      <c r="F1230" s="100"/>
      <c r="G1230" s="100"/>
      <c r="H1230" s="100"/>
      <c r="I1230" s="7"/>
      <c r="J1230" s="7"/>
      <c r="K1230" s="7"/>
      <c r="L1230" s="7"/>
      <c r="M1230" s="10"/>
      <c r="N1230" s="13"/>
      <c r="O1230" s="13"/>
      <c r="P1230" s="14"/>
      <c r="Q1230" s="13"/>
      <c r="R1230" s="101"/>
      <c r="S1230" s="101"/>
      <c r="T1230" s="16"/>
      <c r="U1230" s="146"/>
    </row>
    <row r="1231" spans="1:21" ht="68.25" customHeight="1" x14ac:dyDescent="0.2">
      <c r="A1231" s="13"/>
      <c r="B1231" s="10"/>
      <c r="C1231" s="159"/>
      <c r="D1231" s="6"/>
      <c r="E1231" s="6"/>
      <c r="F1231" s="100"/>
      <c r="G1231" s="100"/>
      <c r="H1231" s="100"/>
      <c r="I1231" s="7"/>
      <c r="J1231" s="7"/>
      <c r="K1231" s="7"/>
      <c r="L1231" s="7"/>
      <c r="M1231" s="10"/>
      <c r="N1231" s="13"/>
      <c r="O1231" s="13"/>
      <c r="P1231" s="14"/>
      <c r="Q1231" s="13"/>
      <c r="R1231" s="101"/>
      <c r="S1231" s="101"/>
      <c r="T1231" s="16"/>
      <c r="U1231" s="146"/>
    </row>
    <row r="1232" spans="1:21" ht="68.25" customHeight="1" x14ac:dyDescent="0.2">
      <c r="A1232" s="13"/>
      <c r="B1232" s="10"/>
      <c r="C1232" s="159"/>
      <c r="D1232" s="6"/>
      <c r="E1232" s="6"/>
      <c r="F1232" s="100"/>
      <c r="G1232" s="100"/>
      <c r="H1232" s="100"/>
      <c r="I1232" s="7"/>
      <c r="J1232" s="7"/>
      <c r="K1232" s="7"/>
      <c r="L1232" s="7"/>
      <c r="M1232" s="10"/>
      <c r="N1232" s="13"/>
      <c r="O1232" s="13"/>
      <c r="P1232" s="14"/>
      <c r="Q1232" s="13"/>
      <c r="R1232" s="101"/>
      <c r="S1232" s="101"/>
      <c r="T1232" s="16"/>
      <c r="U1232" s="146"/>
    </row>
    <row r="1233" spans="1:21" ht="68.25" customHeight="1" x14ac:dyDescent="0.2">
      <c r="A1233" s="13"/>
      <c r="B1233" s="10"/>
      <c r="C1233" s="159"/>
      <c r="D1233" s="6"/>
      <c r="E1233" s="6"/>
      <c r="F1233" s="100"/>
      <c r="G1233" s="100"/>
      <c r="H1233" s="100"/>
      <c r="I1233" s="7"/>
      <c r="J1233" s="7"/>
      <c r="K1233" s="7"/>
      <c r="L1233" s="7"/>
      <c r="M1233" s="10"/>
      <c r="N1233" s="13"/>
      <c r="O1233" s="13"/>
      <c r="P1233" s="14"/>
      <c r="Q1233" s="13"/>
      <c r="R1233" s="101"/>
      <c r="S1233" s="101"/>
      <c r="T1233" s="16"/>
      <c r="U1233" s="146"/>
    </row>
    <row r="1234" spans="1:21" ht="68.25" customHeight="1" x14ac:dyDescent="0.2">
      <c r="A1234" s="13"/>
      <c r="B1234" s="10"/>
      <c r="C1234" s="159"/>
      <c r="D1234" s="6"/>
      <c r="E1234" s="6"/>
      <c r="F1234" s="100"/>
      <c r="G1234" s="100"/>
      <c r="H1234" s="100"/>
      <c r="I1234" s="7"/>
      <c r="J1234" s="7"/>
      <c r="K1234" s="7"/>
      <c r="L1234" s="7"/>
      <c r="M1234" s="10"/>
      <c r="N1234" s="13"/>
      <c r="O1234" s="13"/>
      <c r="P1234" s="14"/>
      <c r="Q1234" s="13"/>
      <c r="R1234" s="101"/>
      <c r="S1234" s="101"/>
      <c r="T1234" s="16"/>
      <c r="U1234" s="146"/>
    </row>
    <row r="1235" spans="1:21" ht="68.25" customHeight="1" x14ac:dyDescent="0.2">
      <c r="A1235" s="13"/>
      <c r="B1235" s="10"/>
      <c r="C1235" s="159"/>
      <c r="D1235" s="6"/>
      <c r="E1235" s="6"/>
      <c r="F1235" s="100"/>
      <c r="G1235" s="100"/>
      <c r="H1235" s="100"/>
      <c r="I1235" s="7"/>
      <c r="J1235" s="7"/>
      <c r="K1235" s="7"/>
      <c r="L1235" s="7"/>
      <c r="M1235" s="10"/>
      <c r="N1235" s="13"/>
      <c r="O1235" s="13"/>
      <c r="P1235" s="14"/>
      <c r="Q1235" s="13"/>
      <c r="R1235" s="101"/>
      <c r="S1235" s="101"/>
      <c r="T1235" s="16"/>
      <c r="U1235" s="146"/>
    </row>
    <row r="1236" spans="1:21" ht="68.25" customHeight="1" x14ac:dyDescent="0.2">
      <c r="A1236" s="13"/>
      <c r="B1236" s="10"/>
      <c r="C1236" s="159"/>
      <c r="D1236" s="6"/>
      <c r="E1236" s="6"/>
      <c r="F1236" s="100"/>
      <c r="G1236" s="100"/>
      <c r="H1236" s="100"/>
      <c r="I1236" s="7"/>
      <c r="J1236" s="7"/>
      <c r="K1236" s="7"/>
      <c r="L1236" s="7"/>
      <c r="M1236" s="10"/>
      <c r="N1236" s="13"/>
      <c r="O1236" s="13"/>
      <c r="P1236" s="14"/>
      <c r="Q1236" s="13"/>
      <c r="R1236" s="101"/>
      <c r="S1236" s="101"/>
      <c r="T1236" s="16"/>
      <c r="U1236" s="146"/>
    </row>
    <row r="1237" spans="1:21" ht="68.25" customHeight="1" x14ac:dyDescent="0.2">
      <c r="A1237" s="13"/>
      <c r="B1237" s="10"/>
      <c r="C1237" s="159"/>
      <c r="D1237" s="6"/>
      <c r="E1237" s="6"/>
      <c r="F1237" s="100"/>
      <c r="G1237" s="100"/>
      <c r="H1237" s="100"/>
      <c r="I1237" s="7"/>
      <c r="J1237" s="7"/>
      <c r="K1237" s="7"/>
      <c r="L1237" s="7"/>
      <c r="M1237" s="10"/>
      <c r="N1237" s="13"/>
      <c r="O1237" s="13"/>
      <c r="P1237" s="14"/>
      <c r="Q1237" s="13"/>
      <c r="R1237" s="101"/>
      <c r="S1237" s="101"/>
      <c r="T1237" s="16"/>
      <c r="U1237" s="146"/>
    </row>
    <row r="1238" spans="1:21" ht="68.25" customHeight="1" x14ac:dyDescent="0.2">
      <c r="A1238" s="13"/>
      <c r="B1238" s="10"/>
      <c r="C1238" s="159"/>
      <c r="D1238" s="6"/>
      <c r="E1238" s="6"/>
      <c r="F1238" s="100"/>
      <c r="G1238" s="100"/>
      <c r="H1238" s="100"/>
      <c r="I1238" s="7"/>
      <c r="J1238" s="7"/>
      <c r="K1238" s="7"/>
      <c r="L1238" s="7"/>
      <c r="M1238" s="10"/>
      <c r="N1238" s="13"/>
      <c r="O1238" s="13"/>
      <c r="P1238" s="14"/>
      <c r="Q1238" s="13"/>
      <c r="R1238" s="101"/>
      <c r="S1238" s="101"/>
      <c r="T1238" s="16"/>
      <c r="U1238" s="146"/>
    </row>
    <row r="1239" spans="1:21" ht="68.25" customHeight="1" x14ac:dyDescent="0.2">
      <c r="A1239" s="13"/>
      <c r="B1239" s="10"/>
      <c r="C1239" s="159"/>
      <c r="D1239" s="6"/>
      <c r="E1239" s="6"/>
      <c r="F1239" s="100"/>
      <c r="G1239" s="100"/>
      <c r="H1239" s="100"/>
      <c r="I1239" s="7"/>
      <c r="J1239" s="7"/>
      <c r="K1239" s="7"/>
      <c r="L1239" s="7"/>
      <c r="M1239" s="10"/>
      <c r="N1239" s="13"/>
      <c r="O1239" s="13"/>
      <c r="P1239" s="14"/>
      <c r="Q1239" s="13"/>
      <c r="R1239" s="101"/>
      <c r="S1239" s="101"/>
      <c r="T1239" s="16"/>
      <c r="U1239" s="146"/>
    </row>
    <row r="1240" spans="1:21" ht="68.25" customHeight="1" x14ac:dyDescent="0.2">
      <c r="A1240" s="13"/>
      <c r="B1240" s="10"/>
      <c r="C1240" s="159"/>
      <c r="D1240" s="6"/>
      <c r="E1240" s="6"/>
      <c r="F1240" s="100"/>
      <c r="G1240" s="100"/>
      <c r="H1240" s="100"/>
      <c r="I1240" s="7"/>
      <c r="J1240" s="7"/>
      <c r="K1240" s="7"/>
      <c r="L1240" s="7"/>
      <c r="M1240" s="10"/>
      <c r="N1240" s="13"/>
      <c r="O1240" s="13"/>
      <c r="P1240" s="14"/>
      <c r="Q1240" s="13"/>
      <c r="R1240" s="101"/>
      <c r="S1240" s="101"/>
      <c r="T1240" s="16"/>
      <c r="U1240" s="146"/>
    </row>
    <row r="1241" spans="1:21" ht="68.25" customHeight="1" x14ac:dyDescent="0.2">
      <c r="A1241" s="13"/>
      <c r="B1241" s="10"/>
      <c r="C1241" s="159"/>
      <c r="D1241" s="6"/>
      <c r="E1241" s="6"/>
      <c r="F1241" s="100"/>
      <c r="G1241" s="100"/>
      <c r="H1241" s="100"/>
      <c r="I1241" s="7"/>
      <c r="J1241" s="7"/>
      <c r="K1241" s="7"/>
      <c r="L1241" s="7"/>
      <c r="M1241" s="10"/>
      <c r="N1241" s="13"/>
      <c r="O1241" s="13"/>
      <c r="P1241" s="14"/>
      <c r="Q1241" s="13"/>
      <c r="R1241" s="101"/>
      <c r="S1241" s="101"/>
      <c r="T1241" s="16"/>
      <c r="U1241" s="146"/>
    </row>
    <row r="1242" spans="1:21" ht="68.25" customHeight="1" x14ac:dyDescent="0.2">
      <c r="A1242" s="13"/>
      <c r="B1242" s="10"/>
      <c r="C1242" s="159"/>
      <c r="D1242" s="6"/>
      <c r="E1242" s="6"/>
      <c r="F1242" s="100"/>
      <c r="G1242" s="100"/>
      <c r="H1242" s="100"/>
      <c r="I1242" s="7"/>
      <c r="J1242" s="7"/>
      <c r="K1242" s="7"/>
      <c r="L1242" s="7"/>
      <c r="M1242" s="10"/>
      <c r="N1242" s="13"/>
      <c r="O1242" s="13"/>
      <c r="P1242" s="14"/>
      <c r="Q1242" s="13"/>
      <c r="R1242" s="101"/>
      <c r="S1242" s="101"/>
      <c r="T1242" s="16"/>
      <c r="U1242" s="146"/>
    </row>
  </sheetData>
  <autoFilter ref="A1:U872">
    <filterColumn colId="2">
      <filters>
        <filter val="690811006"/>
      </filters>
    </filterColumn>
  </autoFilter>
  <sortState ref="A2:U1242">
    <sortCondition ref="A1"/>
  </sortState>
  <hyperlinks>
    <hyperlink ref="P267" r:id="rId1"/>
    <hyperlink ref="P767" r:id="rId2"/>
    <hyperlink ref="P465" r:id="rId3"/>
    <hyperlink ref="P628" r:id="rId4"/>
    <hyperlink ref="P796" r:id="rId5"/>
    <hyperlink ref="P183" r:id="rId6"/>
    <hyperlink ref="P724" r:id="rId7"/>
    <hyperlink ref="P820" r:id="rId8"/>
    <hyperlink ref="P819" r:id="rId9"/>
    <hyperlink ref="P96" r:id="rId10"/>
    <hyperlink ref="P172" r:id="rId11"/>
    <hyperlink ref="P185" r:id="rId12"/>
    <hyperlink ref="P373" r:id="rId13"/>
    <hyperlink ref="P274" r:id="rId14"/>
    <hyperlink ref="P624" r:id="rId15"/>
    <hyperlink ref="P226" r:id="rId16" display="info@grada.cl"/>
    <hyperlink ref="P829" r:id="rId17"/>
    <hyperlink ref="P828" r:id="rId18"/>
    <hyperlink ref="P830" r:id="rId19" display="mailto:ps.robertomorales@gmail.com"/>
    <hyperlink ref="P149" r:id="rId20"/>
    <hyperlink ref="P196" r:id="rId21"/>
    <hyperlink ref="P581" r:id="rId22"/>
    <hyperlink ref="P358" r:id="rId23"/>
    <hyperlink ref="P368" r:id="rId24" display="mailto:daniel.jadue@recoleta.cl"/>
    <hyperlink ref="P456" r:id="rId25"/>
    <hyperlink ref="P370" r:id="rId26" display="mailto:alcaldecuadrado@huechuraba.cl"/>
    <hyperlink ref="P288" r:id="rId27"/>
    <hyperlink ref="P298" r:id="rId28"/>
    <hyperlink ref="P547" r:id="rId29" display="mailto:mcataldo@ubiobio.cl"/>
    <hyperlink ref="P719" r:id="rId30"/>
    <hyperlink ref="P302" r:id="rId31"/>
    <hyperlink ref="P361" r:id="rId32"/>
    <hyperlink ref="P117" r:id="rId33"/>
    <hyperlink ref="P833" r:id="rId34" display="mailto:fundacionhabitos@gmail.com"/>
    <hyperlink ref="P60" r:id="rId35"/>
    <hyperlink ref="P443" r:id="rId36"/>
    <hyperlink ref="P832" r:id="rId37"/>
    <hyperlink ref="P555" r:id="rId38"/>
    <hyperlink ref="P15" r:id="rId39" display="rosarico56@hotmail.com"/>
    <hyperlink ref="P835" r:id="rId40"/>
    <hyperlink ref="P544" r:id="rId41"/>
    <hyperlink ref="P837" r:id="rId42"/>
    <hyperlink ref="P193" r:id="rId43"/>
    <hyperlink ref="P350" r:id="rId44"/>
    <hyperlink ref="P41" r:id="rId45"/>
    <hyperlink ref="P136" r:id="rId46"/>
    <hyperlink ref="P394" r:id="rId47"/>
    <hyperlink ref="P225" r:id="rId48"/>
    <hyperlink ref="P137" r:id="rId49"/>
    <hyperlink ref="P812" r:id="rId50"/>
    <hyperlink ref="P839" r:id="rId51"/>
    <hyperlink ref="P106" r:id="rId52"/>
    <hyperlink ref="P563" r:id="rId53"/>
    <hyperlink ref="P507" r:id="rId54" display="corpelconquistador@gmail.com, "/>
    <hyperlink ref="P840" r:id="rId55"/>
    <hyperlink ref="P841" r:id="rId56"/>
    <hyperlink ref="P318" r:id="rId57"/>
    <hyperlink ref="P842" r:id="rId58"/>
    <hyperlink ref="P845" r:id="rId59"/>
    <hyperlink ref="P848" r:id="rId60"/>
    <hyperlink ref="P139" r:id="rId61"/>
    <hyperlink ref="P849" r:id="rId62"/>
    <hyperlink ref="P852" r:id="rId63"/>
    <hyperlink ref="P851" r:id="rId64"/>
    <hyperlink ref="P54" r:id="rId65"/>
    <hyperlink ref="P853" r:id="rId66"/>
    <hyperlink ref="P68" r:id="rId67"/>
    <hyperlink ref="P854" r:id="rId68"/>
    <hyperlink ref="P855" r:id="rId69"/>
    <hyperlink ref="P856" r:id="rId70"/>
    <hyperlink ref="P648" r:id="rId71"/>
    <hyperlink ref="P857" r:id="rId72"/>
    <hyperlink ref="P862" r:id="rId73"/>
    <hyperlink ref="P698" r:id="rId74"/>
    <hyperlink ref="P103" r:id="rId75"/>
    <hyperlink ref="P151" r:id="rId76"/>
    <hyperlink ref="P254" r:id="rId77"/>
    <hyperlink ref="P191" r:id="rId78"/>
    <hyperlink ref="P84" r:id="rId79"/>
    <hyperlink ref="P275" r:id="rId80"/>
    <hyperlink ref="P295" r:id="rId81"/>
    <hyperlink ref="P48" r:id="rId82"/>
    <hyperlink ref="P864" r:id="rId83"/>
    <hyperlink ref="P865" r:id="rId84"/>
    <hyperlink ref="P110" r:id="rId85"/>
    <hyperlink ref="P872" r:id="rId86"/>
    <hyperlink ref="P866" r:id="rId87"/>
    <hyperlink ref="P867" r:id="rId88"/>
    <hyperlink ref="P868" r:id="rId8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Hoja3</vt:lpstr>
      <vt:lpstr>TRABAJO OCTUBRE</vt:lpstr>
      <vt:lpstr>OCTUBRE 2020</vt:lpstr>
      <vt:lpstr>BASE TRABAJO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Barahona Maldonado, Claudio</cp:lastModifiedBy>
  <cp:lastPrinted>2020-09-24T21:32:27Z</cp:lastPrinted>
  <dcterms:created xsi:type="dcterms:W3CDTF">2006-10-16T21:23:02Z</dcterms:created>
  <dcterms:modified xsi:type="dcterms:W3CDTF">2020-11-30T04:15:16Z</dcterms:modified>
</cp:coreProperties>
</file>